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oshiyuan/Desktop/DATA /"/>
    </mc:Choice>
  </mc:AlternateContent>
  <xr:revisionPtr revIDLastSave="0" documentId="13_ncr:1_{6DC408C1-7CD4-C643-AB60-D1E0FB84F2D7}" xr6:coauthVersionLast="45" xr6:coauthVersionMax="45" xr10:uidLastSave="{00000000-0000-0000-0000-000000000000}"/>
  <bookViews>
    <workbookView xWindow="0" yWindow="460" windowWidth="28800" windowHeight="16420" firstSheet="6" activeTab="19" xr2:uid="{C3C8872A-0FF8-0F46-9915-04A151049E48}"/>
  </bookViews>
  <sheets>
    <sheet name="国家流量" sheetId="1" r:id="rId1"/>
    <sheet name="OFDI(all)" sheetId="20" r:id="rId2"/>
    <sheet name="国家存量" sheetId="2" r:id="rId3"/>
    <sheet name="OFDI" sheetId="19" r:id="rId4"/>
    <sheet name="08-18EPI汇总" sheetId="3" r:id="rId5"/>
    <sheet name="EPI" sheetId="21" r:id="rId6"/>
    <sheet name="国家GDP" sheetId="4" r:id="rId7"/>
    <sheet name="国家GDP增速" sheetId="5" r:id="rId8"/>
    <sheet name="GDP增速（all）" sheetId="15" r:id="rId9"/>
    <sheet name="RT" sheetId="6" r:id="rId10"/>
    <sheet name="RT(all)" sheetId="10" r:id="rId11"/>
    <sheet name="mineral" sheetId="7" r:id="rId12"/>
    <sheet name="fuel(all)" sheetId="12" r:id="rId13"/>
    <sheet name="mineral(countries)" sheetId="11" r:id="rId14"/>
    <sheet name="fuel" sheetId="13" r:id="rId15"/>
    <sheet name="GDP(all)" sheetId="14" r:id="rId16"/>
    <sheet name="WAGE" sheetId="8" r:id="rId17"/>
    <sheet name="WAGE(all)" sheetId="16" r:id="rId18"/>
    <sheet name="LFP(all)" sheetId="17" r:id="rId19"/>
    <sheet name="LFP" sheetId="18" r:id="rId20"/>
  </sheets>
  <externalReferences>
    <externalReference r:id="rId21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21" l="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G2" i="21"/>
  <c r="F2" i="21"/>
  <c r="E2" i="21"/>
  <c r="D2" i="21"/>
  <c r="C2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2" i="21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G2" i="19"/>
  <c r="F2" i="19"/>
  <c r="E2" i="19"/>
  <c r="D2" i="19"/>
  <c r="C2" i="19"/>
  <c r="B3" i="19"/>
  <c r="B4" i="19"/>
  <c r="B5" i="19"/>
  <c r="B6" i="19"/>
  <c r="B7" i="19"/>
  <c r="B8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2" i="19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G2" i="18"/>
  <c r="F2" i="18"/>
  <c r="E2" i="18"/>
  <c r="D2" i="18"/>
  <c r="C2" i="18"/>
  <c r="B2" i="18"/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G2" i="8"/>
  <c r="F2" i="8"/>
  <c r="E2" i="8"/>
  <c r="D2" i="8"/>
  <c r="C2" i="8"/>
  <c r="B2" i="8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G2" i="5"/>
  <c r="F2" i="5"/>
  <c r="E2" i="5"/>
  <c r="D2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G2" i="4"/>
  <c r="F2" i="4"/>
  <c r="E2" i="4"/>
  <c r="D2" i="4"/>
  <c r="C2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G2" i="13"/>
  <c r="F2" i="13"/>
  <c r="E2" i="13"/>
  <c r="D2" i="13"/>
  <c r="C2" i="13"/>
  <c r="B2" i="13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G2" i="7"/>
  <c r="F2" i="7"/>
  <c r="E2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2" i="7"/>
  <c r="B8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49" i="6"/>
  <c r="G47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23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5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49" i="6"/>
  <c r="F47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23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5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49" i="6"/>
  <c r="E47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23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5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49" i="6"/>
  <c r="D47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23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5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49" i="6"/>
  <c r="C47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23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5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47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23" i="6"/>
  <c r="B6" i="6"/>
  <c r="B7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5" i="6"/>
  <c r="N93" i="2" l="1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</calcChain>
</file>

<file path=xl/sharedStrings.xml><?xml version="1.0" encoding="utf-8"?>
<sst xmlns="http://schemas.openxmlformats.org/spreadsheetml/2006/main" count="9181" uniqueCount="631">
  <si>
    <t>2007-2018年度中国对外直接投资流量情况表（分国家地区）</t>
  </si>
  <si>
    <t>国家</t>
  </si>
  <si>
    <t>2007年</t>
  </si>
  <si>
    <t>2008年</t>
  </si>
  <si>
    <t>2009年</t>
  </si>
  <si>
    <t>2010年</t>
  </si>
  <si>
    <t>2011年</t>
  </si>
  <si>
    <t>2012年</t>
  </si>
  <si>
    <t>2013年</t>
  </si>
  <si>
    <t>2014年</t>
  </si>
  <si>
    <t>2015年</t>
  </si>
  <si>
    <t>2016年</t>
  </si>
  <si>
    <t>2017年</t>
  </si>
  <si>
    <t>2018年</t>
  </si>
  <si>
    <t>合计</t>
  </si>
  <si>
    <t>15, 828, 830</t>
  </si>
  <si>
    <t>阿曼</t>
  </si>
  <si>
    <t>巴基斯坦</t>
  </si>
  <si>
    <t>菲律宾</t>
  </si>
  <si>
    <t>哈萨克斯坦</t>
  </si>
  <si>
    <t>柬埔寨</t>
  </si>
  <si>
    <t>科威特</t>
  </si>
  <si>
    <t>黎巴嫩</t>
  </si>
  <si>
    <t>--</t>
  </si>
  <si>
    <t>马来西亚</t>
  </si>
  <si>
    <t>缅甸</t>
  </si>
  <si>
    <t>尼泊尔</t>
  </si>
  <si>
    <t>日本</t>
  </si>
  <si>
    <t>塞浦路斯</t>
  </si>
  <si>
    <t>沙特阿拉伯</t>
  </si>
  <si>
    <t>泰国</t>
  </si>
  <si>
    <t>土库曼斯坦</t>
  </si>
  <si>
    <t>乌兹别克斯坦</t>
  </si>
  <si>
    <t>伊拉克</t>
  </si>
  <si>
    <t>以色列</t>
  </si>
  <si>
    <t>印度</t>
  </si>
  <si>
    <t>印度尼西亚</t>
  </si>
  <si>
    <t>约旦</t>
  </si>
  <si>
    <t>越南</t>
  </si>
  <si>
    <t>阿尔及利亚</t>
  </si>
  <si>
    <t>埃及</t>
  </si>
  <si>
    <t>埃塞俄比亚</t>
  </si>
  <si>
    <t>贝宁</t>
  </si>
  <si>
    <t>博茨瓦纳</t>
  </si>
  <si>
    <t>多哥</t>
  </si>
  <si>
    <t>厄立特里亚</t>
  </si>
  <si>
    <t>加纳</t>
  </si>
  <si>
    <t>加蓬</t>
  </si>
  <si>
    <t>津巴布韦</t>
  </si>
  <si>
    <t>肯尼亚</t>
  </si>
  <si>
    <t>摩洛哥</t>
  </si>
  <si>
    <t>纳米比亚</t>
  </si>
  <si>
    <t>南非</t>
  </si>
  <si>
    <t>塞内加尔</t>
  </si>
  <si>
    <t>苏丹</t>
  </si>
  <si>
    <t>坦桑尼亚</t>
  </si>
  <si>
    <t>突尼斯</t>
  </si>
  <si>
    <t>赞比亚</t>
  </si>
  <si>
    <t>阿尔巴尼亚</t>
  </si>
  <si>
    <t>阿塞拜疆</t>
  </si>
  <si>
    <t>爱尔兰</t>
  </si>
  <si>
    <t>爱沙尼亚</t>
  </si>
  <si>
    <t>奥地利</t>
  </si>
  <si>
    <t>白俄罗斯</t>
  </si>
  <si>
    <t>保加利亚</t>
  </si>
  <si>
    <t>比利时</t>
  </si>
  <si>
    <t>冰岛</t>
  </si>
  <si>
    <t>波兰</t>
  </si>
  <si>
    <t>德国</t>
  </si>
  <si>
    <t>芬兰</t>
  </si>
  <si>
    <t>荷兰</t>
  </si>
  <si>
    <t>克罗地亚</t>
  </si>
  <si>
    <t>拉脱维亚</t>
  </si>
  <si>
    <t>立陶宛</t>
  </si>
  <si>
    <t>卢森堡</t>
  </si>
  <si>
    <t>罗马尼亚</t>
  </si>
  <si>
    <t>马其顿</t>
  </si>
  <si>
    <t>葡萄牙</t>
  </si>
  <si>
    <t>瑞典</t>
  </si>
  <si>
    <t>斯洛伐克</t>
  </si>
  <si>
    <t>乌克兰</t>
  </si>
  <si>
    <t>西班牙</t>
  </si>
  <si>
    <t>希腊</t>
  </si>
  <si>
    <t>匈牙利</t>
  </si>
  <si>
    <t>意大利</t>
  </si>
  <si>
    <t>英国</t>
  </si>
  <si>
    <t>阿根廷</t>
  </si>
  <si>
    <t>巴拉圭</t>
  </si>
  <si>
    <t>巴拿马</t>
  </si>
  <si>
    <t>巴西</t>
  </si>
  <si>
    <t>玻利维亚</t>
  </si>
  <si>
    <t>厄瓜多尔</t>
  </si>
  <si>
    <t>哥斯达黎加</t>
  </si>
  <si>
    <t>古巴</t>
  </si>
  <si>
    <t>洪都拉斯</t>
  </si>
  <si>
    <t>秘鲁</t>
  </si>
  <si>
    <t>墨西哥</t>
  </si>
  <si>
    <t>尼加拉瓜</t>
  </si>
  <si>
    <t>危地马拉</t>
  </si>
  <si>
    <t>委内瑞拉</t>
  </si>
  <si>
    <t>乌拉圭</t>
  </si>
  <si>
    <t>牙买加</t>
  </si>
  <si>
    <t>智利</t>
  </si>
  <si>
    <t>加拿大</t>
  </si>
  <si>
    <t>澳大利亚</t>
  </si>
  <si>
    <t>新西兰</t>
  </si>
  <si>
    <t>亚洲</t>
  </si>
  <si>
    <t>COUNTRY</t>
  </si>
  <si>
    <t>斯洛文尼亚</t>
  </si>
  <si>
    <t>俄国</t>
  </si>
  <si>
    <t>亚美尼亚</t>
  </si>
  <si>
    <t>阿拉伯联合酋长国</t>
  </si>
  <si>
    <t>佐治亚州</t>
  </si>
  <si>
    <t>奈及利亚</t>
  </si>
  <si>
    <t>火鸡</t>
  </si>
  <si>
    <t>摩尔多瓦</t>
  </si>
  <si>
    <t>中国</t>
  </si>
  <si>
    <t>海地</t>
  </si>
  <si>
    <t>孟加拉国</t>
  </si>
  <si>
    <t>Country Name</t>
  </si>
  <si>
    <t>Country Code</t>
  </si>
  <si>
    <t>Indicator Name</t>
  </si>
  <si>
    <t>Indicator Code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</si>
  <si>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</si>
  <si>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</si>
  <si>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</si>
  <si>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</si>
  <si>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</si>
  <si>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</si>
  <si>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</si>
  <si>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</si>
  <si>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</si>
  <si>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</si>
  <si>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</si>
  <si>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阿鲁巴</t>
  </si>
  <si>
    <t>ABW</t>
  </si>
  <si>
    <t>高科技出口（占制成品出口的百分比）</t>
  </si>
  <si>
    <t>TX.VAL.TECH.MF.ZS</t>
  </si>
  <si>
    <t>阿富汗</t>
  </si>
  <si>
    <t>AFG</t>
  </si>
  <si>
    <t>安哥拉</t>
  </si>
  <si>
    <t>AGO</t>
  </si>
  <si>
    <t>ALB</t>
  </si>
  <si>
    <t>安道尔共和国</t>
  </si>
  <si>
    <t>AND</t>
  </si>
  <si>
    <t>阿拉伯联盟国家</t>
  </si>
  <si>
    <t>ARB</t>
  </si>
  <si>
    <t>ARE</t>
  </si>
  <si>
    <t>ARG</t>
  </si>
  <si>
    <t>ARM</t>
  </si>
  <si>
    <t>美属萨摩亚</t>
  </si>
  <si>
    <t>ASM</t>
  </si>
  <si>
    <t>安提瓜和巴布达</t>
  </si>
  <si>
    <t>ATG</t>
  </si>
  <si>
    <t>AUS</t>
  </si>
  <si>
    <t>AUT</t>
  </si>
  <si>
    <t>AZE</t>
  </si>
  <si>
    <t>布隆迪</t>
  </si>
  <si>
    <t>BDI</t>
  </si>
  <si>
    <t>BEL</t>
  </si>
  <si>
    <t>BEN</t>
  </si>
  <si>
    <t>布基纳法索</t>
  </si>
  <si>
    <t>BFA</t>
  </si>
  <si>
    <t>BGD</t>
  </si>
  <si>
    <t>BGR</t>
  </si>
  <si>
    <t>巴林</t>
  </si>
  <si>
    <t>BHR</t>
  </si>
  <si>
    <t>巴哈马</t>
  </si>
  <si>
    <t>BHS</t>
  </si>
  <si>
    <t>波斯尼亚和黑塞哥维那</t>
  </si>
  <si>
    <t>BIH</t>
  </si>
  <si>
    <t>BLR</t>
  </si>
  <si>
    <t>伯利兹</t>
  </si>
  <si>
    <t>BLZ</t>
  </si>
  <si>
    <t>百慕大</t>
  </si>
  <si>
    <t>BMU</t>
  </si>
  <si>
    <t>BOL</t>
  </si>
  <si>
    <t>BRA</t>
  </si>
  <si>
    <t>巴巴多斯</t>
  </si>
  <si>
    <t>BRB</t>
  </si>
  <si>
    <t>文莱达鲁萨兰国</t>
  </si>
  <si>
    <t>BRN</t>
  </si>
  <si>
    <t>不丹</t>
  </si>
  <si>
    <t>BTN</t>
  </si>
  <si>
    <t>BWA</t>
  </si>
  <si>
    <t>中非共和国</t>
  </si>
  <si>
    <t>CAF</t>
  </si>
  <si>
    <t>CAN</t>
  </si>
  <si>
    <t>中歐和波羅的海</t>
  </si>
  <si>
    <t>CEB</t>
  </si>
  <si>
    <t>瑞士</t>
  </si>
  <si>
    <t>CHE</t>
  </si>
  <si>
    <t>海峡群岛</t>
  </si>
  <si>
    <t>CHI</t>
  </si>
  <si>
    <t>CHL</t>
  </si>
  <si>
    <t>CHN</t>
  </si>
  <si>
    <t>科特迪瓦</t>
  </si>
  <si>
    <t>CIV</t>
  </si>
  <si>
    <t>喀麦隆</t>
  </si>
  <si>
    <t>CMR</t>
  </si>
  <si>
    <t>刚果（金）</t>
  </si>
  <si>
    <t>COD</t>
  </si>
  <si>
    <t>刚果（布）</t>
  </si>
  <si>
    <t>COG</t>
  </si>
  <si>
    <t>哥伦比亚</t>
  </si>
  <si>
    <t>COL</t>
  </si>
  <si>
    <t>科摩罗</t>
  </si>
  <si>
    <t>COM</t>
  </si>
  <si>
    <t>佛得角</t>
  </si>
  <si>
    <t>CPV</t>
  </si>
  <si>
    <t>CRI</t>
  </si>
  <si>
    <t>加勒比小国</t>
  </si>
  <si>
    <t>CSS</t>
  </si>
  <si>
    <t>CUB</t>
  </si>
  <si>
    <t>库拉索</t>
  </si>
  <si>
    <t>CUW</t>
  </si>
  <si>
    <t>开曼群岛</t>
  </si>
  <si>
    <t>CYM</t>
  </si>
  <si>
    <t>CYP</t>
  </si>
  <si>
    <t>捷克共和国</t>
  </si>
  <si>
    <t>CZE</t>
  </si>
  <si>
    <t>DEU</t>
  </si>
  <si>
    <t>吉布提</t>
  </si>
  <si>
    <t>DJI</t>
  </si>
  <si>
    <t>多米尼克</t>
  </si>
  <si>
    <t>DMA</t>
  </si>
  <si>
    <t>丹麦</t>
  </si>
  <si>
    <t>DNK</t>
  </si>
  <si>
    <t>多米尼加共和国</t>
  </si>
  <si>
    <t>DOM</t>
  </si>
  <si>
    <t>DZA</t>
  </si>
  <si>
    <t>东亚与太平洋地区（不包括高收入）</t>
  </si>
  <si>
    <t>EAP</t>
  </si>
  <si>
    <t>早人口紅利</t>
  </si>
  <si>
    <t>EAR</t>
  </si>
  <si>
    <t>东亚与太平洋地区</t>
  </si>
  <si>
    <t>EAS</t>
  </si>
  <si>
    <t>欧洲与中亚地区（不包括高收入）</t>
  </si>
  <si>
    <t>ECA</t>
  </si>
  <si>
    <t>欧洲与中亚地区</t>
  </si>
  <si>
    <t>ECS</t>
  </si>
  <si>
    <t>ECU</t>
  </si>
  <si>
    <t>阿拉伯埃及共和国</t>
  </si>
  <si>
    <t>EGY</t>
  </si>
  <si>
    <t>欧洲货币联盟</t>
  </si>
  <si>
    <t>EMU</t>
  </si>
  <si>
    <t>ERI</t>
  </si>
  <si>
    <t>ESP</t>
  </si>
  <si>
    <t>EST</t>
  </si>
  <si>
    <t>ETH</t>
  </si>
  <si>
    <t>欧洲联盟</t>
  </si>
  <si>
    <t>EUU</t>
  </si>
  <si>
    <t>脆弱和受衝突影響的情況下</t>
  </si>
  <si>
    <t>FCS</t>
  </si>
  <si>
    <t>FIN</t>
  </si>
  <si>
    <t>斐济</t>
  </si>
  <si>
    <t>FJI</t>
  </si>
  <si>
    <t>法国</t>
  </si>
  <si>
    <t>FRA</t>
  </si>
  <si>
    <t>法罗群岛</t>
  </si>
  <si>
    <t>FRO</t>
  </si>
  <si>
    <t>密克罗尼西亚联邦</t>
  </si>
  <si>
    <t>FSM</t>
  </si>
  <si>
    <t>GAB</t>
  </si>
  <si>
    <t>GBR</t>
  </si>
  <si>
    <t>格鲁吉亚</t>
  </si>
  <si>
    <t>GEO</t>
  </si>
  <si>
    <t>GHA</t>
  </si>
  <si>
    <t>直布罗陀</t>
  </si>
  <si>
    <t>GIB</t>
  </si>
  <si>
    <t>几内亚</t>
  </si>
  <si>
    <t>GIN</t>
  </si>
  <si>
    <t>冈比亚</t>
  </si>
  <si>
    <t>GMB</t>
  </si>
  <si>
    <t>几内亚比绍共和国</t>
  </si>
  <si>
    <t>GNB</t>
  </si>
  <si>
    <t>赤道几内亚</t>
  </si>
  <si>
    <t>GNQ</t>
  </si>
  <si>
    <t>GRC</t>
  </si>
  <si>
    <t>格林纳达</t>
  </si>
  <si>
    <t>GRD</t>
  </si>
  <si>
    <t>格陵兰</t>
  </si>
  <si>
    <t>GRL</t>
  </si>
  <si>
    <t>GTM</t>
  </si>
  <si>
    <t>关岛</t>
  </si>
  <si>
    <t>GUM</t>
  </si>
  <si>
    <t>圭亚那</t>
  </si>
  <si>
    <t>GUY</t>
  </si>
  <si>
    <t>高收入国家</t>
  </si>
  <si>
    <t>HIC</t>
  </si>
  <si>
    <t>中国香港特别行政区</t>
  </si>
  <si>
    <t>HKG</t>
  </si>
  <si>
    <t>HND</t>
  </si>
  <si>
    <t>重债穷国 (HIPC)</t>
  </si>
  <si>
    <t>HPC</t>
  </si>
  <si>
    <t>HRV</t>
  </si>
  <si>
    <t>HTI</t>
  </si>
  <si>
    <t>HUN</t>
  </si>
  <si>
    <t>只有IBRD</t>
  </si>
  <si>
    <t>IBD</t>
  </si>
  <si>
    <t>IBRD与IDA</t>
  </si>
  <si>
    <t>IBT</t>
  </si>
  <si>
    <t>IDA總</t>
  </si>
  <si>
    <t>IDA</t>
  </si>
  <si>
    <t>IDA混合</t>
  </si>
  <si>
    <t>IDB</t>
  </si>
  <si>
    <t>IDN</t>
  </si>
  <si>
    <t>只有IDA</t>
  </si>
  <si>
    <t>IDX</t>
  </si>
  <si>
    <t>马恩岛</t>
  </si>
  <si>
    <t>IMN</t>
  </si>
  <si>
    <t>IND</t>
  </si>
  <si>
    <t>未分类国家</t>
  </si>
  <si>
    <t>INX</t>
  </si>
  <si>
    <t>IRL</t>
  </si>
  <si>
    <t>伊朗伊斯兰共和国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</si>
  <si>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</si>
  <si>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</si>
  <si>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</si>
  <si>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</si>
  <si>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</si>
  <si>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</si>
  <si>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</si>
  <si>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</si>
  <si>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</si>
  <si>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</si>
  <si>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吉尔吉斯斯坦</t>
  </si>
  <si>
    <t>KGZ</t>
  </si>
  <si>
    <t>KHM</t>
  </si>
  <si>
    <t>基里巴斯</t>
  </si>
  <si>
    <t>KIR</t>
  </si>
  <si>
    <t>圣基茨和尼维斯</t>
  </si>
  <si>
    <t>KNA</t>
  </si>
  <si>
    <t>大韩民国</t>
  </si>
  <si>
    <t>KOR</t>
  </si>
  <si>
    <t>KWT</t>
  </si>
  <si>
    <t>拉丁美洲与加勒比海地区（不包括高收入）</t>
  </si>
  <si>
    <t>LAC</t>
  </si>
  <si>
    <t>老挝</t>
  </si>
  <si>
    <t>LAO</t>
  </si>
  <si>
    <t>LBN</t>
  </si>
  <si>
    <t>利比里亚</t>
  </si>
  <si>
    <t>LBR</t>
  </si>
  <si>
    <t>利比亚</t>
  </si>
  <si>
    <t>LBY</t>
  </si>
  <si>
    <t>圣卢西亚</t>
  </si>
  <si>
    <t>LCA</t>
  </si>
  <si>
    <t>拉丁美洲与加勒比海地区</t>
  </si>
  <si>
    <t>LCN</t>
  </si>
  <si>
    <t>最不发达国家：联合国分类</t>
  </si>
  <si>
    <t>LDC</t>
  </si>
  <si>
    <t>低收入国家</t>
  </si>
  <si>
    <t>LIC</t>
  </si>
  <si>
    <t>列支敦士登</t>
  </si>
  <si>
    <t>LIE</t>
  </si>
  <si>
    <t>斯里兰卡</t>
  </si>
  <si>
    <t>LKA</t>
  </si>
  <si>
    <t>中低等收入国家</t>
  </si>
  <si>
    <t>LMC</t>
  </si>
  <si>
    <t>中低收入国家</t>
  </si>
  <si>
    <t>LMY</t>
  </si>
  <si>
    <t>莱索托</t>
  </si>
  <si>
    <t>LSO</t>
  </si>
  <si>
    <t>後期人口紅利</t>
  </si>
  <si>
    <t>LTE</t>
  </si>
  <si>
    <t>LTU</t>
  </si>
  <si>
    <t>LUX</t>
  </si>
  <si>
    <t>LVA</t>
  </si>
  <si>
    <t>中国澳门特别行政区</t>
  </si>
  <si>
    <t>MAC</t>
  </si>
  <si>
    <t>圣马丁（法属）</t>
  </si>
  <si>
    <t>MAF</t>
  </si>
  <si>
    <t>MAR</t>
  </si>
  <si>
    <t>摩纳哥</t>
  </si>
  <si>
    <t>MCO</t>
  </si>
  <si>
    <t>MDA</t>
  </si>
  <si>
    <t>马达加斯加</t>
  </si>
  <si>
    <t>MDG</t>
  </si>
  <si>
    <t>马尔代夫</t>
  </si>
  <si>
    <t>MDV</t>
  </si>
  <si>
    <t>中东与北非地区</t>
  </si>
  <si>
    <t>MEA</t>
  </si>
  <si>
    <t>MEX</t>
  </si>
  <si>
    <t>马绍尔群岛</t>
  </si>
  <si>
    <t>MHL</t>
  </si>
  <si>
    <t>中等收入国家</t>
  </si>
  <si>
    <t>MIC</t>
  </si>
  <si>
    <t>北马其顿</t>
  </si>
  <si>
    <t>MKD</t>
  </si>
  <si>
    <t>马里</t>
  </si>
  <si>
    <t>MLI</t>
  </si>
  <si>
    <t>马耳他</t>
  </si>
  <si>
    <t>MLT</t>
  </si>
  <si>
    <t>MMR</t>
  </si>
  <si>
    <t>中东与北非地区（不包括高收入）</t>
  </si>
  <si>
    <t>MNA</t>
  </si>
  <si>
    <t>黑山</t>
  </si>
  <si>
    <t>MNE</t>
  </si>
  <si>
    <t>蒙古</t>
  </si>
  <si>
    <t>MNG</t>
  </si>
  <si>
    <t>北马里亚纳群岛</t>
  </si>
  <si>
    <t>MNP</t>
  </si>
  <si>
    <t>莫桑比克</t>
  </si>
  <si>
    <t>MOZ</t>
  </si>
  <si>
    <t>毛里塔尼亚</t>
  </si>
  <si>
    <t>MRT</t>
  </si>
  <si>
    <t>毛里求斯</t>
  </si>
  <si>
    <t>MUS</t>
  </si>
  <si>
    <t>马拉维</t>
  </si>
  <si>
    <t>MWI</t>
  </si>
  <si>
    <t>MYS</t>
  </si>
  <si>
    <t>北美</t>
  </si>
  <si>
    <t>NAC</t>
  </si>
  <si>
    <t>NAM</t>
  </si>
  <si>
    <t>新喀里多尼亚</t>
  </si>
  <si>
    <t>NCL</t>
  </si>
  <si>
    <t>尼日尔</t>
  </si>
  <si>
    <t>NER</t>
  </si>
  <si>
    <t>尼日利亚</t>
  </si>
  <si>
    <t>NGA</t>
  </si>
  <si>
    <t>NIC</t>
  </si>
  <si>
    <t>NLD</t>
  </si>
  <si>
    <t>挪威</t>
  </si>
  <si>
    <t>NOR</t>
  </si>
  <si>
    <t>NPL</t>
  </si>
  <si>
    <t>瑙魯</t>
  </si>
  <si>
    <t>NRU</t>
  </si>
  <si>
    <t>NZL</t>
  </si>
  <si>
    <t>经合组织成员</t>
  </si>
  <si>
    <t>OED</t>
  </si>
  <si>
    <t>OMN</t>
  </si>
  <si>
    <t>其他小国</t>
  </si>
  <si>
    <t>OSS</t>
  </si>
  <si>
    <t>PAK</t>
  </si>
  <si>
    <t>PAN</t>
  </si>
  <si>
    <t>PER</t>
  </si>
  <si>
    <t>PHL</t>
  </si>
  <si>
    <t>帕劳</t>
  </si>
  <si>
    <t>PLW</t>
  </si>
  <si>
    <t>巴布亚新几内亚</t>
  </si>
  <si>
    <t>PNG</t>
  </si>
  <si>
    <t>POL</t>
  </si>
  <si>
    <t>預人口紅利</t>
  </si>
  <si>
    <t>PRE</t>
  </si>
  <si>
    <t>波多黎各</t>
  </si>
  <si>
    <t>PRI</t>
  </si>
  <si>
    <t>朝鲜民主主义人民共和国</t>
  </si>
  <si>
    <t>PRK</t>
  </si>
  <si>
    <t>PRT</t>
  </si>
  <si>
    <t>PRY</t>
  </si>
  <si>
    <t>约旦河西岸和加沙</t>
  </si>
  <si>
    <t>PSE</t>
  </si>
  <si>
    <t>太平洋岛国</t>
  </si>
  <si>
    <t>PSS</t>
  </si>
  <si>
    <t>人口紅利之後</t>
  </si>
  <si>
    <t>PST</t>
  </si>
  <si>
    <t>法属波利尼西亚</t>
  </si>
  <si>
    <t>PYF</t>
  </si>
  <si>
    <t>卡塔尔</t>
  </si>
  <si>
    <t>QAT</t>
  </si>
  <si>
    <t>ROU</t>
  </si>
  <si>
    <t>俄罗斯联邦</t>
  </si>
  <si>
    <t>RUS</t>
  </si>
  <si>
    <t>卢旺达</t>
  </si>
  <si>
    <t>RWA</t>
  </si>
  <si>
    <t>南亚</t>
  </si>
  <si>
    <t>SAS</t>
  </si>
  <si>
    <t>SAU</t>
  </si>
  <si>
    <t>SDN</t>
  </si>
  <si>
    <t>SEN</t>
  </si>
  <si>
    <t>新加坡</t>
  </si>
  <si>
    <t>SGP</t>
  </si>
  <si>
    <t>所罗门群岛</t>
  </si>
  <si>
    <t>SLB</t>
  </si>
  <si>
    <t>塞拉利昂</t>
  </si>
  <si>
    <t>SLE</t>
  </si>
  <si>
    <t>萨尔瓦多</t>
  </si>
  <si>
    <t>SLV</t>
  </si>
  <si>
    <t>圣马力诺</t>
  </si>
  <si>
    <t>SMR</t>
  </si>
  <si>
    <t>索马里</t>
  </si>
  <si>
    <t>SOM</t>
  </si>
  <si>
    <t>塞尔维亚</t>
  </si>
  <si>
    <t>SRB</t>
  </si>
  <si>
    <t>撒哈拉以南非洲地区（不包括高收入）</t>
  </si>
  <si>
    <t>SSA</t>
  </si>
  <si>
    <t>南苏丹</t>
  </si>
  <si>
    <t>SSD</t>
  </si>
  <si>
    <t>撒哈拉以南非洲地区</t>
  </si>
  <si>
    <t>SSF</t>
  </si>
  <si>
    <t>小国</t>
  </si>
  <si>
    <t>SST</t>
  </si>
  <si>
    <t>圣多美和普林西比</t>
  </si>
  <si>
    <t>STP</t>
  </si>
  <si>
    <t>苏里南</t>
  </si>
  <si>
    <t>SUR</t>
  </si>
  <si>
    <t>斯洛伐克共和国</t>
  </si>
  <si>
    <t>SVK</t>
  </si>
  <si>
    <t>SVN</t>
  </si>
  <si>
    <t>SWE</t>
  </si>
  <si>
    <t>斯威士兰</t>
  </si>
  <si>
    <t>SWZ</t>
  </si>
  <si>
    <t>圣马丁(荷属)</t>
  </si>
  <si>
    <t>SXM</t>
  </si>
  <si>
    <t>塞舌尔</t>
  </si>
  <si>
    <t>SYC</t>
  </si>
  <si>
    <t>阿拉伯叙利亚共和国</t>
  </si>
  <si>
    <t>SYR</t>
  </si>
  <si>
    <t>特克斯科斯群岛</t>
  </si>
  <si>
    <t>TCA</t>
  </si>
  <si>
    <t>乍得</t>
  </si>
  <si>
    <t>TCD</t>
  </si>
  <si>
    <t>东亚与太平洋地区 (IBRD与IDA)</t>
  </si>
  <si>
    <t>TEA</t>
  </si>
  <si>
    <t>欧洲与中亚地区 (IBRD与IDA)</t>
  </si>
  <si>
    <t>TEC</t>
  </si>
  <si>
    <t>TGO</t>
  </si>
  <si>
    <t>THA</t>
  </si>
  <si>
    <t>塔吉克斯坦</t>
  </si>
  <si>
    <t>TJK</t>
  </si>
  <si>
    <t>TKM</t>
  </si>
  <si>
    <t>拉丁美洲与加勒比海地区 (IBRD与IDA)</t>
  </si>
  <si>
    <t>TLA</t>
  </si>
  <si>
    <t>东帝汶</t>
  </si>
  <si>
    <t>TLS</t>
  </si>
  <si>
    <t>中东与北非地区 (IBRD与IDA)</t>
  </si>
  <si>
    <t>TMN</t>
  </si>
  <si>
    <t>汤加</t>
  </si>
  <si>
    <t>TON</t>
  </si>
  <si>
    <t>南亚 (IBRD与IDA)</t>
  </si>
  <si>
    <t>TSA</t>
  </si>
  <si>
    <t>撒哈拉以南非洲地区 (IBRD与IDA)</t>
  </si>
  <si>
    <t>TSS</t>
  </si>
  <si>
    <t>特立尼达和多巴哥</t>
  </si>
  <si>
    <t>TTO</t>
  </si>
  <si>
    <t>TUN</t>
  </si>
  <si>
    <t>土耳其</t>
  </si>
  <si>
    <t>TUR</t>
  </si>
  <si>
    <t>图瓦卢</t>
  </si>
  <si>
    <t>TUV</t>
  </si>
  <si>
    <t>TZA</t>
  </si>
  <si>
    <t>乌干达</t>
  </si>
  <si>
    <t>UGA</t>
  </si>
  <si>
    <t>UKR</t>
  </si>
  <si>
    <t>中高等收入国家</t>
  </si>
  <si>
    <t>UMC</t>
  </si>
  <si>
    <t>URY</t>
  </si>
  <si>
    <t>美国</t>
  </si>
  <si>
    <t>USA</t>
  </si>
  <si>
    <t>UZB</t>
  </si>
  <si>
    <t>圣文森特和格林纳丁斯</t>
  </si>
  <si>
    <t>VCT</t>
  </si>
  <si>
    <t>委内瑞拉玻利瓦尔共和国</t>
  </si>
  <si>
    <t>VEN</t>
  </si>
  <si>
    <t>英屬維爾京群島</t>
  </si>
  <si>
    <t>VGB</t>
  </si>
  <si>
    <t>美属维京群岛</t>
  </si>
  <si>
    <t>VIR</t>
  </si>
  <si>
    <t>VNM</t>
  </si>
  <si>
    <t>瓦努阿图</t>
  </si>
  <si>
    <t>VUT</t>
  </si>
  <si>
    <t>世界</t>
  </si>
  <si>
    <t>WLD</t>
  </si>
  <si>
    <t>萨摩亚</t>
  </si>
  <si>
    <t>WSM</t>
  </si>
  <si>
    <t>科索沃</t>
  </si>
  <si>
    <t>XKX</t>
  </si>
  <si>
    <t>也门共和国</t>
  </si>
  <si>
    <t>YEM</t>
  </si>
  <si>
    <t>ZAF</t>
  </si>
  <si>
    <t>ZMB</t>
  </si>
  <si>
    <t>ZWE</t>
  </si>
  <si>
    <t>矿石和金属出口（占商品出口的百分比）</t>
  </si>
  <si>
    <t>TX.VAL.MMTL.ZS.UN</t>
  </si>
  <si>
    <r>
      <t>重债穷国</t>
    </r>
    <r>
      <rPr>
        <b/>
        <sz val="10"/>
        <color rgb="FF000000"/>
        <rFont val="Helvetica Neue"/>
        <family val="2"/>
      </rPr>
      <t xml:space="preserve"> (HIPC)</t>
    </r>
  </si>
  <si>
    <r>
      <t>只有</t>
    </r>
    <r>
      <rPr>
        <b/>
        <sz val="10"/>
        <color rgb="FF000000"/>
        <rFont val="Helvetica Neue"/>
        <family val="2"/>
      </rPr>
      <t>IBRD</t>
    </r>
  </si>
  <si>
    <r>
      <t>IBRD</t>
    </r>
    <r>
      <rPr>
        <b/>
        <sz val="10"/>
        <color rgb="FF000000"/>
        <rFont val="PingFang SC"/>
        <family val="2"/>
        <charset val="134"/>
      </rPr>
      <t>与</t>
    </r>
    <r>
      <rPr>
        <b/>
        <sz val="10"/>
        <color rgb="FF000000"/>
        <rFont val="Helvetica Neue"/>
        <family val="2"/>
      </rPr>
      <t>IDA</t>
    </r>
  </si>
  <si>
    <r>
      <t>IDA</t>
    </r>
    <r>
      <rPr>
        <b/>
        <sz val="10"/>
        <color rgb="FF000000"/>
        <rFont val="PingFang SC"/>
        <family val="2"/>
        <charset val="134"/>
      </rPr>
      <t>總</t>
    </r>
  </si>
  <si>
    <r>
      <t>IDA</t>
    </r>
    <r>
      <rPr>
        <b/>
        <sz val="10"/>
        <color rgb="FF000000"/>
        <rFont val="PingFang SC"/>
        <family val="2"/>
        <charset val="134"/>
      </rPr>
      <t>混合</t>
    </r>
  </si>
  <si>
    <r>
      <t>只有</t>
    </r>
    <r>
      <rPr>
        <b/>
        <sz val="10"/>
        <color rgb="FF000000"/>
        <rFont val="Helvetica Neue"/>
        <family val="2"/>
      </rPr>
      <t>IDA</t>
    </r>
  </si>
  <si>
    <r>
      <t>圣马丁</t>
    </r>
    <r>
      <rPr>
        <b/>
        <sz val="10"/>
        <color rgb="FF000000"/>
        <rFont val="Helvetica Neue"/>
        <family val="2"/>
      </rPr>
      <t>(</t>
    </r>
    <r>
      <rPr>
        <b/>
        <sz val="10"/>
        <color rgb="FF000000"/>
        <rFont val="PingFang SC"/>
        <family val="2"/>
        <charset val="134"/>
      </rPr>
      <t>荷属</t>
    </r>
    <r>
      <rPr>
        <b/>
        <sz val="10"/>
        <color rgb="FF000000"/>
        <rFont val="Helvetica Neue"/>
        <family val="2"/>
      </rPr>
      <t>)</t>
    </r>
  </si>
  <si>
    <r>
      <t>东亚与太平洋地区</t>
    </r>
    <r>
      <rPr>
        <b/>
        <sz val="10"/>
        <color rgb="FF000000"/>
        <rFont val="Helvetica Neue"/>
        <family val="2"/>
      </rPr>
      <t xml:space="preserve"> (IBRD</t>
    </r>
    <r>
      <rPr>
        <b/>
        <sz val="10"/>
        <color rgb="FF000000"/>
        <rFont val="PingFang SC"/>
        <family val="2"/>
        <charset val="134"/>
      </rPr>
      <t>与</t>
    </r>
    <r>
      <rPr>
        <b/>
        <sz val="10"/>
        <color rgb="FF000000"/>
        <rFont val="Helvetica Neue"/>
        <family val="2"/>
      </rPr>
      <t>IDA)</t>
    </r>
  </si>
  <si>
    <r>
      <t>欧洲与中亚地区</t>
    </r>
    <r>
      <rPr>
        <b/>
        <sz val="10"/>
        <color rgb="FF000000"/>
        <rFont val="Helvetica Neue"/>
        <family val="2"/>
      </rPr>
      <t xml:space="preserve"> (IBRD</t>
    </r>
    <r>
      <rPr>
        <b/>
        <sz val="10"/>
        <color rgb="FF000000"/>
        <rFont val="PingFang SC"/>
        <family val="2"/>
        <charset val="134"/>
      </rPr>
      <t>与</t>
    </r>
    <r>
      <rPr>
        <b/>
        <sz val="10"/>
        <color rgb="FF000000"/>
        <rFont val="Helvetica Neue"/>
        <family val="2"/>
      </rPr>
      <t>IDA)</t>
    </r>
  </si>
  <si>
    <r>
      <t>拉丁美洲与加勒比海地区</t>
    </r>
    <r>
      <rPr>
        <b/>
        <sz val="10"/>
        <color rgb="FF000000"/>
        <rFont val="Helvetica Neue"/>
        <family val="2"/>
      </rPr>
      <t xml:space="preserve"> (IBRD</t>
    </r>
    <r>
      <rPr>
        <b/>
        <sz val="10"/>
        <color rgb="FF000000"/>
        <rFont val="PingFang SC"/>
        <family val="2"/>
        <charset val="134"/>
      </rPr>
      <t>与</t>
    </r>
    <r>
      <rPr>
        <b/>
        <sz val="10"/>
        <color rgb="FF000000"/>
        <rFont val="Helvetica Neue"/>
        <family val="2"/>
      </rPr>
      <t>IDA)</t>
    </r>
  </si>
  <si>
    <r>
      <t>中东与北非地区</t>
    </r>
    <r>
      <rPr>
        <b/>
        <sz val="10"/>
        <color rgb="FF000000"/>
        <rFont val="Helvetica Neue"/>
        <family val="2"/>
      </rPr>
      <t xml:space="preserve"> (IBRD</t>
    </r>
    <r>
      <rPr>
        <b/>
        <sz val="10"/>
        <color rgb="FF000000"/>
        <rFont val="PingFang SC"/>
        <family val="2"/>
        <charset val="134"/>
      </rPr>
      <t>与</t>
    </r>
    <r>
      <rPr>
        <b/>
        <sz val="10"/>
        <color rgb="FF000000"/>
        <rFont val="Helvetica Neue"/>
        <family val="2"/>
      </rPr>
      <t>IDA)</t>
    </r>
  </si>
  <si>
    <r>
      <t>南亚</t>
    </r>
    <r>
      <rPr>
        <b/>
        <sz val="10"/>
        <color rgb="FF000000"/>
        <rFont val="Helvetica Neue"/>
        <family val="2"/>
      </rPr>
      <t xml:space="preserve"> (IBRD</t>
    </r>
    <r>
      <rPr>
        <b/>
        <sz val="10"/>
        <color rgb="FF000000"/>
        <rFont val="PingFang SC"/>
        <family val="2"/>
        <charset val="134"/>
      </rPr>
      <t>与</t>
    </r>
    <r>
      <rPr>
        <b/>
        <sz val="10"/>
        <color rgb="FF000000"/>
        <rFont val="Helvetica Neue"/>
        <family val="2"/>
      </rPr>
      <t>IDA)</t>
    </r>
  </si>
  <si>
    <r>
      <t>撒哈拉以南非洲地区</t>
    </r>
    <r>
      <rPr>
        <b/>
        <sz val="10"/>
        <color rgb="FF000000"/>
        <rFont val="Helvetica Neue"/>
        <family val="2"/>
      </rPr>
      <t xml:space="preserve"> (IBRD</t>
    </r>
    <r>
      <rPr>
        <b/>
        <sz val="10"/>
        <color rgb="FF000000"/>
        <rFont val="PingFang SC"/>
        <family val="2"/>
        <charset val="134"/>
      </rPr>
      <t>与</t>
    </r>
    <r>
      <rPr>
        <b/>
        <sz val="10"/>
        <color rgb="FF000000"/>
        <rFont val="Helvetica Neue"/>
        <family val="2"/>
      </rPr>
      <t>IDA)</t>
    </r>
  </si>
  <si>
    <t>Fuel exports (% of merchandise exports)</t>
  </si>
  <si>
    <t>TX.VAL.FUEL.ZS.UN</t>
  </si>
  <si>
    <r>
      <t>GDP</t>
    </r>
    <r>
      <rPr>
        <sz val="10"/>
        <color rgb="FF000000"/>
        <rFont val="PingFang SC"/>
        <family val="2"/>
        <charset val="134"/>
      </rPr>
      <t>（现价美元）</t>
    </r>
  </si>
  <si>
    <t>NY.GDP.MKTP.CD</t>
  </si>
  <si>
    <t>GDP 增长率（年百分比）</t>
  </si>
  <si>
    <t>NY.GDP.MKTP.KD.ZG</t>
  </si>
  <si>
    <t>Wage and salaried workers, total (% of total employment)</t>
  </si>
  <si>
    <t>SL.EMP.WORK.ZS</t>
  </si>
  <si>
    <t>Labor force participation rate, total (% of total population ages 15+) (national estimate)</t>
  </si>
  <si>
    <t>SL.TLF.CACT.NE.ZS</t>
  </si>
  <si>
    <t>阿联酋</t>
  </si>
  <si>
    <t>巴勒斯坦</t>
  </si>
  <si>
    <t>朝鲜</t>
  </si>
  <si>
    <t>韩国</t>
  </si>
  <si>
    <t>孟加拉</t>
  </si>
  <si>
    <t>台湾地区</t>
  </si>
  <si>
    <t>文莱</t>
  </si>
  <si>
    <t>叙利亚</t>
  </si>
  <si>
    <t>也门</t>
  </si>
  <si>
    <t>伊朗</t>
  </si>
  <si>
    <t>中国澳门</t>
  </si>
  <si>
    <t>中国香港</t>
  </si>
  <si>
    <t>非洲</t>
  </si>
  <si>
    <t>几内亚（比绍）</t>
  </si>
  <si>
    <t>中非</t>
  </si>
  <si>
    <t>欧洲</t>
  </si>
  <si>
    <t>1.846，319</t>
  </si>
  <si>
    <t>波黑</t>
  </si>
  <si>
    <t>捷克</t>
  </si>
  <si>
    <t>斯诺文尼亚</t>
  </si>
  <si>
    <t>拉丁美洲</t>
  </si>
  <si>
    <t>多米尼加</t>
  </si>
  <si>
    <t>英属安圭拉</t>
  </si>
  <si>
    <t>英属维尔京群岛</t>
  </si>
  <si>
    <t>北美洲</t>
  </si>
  <si>
    <t>百慕大群岛</t>
  </si>
  <si>
    <t>大洋洲</t>
  </si>
  <si>
    <t>库克群岛</t>
  </si>
  <si>
    <t>密克罗尼西亚</t>
  </si>
  <si>
    <t>罗马尼亚</t>
    <phoneticPr fontId="2" type="noConversion"/>
  </si>
  <si>
    <t>78，7</t>
  </si>
  <si>
    <t>Rica</t>
  </si>
  <si>
    <t>49.SS</t>
  </si>
  <si>
    <t>6б.бб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</si>
</sst>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等线"/>
      <family val="2"/>
      <charset val="134"/>
      <scheme val="minor"/>
    </font>
    <font>
      <b/>
      <sz val="18"/>
      <color rgb="FF000000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18"/>
      <color rgb="FF231F20"/>
      <name val="SimHei"/>
      <family val="3"/>
      <charset val="134"/>
    </font>
    <font>
      <sz val="18"/>
      <color rgb="FF000000"/>
      <name val="等线"/>
      <family val="4"/>
      <charset val="134"/>
      <scheme val="minor"/>
    </font>
    <font>
      <sz val="18"/>
      <color rgb="FF231F20"/>
      <name val="HYg1gj"/>
    </font>
    <font>
      <b/>
      <sz val="18"/>
      <color theme="1"/>
      <name val="等线"/>
      <family val="4"/>
      <charset val="134"/>
      <scheme val="minor"/>
    </font>
    <font>
      <sz val="18"/>
      <color theme="1"/>
      <name val="等线"/>
      <family val="4"/>
      <charset val="134"/>
      <scheme val="minor"/>
    </font>
    <font>
      <sz val="18"/>
      <color rgb="FF231F20"/>
      <name val="HYg1gj"/>
      <family val="1"/>
    </font>
    <font>
      <b/>
      <sz val="11"/>
      <color rgb="FF404041"/>
      <name val="Arial"/>
      <family val="2"/>
    </font>
    <font>
      <sz val="11"/>
      <color rgb="FF41413F"/>
      <name val="宋体"/>
      <family val="3"/>
      <charset val="134"/>
    </font>
    <font>
      <sz val="11"/>
      <color rgb="FF404140"/>
      <name val="宋体"/>
      <family val="3"/>
      <charset val="134"/>
    </font>
    <font>
      <sz val="11"/>
      <color rgb="FF000000"/>
      <name val="等线"/>
      <family val="4"/>
      <charset val="134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b/>
      <sz val="10"/>
      <color rgb="FF000000"/>
      <name val="PingFang SC"/>
      <family val="2"/>
      <charset val="134"/>
    </font>
    <font>
      <sz val="12"/>
      <color theme="1"/>
      <name val="Helvetica"/>
      <family val="2"/>
    </font>
    <font>
      <sz val="11"/>
      <color theme="1"/>
      <name val="Helvetica"/>
      <family val="2"/>
    </font>
    <font>
      <sz val="18"/>
      <color rgb="FF333333"/>
      <name val="Helvetica"/>
      <family val="2"/>
    </font>
    <font>
      <sz val="18"/>
      <color theme="1"/>
      <name val="Helvetica"/>
      <family val="2"/>
    </font>
    <font>
      <sz val="18"/>
      <color rgb="FF333333"/>
      <name val="SimHei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3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3" fontId="4" fillId="4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3" fontId="7" fillId="7" borderId="8" xfId="0" applyNumberFormat="1" applyFont="1" applyFill="1" applyBorder="1" applyAlignment="1">
      <alignment horizontal="center" vertical="center"/>
    </xf>
    <xf numFmtId="3" fontId="7" fillId="7" borderId="8" xfId="0" applyNumberFormat="1" applyFont="1" applyFill="1" applyBorder="1">
      <alignment vertical="center"/>
    </xf>
    <xf numFmtId="0" fontId="8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3" fontId="7" fillId="0" borderId="8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3" fontId="4" fillId="0" borderId="8" xfId="0" applyNumberFormat="1" applyFont="1" applyBorder="1" applyAlignment="1">
      <alignment horizontal="center" vertical="center"/>
    </xf>
    <xf numFmtId="0" fontId="9" fillId="6" borderId="0" xfId="0" applyFont="1" applyFill="1" applyAlignment="1">
      <alignment horizontal="center" vertical="top" wrapText="1"/>
    </xf>
    <xf numFmtId="0" fontId="10" fillId="8" borderId="0" xfId="0" applyFont="1" applyFill="1" applyAlignment="1">
      <alignment horizontal="center" vertical="top" wrapText="1"/>
    </xf>
    <xf numFmtId="0" fontId="11" fillId="8" borderId="0" xfId="0" applyFont="1" applyFill="1" applyAlignment="1">
      <alignment horizontal="center" vertical="top" wrapText="1"/>
    </xf>
    <xf numFmtId="0" fontId="0" fillId="0" borderId="0" xfId="0" applyAlignment="1"/>
    <xf numFmtId="0" fontId="12" fillId="0" borderId="0" xfId="0" applyFont="1" applyAlignment="1"/>
    <xf numFmtId="0" fontId="14" fillId="0" borderId="0" xfId="0" applyFont="1">
      <alignment vertical="center"/>
    </xf>
    <xf numFmtId="0" fontId="13" fillId="0" borderId="0" xfId="0" applyFont="1">
      <alignment vertical="center"/>
    </xf>
    <xf numFmtId="0" fontId="16" fillId="0" borderId="0" xfId="0" applyFont="1">
      <alignment vertical="center"/>
    </xf>
    <xf numFmtId="0" fontId="15" fillId="0" borderId="0" xfId="0" applyFont="1">
      <alignment vertical="center"/>
    </xf>
    <xf numFmtId="0" fontId="17" fillId="0" borderId="0" xfId="0" applyFont="1">
      <alignment vertical="center"/>
    </xf>
    <xf numFmtId="11" fontId="13" fillId="0" borderId="0" xfId="0" applyNumberFormat="1" applyFont="1">
      <alignment vertical="center"/>
    </xf>
    <xf numFmtId="0" fontId="18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3" fontId="20" fillId="0" borderId="0" xfId="0" applyNumberFormat="1" applyFont="1">
      <alignment vertical="center"/>
    </xf>
    <xf numFmtId="0" fontId="2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sm/Desktop/data/EPI(08-2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国家存量"/>
      <sheetName val="国际流量"/>
      <sheetName val="2008年"/>
      <sheetName val="2010年"/>
      <sheetName val="2012年"/>
      <sheetName val="2014年"/>
      <sheetName val="2016年"/>
      <sheetName val="2018年"/>
      <sheetName val="2020年"/>
      <sheetName val="08-20EPI 汇总"/>
    </sheetNames>
    <sheetDataSet>
      <sheetData sheetId="0"/>
      <sheetData sheetId="1"/>
      <sheetData sheetId="2">
        <row r="1">
          <cell r="A1" t="str">
            <v>Country</v>
          </cell>
        </row>
      </sheetData>
      <sheetData sheetId="3">
        <row r="1">
          <cell r="B1" t="str">
            <v>Country</v>
          </cell>
        </row>
      </sheetData>
      <sheetData sheetId="4">
        <row r="1">
          <cell r="B1" t="str">
            <v>Country</v>
          </cell>
        </row>
      </sheetData>
      <sheetData sheetId="5">
        <row r="1">
          <cell r="B1" t="str">
            <v>Country</v>
          </cell>
        </row>
      </sheetData>
      <sheetData sheetId="6">
        <row r="1">
          <cell r="B1" t="str">
            <v>Country</v>
          </cell>
        </row>
      </sheetData>
      <sheetData sheetId="7"/>
      <sheetData sheetId="8"/>
      <sheetData sheetId="9">
        <row r="1">
          <cell r="A1" t="str">
            <v>COUNTRY</v>
          </cell>
          <cell r="B1">
            <v>2018</v>
          </cell>
          <cell r="C1">
            <v>2016</v>
          </cell>
          <cell r="D1">
            <v>2014</v>
          </cell>
          <cell r="E1">
            <v>2012</v>
          </cell>
          <cell r="F1">
            <v>2010</v>
          </cell>
          <cell r="G1">
            <v>2008</v>
          </cell>
        </row>
        <row r="2">
          <cell r="A2" t="str">
            <v>瑞典</v>
          </cell>
          <cell r="B2">
            <v>81.599999999999994</v>
          </cell>
          <cell r="C2">
            <v>90.43</v>
          </cell>
          <cell r="D2">
            <v>78.09</v>
          </cell>
          <cell r="E2">
            <v>63</v>
          </cell>
          <cell r="F2">
            <v>86</v>
          </cell>
          <cell r="G2">
            <v>93.1</v>
          </cell>
        </row>
        <row r="3">
          <cell r="A3" t="str">
            <v>英国</v>
          </cell>
          <cell r="B3">
            <v>80.900000000000006</v>
          </cell>
          <cell r="C3">
            <v>88</v>
          </cell>
          <cell r="D3">
            <v>77.349999999999994</v>
          </cell>
          <cell r="E3">
            <v>20</v>
          </cell>
          <cell r="F3">
            <v>74.2</v>
          </cell>
          <cell r="G3">
            <v>86.3</v>
          </cell>
        </row>
        <row r="4">
          <cell r="A4" t="str">
            <v>卢森堡</v>
          </cell>
          <cell r="B4">
            <v>80.510000000000005</v>
          </cell>
          <cell r="C4">
            <v>86.58</v>
          </cell>
          <cell r="D4">
            <v>83.29</v>
          </cell>
          <cell r="E4">
            <v>106</v>
          </cell>
          <cell r="F4">
            <v>67.8</v>
          </cell>
          <cell r="G4">
            <v>83.1</v>
          </cell>
        </row>
        <row r="5">
          <cell r="A5" t="str">
            <v>奥地利</v>
          </cell>
          <cell r="B5">
            <v>79.89</v>
          </cell>
          <cell r="C5">
            <v>86.64</v>
          </cell>
          <cell r="D5">
            <v>7832</v>
          </cell>
          <cell r="E5">
            <v>71</v>
          </cell>
          <cell r="F5">
            <v>78.099999999999994</v>
          </cell>
          <cell r="G5">
            <v>89.4</v>
          </cell>
        </row>
        <row r="6">
          <cell r="A6" t="str">
            <v>爱尔兰</v>
          </cell>
          <cell r="B6">
            <v>79.12</v>
          </cell>
          <cell r="C6">
            <v>86.6</v>
          </cell>
          <cell r="D6">
            <v>74.67</v>
          </cell>
          <cell r="E6">
            <v>8</v>
          </cell>
          <cell r="F6">
            <v>67.099999999999994</v>
          </cell>
          <cell r="G6">
            <v>82.7</v>
          </cell>
        </row>
        <row r="7">
          <cell r="A7" t="str">
            <v>芬兰</v>
          </cell>
          <cell r="B7">
            <v>78.97</v>
          </cell>
          <cell r="C7">
            <v>90.68</v>
          </cell>
          <cell r="D7">
            <v>75.72</v>
          </cell>
          <cell r="E7">
            <v>54</v>
          </cell>
          <cell r="F7">
            <v>74.7</v>
          </cell>
          <cell r="G7">
            <v>91.4</v>
          </cell>
        </row>
        <row r="8">
          <cell r="A8" t="str">
            <v>冰岛</v>
          </cell>
          <cell r="B8">
            <v>78.77</v>
          </cell>
          <cell r="C8">
            <v>90.51</v>
          </cell>
          <cell r="D8">
            <v>7650</v>
          </cell>
          <cell r="E8">
            <v>64</v>
          </cell>
          <cell r="F8">
            <v>93.5</v>
          </cell>
          <cell r="G8">
            <v>87.6</v>
          </cell>
        </row>
        <row r="9">
          <cell r="A9" t="str">
            <v>西班牙</v>
          </cell>
          <cell r="B9">
            <v>78.64</v>
          </cell>
          <cell r="C9">
            <v>88.91</v>
          </cell>
          <cell r="D9">
            <v>79.790000000000006</v>
          </cell>
          <cell r="E9">
            <v>30</v>
          </cell>
          <cell r="F9">
            <v>70.599999999999994</v>
          </cell>
          <cell r="G9">
            <v>83.1</v>
          </cell>
        </row>
        <row r="10">
          <cell r="A10" t="str">
            <v>德国</v>
          </cell>
          <cell r="B10">
            <v>78.569999999999993</v>
          </cell>
          <cell r="C10">
            <v>84.26</v>
          </cell>
          <cell r="D10">
            <v>80.47</v>
          </cell>
          <cell r="E10">
            <v>56</v>
          </cell>
          <cell r="F10">
            <v>73.2</v>
          </cell>
          <cell r="G10">
            <v>86.3</v>
          </cell>
        </row>
        <row r="11">
          <cell r="A11" t="str">
            <v>比利时</v>
          </cell>
          <cell r="B11">
            <v>78.37</v>
          </cell>
          <cell r="C11">
            <v>80.150000000000006</v>
          </cell>
          <cell r="D11">
            <v>66.61</v>
          </cell>
          <cell r="E11">
            <v>9</v>
          </cell>
          <cell r="F11">
            <v>58.1</v>
          </cell>
          <cell r="G11">
            <v>78.400000000000006</v>
          </cell>
        </row>
        <row r="12">
          <cell r="A12" t="str">
            <v>意大利</v>
          </cell>
          <cell r="B12">
            <v>77.489999999999995</v>
          </cell>
          <cell r="C12">
            <v>84.48</v>
          </cell>
          <cell r="D12">
            <v>7436</v>
          </cell>
          <cell r="E12">
            <v>12</v>
          </cell>
          <cell r="F12">
            <v>73.099999999999994</v>
          </cell>
          <cell r="G12">
            <v>84.2</v>
          </cell>
        </row>
        <row r="13">
          <cell r="A13" t="str">
            <v>新西兰</v>
          </cell>
          <cell r="B13">
            <v>77.38</v>
          </cell>
          <cell r="C13">
            <v>88</v>
          </cell>
          <cell r="D13">
            <v>76.41</v>
          </cell>
          <cell r="E13">
            <v>50</v>
          </cell>
          <cell r="F13">
            <v>73.400000000000006</v>
          </cell>
          <cell r="G13">
            <v>88.9</v>
          </cell>
        </row>
        <row r="14">
          <cell r="A14" t="str">
            <v>荷兰</v>
          </cell>
          <cell r="B14">
            <v>76.959999999999994</v>
          </cell>
          <cell r="C14">
            <v>82.03</v>
          </cell>
          <cell r="D14">
            <v>77.75</v>
          </cell>
          <cell r="E14">
            <v>92</v>
          </cell>
          <cell r="F14">
            <v>66.400000000000006</v>
          </cell>
          <cell r="G14" t="str">
            <v>78，7</v>
          </cell>
        </row>
        <row r="15">
          <cell r="A15" t="str">
            <v>以色列</v>
          </cell>
          <cell r="B15">
            <v>75.959999999999994</v>
          </cell>
          <cell r="C15">
            <v>78.14</v>
          </cell>
          <cell r="D15">
            <v>65.78</v>
          </cell>
          <cell r="E15">
            <v>78</v>
          </cell>
          <cell r="F15">
            <v>62.4</v>
          </cell>
          <cell r="G15">
            <v>79.599999999999994</v>
          </cell>
        </row>
        <row r="16">
          <cell r="A16" t="str">
            <v>日本</v>
          </cell>
          <cell r="B16">
            <v>75.459999999999994</v>
          </cell>
          <cell r="C16">
            <v>80.59</v>
          </cell>
          <cell r="D16">
            <v>72.349999999999994</v>
          </cell>
          <cell r="E16">
            <v>60</v>
          </cell>
          <cell r="F16">
            <v>72.5</v>
          </cell>
          <cell r="G16">
            <v>84.5</v>
          </cell>
        </row>
        <row r="17">
          <cell r="A17" t="str">
            <v>澳大利亚</v>
          </cell>
          <cell r="B17">
            <v>75.010000000000005</v>
          </cell>
          <cell r="C17">
            <v>87.22</v>
          </cell>
          <cell r="D17">
            <v>82.4</v>
          </cell>
          <cell r="E17">
            <v>79</v>
          </cell>
          <cell r="F17">
            <v>65.7</v>
          </cell>
          <cell r="G17">
            <v>79.8</v>
          </cell>
        </row>
        <row r="18">
          <cell r="A18" t="str">
            <v>希腊</v>
          </cell>
          <cell r="B18">
            <v>74.69</v>
          </cell>
          <cell r="C18">
            <v>85.81</v>
          </cell>
          <cell r="D18">
            <v>73</v>
          </cell>
          <cell r="E18">
            <v>81</v>
          </cell>
          <cell r="F18">
            <v>60.9</v>
          </cell>
          <cell r="G18">
            <v>80.2</v>
          </cell>
        </row>
        <row r="19">
          <cell r="A19" t="str">
            <v>塞浦路斯</v>
          </cell>
          <cell r="B19">
            <v>73.599999999999994</v>
          </cell>
          <cell r="C19">
            <v>80.239999999999995</v>
          </cell>
          <cell r="D19">
            <v>66.23</v>
          </cell>
          <cell r="E19">
            <v>116</v>
          </cell>
          <cell r="F19">
            <v>56.3</v>
          </cell>
          <cell r="G19">
            <v>79.2</v>
          </cell>
        </row>
        <row r="20">
          <cell r="A20" t="str">
            <v>加拿大</v>
          </cell>
          <cell r="B20">
            <v>72.84</v>
          </cell>
          <cell r="C20">
            <v>85.06</v>
          </cell>
          <cell r="D20">
            <v>73.14</v>
          </cell>
          <cell r="E20">
            <v>52</v>
          </cell>
          <cell r="F20">
            <v>66.400000000000006</v>
          </cell>
          <cell r="G20">
            <v>86.6</v>
          </cell>
        </row>
        <row r="21">
          <cell r="A21" t="str">
            <v>葡萄牙</v>
          </cell>
          <cell r="B21">
            <v>72.599999999999994</v>
          </cell>
          <cell r="C21">
            <v>88.63</v>
          </cell>
          <cell r="D21">
            <v>75.8</v>
          </cell>
          <cell r="E21">
            <v>24</v>
          </cell>
          <cell r="F21">
            <v>73</v>
          </cell>
          <cell r="G21">
            <v>85.8</v>
          </cell>
        </row>
        <row r="22">
          <cell r="A22" t="str">
            <v>斯洛伐克</v>
          </cell>
          <cell r="B22">
            <v>71.91</v>
          </cell>
          <cell r="C22">
            <v>85.42</v>
          </cell>
          <cell r="D22">
            <v>74.45</v>
          </cell>
          <cell r="E22">
            <v>7</v>
          </cell>
          <cell r="F22">
            <v>74.5</v>
          </cell>
          <cell r="G22">
            <v>86</v>
          </cell>
        </row>
        <row r="23">
          <cell r="A23" t="str">
            <v>立陶宛</v>
          </cell>
          <cell r="B23">
            <v>71.19</v>
          </cell>
          <cell r="C23">
            <v>85.49</v>
          </cell>
          <cell r="D23">
            <v>6126</v>
          </cell>
          <cell r="E23">
            <v>104</v>
          </cell>
          <cell r="F23">
            <v>68.3</v>
          </cell>
          <cell r="G23">
            <v>86.2</v>
          </cell>
        </row>
        <row r="24">
          <cell r="A24" t="str">
            <v>保加利亚</v>
          </cell>
          <cell r="B24">
            <v>70.599999999999994</v>
          </cell>
          <cell r="C24">
            <v>83.4</v>
          </cell>
          <cell r="D24">
            <v>64.010000000000005</v>
          </cell>
          <cell r="E24">
            <v>16</v>
          </cell>
          <cell r="F24">
            <v>62.5</v>
          </cell>
          <cell r="G24">
            <v>78.5</v>
          </cell>
        </row>
        <row r="25">
          <cell r="A25" t="str">
            <v>哥斯达黎加</v>
          </cell>
          <cell r="B25">
            <v>69.33</v>
          </cell>
          <cell r="C25">
            <v>80.03</v>
          </cell>
          <cell r="D25">
            <v>58.53</v>
          </cell>
          <cell r="E25">
            <v>113</v>
          </cell>
          <cell r="F25">
            <v>86.4</v>
          </cell>
          <cell r="G25" t="str">
            <v>Rica</v>
          </cell>
        </row>
        <row r="26">
          <cell r="A26" t="str">
            <v>斯洛文尼亚</v>
          </cell>
          <cell r="B26">
            <v>67.8</v>
          </cell>
          <cell r="C26">
            <v>88.98</v>
          </cell>
          <cell r="D26">
            <v>76.430000000000007</v>
          </cell>
          <cell r="E26">
            <v>51</v>
          </cell>
          <cell r="F26">
            <v>65</v>
          </cell>
          <cell r="G26">
            <v>86.3</v>
          </cell>
        </row>
        <row r="27">
          <cell r="A27" t="str">
            <v>拉脱维亚</v>
          </cell>
          <cell r="B27">
            <v>67.36</v>
          </cell>
          <cell r="C27">
            <v>85.71</v>
          </cell>
          <cell r="D27">
            <v>64.05</v>
          </cell>
          <cell r="E27">
            <v>1</v>
          </cell>
          <cell r="F27">
            <v>72.5</v>
          </cell>
          <cell r="G27">
            <v>88.8</v>
          </cell>
        </row>
        <row r="28">
          <cell r="A28" t="str">
            <v>土库曼斯坦</v>
          </cell>
          <cell r="B28">
            <v>66.48</v>
          </cell>
          <cell r="C28">
            <v>70.239999999999995</v>
          </cell>
          <cell r="D28">
            <v>45.07</v>
          </cell>
          <cell r="E28">
            <v>123</v>
          </cell>
          <cell r="F28">
            <v>38.4</v>
          </cell>
          <cell r="G28">
            <v>71.3</v>
          </cell>
        </row>
        <row r="29">
          <cell r="A29" t="str">
            <v>阿尔巴尼亚</v>
          </cell>
          <cell r="B29">
            <v>66.099999999999994</v>
          </cell>
          <cell r="C29">
            <v>74.38</v>
          </cell>
          <cell r="D29">
            <v>54.73</v>
          </cell>
          <cell r="E29">
            <v>4</v>
          </cell>
          <cell r="F29">
            <v>71.400000000000006</v>
          </cell>
          <cell r="G29">
            <v>84</v>
          </cell>
        </row>
        <row r="30">
          <cell r="A30" t="str">
            <v>克罗地亚</v>
          </cell>
          <cell r="B30">
            <v>66.02</v>
          </cell>
          <cell r="C30">
            <v>86.98</v>
          </cell>
          <cell r="D30">
            <v>62.23</v>
          </cell>
          <cell r="E30">
            <v>74</v>
          </cell>
          <cell r="F30">
            <v>68.7</v>
          </cell>
          <cell r="G30">
            <v>84.6</v>
          </cell>
        </row>
        <row r="31">
          <cell r="A31" t="str">
            <v>匈牙利</v>
          </cell>
          <cell r="B31">
            <v>65.45</v>
          </cell>
          <cell r="C31">
            <v>84.6</v>
          </cell>
          <cell r="D31">
            <v>71.05</v>
          </cell>
          <cell r="E31">
            <v>18</v>
          </cell>
          <cell r="F31">
            <v>69.099999999999994</v>
          </cell>
          <cell r="G31">
            <v>84.2</v>
          </cell>
        </row>
        <row r="32">
          <cell r="A32" t="str">
            <v>白俄罗斯</v>
          </cell>
          <cell r="B32">
            <v>65.22</v>
          </cell>
          <cell r="C32">
            <v>82.3</v>
          </cell>
          <cell r="D32">
            <v>67.69</v>
          </cell>
          <cell r="E32">
            <v>40</v>
          </cell>
          <cell r="F32">
            <v>65.400000000000006</v>
          </cell>
          <cell r="G32">
            <v>80.5</v>
          </cell>
        </row>
        <row r="33">
          <cell r="A33" t="str">
            <v>罗马尼亚</v>
          </cell>
          <cell r="B33">
            <v>65.010000000000005</v>
          </cell>
          <cell r="C33">
            <v>83.24</v>
          </cell>
          <cell r="D33">
            <v>50.52</v>
          </cell>
          <cell r="E33">
            <v>3</v>
          </cell>
          <cell r="F33">
            <v>67</v>
          </cell>
          <cell r="G33">
            <v>71.900000000000006</v>
          </cell>
        </row>
        <row r="34">
          <cell r="A34" t="str">
            <v>乌拉圭</v>
          </cell>
          <cell r="B34">
            <v>64.78</v>
          </cell>
          <cell r="C34">
            <v>73.98</v>
          </cell>
          <cell r="D34">
            <v>53.61</v>
          </cell>
          <cell r="E34">
            <v>115</v>
          </cell>
          <cell r="F34">
            <v>59.1</v>
          </cell>
          <cell r="G34">
            <v>82.3</v>
          </cell>
        </row>
        <row r="35">
          <cell r="A35" t="str">
            <v>爱沙尼亚</v>
          </cell>
          <cell r="B35">
            <v>64.709999999999994</v>
          </cell>
          <cell r="C35">
            <v>88.59</v>
          </cell>
          <cell r="D35">
            <v>74.66</v>
          </cell>
          <cell r="E35">
            <v>128</v>
          </cell>
          <cell r="F35">
            <v>63.8</v>
          </cell>
          <cell r="G35">
            <v>85.2</v>
          </cell>
        </row>
        <row r="36">
          <cell r="A36" t="str">
            <v>波兰</v>
          </cell>
          <cell r="B36">
            <v>64.31</v>
          </cell>
          <cell r="C36">
            <v>81.260000000000005</v>
          </cell>
          <cell r="D36">
            <v>69.930000000000007</v>
          </cell>
          <cell r="E36">
            <v>107</v>
          </cell>
          <cell r="F36">
            <v>63.1</v>
          </cell>
          <cell r="G36">
            <v>80.5</v>
          </cell>
        </row>
        <row r="37">
          <cell r="A37" t="str">
            <v>委内瑞拉</v>
          </cell>
          <cell r="B37">
            <v>64.23</v>
          </cell>
          <cell r="C37">
            <v>76.23</v>
          </cell>
          <cell r="D37">
            <v>57.8</v>
          </cell>
          <cell r="E37">
            <v>85</v>
          </cell>
          <cell r="F37">
            <v>62.9</v>
          </cell>
          <cell r="G37">
            <v>80</v>
          </cell>
        </row>
        <row r="38">
          <cell r="A38" t="str">
            <v>俄国</v>
          </cell>
          <cell r="B38">
            <v>64.11</v>
          </cell>
          <cell r="C38">
            <v>83.52</v>
          </cell>
          <cell r="D38">
            <v>53.45</v>
          </cell>
          <cell r="E38">
            <v>132</v>
          </cell>
          <cell r="F38">
            <v>61.2</v>
          </cell>
          <cell r="G38">
            <v>83.9</v>
          </cell>
        </row>
        <row r="39">
          <cell r="A39" t="str">
            <v>摩洛哥</v>
          </cell>
          <cell r="B39">
            <v>63.79</v>
          </cell>
          <cell r="C39">
            <v>74.180000000000007</v>
          </cell>
          <cell r="D39">
            <v>51.89</v>
          </cell>
          <cell r="E39">
            <v>37</v>
          </cell>
          <cell r="F39">
            <v>65.599999999999994</v>
          </cell>
          <cell r="G39">
            <v>72.099999999999994</v>
          </cell>
        </row>
        <row r="40">
          <cell r="A40" t="str">
            <v>古巴</v>
          </cell>
          <cell r="B40">
            <v>63.57</v>
          </cell>
          <cell r="C40">
            <v>79.040000000000006</v>
          </cell>
          <cell r="D40">
            <v>55.07</v>
          </cell>
          <cell r="E40">
            <v>101</v>
          </cell>
          <cell r="F40">
            <v>78.099999999999994</v>
          </cell>
          <cell r="G40">
            <v>80.7</v>
          </cell>
        </row>
        <row r="41">
          <cell r="A41" t="str">
            <v>巴拿马</v>
          </cell>
          <cell r="B41">
            <v>63.47</v>
          </cell>
          <cell r="C41">
            <v>78</v>
          </cell>
          <cell r="D41">
            <v>56.84</v>
          </cell>
          <cell r="E41">
            <v>103</v>
          </cell>
          <cell r="F41">
            <v>71.400000000000006</v>
          </cell>
          <cell r="G41">
            <v>83.1</v>
          </cell>
        </row>
        <row r="42">
          <cell r="A42" t="str">
            <v>突尼斯</v>
          </cell>
          <cell r="B42">
            <v>62.71</v>
          </cell>
          <cell r="C42">
            <v>77.28</v>
          </cell>
          <cell r="D42">
            <v>58.99</v>
          </cell>
          <cell r="E42">
            <v>40</v>
          </cell>
          <cell r="F42">
            <v>60.6</v>
          </cell>
          <cell r="G42">
            <v>78.099999999999994</v>
          </cell>
        </row>
        <row r="43">
          <cell r="A43" t="str">
            <v>阿塞拜疆</v>
          </cell>
          <cell r="B43">
            <v>62.49</v>
          </cell>
          <cell r="C43">
            <v>83.78</v>
          </cell>
          <cell r="D43">
            <v>55.47</v>
          </cell>
          <cell r="E43">
            <v>2</v>
          </cell>
          <cell r="F43">
            <v>59.1</v>
          </cell>
          <cell r="G43">
            <v>72.2</v>
          </cell>
        </row>
        <row r="44">
          <cell r="A44" t="str">
            <v>科威特</v>
          </cell>
          <cell r="B44">
            <v>62.28</v>
          </cell>
          <cell r="C44">
            <v>64.41</v>
          </cell>
          <cell r="D44">
            <v>63.94</v>
          </cell>
          <cell r="E44">
            <v>131</v>
          </cell>
          <cell r="F44">
            <v>51.1</v>
          </cell>
          <cell r="G44">
            <v>64.5</v>
          </cell>
        </row>
        <row r="45">
          <cell r="A45" t="str">
            <v>约旦</v>
          </cell>
          <cell r="B45">
            <v>62.2</v>
          </cell>
          <cell r="C45">
            <v>72.239999999999995</v>
          </cell>
          <cell r="D45">
            <v>55.78</v>
          </cell>
          <cell r="E45">
            <v>76</v>
          </cell>
          <cell r="F45">
            <v>56.1</v>
          </cell>
          <cell r="G45">
            <v>76.5</v>
          </cell>
        </row>
        <row r="46">
          <cell r="A46" t="str">
            <v>亚美尼亚</v>
          </cell>
          <cell r="B46">
            <v>62.07</v>
          </cell>
          <cell r="C46">
            <v>81.599999999999994</v>
          </cell>
          <cell r="D46">
            <v>61.67</v>
          </cell>
          <cell r="E46">
            <v>49</v>
          </cell>
          <cell r="F46">
            <v>60.4</v>
          </cell>
          <cell r="G46">
            <v>77.8</v>
          </cell>
        </row>
        <row r="47">
          <cell r="A47" t="str">
            <v>秘鲁</v>
          </cell>
          <cell r="B47">
            <v>61.92</v>
          </cell>
          <cell r="C47">
            <v>72.95</v>
          </cell>
          <cell r="D47">
            <v>45.05</v>
          </cell>
          <cell r="E47">
            <v>96</v>
          </cell>
          <cell r="F47">
            <v>69.3</v>
          </cell>
          <cell r="G47">
            <v>78.099999999999994</v>
          </cell>
        </row>
        <row r="48">
          <cell r="A48" t="str">
            <v>埃及</v>
          </cell>
          <cell r="B48">
            <v>61.21</v>
          </cell>
          <cell r="C48">
            <v>66.45</v>
          </cell>
          <cell r="D48">
            <v>61.11</v>
          </cell>
          <cell r="E48">
            <v>5</v>
          </cell>
          <cell r="F48">
            <v>62</v>
          </cell>
          <cell r="G48">
            <v>76.3</v>
          </cell>
        </row>
        <row r="49">
          <cell r="A49" t="str">
            <v>黎巴嫩</v>
          </cell>
          <cell r="B49">
            <v>61.08</v>
          </cell>
          <cell r="C49">
            <v>69.14</v>
          </cell>
          <cell r="D49">
            <v>50.15</v>
          </cell>
          <cell r="E49">
            <v>91</v>
          </cell>
          <cell r="F49">
            <v>57.9</v>
          </cell>
          <cell r="G49">
            <v>70.3</v>
          </cell>
        </row>
        <row r="50">
          <cell r="A50" t="str">
            <v>马其顿</v>
          </cell>
          <cell r="B50">
            <v>61.06</v>
          </cell>
          <cell r="C50">
            <v>78.02</v>
          </cell>
          <cell r="D50">
            <v>50.41</v>
          </cell>
          <cell r="E50">
            <v>75</v>
          </cell>
          <cell r="F50">
            <v>60.6</v>
          </cell>
          <cell r="G50">
            <v>75.099999999999994</v>
          </cell>
        </row>
        <row r="51">
          <cell r="A51" t="str">
            <v>巴西</v>
          </cell>
          <cell r="B51">
            <v>60.7</v>
          </cell>
          <cell r="C51">
            <v>78.900000000000006</v>
          </cell>
          <cell r="D51">
            <v>52.97</v>
          </cell>
          <cell r="E51">
            <v>23</v>
          </cell>
          <cell r="F51">
            <v>63.4</v>
          </cell>
          <cell r="G51">
            <v>82.7</v>
          </cell>
        </row>
        <row r="52">
          <cell r="A52" t="str">
            <v>墨西哥</v>
          </cell>
          <cell r="B52">
            <v>59.69</v>
          </cell>
          <cell r="C52">
            <v>73.59</v>
          </cell>
          <cell r="D52">
            <v>55.03</v>
          </cell>
          <cell r="E52">
            <v>22</v>
          </cell>
          <cell r="F52">
            <v>67.3</v>
          </cell>
          <cell r="G52">
            <v>79.8</v>
          </cell>
        </row>
        <row r="53">
          <cell r="A53" t="str">
            <v>阿根廷</v>
          </cell>
          <cell r="B53">
            <v>59.3</v>
          </cell>
          <cell r="C53">
            <v>79.84</v>
          </cell>
          <cell r="D53" t="str">
            <v>49.SS</v>
          </cell>
          <cell r="E53">
            <v>112</v>
          </cell>
          <cell r="F53">
            <v>61</v>
          </cell>
          <cell r="G53">
            <v>81.8</v>
          </cell>
        </row>
        <row r="54">
          <cell r="A54" t="str">
            <v>马来西亚</v>
          </cell>
          <cell r="B54">
            <v>59.22</v>
          </cell>
          <cell r="C54">
            <v>74.23</v>
          </cell>
          <cell r="D54">
            <v>59.31</v>
          </cell>
          <cell r="E54">
            <v>33</v>
          </cell>
          <cell r="F54">
            <v>65</v>
          </cell>
          <cell r="G54">
            <v>84</v>
          </cell>
        </row>
        <row r="55">
          <cell r="A55" t="str">
            <v>阿拉伯联合酋长国</v>
          </cell>
          <cell r="B55">
            <v>58.9</v>
          </cell>
          <cell r="C55">
            <v>69.349999999999994</v>
          </cell>
          <cell r="D55">
            <v>72.91</v>
          </cell>
          <cell r="E55">
            <v>27</v>
          </cell>
          <cell r="F55">
            <v>40.700000000000003</v>
          </cell>
          <cell r="G55">
            <v>64</v>
          </cell>
        </row>
        <row r="56">
          <cell r="A56" t="str">
            <v>牙买加</v>
          </cell>
          <cell r="B56">
            <v>58.58</v>
          </cell>
          <cell r="C56">
            <v>77.02</v>
          </cell>
          <cell r="D56">
            <v>58.26</v>
          </cell>
          <cell r="E56">
            <v>53</v>
          </cell>
          <cell r="F56">
            <v>58</v>
          </cell>
          <cell r="G56">
            <v>79.099999999999994</v>
          </cell>
        </row>
        <row r="57">
          <cell r="A57" t="str">
            <v>纳米比亚</v>
          </cell>
          <cell r="B57">
            <v>58.46</v>
          </cell>
          <cell r="C57">
            <v>70.84</v>
          </cell>
          <cell r="D57">
            <v>43.71</v>
          </cell>
          <cell r="E57">
            <v>98</v>
          </cell>
          <cell r="F57">
            <v>59.3</v>
          </cell>
          <cell r="G57">
            <v>70.599999999999994</v>
          </cell>
        </row>
        <row r="58">
          <cell r="A58" t="str">
            <v>菲律宾</v>
          </cell>
          <cell r="B58">
            <v>57.65</v>
          </cell>
          <cell r="C58">
            <v>73.7</v>
          </cell>
          <cell r="D58">
            <v>44.02</v>
          </cell>
          <cell r="E58">
            <v>43</v>
          </cell>
          <cell r="F58">
            <v>65.7</v>
          </cell>
          <cell r="G58">
            <v>77.900000000000006</v>
          </cell>
        </row>
        <row r="59">
          <cell r="A59" t="str">
            <v>智利</v>
          </cell>
          <cell r="B59">
            <v>57.49</v>
          </cell>
          <cell r="C59">
            <v>77.67</v>
          </cell>
          <cell r="D59">
            <v>70.28</v>
          </cell>
          <cell r="E59">
            <v>117</v>
          </cell>
          <cell r="F59">
            <v>73.3</v>
          </cell>
          <cell r="G59">
            <v>83.4</v>
          </cell>
        </row>
        <row r="60">
          <cell r="A60" t="str">
            <v>沙特阿拉伯</v>
          </cell>
          <cell r="B60">
            <v>57.47</v>
          </cell>
          <cell r="C60">
            <v>68.63</v>
          </cell>
          <cell r="D60" t="str">
            <v>6б.бб</v>
          </cell>
          <cell r="E60">
            <v>130</v>
          </cell>
          <cell r="F60">
            <v>55.3</v>
          </cell>
          <cell r="G60">
            <v>72.8</v>
          </cell>
        </row>
        <row r="61">
          <cell r="A61" t="str">
            <v>厄瓜多尔</v>
          </cell>
          <cell r="B61">
            <v>57.42</v>
          </cell>
          <cell r="C61">
            <v>66.58</v>
          </cell>
          <cell r="D61">
            <v>58.54</v>
          </cell>
          <cell r="E61">
            <v>65</v>
          </cell>
          <cell r="F61">
            <v>69.3</v>
          </cell>
          <cell r="G61">
            <v>84.4</v>
          </cell>
        </row>
        <row r="62">
          <cell r="A62" t="str">
            <v>阿尔及利亚</v>
          </cell>
          <cell r="B62">
            <v>57.18</v>
          </cell>
          <cell r="C62">
            <v>70.28</v>
          </cell>
          <cell r="D62">
            <v>50.08</v>
          </cell>
          <cell r="E62">
            <v>58</v>
          </cell>
          <cell r="F62">
            <v>67.400000000000006</v>
          </cell>
          <cell r="G62">
            <v>77</v>
          </cell>
        </row>
        <row r="63">
          <cell r="A63" t="str">
            <v>玻利维亚</v>
          </cell>
          <cell r="B63">
            <v>55.98</v>
          </cell>
          <cell r="C63">
            <v>71.09</v>
          </cell>
          <cell r="D63">
            <v>50.48</v>
          </cell>
          <cell r="E63">
            <v>122</v>
          </cell>
          <cell r="F63">
            <v>44.3</v>
          </cell>
          <cell r="G63">
            <v>64.7</v>
          </cell>
        </row>
        <row r="64">
          <cell r="A64" t="str">
            <v>佐治亚州</v>
          </cell>
          <cell r="B64">
            <v>55.69</v>
          </cell>
          <cell r="C64">
            <v>64.959999999999994</v>
          </cell>
          <cell r="D64">
            <v>47.23</v>
          </cell>
          <cell r="E64">
            <v>68</v>
          </cell>
          <cell r="F64">
            <v>63.6</v>
          </cell>
          <cell r="G64">
            <v>82.2</v>
          </cell>
        </row>
        <row r="65">
          <cell r="A65" t="str">
            <v>尼加拉瓜</v>
          </cell>
          <cell r="B65">
            <v>55.04</v>
          </cell>
          <cell r="C65">
            <v>64.19</v>
          </cell>
          <cell r="D65">
            <v>50.32</v>
          </cell>
          <cell r="E65">
            <v>15</v>
          </cell>
          <cell r="F65">
            <v>57.1</v>
          </cell>
          <cell r="G65">
            <v>73.400000000000006</v>
          </cell>
        </row>
        <row r="66">
          <cell r="A66" t="str">
            <v>奈及利亚</v>
          </cell>
          <cell r="B66">
            <v>54.76</v>
          </cell>
          <cell r="C66">
            <v>58.27</v>
          </cell>
          <cell r="D66">
            <v>39.200000000000003</v>
          </cell>
          <cell r="E66">
            <v>59</v>
          </cell>
          <cell r="F66">
            <v>40.200000000000003</v>
          </cell>
          <cell r="G66">
            <v>56.2</v>
          </cell>
        </row>
        <row r="67">
          <cell r="A67" t="str">
            <v>哈萨克斯坦</v>
          </cell>
          <cell r="B67">
            <v>54.56</v>
          </cell>
          <cell r="C67">
            <v>73.290000000000006</v>
          </cell>
          <cell r="D67">
            <v>51.07</v>
          </cell>
          <cell r="E67">
            <v>126</v>
          </cell>
          <cell r="F67">
            <v>57.3</v>
          </cell>
          <cell r="G67">
            <v>65</v>
          </cell>
        </row>
        <row r="68">
          <cell r="A68" t="str">
            <v>巴拉圭</v>
          </cell>
          <cell r="B68">
            <v>53.93</v>
          </cell>
          <cell r="C68">
            <v>70.36</v>
          </cell>
          <cell r="D68">
            <v>39.25</v>
          </cell>
          <cell r="E68">
            <v>46</v>
          </cell>
          <cell r="F68">
            <v>63.5</v>
          </cell>
          <cell r="G68">
            <v>77.7</v>
          </cell>
        </row>
        <row r="69">
          <cell r="A69" t="str">
            <v>火鸡</v>
          </cell>
          <cell r="B69">
            <v>52.96</v>
          </cell>
          <cell r="C69">
            <v>67.680000000000007</v>
          </cell>
          <cell r="D69">
            <v>54.91</v>
          </cell>
          <cell r="E69">
            <v>17</v>
          </cell>
          <cell r="F69">
            <v>60.4</v>
          </cell>
          <cell r="G69">
            <v>75.900000000000006</v>
          </cell>
        </row>
        <row r="70">
          <cell r="A70" t="str">
            <v>乌克兰</v>
          </cell>
          <cell r="B70">
            <v>52.87</v>
          </cell>
          <cell r="C70">
            <v>79.69</v>
          </cell>
          <cell r="D70">
            <v>49.01</v>
          </cell>
          <cell r="E70">
            <v>82</v>
          </cell>
          <cell r="F70">
            <v>58.2</v>
          </cell>
          <cell r="G70">
            <v>74.099999999999994</v>
          </cell>
        </row>
        <row r="71">
          <cell r="A71" t="str">
            <v>危地马拉</v>
          </cell>
          <cell r="B71">
            <v>52.33</v>
          </cell>
          <cell r="C71">
            <v>69.64</v>
          </cell>
          <cell r="D71">
            <v>48.06</v>
          </cell>
          <cell r="E71">
            <v>31</v>
          </cell>
          <cell r="F71">
            <v>54</v>
          </cell>
          <cell r="G71">
            <v>76.7</v>
          </cell>
        </row>
        <row r="72">
          <cell r="A72" t="str">
            <v>摩尔多瓦</v>
          </cell>
          <cell r="B72">
            <v>51.97</v>
          </cell>
          <cell r="C72">
            <v>76.69</v>
          </cell>
          <cell r="D72">
            <v>53.36</v>
          </cell>
          <cell r="E72">
            <v>67</v>
          </cell>
          <cell r="F72">
            <v>58.8</v>
          </cell>
          <cell r="G72">
            <v>70.7</v>
          </cell>
        </row>
        <row r="73">
          <cell r="A73" t="str">
            <v>博茨瓦纳</v>
          </cell>
          <cell r="B73">
            <v>51.7</v>
          </cell>
          <cell r="C73">
            <v>70.72</v>
          </cell>
          <cell r="D73">
            <v>47.6</v>
          </cell>
          <cell r="E73">
            <v>21</v>
          </cell>
          <cell r="F73">
            <v>41.3</v>
          </cell>
          <cell r="G73">
            <v>68.7</v>
          </cell>
        </row>
        <row r="74">
          <cell r="A74" t="str">
            <v>洪都拉斯</v>
          </cell>
          <cell r="B74">
            <v>51.51</v>
          </cell>
          <cell r="C74">
            <v>69.64</v>
          </cell>
          <cell r="D74">
            <v>48.87</v>
          </cell>
          <cell r="E74">
            <v>86</v>
          </cell>
          <cell r="F74">
            <v>49.9</v>
          </cell>
          <cell r="G74">
            <v>75.400000000000006</v>
          </cell>
        </row>
        <row r="75">
          <cell r="A75" t="str">
            <v>苏丹</v>
          </cell>
          <cell r="B75">
            <v>51.49</v>
          </cell>
          <cell r="C75">
            <v>42.25</v>
          </cell>
          <cell r="D75">
            <v>24.64</v>
          </cell>
          <cell r="E75">
            <v>94</v>
          </cell>
          <cell r="F75">
            <v>47.1</v>
          </cell>
          <cell r="G75">
            <v>55.5</v>
          </cell>
        </row>
        <row r="76">
          <cell r="A76" t="str">
            <v>阿曼</v>
          </cell>
          <cell r="B76">
            <v>51.32</v>
          </cell>
          <cell r="C76">
            <v>60.13</v>
          </cell>
          <cell r="D76">
            <v>47.75</v>
          </cell>
          <cell r="E76">
            <v>80</v>
          </cell>
          <cell r="F76">
            <v>45.9</v>
          </cell>
          <cell r="G76">
            <v>70.3</v>
          </cell>
        </row>
        <row r="77">
          <cell r="A77" t="str">
            <v>赞比亚</v>
          </cell>
          <cell r="B77">
            <v>50.97</v>
          </cell>
          <cell r="C77">
            <v>66.06</v>
          </cell>
          <cell r="D77">
            <v>41.72</v>
          </cell>
          <cell r="E77">
            <v>48</v>
          </cell>
          <cell r="F77">
            <v>47</v>
          </cell>
          <cell r="G77">
            <v>55.1</v>
          </cell>
        </row>
        <row r="78">
          <cell r="A78" t="str">
            <v>坦桑尼亚</v>
          </cell>
          <cell r="B78">
            <v>50.83</v>
          </cell>
          <cell r="C78">
            <v>58.34</v>
          </cell>
          <cell r="D78">
            <v>36.19</v>
          </cell>
          <cell r="E78">
            <v>93</v>
          </cell>
          <cell r="F78">
            <v>47.9</v>
          </cell>
          <cell r="G78">
            <v>63.9</v>
          </cell>
        </row>
        <row r="79">
          <cell r="A79" t="str">
            <v>中国</v>
          </cell>
          <cell r="B79">
            <v>50.74</v>
          </cell>
          <cell r="C79">
            <v>65.099999999999994</v>
          </cell>
          <cell r="D79">
            <v>43</v>
          </cell>
          <cell r="E79">
            <v>100</v>
          </cell>
          <cell r="F79">
            <v>49</v>
          </cell>
          <cell r="G79">
            <v>65.099999999999994</v>
          </cell>
        </row>
        <row r="80">
          <cell r="A80" t="str">
            <v>泰国</v>
          </cell>
          <cell r="B80">
            <v>49.88</v>
          </cell>
          <cell r="C80">
            <v>69.540000000000006</v>
          </cell>
          <cell r="D80">
            <v>52.83</v>
          </cell>
          <cell r="E80">
            <v>10</v>
          </cell>
          <cell r="F80">
            <v>62.2</v>
          </cell>
          <cell r="G80">
            <v>79.2</v>
          </cell>
        </row>
        <row r="81">
          <cell r="A81" t="str">
            <v>加纳</v>
          </cell>
          <cell r="B81">
            <v>49.66</v>
          </cell>
          <cell r="C81">
            <v>58.89</v>
          </cell>
          <cell r="D81">
            <v>32.07</v>
          </cell>
          <cell r="E81">
            <v>28</v>
          </cell>
          <cell r="F81">
            <v>51.3</v>
          </cell>
          <cell r="G81">
            <v>70.8</v>
          </cell>
        </row>
        <row r="82">
          <cell r="A82" t="str">
            <v>塞内加尔</v>
          </cell>
          <cell r="B82">
            <v>49.52</v>
          </cell>
          <cell r="C82">
            <v>63.73</v>
          </cell>
          <cell r="D82">
            <v>40.83</v>
          </cell>
          <cell r="E82">
            <v>39</v>
          </cell>
          <cell r="F82">
            <v>42.3</v>
          </cell>
          <cell r="G82">
            <v>62.8</v>
          </cell>
        </row>
        <row r="83">
          <cell r="A83" t="str">
            <v>肯尼亚</v>
          </cell>
          <cell r="B83">
            <v>47.25</v>
          </cell>
          <cell r="C83">
            <v>62.49</v>
          </cell>
          <cell r="D83">
            <v>36.99</v>
          </cell>
          <cell r="E83">
            <v>105</v>
          </cell>
          <cell r="F83">
            <v>51.4</v>
          </cell>
          <cell r="G83">
            <v>69</v>
          </cell>
        </row>
        <row r="84">
          <cell r="A84" t="str">
            <v>越南</v>
          </cell>
          <cell r="B84">
            <v>46.96</v>
          </cell>
          <cell r="C84">
            <v>58.5</v>
          </cell>
          <cell r="D84">
            <v>38.17</v>
          </cell>
          <cell r="E84">
            <v>73</v>
          </cell>
          <cell r="F84">
            <v>59</v>
          </cell>
          <cell r="G84">
            <v>73.900000000000006</v>
          </cell>
        </row>
        <row r="85">
          <cell r="A85" t="str">
            <v>印度尼西亚</v>
          </cell>
          <cell r="B85">
            <v>46.92</v>
          </cell>
          <cell r="C85">
            <v>65.849999999999994</v>
          </cell>
          <cell r="D85">
            <v>44.36</v>
          </cell>
          <cell r="E85">
            <v>66</v>
          </cell>
          <cell r="F85">
            <v>44.6</v>
          </cell>
          <cell r="G85">
            <v>66.2</v>
          </cell>
        </row>
        <row r="86">
          <cell r="A86" t="str">
            <v>乌兹别克斯坦</v>
          </cell>
          <cell r="B86">
            <v>45.88</v>
          </cell>
          <cell r="C86">
            <v>63.67</v>
          </cell>
          <cell r="D86">
            <v>43.23</v>
          </cell>
          <cell r="E86">
            <v>69</v>
          </cell>
          <cell r="F86">
            <v>42.3</v>
          </cell>
          <cell r="G86">
            <v>65</v>
          </cell>
        </row>
        <row r="87">
          <cell r="A87" t="str">
            <v>缅甸</v>
          </cell>
          <cell r="B87">
            <v>45.32</v>
          </cell>
          <cell r="C87">
            <v>48.98</v>
          </cell>
          <cell r="D87">
            <v>27.44</v>
          </cell>
          <cell r="E87">
            <v>47</v>
          </cell>
          <cell r="F87">
            <v>51.3</v>
          </cell>
          <cell r="G87">
            <v>65.099999999999994</v>
          </cell>
        </row>
        <row r="88">
          <cell r="A88" t="str">
            <v>加蓬</v>
          </cell>
          <cell r="B88">
            <v>45.05</v>
          </cell>
          <cell r="C88">
            <v>67.37</v>
          </cell>
          <cell r="D88">
            <v>46.6</v>
          </cell>
          <cell r="E88">
            <v>57</v>
          </cell>
          <cell r="F88">
            <v>56.4</v>
          </cell>
          <cell r="G88">
            <v>77.3</v>
          </cell>
        </row>
        <row r="89">
          <cell r="A89" t="str">
            <v>埃塞俄比亚</v>
          </cell>
          <cell r="B89">
            <v>44.78</v>
          </cell>
          <cell r="C89">
            <v>45.83</v>
          </cell>
          <cell r="D89">
            <v>39.43</v>
          </cell>
          <cell r="E89">
            <v>70</v>
          </cell>
          <cell r="F89">
            <v>43.1</v>
          </cell>
          <cell r="G89">
            <v>58.8</v>
          </cell>
        </row>
        <row r="90">
          <cell r="A90" t="str">
            <v>南非</v>
          </cell>
          <cell r="B90">
            <v>44.73</v>
          </cell>
          <cell r="C90">
            <v>70.52</v>
          </cell>
          <cell r="D90">
            <v>53.51</v>
          </cell>
          <cell r="E90">
            <v>124</v>
          </cell>
          <cell r="F90">
            <v>50.8</v>
          </cell>
          <cell r="G90">
            <v>69</v>
          </cell>
        </row>
        <row r="91">
          <cell r="A91" t="str">
            <v>津巴布韦</v>
          </cell>
          <cell r="B91">
            <v>43.41</v>
          </cell>
          <cell r="C91">
            <v>59.25</v>
          </cell>
          <cell r="D91">
            <v>49.54</v>
          </cell>
          <cell r="E91">
            <v>87</v>
          </cell>
          <cell r="F91">
            <v>47.8</v>
          </cell>
          <cell r="G91">
            <v>69.3</v>
          </cell>
        </row>
        <row r="92">
          <cell r="A92" t="str">
            <v>柬埔寨</v>
          </cell>
          <cell r="B92">
            <v>43.23</v>
          </cell>
          <cell r="C92">
            <v>51.24</v>
          </cell>
          <cell r="D92">
            <v>35.44</v>
          </cell>
          <cell r="E92">
            <v>44</v>
          </cell>
          <cell r="F92">
            <v>41.7</v>
          </cell>
          <cell r="G92">
            <v>53.8</v>
          </cell>
        </row>
        <row r="93">
          <cell r="A93" t="str">
            <v>伊拉克</v>
          </cell>
          <cell r="B93">
            <v>43.2</v>
          </cell>
          <cell r="C93">
            <v>63.97</v>
          </cell>
          <cell r="D93">
            <v>33.39</v>
          </cell>
          <cell r="E93">
            <v>125</v>
          </cell>
          <cell r="F93">
            <v>41</v>
          </cell>
          <cell r="G93">
            <v>53.9</v>
          </cell>
        </row>
        <row r="94">
          <cell r="A94" t="str">
            <v>多哥</v>
          </cell>
          <cell r="B94">
            <v>41.78</v>
          </cell>
          <cell r="C94">
            <v>46.1</v>
          </cell>
          <cell r="D94">
            <v>27.91</v>
          </cell>
          <cell r="E94">
            <v>90</v>
          </cell>
          <cell r="F94">
            <v>36.4</v>
          </cell>
          <cell r="G94">
            <v>62.3</v>
          </cell>
        </row>
        <row r="95">
          <cell r="A95" t="str">
            <v>厄立特里亚</v>
          </cell>
          <cell r="B95">
            <v>39.340000000000003</v>
          </cell>
          <cell r="C95">
            <v>36.729999999999997</v>
          </cell>
          <cell r="D95">
            <v>25.76</v>
          </cell>
          <cell r="E95">
            <v>26</v>
          </cell>
          <cell r="F95">
            <v>54.6</v>
          </cell>
          <cell r="G95">
            <v>59.4</v>
          </cell>
        </row>
        <row r="96">
          <cell r="A96" t="str">
            <v>贝宁</v>
          </cell>
          <cell r="B96">
            <v>38.17</v>
          </cell>
          <cell r="C96">
            <v>43.66</v>
          </cell>
          <cell r="D96">
            <v>32.42</v>
          </cell>
          <cell r="E96">
            <v>120</v>
          </cell>
          <cell r="F96">
            <v>39.6</v>
          </cell>
          <cell r="G96">
            <v>56.1</v>
          </cell>
        </row>
        <row r="97">
          <cell r="A97" t="str">
            <v>巴基斯坦</v>
          </cell>
          <cell r="B97">
            <v>37.5</v>
          </cell>
          <cell r="C97">
            <v>51.42</v>
          </cell>
          <cell r="D97">
            <v>34.58</v>
          </cell>
          <cell r="E97">
            <v>72</v>
          </cell>
          <cell r="F97">
            <v>48</v>
          </cell>
          <cell r="G97">
            <v>58.7</v>
          </cell>
        </row>
        <row r="98">
          <cell r="A98" t="str">
            <v>海地</v>
          </cell>
          <cell r="B98">
            <v>33.74</v>
          </cell>
          <cell r="C98">
            <v>43.28</v>
          </cell>
          <cell r="D98">
            <v>19.010000000000002</v>
          </cell>
          <cell r="E98">
            <v>111</v>
          </cell>
          <cell r="F98">
            <v>39.5</v>
          </cell>
          <cell r="G98">
            <v>60.7</v>
          </cell>
        </row>
        <row r="99">
          <cell r="A99" t="str">
            <v>尼泊尔</v>
          </cell>
          <cell r="B99">
            <v>31.44</v>
          </cell>
          <cell r="C99">
            <v>50.21</v>
          </cell>
          <cell r="D99">
            <v>37</v>
          </cell>
          <cell r="E99">
            <v>14</v>
          </cell>
          <cell r="F99">
            <v>68.2</v>
          </cell>
          <cell r="G99">
            <v>72.099999999999994</v>
          </cell>
        </row>
        <row r="100">
          <cell r="A100" t="str">
            <v>印度</v>
          </cell>
          <cell r="B100">
            <v>30.57</v>
          </cell>
          <cell r="C100">
            <v>53.58</v>
          </cell>
          <cell r="D100">
            <v>3123</v>
          </cell>
          <cell r="E100">
            <v>95</v>
          </cell>
          <cell r="F100">
            <v>48.3</v>
          </cell>
          <cell r="G100">
            <v>60.3</v>
          </cell>
        </row>
        <row r="101">
          <cell r="A101" t="str">
            <v>孟加拉国</v>
          </cell>
          <cell r="B101">
            <v>29.56</v>
          </cell>
          <cell r="C101">
            <v>41.77</v>
          </cell>
          <cell r="D101">
            <v>25.61</v>
          </cell>
          <cell r="E101">
            <v>32</v>
          </cell>
          <cell r="F101">
            <v>44</v>
          </cell>
          <cell r="G101">
            <v>58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9A2A8-4002-BB46-9890-5B5545E7FC51}">
  <dimension ref="A1:N92"/>
  <sheetViews>
    <sheetView topLeftCell="A10" workbookViewId="0">
      <selection activeCell="A21" sqref="A21"/>
    </sheetView>
  </sheetViews>
  <sheetFormatPr baseColWidth="10" defaultRowHeight="16"/>
  <cols>
    <col min="1" max="1" width="25.33203125" customWidth="1"/>
    <col min="2" max="2" width="15.33203125" customWidth="1"/>
    <col min="3" max="3" width="16.1640625" customWidth="1"/>
    <col min="4" max="4" width="16" customWidth="1"/>
    <col min="5" max="5" width="15" customWidth="1"/>
    <col min="6" max="6" width="16.5" customWidth="1"/>
    <col min="7" max="7" width="14.6640625" customWidth="1"/>
    <col min="8" max="8" width="15.83203125" customWidth="1"/>
    <col min="9" max="10" width="15" customWidth="1"/>
    <col min="11" max="11" width="18" customWidth="1"/>
    <col min="13" max="13" width="15.1640625" customWidth="1"/>
  </cols>
  <sheetData>
    <row r="1" spans="1:14" ht="23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2"/>
    </row>
    <row r="2" spans="1:14" ht="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 spans="1:14" ht="48">
      <c r="A3" s="3" t="s">
        <v>14</v>
      </c>
      <c r="B3" s="4">
        <v>2650609</v>
      </c>
      <c r="C3" s="4">
        <v>5590717</v>
      </c>
      <c r="D3" s="4">
        <v>5652899</v>
      </c>
      <c r="E3" s="4">
        <v>6881131</v>
      </c>
      <c r="F3" s="4">
        <v>7465404</v>
      </c>
      <c r="G3" s="4">
        <v>8780353</v>
      </c>
      <c r="H3" s="4">
        <v>10784371</v>
      </c>
      <c r="I3" s="4">
        <v>12311986</v>
      </c>
      <c r="J3" s="4">
        <v>14566715</v>
      </c>
      <c r="K3" s="4">
        <v>19614943</v>
      </c>
      <c r="L3" s="4" t="s">
        <v>15</v>
      </c>
      <c r="M3" s="4">
        <v>14303731</v>
      </c>
    </row>
    <row r="4" spans="1:14" ht="24">
      <c r="A4" s="5" t="s">
        <v>16</v>
      </c>
      <c r="B4" s="6">
        <v>259</v>
      </c>
      <c r="C4" s="7">
        <v>-2295</v>
      </c>
      <c r="D4" s="6">
        <v>-624</v>
      </c>
      <c r="E4" s="7">
        <v>1103</v>
      </c>
      <c r="F4" s="6">
        <v>951</v>
      </c>
      <c r="G4" s="6">
        <v>337</v>
      </c>
      <c r="H4" s="6">
        <v>-74</v>
      </c>
      <c r="I4" s="7">
        <v>1516</v>
      </c>
      <c r="J4" s="7">
        <v>1095</v>
      </c>
      <c r="K4" s="6">
        <v>462</v>
      </c>
      <c r="L4" s="7">
        <v>1273</v>
      </c>
      <c r="M4" s="7">
        <v>5191</v>
      </c>
      <c r="N4" t="str">
        <f>VLOOKUP(A4,'[1]08-20EPI 汇总'!A:G,1,0)</f>
        <v>阿曼</v>
      </c>
    </row>
    <row r="5" spans="1:14" ht="24">
      <c r="A5" s="5" t="s">
        <v>17</v>
      </c>
      <c r="B5" s="7">
        <v>91063</v>
      </c>
      <c r="C5" s="7">
        <v>26537</v>
      </c>
      <c r="D5" s="7">
        <v>7675</v>
      </c>
      <c r="E5" s="7">
        <v>33135</v>
      </c>
      <c r="F5" s="7">
        <v>33328</v>
      </c>
      <c r="G5" s="7">
        <v>8893</v>
      </c>
      <c r="H5" s="7">
        <v>16357</v>
      </c>
      <c r="I5" s="7">
        <v>101426</v>
      </c>
      <c r="J5" s="7">
        <v>32074</v>
      </c>
      <c r="K5" s="7">
        <v>63294</v>
      </c>
      <c r="L5" s="7">
        <v>67819</v>
      </c>
      <c r="M5" s="7">
        <v>-19873</v>
      </c>
      <c r="N5" t="str">
        <f>VLOOKUP(A5,'[1]08-20EPI 汇总'!A:G,1,0)</f>
        <v>巴基斯坦</v>
      </c>
    </row>
    <row r="6" spans="1:14" ht="24">
      <c r="A6" s="5" t="s">
        <v>18</v>
      </c>
      <c r="B6" s="6">
        <v>450</v>
      </c>
      <c r="C6" s="7">
        <v>3369</v>
      </c>
      <c r="D6" s="7">
        <v>4024</v>
      </c>
      <c r="E6" s="7">
        <v>24409</v>
      </c>
      <c r="F6" s="7">
        <v>26719</v>
      </c>
      <c r="G6" s="7">
        <v>7490</v>
      </c>
      <c r="H6" s="7">
        <v>5440</v>
      </c>
      <c r="I6" s="7">
        <v>22495</v>
      </c>
      <c r="J6" s="7">
        <v>-2759</v>
      </c>
      <c r="K6" s="7">
        <v>3221</v>
      </c>
      <c r="L6" s="7">
        <v>10884</v>
      </c>
      <c r="M6" s="7">
        <v>5882</v>
      </c>
      <c r="N6" t="str">
        <f>VLOOKUP(A6,'[1]08-20EPI 汇总'!A:G,1,0)</f>
        <v>菲律宾</v>
      </c>
    </row>
    <row r="7" spans="1:14" ht="24">
      <c r="A7" s="5" t="s">
        <v>19</v>
      </c>
      <c r="B7" s="7">
        <v>27992</v>
      </c>
      <c r="C7" s="7">
        <v>49643</v>
      </c>
      <c r="D7" s="7">
        <v>6681</v>
      </c>
      <c r="E7" s="7">
        <v>3606</v>
      </c>
      <c r="F7" s="7">
        <v>58160</v>
      </c>
      <c r="G7" s="7">
        <v>299599</v>
      </c>
      <c r="H7" s="7">
        <v>81149</v>
      </c>
      <c r="I7" s="7">
        <v>-4007</v>
      </c>
      <c r="J7" s="7">
        <v>-251027</v>
      </c>
      <c r="K7" s="7">
        <v>48770</v>
      </c>
      <c r="L7" s="7">
        <v>207047</v>
      </c>
      <c r="M7" s="7">
        <v>11835</v>
      </c>
      <c r="N7" t="str">
        <f>VLOOKUP(A7,'[1]08-20EPI 汇总'!A:G,1,0)</f>
        <v>哈萨克斯坦</v>
      </c>
    </row>
    <row r="8" spans="1:14" ht="24">
      <c r="A8" s="5" t="s">
        <v>20</v>
      </c>
      <c r="B8" s="7">
        <v>6445</v>
      </c>
      <c r="C8" s="7">
        <v>20464</v>
      </c>
      <c r="D8" s="7">
        <v>21583</v>
      </c>
      <c r="E8" s="7">
        <v>46651</v>
      </c>
      <c r="F8" s="7">
        <v>56602</v>
      </c>
      <c r="G8" s="7">
        <v>55966</v>
      </c>
      <c r="H8" s="7">
        <v>49933</v>
      </c>
      <c r="I8" s="7">
        <v>43827</v>
      </c>
      <c r="J8" s="7">
        <v>41968</v>
      </c>
      <c r="K8" s="7">
        <v>62567</v>
      </c>
      <c r="L8" s="7">
        <v>74424</v>
      </c>
      <c r="M8" s="7">
        <v>77834</v>
      </c>
      <c r="N8" t="str">
        <f>VLOOKUP(A8,'[1]08-20EPI 汇总'!A:G,1,0)</f>
        <v>柬埔寨</v>
      </c>
    </row>
    <row r="9" spans="1:14" ht="24">
      <c r="A9" s="5" t="s">
        <v>21</v>
      </c>
      <c r="B9" s="6">
        <v>-625</v>
      </c>
      <c r="C9" s="6">
        <v>244</v>
      </c>
      <c r="D9" s="6">
        <v>292</v>
      </c>
      <c r="E9" s="7">
        <v>2286</v>
      </c>
      <c r="F9" s="7">
        <v>4200</v>
      </c>
      <c r="G9" s="7">
        <v>-1188</v>
      </c>
      <c r="H9" s="6">
        <v>-59</v>
      </c>
      <c r="I9" s="7">
        <v>16191</v>
      </c>
      <c r="J9" s="7">
        <v>14444</v>
      </c>
      <c r="K9" s="7">
        <v>5055</v>
      </c>
      <c r="L9" s="7">
        <v>17508</v>
      </c>
      <c r="M9" s="7">
        <v>19208</v>
      </c>
      <c r="N9" t="str">
        <f>VLOOKUP(A9,'[1]08-20EPI 汇总'!A:G,1,0)</f>
        <v>科威特</v>
      </c>
    </row>
    <row r="10" spans="1:14" ht="24">
      <c r="A10" s="5" t="s">
        <v>22</v>
      </c>
      <c r="B10" s="6" t="s">
        <v>23</v>
      </c>
      <c r="C10" s="6" t="s">
        <v>23</v>
      </c>
      <c r="D10" s="6" t="s">
        <v>23</v>
      </c>
      <c r="E10" s="6">
        <v>42</v>
      </c>
      <c r="F10" s="6" t="s">
        <v>23</v>
      </c>
      <c r="G10" s="6" t="s">
        <v>23</v>
      </c>
      <c r="H10" s="6">
        <v>68</v>
      </c>
      <c r="I10" s="6">
        <v>9</v>
      </c>
      <c r="J10" s="6" t="s">
        <v>23</v>
      </c>
      <c r="K10" s="6" t="s">
        <v>23</v>
      </c>
      <c r="L10" s="6" t="s">
        <v>23</v>
      </c>
      <c r="M10" s="6" t="s">
        <v>23</v>
      </c>
      <c r="N10" t="str">
        <f>VLOOKUP(A10,'[1]08-20EPI 汇总'!A:G,1,0)</f>
        <v>黎巴嫩</v>
      </c>
    </row>
    <row r="11" spans="1:14" ht="24">
      <c r="A11" s="5" t="s">
        <v>24</v>
      </c>
      <c r="B11" s="7">
        <v>-3282</v>
      </c>
      <c r="C11" s="7">
        <v>3443</v>
      </c>
      <c r="D11" s="7">
        <v>5378</v>
      </c>
      <c r="E11" s="7">
        <v>16354</v>
      </c>
      <c r="F11" s="7">
        <v>9513</v>
      </c>
      <c r="G11" s="7">
        <v>19904</v>
      </c>
      <c r="H11" s="7">
        <v>61638</v>
      </c>
      <c r="I11" s="7">
        <v>52134</v>
      </c>
      <c r="J11" s="7">
        <v>48891</v>
      </c>
      <c r="K11" s="7">
        <v>182996</v>
      </c>
      <c r="L11" s="7">
        <v>172214</v>
      </c>
      <c r="M11" s="7">
        <v>166270</v>
      </c>
      <c r="N11" t="str">
        <f>VLOOKUP(A11,'[1]08-20EPI 汇总'!A:G,1,0)</f>
        <v>马来西亚</v>
      </c>
    </row>
    <row r="12" spans="1:14" ht="24">
      <c r="A12" s="5" t="s">
        <v>25</v>
      </c>
      <c r="B12" s="7">
        <v>9231</v>
      </c>
      <c r="C12" s="7">
        <v>23253</v>
      </c>
      <c r="D12" s="7">
        <v>37670</v>
      </c>
      <c r="E12" s="7">
        <v>87561</v>
      </c>
      <c r="F12" s="7">
        <v>21782</v>
      </c>
      <c r="G12" s="7">
        <v>74896</v>
      </c>
      <c r="H12" s="7">
        <v>47533</v>
      </c>
      <c r="I12" s="7">
        <v>34313</v>
      </c>
      <c r="J12" s="7">
        <v>33172</v>
      </c>
      <c r="K12" s="7">
        <v>28769</v>
      </c>
      <c r="L12" s="7">
        <v>42818</v>
      </c>
      <c r="M12" s="7">
        <v>-19724</v>
      </c>
      <c r="N12" t="str">
        <f>VLOOKUP(A12,'[1]08-20EPI 汇总'!A:G,1,0)</f>
        <v>缅甸</v>
      </c>
    </row>
    <row r="13" spans="1:14" ht="24">
      <c r="A13" s="5" t="s">
        <v>26</v>
      </c>
      <c r="B13" s="6">
        <v>99</v>
      </c>
      <c r="C13" s="6">
        <v>1</v>
      </c>
      <c r="D13" s="6">
        <v>118</v>
      </c>
      <c r="E13" s="6">
        <v>86</v>
      </c>
      <c r="F13" s="6">
        <v>858</v>
      </c>
      <c r="G13" s="6">
        <v>765</v>
      </c>
      <c r="H13" s="7">
        <v>3697</v>
      </c>
      <c r="I13" s="7">
        <v>4504</v>
      </c>
      <c r="J13" s="7">
        <v>7888</v>
      </c>
      <c r="K13" s="7">
        <v>-4882</v>
      </c>
      <c r="L13" s="6">
        <v>755</v>
      </c>
      <c r="M13" s="7">
        <v>5122</v>
      </c>
      <c r="N13" t="str">
        <f>VLOOKUP(A13,'[1]08-20EPI 汇总'!A:G,1,0)</f>
        <v>尼泊尔</v>
      </c>
    </row>
    <row r="14" spans="1:14" ht="24">
      <c r="A14" s="5" t="s">
        <v>27</v>
      </c>
      <c r="B14" s="7">
        <v>3903</v>
      </c>
      <c r="C14" s="7">
        <v>5862</v>
      </c>
      <c r="D14" s="7">
        <v>8410</v>
      </c>
      <c r="E14" s="7">
        <v>33799</v>
      </c>
      <c r="F14" s="7">
        <v>14942</v>
      </c>
      <c r="G14" s="7">
        <v>21065</v>
      </c>
      <c r="H14" s="7">
        <v>43405</v>
      </c>
      <c r="I14" s="7">
        <v>39445</v>
      </c>
      <c r="J14" s="7">
        <v>24042</v>
      </c>
      <c r="K14" s="7">
        <v>34401</v>
      </c>
      <c r="L14" s="7">
        <v>44405</v>
      </c>
      <c r="M14" s="7">
        <v>46841</v>
      </c>
      <c r="N14" t="str">
        <f>VLOOKUP(A14,'[1]08-20EPI 汇总'!A:G,1,0)</f>
        <v>日本</v>
      </c>
    </row>
    <row r="15" spans="1:14" ht="24">
      <c r="A15" s="5" t="s">
        <v>28</v>
      </c>
      <c r="B15" s="6">
        <v>30</v>
      </c>
      <c r="C15" s="6" t="s">
        <v>23</v>
      </c>
      <c r="D15" s="6" t="s">
        <v>23</v>
      </c>
      <c r="E15" s="6" t="s">
        <v>23</v>
      </c>
      <c r="F15" s="7">
        <v>8954</v>
      </c>
      <c r="G15" s="6">
        <v>348</v>
      </c>
      <c r="H15" s="7">
        <v>7634</v>
      </c>
      <c r="I15" s="6" t="s">
        <v>23</v>
      </c>
      <c r="J15" s="6">
        <v>176</v>
      </c>
      <c r="K15" s="6">
        <v>525</v>
      </c>
      <c r="L15" s="7">
        <v>60341</v>
      </c>
      <c r="M15" s="7">
        <v>11390</v>
      </c>
      <c r="N15" t="str">
        <f>VLOOKUP(A15,'[1]08-20EPI 汇总'!A:G,1,0)</f>
        <v>塞浦路斯</v>
      </c>
    </row>
    <row r="16" spans="1:14" ht="24">
      <c r="A16" s="5" t="s">
        <v>29</v>
      </c>
      <c r="B16" s="7">
        <v>11796</v>
      </c>
      <c r="C16" s="7">
        <v>8839</v>
      </c>
      <c r="D16" s="7">
        <v>9023</v>
      </c>
      <c r="E16" s="7">
        <v>3648</v>
      </c>
      <c r="F16" s="7">
        <v>12256</v>
      </c>
      <c r="G16" s="7">
        <v>15367</v>
      </c>
      <c r="H16" s="7">
        <v>47882</v>
      </c>
      <c r="I16" s="7">
        <v>18430</v>
      </c>
      <c r="J16" s="7">
        <v>40479</v>
      </c>
      <c r="K16" s="7">
        <v>2390</v>
      </c>
      <c r="L16" s="7">
        <v>-34518</v>
      </c>
      <c r="M16" s="7">
        <v>38783</v>
      </c>
      <c r="N16" t="str">
        <f>VLOOKUP(A16,'[1]08-20EPI 汇总'!A:G,1,0)</f>
        <v>沙特阿拉伯</v>
      </c>
    </row>
    <row r="17" spans="1:14" ht="24">
      <c r="A17" s="5" t="s">
        <v>30</v>
      </c>
      <c r="B17" s="7">
        <v>7641</v>
      </c>
      <c r="C17" s="7">
        <v>4547</v>
      </c>
      <c r="D17" s="7">
        <v>4977</v>
      </c>
      <c r="E17" s="7">
        <v>69987</v>
      </c>
      <c r="F17" s="7">
        <v>23011</v>
      </c>
      <c r="G17" s="7">
        <v>47860</v>
      </c>
      <c r="H17" s="7">
        <v>75519</v>
      </c>
      <c r="I17" s="7">
        <v>83946</v>
      </c>
      <c r="J17" s="7">
        <v>40724</v>
      </c>
      <c r="K17" s="7">
        <v>-9612</v>
      </c>
      <c r="L17" s="7">
        <v>19091</v>
      </c>
      <c r="M17" s="7">
        <v>35282</v>
      </c>
      <c r="N17" t="str">
        <f>VLOOKUP(A17,'[1]08-20EPI 汇总'!A:G,1,0)</f>
        <v>泰国</v>
      </c>
    </row>
    <row r="18" spans="1:14" ht="24">
      <c r="A18" s="5" t="s">
        <v>31</v>
      </c>
      <c r="B18" s="6">
        <v>126</v>
      </c>
      <c r="C18" s="7">
        <v>8671</v>
      </c>
      <c r="D18" s="7">
        <v>11968</v>
      </c>
      <c r="E18" s="7">
        <v>45051</v>
      </c>
      <c r="F18" s="7">
        <v>-38304</v>
      </c>
      <c r="G18" s="7">
        <v>1234</v>
      </c>
      <c r="H18" s="7">
        <v>-3243</v>
      </c>
      <c r="I18" s="7">
        <v>19515</v>
      </c>
      <c r="J18" s="7">
        <v>-31457</v>
      </c>
      <c r="K18" s="7">
        <v>14210</v>
      </c>
      <c r="L18" s="7">
        <v>7136</v>
      </c>
      <c r="M18" s="7">
        <v>-1509</v>
      </c>
      <c r="N18" t="str">
        <f>VLOOKUP(A18,'[1]08-20EPI 汇总'!A:G,1,0)</f>
        <v>土库曼斯坦</v>
      </c>
    </row>
    <row r="19" spans="1:14" ht="24">
      <c r="A19" s="5" t="s">
        <v>32</v>
      </c>
      <c r="B19" s="7">
        <v>1315</v>
      </c>
      <c r="C19" s="7">
        <v>3937</v>
      </c>
      <c r="D19" s="6">
        <v>493</v>
      </c>
      <c r="E19" s="6">
        <v>-463</v>
      </c>
      <c r="F19" s="7">
        <v>8825</v>
      </c>
      <c r="G19" s="7">
        <v>-2679</v>
      </c>
      <c r="H19" s="7">
        <v>4417</v>
      </c>
      <c r="I19" s="7">
        <v>18059</v>
      </c>
      <c r="J19" s="7">
        <v>12789</v>
      </c>
      <c r="K19" s="7">
        <v>317186</v>
      </c>
      <c r="L19" s="7">
        <v>631990</v>
      </c>
      <c r="M19" s="7">
        <v>641126</v>
      </c>
      <c r="N19" t="str">
        <f>VLOOKUP(A19,'[1]08-20EPI 汇总'!A:G,1,0)</f>
        <v>乌兹别克斯坦</v>
      </c>
    </row>
    <row r="20" spans="1:14" ht="24">
      <c r="A20" s="5" t="s">
        <v>33</v>
      </c>
      <c r="B20" s="6">
        <v>36</v>
      </c>
      <c r="C20" s="6">
        <v>-166</v>
      </c>
      <c r="D20" s="6">
        <v>179</v>
      </c>
      <c r="E20" s="7">
        <v>4814</v>
      </c>
      <c r="F20" s="7">
        <v>12244</v>
      </c>
      <c r="G20" s="7">
        <v>14840</v>
      </c>
      <c r="H20" s="7">
        <v>2002</v>
      </c>
      <c r="I20" s="7">
        <v>8286</v>
      </c>
      <c r="J20" s="7">
        <v>1231</v>
      </c>
      <c r="K20" s="6">
        <v>39.036999999999999</v>
      </c>
      <c r="L20" s="7">
        <v>-36829</v>
      </c>
      <c r="M20" s="7">
        <v>-56733</v>
      </c>
      <c r="N20" t="str">
        <f>VLOOKUP(A20,'[1]08-20EPI 汇总'!A:G,1,0)</f>
        <v>伊拉克</v>
      </c>
    </row>
    <row r="21" spans="1:14" ht="24">
      <c r="A21" s="5" t="s">
        <v>34</v>
      </c>
      <c r="B21" s="6">
        <v>222</v>
      </c>
      <c r="C21" s="6">
        <v>-100</v>
      </c>
      <c r="D21" s="6" t="s">
        <v>23</v>
      </c>
      <c r="E21" s="7">
        <v>1050</v>
      </c>
      <c r="F21" s="6">
        <v>201</v>
      </c>
      <c r="G21" s="7">
        <v>1158</v>
      </c>
      <c r="H21" s="6">
        <v>189</v>
      </c>
      <c r="I21" s="7">
        <v>5258</v>
      </c>
      <c r="J21" s="7">
        <v>22974</v>
      </c>
      <c r="K21" s="7">
        <v>9293</v>
      </c>
      <c r="L21" s="7">
        <v>28998</v>
      </c>
      <c r="M21" s="7">
        <v>20620</v>
      </c>
      <c r="N21" t="str">
        <f>VLOOKUP(A21,'[1]08-20EPI 汇总'!A:G,1,0)</f>
        <v>以色列</v>
      </c>
    </row>
    <row r="22" spans="1:14" ht="24">
      <c r="A22" s="5" t="s">
        <v>35</v>
      </c>
      <c r="B22" s="7">
        <v>2202</v>
      </c>
      <c r="C22" s="7">
        <v>10188</v>
      </c>
      <c r="D22" s="7">
        <v>-2488</v>
      </c>
      <c r="E22" s="7">
        <v>4761</v>
      </c>
      <c r="F22" s="7">
        <v>18008</v>
      </c>
      <c r="G22" s="7">
        <v>27681</v>
      </c>
      <c r="H22" s="7">
        <v>14857</v>
      </c>
      <c r="I22" s="7">
        <v>31718</v>
      </c>
      <c r="J22" s="7">
        <v>70525</v>
      </c>
      <c r="K22" s="7">
        <v>146088</v>
      </c>
      <c r="L22" s="7">
        <v>168225</v>
      </c>
      <c r="M22" s="7">
        <v>186682</v>
      </c>
      <c r="N22" t="str">
        <f>VLOOKUP(A22,'[1]08-20EPI 汇总'!A:G,1,0)</f>
        <v>印度</v>
      </c>
    </row>
    <row r="23" spans="1:14" ht="24">
      <c r="A23" s="5" t="s">
        <v>36</v>
      </c>
      <c r="B23" s="7">
        <v>9909</v>
      </c>
      <c r="C23" s="7">
        <v>17398</v>
      </c>
      <c r="D23" s="7">
        <v>22609</v>
      </c>
      <c r="E23" s="7">
        <v>20131</v>
      </c>
      <c r="F23" s="7">
        <v>59219</v>
      </c>
      <c r="G23" s="7">
        <v>136129</v>
      </c>
      <c r="H23" s="7">
        <v>156338</v>
      </c>
      <c r="I23" s="7">
        <v>127198</v>
      </c>
      <c r="J23" s="7">
        <v>145057</v>
      </c>
      <c r="K23" s="6">
        <v>613</v>
      </c>
      <c r="L23" s="7">
        <v>1516</v>
      </c>
      <c r="M23" s="7">
        <v>8652</v>
      </c>
      <c r="N23" t="str">
        <f>VLOOKUP(A23,'[1]08-20EPI 汇总'!A:G,1,0)</f>
        <v>印度尼西亚</v>
      </c>
    </row>
    <row r="24" spans="1:14" ht="24">
      <c r="A24" s="5" t="s">
        <v>37</v>
      </c>
      <c r="B24" s="6">
        <v>60</v>
      </c>
      <c r="C24" s="6">
        <v>-163</v>
      </c>
      <c r="D24" s="6">
        <v>11</v>
      </c>
      <c r="E24" s="6">
        <v>7</v>
      </c>
      <c r="F24" s="6">
        <v>18</v>
      </c>
      <c r="G24" s="6">
        <v>983</v>
      </c>
      <c r="H24" s="6">
        <v>77</v>
      </c>
      <c r="I24" s="6">
        <v>674</v>
      </c>
      <c r="J24" s="6">
        <v>158</v>
      </c>
      <c r="K24" s="7">
        <v>127904</v>
      </c>
      <c r="L24" s="7">
        <v>76440</v>
      </c>
      <c r="M24" s="7">
        <v>115083</v>
      </c>
      <c r="N24" t="str">
        <f>VLOOKUP(A24,'[1]08-20EPI 汇总'!A:G,1,0)</f>
        <v>约旦</v>
      </c>
    </row>
    <row r="25" spans="1:14" ht="24">
      <c r="A25" s="5" t="s">
        <v>38</v>
      </c>
      <c r="B25" s="7">
        <v>11088</v>
      </c>
      <c r="C25" s="7">
        <v>11984</v>
      </c>
      <c r="D25" s="7">
        <v>11239</v>
      </c>
      <c r="E25" s="7">
        <v>30513</v>
      </c>
      <c r="F25" s="7">
        <v>18919</v>
      </c>
      <c r="G25" s="7">
        <v>34943</v>
      </c>
      <c r="H25" s="7">
        <v>48050</v>
      </c>
      <c r="I25" s="7">
        <v>33289</v>
      </c>
      <c r="J25" s="7">
        <v>56017</v>
      </c>
      <c r="K25" s="7">
        <v>82150</v>
      </c>
      <c r="L25" s="7">
        <v>-102447</v>
      </c>
      <c r="M25" s="7">
        <v>81067</v>
      </c>
      <c r="N25" t="str">
        <f>VLOOKUP(A25,'[1]08-20EPI 汇总'!A:G,1,0)</f>
        <v>越南</v>
      </c>
    </row>
    <row r="26" spans="1:14" ht="24">
      <c r="A26" s="5" t="s">
        <v>39</v>
      </c>
      <c r="B26" s="7">
        <v>14592</v>
      </c>
      <c r="C26" s="7">
        <v>4225</v>
      </c>
      <c r="D26" s="7">
        <v>22876</v>
      </c>
      <c r="E26" s="7">
        <v>18600</v>
      </c>
      <c r="F26" s="7">
        <v>11434</v>
      </c>
      <c r="G26" s="7">
        <v>24588</v>
      </c>
      <c r="H26" s="7">
        <v>19130</v>
      </c>
      <c r="I26" s="7">
        <v>66571</v>
      </c>
      <c r="J26" s="7">
        <v>21057</v>
      </c>
      <c r="K26" s="7">
        <v>-9989</v>
      </c>
      <c r="L26" s="7">
        <v>-14053</v>
      </c>
      <c r="M26" s="7">
        <v>17865</v>
      </c>
      <c r="N26" t="str">
        <f>VLOOKUP(A26,'[1]08-20EPI 汇总'!A:G,1,0)</f>
        <v>阿尔及利亚</v>
      </c>
    </row>
    <row r="27" spans="1:14" ht="24">
      <c r="A27" s="5" t="s">
        <v>40</v>
      </c>
      <c r="B27" s="7">
        <v>2498</v>
      </c>
      <c r="C27" s="7">
        <v>1457</v>
      </c>
      <c r="D27" s="7">
        <v>13386</v>
      </c>
      <c r="E27" s="7">
        <v>5165</v>
      </c>
      <c r="F27" s="7">
        <v>6645</v>
      </c>
      <c r="G27" s="7">
        <v>11941</v>
      </c>
      <c r="H27" s="7">
        <v>2322</v>
      </c>
      <c r="I27" s="7">
        <v>16287</v>
      </c>
      <c r="J27" s="7">
        <v>8081</v>
      </c>
      <c r="K27" s="7">
        <v>11983</v>
      </c>
      <c r="L27" s="7">
        <v>9276</v>
      </c>
      <c r="M27" s="7">
        <v>22197</v>
      </c>
      <c r="N27" t="str">
        <f>VLOOKUP(A27,'[1]08-20EPI 汇总'!A:G,1,0)</f>
        <v>埃及</v>
      </c>
    </row>
    <row r="28" spans="1:14" ht="24">
      <c r="A28" s="5" t="s">
        <v>41</v>
      </c>
      <c r="B28" s="7">
        <v>1328</v>
      </c>
      <c r="C28" s="6">
        <v>971</v>
      </c>
      <c r="D28" s="7">
        <v>7429</v>
      </c>
      <c r="E28" s="7">
        <v>5853</v>
      </c>
      <c r="F28" s="7">
        <v>7230</v>
      </c>
      <c r="G28" s="7">
        <v>12156</v>
      </c>
      <c r="H28" s="7">
        <v>10246</v>
      </c>
      <c r="I28" s="7">
        <v>11959</v>
      </c>
      <c r="J28" s="7">
        <v>17529</v>
      </c>
      <c r="K28" s="7">
        <v>28214</v>
      </c>
      <c r="L28" s="7">
        <v>18108</v>
      </c>
      <c r="M28" s="7">
        <v>34125</v>
      </c>
      <c r="N28" t="str">
        <f>VLOOKUP(A28,'[1]08-20EPI 汇总'!A:G,1,0)</f>
        <v>埃塞俄比亚</v>
      </c>
    </row>
    <row r="29" spans="1:14" ht="24">
      <c r="A29" s="5" t="s">
        <v>42</v>
      </c>
      <c r="B29" s="6">
        <v>632</v>
      </c>
      <c r="C29" s="7">
        <v>1456</v>
      </c>
      <c r="D29" s="6">
        <v>9</v>
      </c>
      <c r="E29" s="6">
        <v>176</v>
      </c>
      <c r="F29" s="6">
        <v>75</v>
      </c>
      <c r="G29" s="6">
        <v>506</v>
      </c>
      <c r="H29" s="6">
        <v>844</v>
      </c>
      <c r="I29" s="6">
        <v>744</v>
      </c>
      <c r="J29" s="7">
        <v>1476</v>
      </c>
      <c r="K29" s="6">
        <v>997</v>
      </c>
      <c r="L29" s="6">
        <v>133</v>
      </c>
      <c r="M29" s="6">
        <v>480</v>
      </c>
      <c r="N29" t="str">
        <f>VLOOKUP(A29,'[1]08-20EPI 汇总'!A:G,1,0)</f>
        <v>贝宁</v>
      </c>
    </row>
    <row r="30" spans="1:14" ht="24">
      <c r="A30" s="5" t="s">
        <v>43</v>
      </c>
      <c r="B30" s="6">
        <v>187</v>
      </c>
      <c r="C30" s="7">
        <v>1406</v>
      </c>
      <c r="D30" s="7">
        <v>1844</v>
      </c>
      <c r="E30" s="7">
        <v>4385</v>
      </c>
      <c r="F30" s="7">
        <v>2186</v>
      </c>
      <c r="G30" s="7">
        <v>2110</v>
      </c>
      <c r="H30" s="7">
        <v>1019</v>
      </c>
      <c r="I30" s="7">
        <v>5295</v>
      </c>
      <c r="J30" s="7">
        <v>8608</v>
      </c>
      <c r="K30" s="7">
        <v>10620</v>
      </c>
      <c r="L30" s="6">
        <v>-2220</v>
      </c>
      <c r="M30" s="6">
        <v>-486</v>
      </c>
      <c r="N30" t="str">
        <f>VLOOKUP(A30,'[1]08-20EPI 汇总'!A:G,1,0)</f>
        <v>博茨瓦纳</v>
      </c>
    </row>
    <row r="31" spans="1:14" ht="24">
      <c r="A31" s="5" t="s">
        <v>44</v>
      </c>
      <c r="B31" s="6">
        <v>270</v>
      </c>
      <c r="C31" s="6">
        <v>420</v>
      </c>
      <c r="D31" s="6">
        <v>891</v>
      </c>
      <c r="E31" s="7">
        <v>1177</v>
      </c>
      <c r="F31" s="6">
        <v>904</v>
      </c>
      <c r="G31" s="7">
        <v>2059</v>
      </c>
      <c r="H31" s="7">
        <v>2359</v>
      </c>
      <c r="I31" s="6">
        <v>699</v>
      </c>
      <c r="J31" s="6">
        <v>-173</v>
      </c>
      <c r="K31" s="6">
        <v>238</v>
      </c>
      <c r="L31" s="7">
        <v>1143</v>
      </c>
      <c r="M31" s="6">
        <v>-659</v>
      </c>
      <c r="N31" t="str">
        <f>VLOOKUP(A31,'[1]08-20EPI 汇总'!A:G,1,0)</f>
        <v>多哥</v>
      </c>
    </row>
    <row r="32" spans="1:14" ht="24">
      <c r="A32" s="5" t="s">
        <v>45</v>
      </c>
      <c r="B32" s="6">
        <v>45</v>
      </c>
      <c r="C32" s="6">
        <v>-49</v>
      </c>
      <c r="D32" s="6">
        <v>23</v>
      </c>
      <c r="E32" s="6">
        <v>294</v>
      </c>
      <c r="F32" s="6">
        <v>330</v>
      </c>
      <c r="G32" s="6">
        <v>196</v>
      </c>
      <c r="H32" s="6">
        <v>90</v>
      </c>
      <c r="I32" s="6">
        <v>129</v>
      </c>
      <c r="J32" s="6">
        <v>991</v>
      </c>
      <c r="K32" s="7">
        <v>6842</v>
      </c>
      <c r="L32" s="6">
        <v>-13</v>
      </c>
      <c r="M32" s="6">
        <v>614</v>
      </c>
      <c r="N32" t="str">
        <f>VLOOKUP(A32,'[1]08-20EPI 汇总'!A:G,1,0)</f>
        <v>厄立特里亚</v>
      </c>
    </row>
    <row r="33" spans="1:14" ht="24">
      <c r="A33" s="5" t="s">
        <v>46</v>
      </c>
      <c r="B33" s="6">
        <v>185</v>
      </c>
      <c r="C33" s="7">
        <v>1099</v>
      </c>
      <c r="D33" s="7">
        <v>4935</v>
      </c>
      <c r="E33" s="7">
        <v>5598</v>
      </c>
      <c r="F33" s="7">
        <v>4007</v>
      </c>
      <c r="G33" s="7">
        <v>20849</v>
      </c>
      <c r="H33" s="7">
        <v>12251</v>
      </c>
      <c r="I33" s="7">
        <v>7290</v>
      </c>
      <c r="J33" s="7">
        <v>28322</v>
      </c>
      <c r="K33" s="7">
        <v>49061</v>
      </c>
      <c r="L33" s="7">
        <v>4420</v>
      </c>
      <c r="M33" s="7">
        <v>12425</v>
      </c>
      <c r="N33" t="str">
        <f>VLOOKUP(A33,'[1]08-20EPI 汇总'!A:G,1,0)</f>
        <v>加纳</v>
      </c>
    </row>
    <row r="34" spans="1:14" ht="24">
      <c r="A34" s="5" t="s">
        <v>47</v>
      </c>
      <c r="B34" s="6">
        <v>331</v>
      </c>
      <c r="C34" s="7">
        <v>3205</v>
      </c>
      <c r="D34" s="7">
        <v>1188</v>
      </c>
      <c r="E34" s="7">
        <v>2344</v>
      </c>
      <c r="F34" s="6">
        <v>193</v>
      </c>
      <c r="G34" s="7">
        <v>3069</v>
      </c>
      <c r="H34" s="7">
        <v>3210</v>
      </c>
      <c r="I34" s="7">
        <v>2556</v>
      </c>
      <c r="J34" s="7">
        <v>4879</v>
      </c>
      <c r="K34" s="7">
        <v>3243</v>
      </c>
      <c r="L34" s="7">
        <v>5542</v>
      </c>
      <c r="M34" s="7">
        <v>-6954</v>
      </c>
      <c r="N34" t="str">
        <f>VLOOKUP(A34,'[1]08-20EPI 汇总'!A:G,1,0)</f>
        <v>加蓬</v>
      </c>
    </row>
    <row r="35" spans="1:14" ht="24">
      <c r="A35" s="5" t="s">
        <v>48</v>
      </c>
      <c r="B35" s="7">
        <v>1257</v>
      </c>
      <c r="C35" s="6">
        <v>-72</v>
      </c>
      <c r="D35" s="7">
        <v>1124</v>
      </c>
      <c r="E35" s="7">
        <v>3380</v>
      </c>
      <c r="F35" s="7">
        <v>44003</v>
      </c>
      <c r="G35" s="7">
        <v>28747</v>
      </c>
      <c r="H35" s="7">
        <v>51753</v>
      </c>
      <c r="I35" s="7">
        <v>10118</v>
      </c>
      <c r="J35" s="7">
        <v>4675</v>
      </c>
      <c r="K35" s="7">
        <v>4295</v>
      </c>
      <c r="L35" s="7">
        <v>-10788</v>
      </c>
      <c r="M35" s="7">
        <v>5383</v>
      </c>
      <c r="N35" t="str">
        <f>VLOOKUP(A35,'[1]08-20EPI 汇总'!A:G,1,0)</f>
        <v>津巴布韦</v>
      </c>
    </row>
    <row r="36" spans="1:14" ht="24">
      <c r="A36" s="5" t="s">
        <v>49</v>
      </c>
      <c r="B36" s="6">
        <v>890</v>
      </c>
      <c r="C36" s="7">
        <v>2323</v>
      </c>
      <c r="D36" s="7">
        <v>2812</v>
      </c>
      <c r="E36" s="7">
        <v>10122</v>
      </c>
      <c r="F36" s="7">
        <v>6817</v>
      </c>
      <c r="G36" s="7">
        <v>7873</v>
      </c>
      <c r="H36" s="7">
        <v>23054</v>
      </c>
      <c r="I36" s="7">
        <v>27839</v>
      </c>
      <c r="J36" s="7">
        <v>28181</v>
      </c>
      <c r="K36" s="7">
        <v>2967</v>
      </c>
      <c r="L36" s="7">
        <v>41010</v>
      </c>
      <c r="M36" s="7">
        <v>23204</v>
      </c>
      <c r="N36" t="str">
        <f>VLOOKUP(A36,'[1]08-20EPI 汇总'!A:G,1,0)</f>
        <v>肯尼亚</v>
      </c>
    </row>
    <row r="37" spans="1:14" ht="24">
      <c r="A37" s="5" t="s">
        <v>50</v>
      </c>
      <c r="B37" s="6">
        <v>264</v>
      </c>
      <c r="C37" s="6">
        <v>688</v>
      </c>
      <c r="D37" s="7">
        <v>1642</v>
      </c>
      <c r="E37" s="6">
        <v>175</v>
      </c>
      <c r="F37" s="6">
        <v>911</v>
      </c>
      <c r="G37" s="6">
        <v>105</v>
      </c>
      <c r="H37" s="6">
        <v>774</v>
      </c>
      <c r="I37" s="7">
        <v>1144</v>
      </c>
      <c r="J37" s="7">
        <v>2603</v>
      </c>
      <c r="K37" s="7">
        <v>1016</v>
      </c>
      <c r="L37" s="7">
        <v>5986</v>
      </c>
      <c r="M37" s="7">
        <v>9078</v>
      </c>
      <c r="N37" t="str">
        <f>VLOOKUP(A37,'[1]08-20EPI 汇总'!A:G,1,0)</f>
        <v>摩洛哥</v>
      </c>
    </row>
    <row r="38" spans="1:14" ht="24">
      <c r="A38" s="5" t="s">
        <v>51</v>
      </c>
      <c r="B38" s="6">
        <v>91</v>
      </c>
      <c r="C38" s="6">
        <v>759</v>
      </c>
      <c r="D38" s="7">
        <v>1162</v>
      </c>
      <c r="E38" s="6">
        <v>551</v>
      </c>
      <c r="F38" s="6">
        <v>504</v>
      </c>
      <c r="G38" s="7">
        <v>2512</v>
      </c>
      <c r="H38" s="6">
        <v>705</v>
      </c>
      <c r="I38" s="6">
        <v>802</v>
      </c>
      <c r="J38" s="7">
        <v>1785</v>
      </c>
      <c r="K38" s="7">
        <v>2168</v>
      </c>
      <c r="L38" s="7">
        <v>2009</v>
      </c>
      <c r="M38" s="7">
        <v>-2482</v>
      </c>
      <c r="N38" t="str">
        <f>VLOOKUP(A38,'[1]08-20EPI 汇总'!A:G,1,0)</f>
        <v>纳米比亚</v>
      </c>
    </row>
    <row r="39" spans="1:14" ht="24">
      <c r="A39" s="5" t="s">
        <v>52</v>
      </c>
      <c r="B39" s="7">
        <v>45441</v>
      </c>
      <c r="C39" s="7">
        <v>480786</v>
      </c>
      <c r="D39" s="7">
        <v>4159</v>
      </c>
      <c r="E39" s="7">
        <v>41117</v>
      </c>
      <c r="F39" s="7">
        <v>-1417</v>
      </c>
      <c r="G39" s="7">
        <v>-81491</v>
      </c>
      <c r="H39" s="7">
        <v>-8919</v>
      </c>
      <c r="I39" s="7">
        <v>4209</v>
      </c>
      <c r="J39" s="7">
        <v>23317</v>
      </c>
      <c r="K39" s="7">
        <v>84322</v>
      </c>
      <c r="L39" s="7">
        <v>31736</v>
      </c>
      <c r="M39" s="7">
        <v>64206</v>
      </c>
      <c r="N39" t="str">
        <f>VLOOKUP(A39,'[1]08-20EPI 汇总'!A:G,1,0)</f>
        <v>南非</v>
      </c>
    </row>
    <row r="40" spans="1:14" ht="24">
      <c r="A40" s="5" t="s">
        <v>53</v>
      </c>
      <c r="B40" s="6">
        <v>24</v>
      </c>
      <c r="C40" s="6">
        <v>360</v>
      </c>
      <c r="D40" s="7">
        <v>1104</v>
      </c>
      <c r="E40" s="7">
        <v>1896</v>
      </c>
      <c r="F40" s="6">
        <v>19</v>
      </c>
      <c r="G40" s="6">
        <v>447</v>
      </c>
      <c r="H40" s="7">
        <v>1044</v>
      </c>
      <c r="I40" s="6">
        <v>706</v>
      </c>
      <c r="J40" s="6">
        <v>-794</v>
      </c>
      <c r="K40" s="7">
        <v>1985</v>
      </c>
      <c r="L40" s="7">
        <v>6541</v>
      </c>
      <c r="M40" s="7">
        <v>8393</v>
      </c>
      <c r="N40" t="str">
        <f>VLOOKUP(A40,'[1]08-20EPI 汇总'!A:G,1,0)</f>
        <v>塞内加尔</v>
      </c>
    </row>
    <row r="41" spans="1:14" ht="24">
      <c r="A41" s="5" t="s">
        <v>54</v>
      </c>
      <c r="B41" s="7">
        <v>6540</v>
      </c>
      <c r="C41" s="7">
        <v>-6314</v>
      </c>
      <c r="D41" s="7">
        <v>1930</v>
      </c>
      <c r="E41" s="7">
        <v>3096</v>
      </c>
      <c r="F41" s="7">
        <v>91186</v>
      </c>
      <c r="G41" s="6">
        <v>-169</v>
      </c>
      <c r="H41" s="7">
        <v>14091</v>
      </c>
      <c r="I41" s="7">
        <v>17407</v>
      </c>
      <c r="J41" s="7">
        <v>3171</v>
      </c>
      <c r="K41" s="7">
        <v>-68994</v>
      </c>
      <c r="L41" s="7">
        <v>25487</v>
      </c>
      <c r="M41" s="7">
        <v>5712</v>
      </c>
      <c r="N41" t="str">
        <f>VLOOKUP(A41,'[1]08-20EPI 汇总'!A:G,1,0)</f>
        <v>苏丹</v>
      </c>
    </row>
    <row r="42" spans="1:14" ht="24">
      <c r="A42" s="5" t="s">
        <v>55</v>
      </c>
      <c r="B42" s="6">
        <v>-382</v>
      </c>
      <c r="C42" s="7">
        <v>1822</v>
      </c>
      <c r="D42" s="7">
        <v>2158</v>
      </c>
      <c r="E42" s="7">
        <v>2572</v>
      </c>
      <c r="F42" s="7">
        <v>5312</v>
      </c>
      <c r="G42" s="7">
        <v>11970</v>
      </c>
      <c r="H42" s="7">
        <v>15064</v>
      </c>
      <c r="I42" s="7">
        <v>16661</v>
      </c>
      <c r="J42" s="7">
        <v>22632</v>
      </c>
      <c r="K42" s="7">
        <v>9457</v>
      </c>
      <c r="L42" s="7">
        <v>13246</v>
      </c>
      <c r="M42" s="7">
        <v>17747</v>
      </c>
      <c r="N42" t="str">
        <f>VLOOKUP(A42,'[1]08-20EPI 汇总'!A:G,1,0)</f>
        <v>坦桑尼亚</v>
      </c>
    </row>
    <row r="43" spans="1:14" ht="24">
      <c r="A43" s="5" t="s">
        <v>56</v>
      </c>
      <c r="B43" s="6">
        <v>-34</v>
      </c>
      <c r="C43" s="6" t="s">
        <v>23</v>
      </c>
      <c r="D43" s="6">
        <v>-130</v>
      </c>
      <c r="E43" s="6">
        <v>-29</v>
      </c>
      <c r="F43" s="6">
        <v>376</v>
      </c>
      <c r="G43" s="6">
        <v>-65</v>
      </c>
      <c r="H43" s="6">
        <v>706</v>
      </c>
      <c r="I43" s="6">
        <v>71</v>
      </c>
      <c r="J43" s="6">
        <v>564</v>
      </c>
      <c r="K43" s="6">
        <v>-322</v>
      </c>
      <c r="L43" s="6">
        <v>-82</v>
      </c>
      <c r="M43" s="6">
        <v>596</v>
      </c>
      <c r="N43" t="str">
        <f>VLOOKUP(A43,'[1]08-20EPI 汇总'!A:G,1,0)</f>
        <v>突尼斯</v>
      </c>
    </row>
    <row r="44" spans="1:14" ht="24">
      <c r="A44" s="5" t="s">
        <v>57</v>
      </c>
      <c r="B44" s="7">
        <v>11934</v>
      </c>
      <c r="C44" s="7">
        <v>21397</v>
      </c>
      <c r="D44" s="7">
        <v>11180</v>
      </c>
      <c r="E44" s="7">
        <v>7505</v>
      </c>
      <c r="F44" s="7">
        <v>29178</v>
      </c>
      <c r="G44" s="7">
        <v>29155</v>
      </c>
      <c r="H44" s="7">
        <v>29286</v>
      </c>
      <c r="I44" s="7">
        <v>42485</v>
      </c>
      <c r="J44" s="7">
        <v>9655</v>
      </c>
      <c r="K44" s="7">
        <v>21841</v>
      </c>
      <c r="L44" s="7">
        <v>30580</v>
      </c>
      <c r="M44" s="7">
        <v>52373</v>
      </c>
      <c r="N44" t="str">
        <f>VLOOKUP(A44,'[1]08-20EPI 汇总'!A:G,1,0)</f>
        <v>赞比亚</v>
      </c>
    </row>
    <row r="45" spans="1:14" ht="24">
      <c r="A45" s="5" t="s">
        <v>58</v>
      </c>
      <c r="B45" s="6" t="s">
        <v>23</v>
      </c>
      <c r="C45" s="6" t="s">
        <v>23</v>
      </c>
      <c r="D45" s="6" t="s">
        <v>23</v>
      </c>
      <c r="E45" s="6">
        <v>8</v>
      </c>
      <c r="F45" s="6" t="s">
        <v>23</v>
      </c>
      <c r="G45" s="6" t="s">
        <v>23</v>
      </c>
      <c r="H45" s="6">
        <v>56</v>
      </c>
      <c r="I45" s="6" t="s">
        <v>23</v>
      </c>
      <c r="J45" s="6" t="s">
        <v>23</v>
      </c>
      <c r="K45" s="6">
        <v>1</v>
      </c>
      <c r="L45" s="6">
        <v>21</v>
      </c>
      <c r="M45" s="6">
        <v>172</v>
      </c>
      <c r="N45" t="str">
        <f>VLOOKUP(A45,'[1]08-20EPI 汇总'!A:G,1,0)</f>
        <v>阿尔巴尼亚</v>
      </c>
    </row>
    <row r="46" spans="1:14" ht="24">
      <c r="A46" s="5" t="s">
        <v>59</v>
      </c>
      <c r="B46" s="6">
        <v>-115</v>
      </c>
      <c r="C46" s="6">
        <v>-66</v>
      </c>
      <c r="D46" s="6">
        <v>173</v>
      </c>
      <c r="E46" s="6">
        <v>37</v>
      </c>
      <c r="F46" s="7">
        <v>1768</v>
      </c>
      <c r="G46" s="6">
        <v>34</v>
      </c>
      <c r="H46" s="6">
        <v>-443</v>
      </c>
      <c r="I46" s="7">
        <v>1683</v>
      </c>
      <c r="J46" s="6">
        <v>136</v>
      </c>
      <c r="K46" s="7">
        <v>-2466</v>
      </c>
      <c r="L46" s="6">
        <v>-20</v>
      </c>
      <c r="M46" s="6">
        <v>-105</v>
      </c>
      <c r="N46" t="str">
        <f>VLOOKUP(A46,'[1]08-20EPI 汇总'!A:G,1,0)</f>
        <v>阿塞拜疆</v>
      </c>
    </row>
    <row r="47" spans="1:14" ht="24">
      <c r="A47" s="5" t="s">
        <v>60</v>
      </c>
      <c r="B47" s="6">
        <v>20</v>
      </c>
      <c r="C47" s="7">
        <v>4233</v>
      </c>
      <c r="D47" s="6">
        <v>-95</v>
      </c>
      <c r="E47" s="7">
        <v>3288</v>
      </c>
      <c r="F47" s="7">
        <v>1693</v>
      </c>
      <c r="G47" s="7">
        <v>4888</v>
      </c>
      <c r="H47" s="7">
        <v>11702</v>
      </c>
      <c r="I47" s="7">
        <v>3711</v>
      </c>
      <c r="J47" s="7">
        <v>1430</v>
      </c>
      <c r="K47" s="7">
        <v>33193</v>
      </c>
      <c r="L47" s="7">
        <v>24134</v>
      </c>
      <c r="M47" s="7">
        <v>7516</v>
      </c>
      <c r="N47" t="str">
        <f>VLOOKUP(A47,'[1]08-20EPI 汇总'!A:G,1,0)</f>
        <v>爱尔兰</v>
      </c>
    </row>
    <row r="48" spans="1:14" ht="24">
      <c r="A48" s="5" t="s">
        <v>61</v>
      </c>
      <c r="B48" s="6" t="s">
        <v>23</v>
      </c>
      <c r="C48" s="6" t="s">
        <v>23</v>
      </c>
      <c r="D48" s="6" t="s">
        <v>23</v>
      </c>
      <c r="E48" s="6" t="s">
        <v>23</v>
      </c>
      <c r="F48" s="6" t="s">
        <v>23</v>
      </c>
      <c r="G48" s="6" t="s">
        <v>23</v>
      </c>
      <c r="H48" s="6" t="s">
        <v>23</v>
      </c>
      <c r="I48" s="6" t="s">
        <v>23</v>
      </c>
      <c r="J48" s="6" t="s">
        <v>23</v>
      </c>
      <c r="K48" s="6" t="s">
        <v>23</v>
      </c>
      <c r="L48" s="6">
        <v>12</v>
      </c>
      <c r="M48" s="7">
        <v>5322</v>
      </c>
      <c r="N48" t="str">
        <f>VLOOKUP(A48,'[1]08-20EPI 汇总'!A:G,1,0)</f>
        <v>爱沙尼亚</v>
      </c>
    </row>
    <row r="49" spans="1:14" ht="24">
      <c r="A49" s="5" t="s">
        <v>62</v>
      </c>
      <c r="B49" s="6">
        <v>8</v>
      </c>
      <c r="C49" s="6" t="s">
        <v>23</v>
      </c>
      <c r="D49" s="6" t="s">
        <v>23</v>
      </c>
      <c r="E49" s="6">
        <v>46</v>
      </c>
      <c r="F49" s="7">
        <v>2022</v>
      </c>
      <c r="G49" s="7">
        <v>5343</v>
      </c>
      <c r="H49" s="6">
        <v>15</v>
      </c>
      <c r="I49" s="7">
        <v>4371</v>
      </c>
      <c r="J49" s="7">
        <v>10432</v>
      </c>
      <c r="K49" s="7">
        <v>19172</v>
      </c>
      <c r="L49" s="7">
        <v>41219</v>
      </c>
      <c r="M49" s="7">
        <v>13814</v>
      </c>
      <c r="N49" t="str">
        <f>VLOOKUP(A49,'[1]08-20EPI 汇总'!A:G,1,0)</f>
        <v>奥地利</v>
      </c>
    </row>
    <row r="50" spans="1:14" ht="24">
      <c r="A50" s="5" t="s">
        <v>63</v>
      </c>
      <c r="B50" s="6" t="s">
        <v>23</v>
      </c>
      <c r="C50" s="6">
        <v>210</v>
      </c>
      <c r="D50" s="6">
        <v>210</v>
      </c>
      <c r="E50" s="7">
        <v>1922</v>
      </c>
      <c r="F50" s="6">
        <v>867</v>
      </c>
      <c r="G50" s="7">
        <v>4350</v>
      </c>
      <c r="H50" s="7">
        <v>2718</v>
      </c>
      <c r="I50" s="7">
        <v>6372</v>
      </c>
      <c r="J50" s="7">
        <v>5421</v>
      </c>
      <c r="K50" s="7">
        <v>16094</v>
      </c>
      <c r="L50" s="7">
        <v>14272</v>
      </c>
      <c r="M50" s="7">
        <v>6773</v>
      </c>
      <c r="N50" t="str">
        <f>VLOOKUP(A50,'[1]08-20EPI 汇总'!A:G,1,0)</f>
        <v>白俄罗斯</v>
      </c>
    </row>
    <row r="51" spans="1:14" ht="24">
      <c r="A51" s="5" t="s">
        <v>64</v>
      </c>
      <c r="B51" s="6" t="s">
        <v>23</v>
      </c>
      <c r="C51" s="6" t="s">
        <v>23</v>
      </c>
      <c r="D51" s="6">
        <v>-243</v>
      </c>
      <c r="E51" s="7">
        <v>1629</v>
      </c>
      <c r="F51" s="7">
        <v>5390</v>
      </c>
      <c r="G51" s="7">
        <v>5417</v>
      </c>
      <c r="H51" s="7">
        <v>2069</v>
      </c>
      <c r="I51" s="7">
        <v>2042</v>
      </c>
      <c r="J51" s="7">
        <v>5916</v>
      </c>
      <c r="K51" s="7">
        <v>-1503</v>
      </c>
      <c r="L51" s="7">
        <v>8887</v>
      </c>
      <c r="M51" s="6">
        <v>-168</v>
      </c>
      <c r="N51" t="str">
        <f>VLOOKUP(A51,'[1]08-20EPI 汇总'!A:G,1,0)</f>
        <v>保加利亚</v>
      </c>
    </row>
    <row r="52" spans="1:14" ht="24">
      <c r="A52" s="5" t="s">
        <v>65</v>
      </c>
      <c r="B52" s="6">
        <v>491</v>
      </c>
      <c r="C52" s="6" t="s">
        <v>23</v>
      </c>
      <c r="D52" s="7">
        <v>2362</v>
      </c>
      <c r="E52" s="7">
        <v>4533</v>
      </c>
      <c r="F52" s="7">
        <v>3590</v>
      </c>
      <c r="G52" s="7">
        <v>9840</v>
      </c>
      <c r="H52" s="7">
        <v>2578</v>
      </c>
      <c r="I52" s="7">
        <v>15328</v>
      </c>
      <c r="J52" s="7">
        <v>2346</v>
      </c>
      <c r="K52" s="7">
        <v>2835</v>
      </c>
      <c r="L52" s="6">
        <v>3034</v>
      </c>
      <c r="M52" s="6">
        <v>563</v>
      </c>
      <c r="N52" t="str">
        <f>VLOOKUP(A52,'[1]08-20EPI 汇总'!A:G,1,0)</f>
        <v>比利时</v>
      </c>
    </row>
    <row r="53" spans="1:14" ht="24">
      <c r="A53" s="5" t="s">
        <v>66</v>
      </c>
      <c r="B53" s="6" t="s">
        <v>23</v>
      </c>
      <c r="C53" s="6" t="s">
        <v>23</v>
      </c>
      <c r="D53" s="6" t="s">
        <v>23</v>
      </c>
      <c r="E53" s="6">
        <v>-5</v>
      </c>
      <c r="F53" s="6" t="s">
        <v>23</v>
      </c>
      <c r="G53" s="6" t="s">
        <v>23</v>
      </c>
      <c r="H53" s="6" t="s">
        <v>23</v>
      </c>
      <c r="I53" s="6" t="s">
        <v>23</v>
      </c>
      <c r="J53" s="6" t="s">
        <v>23</v>
      </c>
      <c r="K53" s="6" t="s">
        <v>23</v>
      </c>
      <c r="L53" s="6" t="s">
        <v>23</v>
      </c>
      <c r="M53" s="6">
        <v>73</v>
      </c>
      <c r="N53" t="str">
        <f>VLOOKUP(A53,'[1]08-20EPI 汇总'!A:G,1,0)</f>
        <v>冰岛</v>
      </c>
    </row>
    <row r="54" spans="1:14" ht="24">
      <c r="A54" s="5" t="s">
        <v>67</v>
      </c>
      <c r="B54" s="7">
        <v>1175</v>
      </c>
      <c r="C54" s="7">
        <v>1070</v>
      </c>
      <c r="D54" s="7">
        <v>1037</v>
      </c>
      <c r="E54" s="7">
        <v>1674</v>
      </c>
      <c r="F54" s="7">
        <v>4866</v>
      </c>
      <c r="G54" s="6">
        <v>750</v>
      </c>
      <c r="H54" s="7">
        <v>1834</v>
      </c>
      <c r="I54" s="7">
        <v>4417</v>
      </c>
      <c r="J54" s="7">
        <v>2510</v>
      </c>
      <c r="K54" s="7">
        <v>-2411</v>
      </c>
      <c r="L54" s="6">
        <v>-433</v>
      </c>
      <c r="M54" s="7">
        <v>11783</v>
      </c>
      <c r="N54" t="str">
        <f>VLOOKUP(A54,'[1]08-20EPI 汇总'!A:G,1,0)</f>
        <v>波兰</v>
      </c>
    </row>
    <row r="55" spans="1:14" ht="24">
      <c r="A55" s="5" t="s">
        <v>68</v>
      </c>
      <c r="B55" s="7">
        <v>23866</v>
      </c>
      <c r="C55" s="7">
        <v>18341</v>
      </c>
      <c r="D55" s="7">
        <v>17921</v>
      </c>
      <c r="E55" s="7">
        <v>41235</v>
      </c>
      <c r="F55" s="7">
        <v>51238</v>
      </c>
      <c r="G55" s="7">
        <v>79933</v>
      </c>
      <c r="H55" s="7">
        <v>91081</v>
      </c>
      <c r="I55" s="7">
        <v>143892</v>
      </c>
      <c r="J55" s="7">
        <v>40963</v>
      </c>
      <c r="K55" s="7">
        <v>238058</v>
      </c>
      <c r="L55" s="7">
        <v>271585</v>
      </c>
      <c r="M55" s="7">
        <v>146799</v>
      </c>
      <c r="N55" t="str">
        <f>VLOOKUP(A55,'[1]08-20EPI 汇总'!A:G,1,0)</f>
        <v>德国</v>
      </c>
    </row>
    <row r="56" spans="1:14" ht="24">
      <c r="A56" s="5" t="s">
        <v>69</v>
      </c>
      <c r="B56" s="6">
        <v>1</v>
      </c>
      <c r="C56" s="6">
        <v>266</v>
      </c>
      <c r="D56" s="6">
        <v>111</v>
      </c>
      <c r="E56" s="7">
        <v>1804</v>
      </c>
      <c r="F56" s="6">
        <v>156</v>
      </c>
      <c r="G56" s="6">
        <v>136</v>
      </c>
      <c r="H56" s="6">
        <v>852</v>
      </c>
      <c r="I56" s="7">
        <v>1042</v>
      </c>
      <c r="J56" s="7">
        <v>3868</v>
      </c>
      <c r="K56" s="7">
        <v>3667</v>
      </c>
      <c r="L56" s="7">
        <v>2347</v>
      </c>
      <c r="M56" s="6">
        <v>14.103999999999999</v>
      </c>
      <c r="N56" t="str">
        <f>VLOOKUP(A56,'[1]08-20EPI 汇总'!A:G,1,0)</f>
        <v>芬兰</v>
      </c>
    </row>
    <row r="57" spans="1:14" ht="24">
      <c r="A57" s="5" t="s">
        <v>70</v>
      </c>
      <c r="B57" s="7">
        <v>10675</v>
      </c>
      <c r="C57" s="7">
        <v>9197</v>
      </c>
      <c r="D57" s="7">
        <v>10145</v>
      </c>
      <c r="E57" s="7">
        <v>6453</v>
      </c>
      <c r="F57" s="7">
        <v>16786</v>
      </c>
      <c r="G57" s="7">
        <v>44245</v>
      </c>
      <c r="H57" s="7">
        <v>23842</v>
      </c>
      <c r="I57" s="7">
        <v>102997</v>
      </c>
      <c r="J57" s="7">
        <v>1346284</v>
      </c>
      <c r="K57" s="7">
        <v>116972</v>
      </c>
      <c r="L57" s="7">
        <v>-22312</v>
      </c>
      <c r="M57" s="7">
        <v>103834</v>
      </c>
      <c r="N57" t="str">
        <f>VLOOKUP(A57,'[1]08-20EPI 汇总'!A:G,1,0)</f>
        <v>荷兰</v>
      </c>
    </row>
    <row r="58" spans="1:14" ht="24">
      <c r="A58" s="5" t="s">
        <v>71</v>
      </c>
      <c r="B58" s="6">
        <v>120</v>
      </c>
      <c r="C58" s="6" t="s">
        <v>23</v>
      </c>
      <c r="D58" s="6">
        <v>26</v>
      </c>
      <c r="E58" s="6">
        <v>3</v>
      </c>
      <c r="F58" s="6">
        <v>5</v>
      </c>
      <c r="G58" s="6">
        <v>5</v>
      </c>
      <c r="H58" s="6" t="s">
        <v>23</v>
      </c>
      <c r="I58" s="6">
        <v>355</v>
      </c>
      <c r="J58" s="6" t="s">
        <v>23</v>
      </c>
      <c r="K58" s="6">
        <v>22</v>
      </c>
      <c r="L58" s="7">
        <v>3184</v>
      </c>
      <c r="M58" s="7">
        <v>2239</v>
      </c>
      <c r="N58" t="str">
        <f>VLOOKUP(A58,'[1]08-20EPI 汇总'!A:G,1,0)</f>
        <v>克罗地亚</v>
      </c>
    </row>
    <row r="59" spans="1:14" ht="24">
      <c r="A59" s="5" t="s">
        <v>72</v>
      </c>
      <c r="B59" s="6">
        <v>-174</v>
      </c>
      <c r="C59" s="6" t="s">
        <v>23</v>
      </c>
      <c r="D59" s="6">
        <v>-3</v>
      </c>
      <c r="E59" s="6" t="s">
        <v>23</v>
      </c>
      <c r="F59" s="6" t="s">
        <v>23</v>
      </c>
      <c r="G59" s="6" t="s">
        <v>23</v>
      </c>
      <c r="H59" s="6" t="s">
        <v>23</v>
      </c>
      <c r="I59" s="6" t="s">
        <v>23</v>
      </c>
      <c r="J59" s="6">
        <v>45</v>
      </c>
      <c r="K59" s="6" t="s">
        <v>23</v>
      </c>
      <c r="L59" s="6">
        <v>8</v>
      </c>
      <c r="M59" s="7">
        <v>1068</v>
      </c>
      <c r="N59" t="str">
        <f>VLOOKUP(A59,'[1]08-20EPI 汇总'!A:G,1,0)</f>
        <v>拉脱维亚</v>
      </c>
    </row>
    <row r="60" spans="1:14" ht="24">
      <c r="A60" s="5" t="s">
        <v>73</v>
      </c>
      <c r="B60" s="6" t="s">
        <v>23</v>
      </c>
      <c r="C60" s="6" t="s">
        <v>23</v>
      </c>
      <c r="D60" s="6" t="s">
        <v>23</v>
      </c>
      <c r="E60" s="6" t="s">
        <v>23</v>
      </c>
      <c r="F60" s="6" t="s">
        <v>23</v>
      </c>
      <c r="G60" s="6">
        <v>100</v>
      </c>
      <c r="H60" s="6">
        <v>551</v>
      </c>
      <c r="I60" s="6" t="s">
        <v>23</v>
      </c>
      <c r="J60" s="6" t="s">
        <v>23</v>
      </c>
      <c r="K60" s="6">
        <v>225</v>
      </c>
      <c r="L60" s="6" t="s">
        <v>23</v>
      </c>
      <c r="M60" s="6">
        <v>-447</v>
      </c>
      <c r="N60" t="str">
        <f>VLOOKUP(A60,'[1]08-20EPI 汇总'!A:G,1,0)</f>
        <v>立陶宛</v>
      </c>
    </row>
    <row r="61" spans="1:14" ht="24">
      <c r="A61" s="5" t="s">
        <v>74</v>
      </c>
      <c r="B61" s="6">
        <v>419</v>
      </c>
      <c r="C61" s="7">
        <v>4213</v>
      </c>
      <c r="D61" s="7">
        <v>227049</v>
      </c>
      <c r="E61" s="7">
        <v>320719</v>
      </c>
      <c r="F61" s="7">
        <v>126500</v>
      </c>
      <c r="G61" s="7">
        <v>113301</v>
      </c>
      <c r="H61" s="7">
        <v>127521</v>
      </c>
      <c r="I61" s="7">
        <v>457837</v>
      </c>
      <c r="J61" s="7">
        <v>-1145317</v>
      </c>
      <c r="K61" s="7">
        <v>160188</v>
      </c>
      <c r="L61" s="7">
        <v>135340</v>
      </c>
      <c r="M61" s="7">
        <v>248733</v>
      </c>
      <c r="N61" t="str">
        <f>VLOOKUP(A61,'[1]08-20EPI 汇总'!A:G,1,0)</f>
        <v>卢森堡</v>
      </c>
    </row>
    <row r="62" spans="1:14" ht="24">
      <c r="A62" s="5" t="s">
        <v>75</v>
      </c>
      <c r="B62" s="6">
        <v>680</v>
      </c>
      <c r="C62" s="7">
        <v>1198</v>
      </c>
      <c r="D62" s="6">
        <v>529</v>
      </c>
      <c r="E62" s="7">
        <v>1084</v>
      </c>
      <c r="F62" s="6">
        <v>30</v>
      </c>
      <c r="G62" s="7">
        <v>2541</v>
      </c>
      <c r="H62" s="6">
        <v>217</v>
      </c>
      <c r="I62" s="7">
        <v>4225</v>
      </c>
      <c r="J62" s="7">
        <v>6332</v>
      </c>
      <c r="K62" s="7">
        <v>1588</v>
      </c>
      <c r="L62" s="7">
        <v>1586</v>
      </c>
      <c r="M62" s="6">
        <v>157</v>
      </c>
      <c r="N62" t="str">
        <f>VLOOKUP(A62,'[1]08-20EPI 汇总'!A:G,1,0)</f>
        <v>罗马尼亚</v>
      </c>
    </row>
    <row r="63" spans="1:14" ht="24">
      <c r="A63" s="5" t="s">
        <v>76</v>
      </c>
      <c r="B63" s="6" t="s">
        <v>23</v>
      </c>
      <c r="C63" s="6" t="s">
        <v>23</v>
      </c>
      <c r="D63" s="6" t="s">
        <v>23</v>
      </c>
      <c r="E63" s="6" t="s">
        <v>23</v>
      </c>
      <c r="F63" s="6" t="s">
        <v>23</v>
      </c>
      <c r="G63" s="6">
        <v>6</v>
      </c>
      <c r="H63" s="6" t="s">
        <v>23</v>
      </c>
      <c r="I63" s="6" t="s">
        <v>23</v>
      </c>
      <c r="J63" s="6">
        <v>-1</v>
      </c>
      <c r="K63" s="7"/>
      <c r="L63" s="6"/>
      <c r="M63" s="7"/>
      <c r="N63" t="str">
        <f>VLOOKUP(A63,'[1]08-20EPI 汇总'!A:G,1,0)</f>
        <v>马其顿</v>
      </c>
    </row>
    <row r="64" spans="1:14" ht="24">
      <c r="A64" s="5" t="s">
        <v>77</v>
      </c>
      <c r="B64" s="6" t="s">
        <v>23</v>
      </c>
      <c r="C64" s="6" t="s">
        <v>23</v>
      </c>
      <c r="D64" s="6" t="s">
        <v>23</v>
      </c>
      <c r="E64" s="6" t="s">
        <v>23</v>
      </c>
      <c r="F64" s="6" t="s">
        <v>23</v>
      </c>
      <c r="G64" s="6">
        <v>515</v>
      </c>
      <c r="H64" s="7">
        <v>1494</v>
      </c>
      <c r="I64" s="6">
        <v>387</v>
      </c>
      <c r="J64" s="7">
        <v>1072</v>
      </c>
      <c r="K64" s="7">
        <v>1137</v>
      </c>
      <c r="L64" s="6">
        <v>104</v>
      </c>
      <c r="M64" s="7">
        <v>1171</v>
      </c>
      <c r="N64" t="str">
        <f>VLOOKUP(A64,'[1]08-20EPI 汇总'!A:G,1,0)</f>
        <v>葡萄牙</v>
      </c>
    </row>
    <row r="65" spans="1:14" ht="24">
      <c r="A65" s="5" t="s">
        <v>78</v>
      </c>
      <c r="B65" s="7">
        <v>6806</v>
      </c>
      <c r="C65" s="7">
        <v>1066</v>
      </c>
      <c r="D65" s="6">
        <v>810</v>
      </c>
      <c r="E65" s="7">
        <v>136723</v>
      </c>
      <c r="F65" s="7">
        <v>4901</v>
      </c>
      <c r="G65" s="7">
        <v>28522</v>
      </c>
      <c r="H65" s="7">
        <v>17082</v>
      </c>
      <c r="I65" s="7">
        <v>13001</v>
      </c>
      <c r="J65" s="7">
        <v>31719</v>
      </c>
      <c r="K65" s="7">
        <v>12768</v>
      </c>
      <c r="L65" s="7">
        <v>129026</v>
      </c>
      <c r="M65" s="7">
        <v>106395</v>
      </c>
      <c r="N65" t="str">
        <f>VLOOKUP(A65,'[1]08-20EPI 汇总'!A:G,1,0)</f>
        <v>瑞典</v>
      </c>
    </row>
    <row r="66" spans="1:14" ht="24">
      <c r="A66" s="5" t="s">
        <v>79</v>
      </c>
      <c r="B66" s="6" t="s">
        <v>23</v>
      </c>
      <c r="C66" s="6" t="s">
        <v>23</v>
      </c>
      <c r="D66" s="6">
        <v>26</v>
      </c>
      <c r="E66" s="6">
        <v>46</v>
      </c>
      <c r="F66" s="6">
        <v>594</v>
      </c>
      <c r="G66" s="6">
        <v>219</v>
      </c>
      <c r="H66" s="6">
        <v>33</v>
      </c>
      <c r="I66" s="7">
        <v>4566</v>
      </c>
      <c r="J66" s="6" t="s">
        <v>23</v>
      </c>
      <c r="K66" s="6" t="s">
        <v>23</v>
      </c>
      <c r="L66" s="6">
        <v>68</v>
      </c>
      <c r="M66" s="7">
        <v>1462</v>
      </c>
      <c r="N66" t="str">
        <f>VLOOKUP(A66,'[1]08-20EPI 汇总'!A:G,1,0)</f>
        <v>斯洛伐克</v>
      </c>
    </row>
    <row r="67" spans="1:14" ht="24">
      <c r="A67" s="5" t="s">
        <v>80</v>
      </c>
      <c r="B67" s="6"/>
      <c r="C67" s="6"/>
      <c r="D67" s="6"/>
      <c r="E67" s="6">
        <v>150</v>
      </c>
      <c r="F67" s="6">
        <v>77</v>
      </c>
      <c r="G67" s="6">
        <v>207</v>
      </c>
      <c r="H67" s="7">
        <v>1014</v>
      </c>
      <c r="I67" s="6">
        <v>472</v>
      </c>
      <c r="J67" s="6">
        <v>-76</v>
      </c>
      <c r="K67" s="7">
        <v>192</v>
      </c>
      <c r="L67" s="6">
        <v>475</v>
      </c>
      <c r="M67" s="7">
        <v>2745</v>
      </c>
      <c r="N67" t="str">
        <f>VLOOKUP(A67,'[1]08-20EPI 汇总'!A:G,1,0)</f>
        <v>乌克兰</v>
      </c>
    </row>
    <row r="68" spans="1:14" ht="24">
      <c r="A68" s="5" t="s">
        <v>81</v>
      </c>
      <c r="B68" s="6">
        <v>609</v>
      </c>
      <c r="C68" s="6">
        <v>116</v>
      </c>
      <c r="D68" s="7">
        <v>5986</v>
      </c>
      <c r="E68" s="7">
        <v>2926</v>
      </c>
      <c r="F68" s="7">
        <v>13974</v>
      </c>
      <c r="G68" s="7">
        <v>4624</v>
      </c>
      <c r="H68" s="7">
        <v>-14575</v>
      </c>
      <c r="I68" s="7">
        <v>9235</v>
      </c>
      <c r="J68" s="7">
        <v>14967</v>
      </c>
      <c r="K68" s="7">
        <v>12541</v>
      </c>
      <c r="L68" s="7">
        <v>5879</v>
      </c>
      <c r="M68" s="7">
        <v>53768</v>
      </c>
      <c r="N68" t="str">
        <f>VLOOKUP(A68,'[1]08-20EPI 汇总'!A:G,1,0)</f>
        <v>西班牙</v>
      </c>
    </row>
    <row r="69" spans="1:14" ht="24">
      <c r="A69" s="5" t="s">
        <v>82</v>
      </c>
      <c r="B69" s="6">
        <v>3</v>
      </c>
      <c r="C69" s="6">
        <v>12</v>
      </c>
      <c r="D69" s="6" t="s">
        <v>23</v>
      </c>
      <c r="E69" s="6" t="s">
        <v>23</v>
      </c>
      <c r="F69" s="6">
        <v>43</v>
      </c>
      <c r="G69" s="6">
        <v>88</v>
      </c>
      <c r="H69" s="6">
        <v>190</v>
      </c>
      <c r="I69" s="6" t="s">
        <v>23</v>
      </c>
      <c r="J69" s="6">
        <v>-137</v>
      </c>
      <c r="K69" s="7">
        <v>2939</v>
      </c>
      <c r="L69" s="7">
        <v>2857</v>
      </c>
      <c r="M69" s="7">
        <v>6030</v>
      </c>
      <c r="N69" t="str">
        <f>VLOOKUP(A69,'[1]08-20EPI 汇总'!A:G,1,0)</f>
        <v>希腊</v>
      </c>
    </row>
    <row r="70" spans="1:14" ht="24">
      <c r="A70" s="5" t="s">
        <v>83</v>
      </c>
      <c r="B70" s="6">
        <v>863</v>
      </c>
      <c r="C70" s="6">
        <v>215</v>
      </c>
      <c r="D70" s="6">
        <v>821</v>
      </c>
      <c r="E70" s="7">
        <v>37010</v>
      </c>
      <c r="F70" s="7">
        <v>1161</v>
      </c>
      <c r="G70" s="7">
        <v>4140</v>
      </c>
      <c r="H70" s="7">
        <v>2567</v>
      </c>
      <c r="I70" s="7">
        <v>3402</v>
      </c>
      <c r="J70" s="7">
        <v>2320</v>
      </c>
      <c r="K70" s="7">
        <v>5746</v>
      </c>
      <c r="L70" s="7">
        <v>6559</v>
      </c>
      <c r="M70" s="7">
        <v>9495</v>
      </c>
      <c r="N70" t="str">
        <f>VLOOKUP(A70,'[1]08-20EPI 汇总'!A:G,1,0)</f>
        <v>匈牙利</v>
      </c>
    </row>
    <row r="71" spans="1:14" ht="24">
      <c r="A71" s="5" t="s">
        <v>84</v>
      </c>
      <c r="B71" s="6">
        <v>810</v>
      </c>
      <c r="C71" s="6">
        <v>500</v>
      </c>
      <c r="D71" s="7">
        <v>4605</v>
      </c>
      <c r="E71" s="7">
        <v>1327</v>
      </c>
      <c r="F71" s="7">
        <v>22483</v>
      </c>
      <c r="G71" s="7">
        <v>11858</v>
      </c>
      <c r="H71" s="7">
        <v>3126</v>
      </c>
      <c r="I71" s="7">
        <v>11302</v>
      </c>
      <c r="J71" s="7">
        <v>9101</v>
      </c>
      <c r="K71" s="7">
        <v>63344</v>
      </c>
      <c r="L71" s="7">
        <v>42454</v>
      </c>
      <c r="M71" s="7">
        <v>29762</v>
      </c>
      <c r="N71" t="str">
        <f>VLOOKUP(A71,'[1]08-20EPI 汇总'!A:G,1,0)</f>
        <v>意大利</v>
      </c>
    </row>
    <row r="72" spans="1:14" ht="24">
      <c r="A72" s="5" t="s">
        <v>85</v>
      </c>
      <c r="B72" s="7">
        <v>56654</v>
      </c>
      <c r="C72" s="7">
        <v>1671</v>
      </c>
      <c r="D72" s="7">
        <v>19217</v>
      </c>
      <c r="E72" s="7">
        <v>33033</v>
      </c>
      <c r="F72" s="7">
        <v>141970</v>
      </c>
      <c r="G72" s="7">
        <v>277473</v>
      </c>
      <c r="H72" s="7">
        <v>141958</v>
      </c>
      <c r="I72" s="7">
        <v>149890</v>
      </c>
      <c r="J72" s="7">
        <v>184816</v>
      </c>
      <c r="K72" s="7">
        <v>148039</v>
      </c>
      <c r="L72" s="7">
        <v>206630</v>
      </c>
      <c r="M72" s="7">
        <v>102664</v>
      </c>
      <c r="N72" t="str">
        <f>VLOOKUP(A72,'[1]08-20EPI 汇总'!A:G,1,0)</f>
        <v>英国</v>
      </c>
    </row>
    <row r="73" spans="1:14" ht="24">
      <c r="A73" s="5" t="s">
        <v>86</v>
      </c>
      <c r="B73" s="7">
        <v>13669</v>
      </c>
      <c r="C73" s="7">
        <v>1082</v>
      </c>
      <c r="D73" s="7">
        <v>-2282</v>
      </c>
      <c r="E73" s="7">
        <v>2723</v>
      </c>
      <c r="F73" s="7">
        <v>18515</v>
      </c>
      <c r="G73" s="7">
        <v>74325</v>
      </c>
      <c r="H73" s="7">
        <v>22141</v>
      </c>
      <c r="I73" s="7">
        <v>26992</v>
      </c>
      <c r="J73" s="7">
        <v>20832</v>
      </c>
      <c r="K73" s="7">
        <v>18152</v>
      </c>
      <c r="L73" s="7">
        <v>21479</v>
      </c>
      <c r="M73" s="7">
        <v>14113</v>
      </c>
      <c r="N73" t="str">
        <f>VLOOKUP(A73,'[1]08-20EPI 汇总'!A:G,1,0)</f>
        <v>阿根廷</v>
      </c>
    </row>
    <row r="74" spans="1:14" ht="24">
      <c r="A74" s="5" t="s">
        <v>87</v>
      </c>
      <c r="B74" s="6" t="s">
        <v>23</v>
      </c>
      <c r="C74" s="6">
        <v>300</v>
      </c>
      <c r="D74" s="6">
        <v>647</v>
      </c>
      <c r="E74" s="7">
        <v>2783</v>
      </c>
      <c r="F74" s="6">
        <v>557</v>
      </c>
      <c r="G74" s="6">
        <v>142</v>
      </c>
      <c r="H74" s="6">
        <v>18</v>
      </c>
      <c r="I74" s="6" t="s">
        <v>23</v>
      </c>
      <c r="J74" s="6" t="s">
        <v>23</v>
      </c>
      <c r="K74" s="6" t="s">
        <v>23</v>
      </c>
      <c r="L74" s="6" t="s">
        <v>23</v>
      </c>
      <c r="M74" s="6">
        <v>84</v>
      </c>
      <c r="N74" t="str">
        <f>VLOOKUP(A74,'[1]08-20EPI 汇总'!A:G,1,0)</f>
        <v>巴拉圭</v>
      </c>
    </row>
    <row r="75" spans="1:14" ht="24">
      <c r="A75" s="5" t="s">
        <v>88</v>
      </c>
      <c r="B75" s="6">
        <v>833</v>
      </c>
      <c r="C75" s="6">
        <v>652</v>
      </c>
      <c r="D75" s="7">
        <v>1369</v>
      </c>
      <c r="E75" s="7">
        <v>2606</v>
      </c>
      <c r="F75" s="6">
        <v>116</v>
      </c>
      <c r="G75" s="6">
        <v>72</v>
      </c>
      <c r="H75" s="7">
        <v>18768</v>
      </c>
      <c r="I75" s="6">
        <v>481</v>
      </c>
      <c r="J75" s="7">
        <v>2382</v>
      </c>
      <c r="K75" s="7">
        <v>3738</v>
      </c>
      <c r="L75" s="7">
        <v>5774</v>
      </c>
      <c r="M75" s="7">
        <v>12724</v>
      </c>
      <c r="N75" t="str">
        <f>VLOOKUP(A75,'[1]08-20EPI 汇总'!A:G,1,0)</f>
        <v>巴拿马</v>
      </c>
    </row>
    <row r="76" spans="1:14" ht="24">
      <c r="A76" s="5" t="s">
        <v>89</v>
      </c>
      <c r="B76" s="7">
        <v>5113</v>
      </c>
      <c r="C76" s="7">
        <v>2238</v>
      </c>
      <c r="D76" s="7">
        <v>11627</v>
      </c>
      <c r="E76" s="7">
        <v>48746</v>
      </c>
      <c r="F76" s="7">
        <v>12640</v>
      </c>
      <c r="G76" s="7">
        <v>19410</v>
      </c>
      <c r="H76" s="7">
        <v>31093</v>
      </c>
      <c r="I76" s="7">
        <v>73000</v>
      </c>
      <c r="J76" s="7">
        <v>-6328</v>
      </c>
      <c r="K76" s="7">
        <v>12477</v>
      </c>
      <c r="L76" s="7">
        <v>42627</v>
      </c>
      <c r="M76" s="7">
        <v>42772</v>
      </c>
      <c r="N76" t="str">
        <f>VLOOKUP(A76,'[1]08-20EPI 汇总'!A:G,1,0)</f>
        <v>巴西</v>
      </c>
    </row>
    <row r="77" spans="1:14" ht="24">
      <c r="A77" s="5" t="s">
        <v>90</v>
      </c>
      <c r="B77" s="6">
        <v>197</v>
      </c>
      <c r="C77" s="6">
        <v>414</v>
      </c>
      <c r="D77" s="7">
        <v>1801</v>
      </c>
      <c r="E77" s="6">
        <v>306</v>
      </c>
      <c r="F77" s="6">
        <v>867</v>
      </c>
      <c r="G77" s="7">
        <v>4321</v>
      </c>
      <c r="H77" s="7">
        <v>1440</v>
      </c>
      <c r="I77" s="7">
        <v>2453</v>
      </c>
      <c r="J77" s="7">
        <v>3432</v>
      </c>
      <c r="K77" s="7">
        <v>5538</v>
      </c>
      <c r="L77" s="7">
        <v>-2628</v>
      </c>
      <c r="M77" s="7">
        <v>3755</v>
      </c>
      <c r="N77" t="str">
        <f>VLOOKUP(A77,'[1]08-20EPI 汇总'!A:G,1,0)</f>
        <v>玻利维亚</v>
      </c>
    </row>
    <row r="78" spans="1:14" ht="24">
      <c r="A78" s="5" t="s">
        <v>91</v>
      </c>
      <c r="B78" s="6">
        <v>358</v>
      </c>
      <c r="C78" s="6">
        <v>-942</v>
      </c>
      <c r="D78" s="7">
        <v>1790</v>
      </c>
      <c r="E78" s="7">
        <v>2206</v>
      </c>
      <c r="F78" s="7">
        <v>-3506</v>
      </c>
      <c r="G78" s="7">
        <v>31139</v>
      </c>
      <c r="H78" s="7">
        <v>47060</v>
      </c>
      <c r="I78" s="7">
        <v>13781</v>
      </c>
      <c r="J78" s="7">
        <v>11811</v>
      </c>
      <c r="K78" s="7">
        <v>7789</v>
      </c>
      <c r="L78" s="7">
        <v>-13110</v>
      </c>
      <c r="M78" s="7">
        <v>3268</v>
      </c>
      <c r="N78" t="str">
        <f>VLOOKUP(A78,'[1]08-20EPI 汇总'!A:G,1,0)</f>
        <v>厄瓜多尔</v>
      </c>
    </row>
    <row r="79" spans="1:14" ht="24">
      <c r="A79" s="5" t="s">
        <v>92</v>
      </c>
      <c r="B79" s="6" t="s">
        <v>23</v>
      </c>
      <c r="C79" s="6" t="s">
        <v>23</v>
      </c>
      <c r="D79" s="6" t="s">
        <v>23</v>
      </c>
      <c r="E79" s="6">
        <v>8</v>
      </c>
      <c r="F79" s="6">
        <v>1</v>
      </c>
      <c r="G79" s="6" t="s">
        <v>23</v>
      </c>
      <c r="H79" s="6">
        <v>117</v>
      </c>
      <c r="I79" s="6">
        <v>-19</v>
      </c>
      <c r="J79" s="6">
        <v>384</v>
      </c>
      <c r="K79" s="6">
        <v>136</v>
      </c>
      <c r="L79" s="7">
        <v>1024</v>
      </c>
      <c r="M79" s="7">
        <v>1521</v>
      </c>
      <c r="N79" t="str">
        <f>VLOOKUP(A79,'[1]08-20EPI 汇总'!A:G,1,0)</f>
        <v>哥斯达黎加</v>
      </c>
    </row>
    <row r="80" spans="1:14" ht="24">
      <c r="A80" s="5" t="s">
        <v>93</v>
      </c>
      <c r="B80" s="6">
        <v>658</v>
      </c>
      <c r="C80" s="6">
        <v>556</v>
      </c>
      <c r="D80" s="7">
        <v>1293</v>
      </c>
      <c r="E80" s="7">
        <v>-1635</v>
      </c>
      <c r="F80" s="7">
        <v>7671</v>
      </c>
      <c r="G80" s="6">
        <v>-557</v>
      </c>
      <c r="H80" s="7">
        <v>-2437</v>
      </c>
      <c r="I80" s="7">
        <v>-2222</v>
      </c>
      <c r="J80" s="7">
        <v>4243</v>
      </c>
      <c r="K80" s="6">
        <v>974</v>
      </c>
      <c r="L80" s="6">
        <v>-650</v>
      </c>
      <c r="M80" s="7">
        <v>3323</v>
      </c>
      <c r="N80" t="str">
        <f>VLOOKUP(A80,'[1]08-20EPI 汇总'!A:G,1,0)</f>
        <v>古巴</v>
      </c>
    </row>
    <row r="81" spans="1:14" ht="24">
      <c r="A81" s="5" t="s">
        <v>94</v>
      </c>
      <c r="B81" s="6">
        <v>-438</v>
      </c>
      <c r="C81" s="6">
        <v>-90</v>
      </c>
      <c r="D81" s="6" t="s">
        <v>23</v>
      </c>
      <c r="E81" s="6" t="s">
        <v>23</v>
      </c>
      <c r="F81" s="6" t="s">
        <v>23</v>
      </c>
      <c r="G81" s="6" t="s">
        <v>23</v>
      </c>
      <c r="H81" s="6" t="s">
        <v>23</v>
      </c>
      <c r="I81" s="6" t="s">
        <v>23</v>
      </c>
      <c r="J81" s="6" t="s">
        <v>23</v>
      </c>
      <c r="K81" s="7">
        <v>2771</v>
      </c>
      <c r="L81" s="6" t="s">
        <v>23</v>
      </c>
      <c r="M81" s="7">
        <v>4906</v>
      </c>
      <c r="N81" t="str">
        <f>VLOOKUP(A81,'[1]08-20EPI 汇总'!A:G,1,0)</f>
        <v>洪都拉斯</v>
      </c>
    </row>
    <row r="82" spans="1:14" ht="24">
      <c r="A82" s="5" t="s">
        <v>95</v>
      </c>
      <c r="B82" s="6">
        <v>671</v>
      </c>
      <c r="C82" s="7">
        <v>2455</v>
      </c>
      <c r="D82" s="7">
        <v>5849</v>
      </c>
      <c r="E82" s="7">
        <v>13903</v>
      </c>
      <c r="F82" s="7">
        <v>21425</v>
      </c>
      <c r="G82" s="7">
        <v>-4937</v>
      </c>
      <c r="H82" s="7">
        <v>11460</v>
      </c>
      <c r="I82" s="7">
        <v>4507</v>
      </c>
      <c r="J82" s="7">
        <v>-17776</v>
      </c>
      <c r="K82" s="7">
        <v>6737</v>
      </c>
      <c r="L82" s="7">
        <v>9826</v>
      </c>
      <c r="M82" s="7">
        <v>8481</v>
      </c>
      <c r="N82" t="str">
        <f>VLOOKUP(A82,'[1]08-20EPI 汇总'!A:G,1,0)</f>
        <v>秘鲁</v>
      </c>
    </row>
    <row r="83" spans="1:14" ht="24">
      <c r="A83" s="5" t="s">
        <v>96</v>
      </c>
      <c r="B83" s="7">
        <v>1716</v>
      </c>
      <c r="C83" s="6">
        <v>563</v>
      </c>
      <c r="D83" s="6">
        <v>82</v>
      </c>
      <c r="E83" s="7">
        <v>2673</v>
      </c>
      <c r="F83" s="7">
        <v>4154</v>
      </c>
      <c r="G83" s="7">
        <v>10042</v>
      </c>
      <c r="H83" s="7">
        <v>4973</v>
      </c>
      <c r="I83" s="7">
        <v>14057</v>
      </c>
      <c r="J83" s="6">
        <v>-628</v>
      </c>
      <c r="K83" s="7">
        <v>21184</v>
      </c>
      <c r="L83" s="7">
        <v>17133</v>
      </c>
      <c r="M83" s="7">
        <v>37845</v>
      </c>
      <c r="N83" t="str">
        <f>VLOOKUP(A83,'[1]08-20EPI 汇总'!A:G,1,0)</f>
        <v>墨西哥</v>
      </c>
    </row>
    <row r="84" spans="1:14" ht="24">
      <c r="A84" s="5" t="s">
        <v>97</v>
      </c>
      <c r="B84" s="6" t="s">
        <v>23</v>
      </c>
      <c r="C84" s="6" t="s">
        <v>23</v>
      </c>
      <c r="D84" s="6" t="s">
        <v>23</v>
      </c>
      <c r="E84" s="6" t="s">
        <v>23</v>
      </c>
      <c r="F84" s="6" t="s">
        <v>23</v>
      </c>
      <c r="G84" s="6" t="s">
        <v>23</v>
      </c>
      <c r="H84" s="6">
        <v>217</v>
      </c>
      <c r="I84" s="6">
        <v>101</v>
      </c>
      <c r="J84" s="6">
        <v>55</v>
      </c>
      <c r="K84" s="6">
        <v>101</v>
      </c>
      <c r="L84" s="6">
        <v>1</v>
      </c>
      <c r="M84" s="6">
        <v>13</v>
      </c>
      <c r="N84" t="str">
        <f>VLOOKUP(A84,'[1]08-20EPI 汇总'!A:G,1,0)</f>
        <v>尼加拉瓜</v>
      </c>
    </row>
    <row r="85" spans="1:14" ht="24">
      <c r="A85" s="5" t="s">
        <v>98</v>
      </c>
      <c r="B85" s="6" t="s">
        <v>23</v>
      </c>
      <c r="C85" s="6" t="s">
        <v>23</v>
      </c>
      <c r="D85" s="6" t="s">
        <v>23</v>
      </c>
      <c r="E85" s="6" t="s">
        <v>23</v>
      </c>
      <c r="F85" s="6" t="s">
        <v>23</v>
      </c>
      <c r="G85" s="6" t="s">
        <v>23</v>
      </c>
      <c r="H85" s="6" t="s">
        <v>23</v>
      </c>
      <c r="I85" s="6">
        <v>63</v>
      </c>
      <c r="J85" s="6" t="s">
        <v>23</v>
      </c>
      <c r="K85" s="6" t="s">
        <v>23</v>
      </c>
      <c r="L85" s="6" t="s">
        <v>23</v>
      </c>
      <c r="M85" s="6" t="s">
        <v>23</v>
      </c>
      <c r="N85" t="str">
        <f>VLOOKUP(A85,'[1]08-20EPI 汇总'!A:G,1,0)</f>
        <v>危地马拉</v>
      </c>
    </row>
    <row r="86" spans="1:14" ht="24">
      <c r="A86" s="5" t="s">
        <v>99</v>
      </c>
      <c r="B86" s="7">
        <v>6953</v>
      </c>
      <c r="C86" s="6">
        <v>978</v>
      </c>
      <c r="D86" s="7">
        <v>11572</v>
      </c>
      <c r="E86" s="7">
        <v>9439</v>
      </c>
      <c r="F86" s="7">
        <v>8177</v>
      </c>
      <c r="G86" s="7">
        <v>154176</v>
      </c>
      <c r="H86" s="7">
        <v>42556</v>
      </c>
      <c r="I86" s="7">
        <v>11608</v>
      </c>
      <c r="J86" s="7">
        <v>28830</v>
      </c>
      <c r="K86" s="7">
        <v>-9986</v>
      </c>
      <c r="L86" s="7">
        <v>27448</v>
      </c>
      <c r="M86" s="7">
        <v>32807</v>
      </c>
      <c r="N86" t="str">
        <f>VLOOKUP(A86,'[1]08-20EPI 汇总'!A:G,1,0)</f>
        <v>委内瑞拉</v>
      </c>
    </row>
    <row r="87" spans="1:14" ht="24">
      <c r="A87" s="5" t="s">
        <v>100</v>
      </c>
      <c r="B87" s="6">
        <v>48</v>
      </c>
      <c r="C87" s="6" t="s">
        <v>23</v>
      </c>
      <c r="D87" s="6">
        <v>498</v>
      </c>
      <c r="E87" s="6">
        <v>36</v>
      </c>
      <c r="F87" s="6">
        <v>36</v>
      </c>
      <c r="G87" s="6">
        <v>950</v>
      </c>
      <c r="H87" s="6">
        <v>967</v>
      </c>
      <c r="I87" s="6">
        <v>108</v>
      </c>
      <c r="J87" s="7">
        <v>3615</v>
      </c>
      <c r="K87" s="7">
        <v>4927</v>
      </c>
      <c r="L87" s="6">
        <v>-1422</v>
      </c>
      <c r="M87" s="7">
        <v>3573</v>
      </c>
      <c r="N87" t="str">
        <f>VLOOKUP(A87,'[1]08-20EPI 汇总'!A:G,1,0)</f>
        <v>乌拉圭</v>
      </c>
    </row>
    <row r="88" spans="1:14" ht="24">
      <c r="A88" s="5" t="s">
        <v>101</v>
      </c>
      <c r="B88" s="6" t="s">
        <v>23</v>
      </c>
      <c r="C88" s="6">
        <v>214</v>
      </c>
      <c r="D88" s="6" t="s">
        <v>23</v>
      </c>
      <c r="E88" s="6">
        <v>221</v>
      </c>
      <c r="F88" s="7">
        <v>3545</v>
      </c>
      <c r="G88" s="7">
        <v>3586</v>
      </c>
      <c r="H88" s="6">
        <v>474</v>
      </c>
      <c r="I88" s="7">
        <v>11132</v>
      </c>
      <c r="J88" s="6" t="s">
        <v>23</v>
      </c>
      <c r="K88" s="6">
        <v>584</v>
      </c>
      <c r="L88" s="7">
        <v>8246</v>
      </c>
      <c r="M88" s="7">
        <v>15621</v>
      </c>
      <c r="N88" t="str">
        <f>VLOOKUP(A88,'[1]08-20EPI 汇总'!A:G,1,0)</f>
        <v>牙买加</v>
      </c>
    </row>
    <row r="89" spans="1:14" ht="24">
      <c r="A89" s="5" t="s">
        <v>102</v>
      </c>
      <c r="B89" s="6">
        <v>383</v>
      </c>
      <c r="C89" s="6">
        <v>93</v>
      </c>
      <c r="D89" s="6">
        <v>778</v>
      </c>
      <c r="E89" s="7">
        <v>3371</v>
      </c>
      <c r="F89" s="7">
        <v>1399</v>
      </c>
      <c r="G89" s="7">
        <v>2622</v>
      </c>
      <c r="H89" s="7">
        <v>1179</v>
      </c>
      <c r="I89" s="7">
        <v>1629</v>
      </c>
      <c r="J89" s="6">
        <v>685</v>
      </c>
      <c r="K89" s="7">
        <v>21696</v>
      </c>
      <c r="L89" s="7">
        <v>9963</v>
      </c>
      <c r="M89" s="7">
        <v>16806</v>
      </c>
      <c r="N89" t="str">
        <f>VLOOKUP(A89,'[1]08-20EPI 汇总'!A:G,1,0)</f>
        <v>智利</v>
      </c>
    </row>
    <row r="90" spans="1:14" ht="24">
      <c r="A90" s="5" t="s">
        <v>103</v>
      </c>
      <c r="B90" s="7">
        <v>103257</v>
      </c>
      <c r="C90" s="6">
        <v>703</v>
      </c>
      <c r="D90" s="7">
        <v>61313</v>
      </c>
      <c r="E90" s="7">
        <v>114229</v>
      </c>
      <c r="F90" s="7">
        <v>55407</v>
      </c>
      <c r="G90" s="7">
        <v>79516</v>
      </c>
      <c r="H90" s="7">
        <v>100865</v>
      </c>
      <c r="I90" s="7">
        <v>90384</v>
      </c>
      <c r="J90" s="7">
        <v>156283</v>
      </c>
      <c r="K90" s="7">
        <v>287150</v>
      </c>
      <c r="L90" s="7">
        <v>32083</v>
      </c>
      <c r="M90" s="7">
        <v>156350</v>
      </c>
      <c r="N90" t="str">
        <f>VLOOKUP(A90,'[1]08-20EPI 汇总'!A:G,1,0)</f>
        <v>加拿大</v>
      </c>
    </row>
    <row r="91" spans="1:14" ht="24">
      <c r="A91" s="5" t="s">
        <v>104</v>
      </c>
      <c r="B91" s="7">
        <v>53159</v>
      </c>
      <c r="C91" s="7">
        <v>189215</v>
      </c>
      <c r="D91" s="7">
        <v>243643</v>
      </c>
      <c r="E91" s="7">
        <v>170170</v>
      </c>
      <c r="F91" s="7">
        <v>316529</v>
      </c>
      <c r="G91" s="7">
        <v>217298</v>
      </c>
      <c r="H91" s="7">
        <v>345798</v>
      </c>
      <c r="I91" s="7">
        <v>404911</v>
      </c>
      <c r="J91" s="7">
        <v>340131</v>
      </c>
      <c r="K91" s="7">
        <v>418688</v>
      </c>
      <c r="L91" s="7">
        <v>424196</v>
      </c>
      <c r="M91" s="7">
        <v>198597</v>
      </c>
      <c r="N91" t="str">
        <f>VLOOKUP(A91,'[1]08-20EPI 汇总'!A:G,1,0)</f>
        <v>澳大利亚</v>
      </c>
    </row>
    <row r="92" spans="1:14" ht="24">
      <c r="A92" s="5" t="s">
        <v>105</v>
      </c>
      <c r="B92" s="6">
        <v>-160</v>
      </c>
      <c r="C92" s="6">
        <v>646</v>
      </c>
      <c r="D92" s="6">
        <v>902</v>
      </c>
      <c r="E92" s="7">
        <v>6375</v>
      </c>
      <c r="F92" s="7">
        <v>2789</v>
      </c>
      <c r="G92" s="7">
        <v>9406</v>
      </c>
      <c r="H92" s="7">
        <v>19040</v>
      </c>
      <c r="I92" s="7">
        <v>25002</v>
      </c>
      <c r="J92" s="7">
        <v>34809</v>
      </c>
      <c r="K92" s="7">
        <v>90585</v>
      </c>
      <c r="L92" s="7">
        <v>59661</v>
      </c>
      <c r="M92" s="7">
        <v>25746</v>
      </c>
      <c r="N92" t="str">
        <f>VLOOKUP(A92,'[1]08-20EPI 汇总'!A:G,1,0)</f>
        <v>新西兰</v>
      </c>
    </row>
  </sheetData>
  <mergeCells count="1">
    <mergeCell ref="A1:M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C389D-4A9F-634D-9794-CD3B6F22D230}">
  <dimension ref="A1:H70"/>
  <sheetViews>
    <sheetView workbookViewId="0">
      <selection sqref="A1:A1048576"/>
    </sheetView>
  </sheetViews>
  <sheetFormatPr baseColWidth="10" defaultRowHeight="16"/>
  <sheetData>
    <row r="1" spans="1:8">
      <c r="A1" s="18" t="s">
        <v>107</v>
      </c>
      <c r="B1">
        <v>2008</v>
      </c>
      <c r="C1">
        <v>2010</v>
      </c>
      <c r="D1">
        <v>2012</v>
      </c>
      <c r="E1">
        <v>2014</v>
      </c>
      <c r="F1">
        <v>2016</v>
      </c>
      <c r="G1">
        <v>2018</v>
      </c>
    </row>
    <row r="2" spans="1:8">
      <c r="A2" s="19" t="s">
        <v>78</v>
      </c>
      <c r="B2" s="21">
        <v>17.324120232744917</v>
      </c>
      <c r="C2" s="21">
        <v>19.661248603318278</v>
      </c>
      <c r="D2" s="21">
        <v>17.996763928443844</v>
      </c>
      <c r="E2" s="21">
        <v>17.980543270737012</v>
      </c>
      <c r="F2" s="21">
        <v>18.280578636421001</v>
      </c>
      <c r="G2" s="21">
        <v>14.358424653561553</v>
      </c>
      <c r="H2" s="21"/>
    </row>
    <row r="3" spans="1:8">
      <c r="A3" s="19" t="s">
        <v>85</v>
      </c>
      <c r="B3" s="21">
        <v>20.838150714808584</v>
      </c>
      <c r="C3" s="21">
        <v>23.548900359848748</v>
      </c>
      <c r="D3" s="21">
        <v>23.80008493456662</v>
      </c>
      <c r="E3" s="21">
        <v>22.471363562828557</v>
      </c>
      <c r="F3" s="21">
        <v>23.983135967040752</v>
      </c>
      <c r="G3" s="21">
        <v>22.643137409903225</v>
      </c>
    </row>
    <row r="4" spans="1:8">
      <c r="A4" s="19" t="s">
        <v>74</v>
      </c>
      <c r="B4" s="21">
        <v>8.008631865640826</v>
      </c>
      <c r="C4" s="21">
        <v>8.7697503959254899</v>
      </c>
      <c r="D4" s="21">
        <v>8.6830467445034927</v>
      </c>
      <c r="E4" s="21">
        <v>5.9741809160593249</v>
      </c>
      <c r="F4" s="21">
        <v>7.9698436357637075</v>
      </c>
      <c r="G4" s="21">
        <v>6.9706846235390723</v>
      </c>
    </row>
    <row r="5" spans="1:8">
      <c r="A5" s="19" t="s">
        <v>60</v>
      </c>
      <c r="B5">
        <f>VLOOKUP(A5,'RT(all)'!$A$2:$O$265,5,FALSE)</f>
        <v>28.721595505788805</v>
      </c>
      <c r="C5">
        <f>VLOOKUP(A5,'RT(all)'!$A$2:$O$265,7,FALSE)</f>
        <v>22.822558214844545</v>
      </c>
      <c r="D5">
        <f>VLOOKUP(A5,'RT(all)'!$A$2:$O$265,9,FALSE)</f>
        <v>25.484073828761733</v>
      </c>
      <c r="E5">
        <f>VLOOKUP(A5,'RT(all)'!$A$2:$O$265,11,FALSE)</f>
        <v>24.784022184301477</v>
      </c>
      <c r="F5">
        <f>VLOOKUP(A5,'RT(all)'!$A$2:$O$265,13,FALSE)</f>
        <v>32.716502792432337</v>
      </c>
      <c r="G5">
        <f>VLOOKUP(A5,'RT(all)'!$A$2:$O$265,15,FALSE)</f>
        <v>24.683831019070535</v>
      </c>
    </row>
    <row r="6" spans="1:8">
      <c r="A6" s="19" t="s">
        <v>69</v>
      </c>
      <c r="B6">
        <f>VLOOKUP(A6,'RT(all)'!$A$2:$O$265,5,FALSE)</f>
        <v>21.552726160586495</v>
      </c>
      <c r="C6">
        <f>VLOOKUP(A6,'RT(all)'!$A$2:$O$265,7,FALSE)</f>
        <v>13.182700584147714</v>
      </c>
      <c r="D6">
        <f>VLOOKUP(A6,'RT(all)'!$A$2:$O$265,9,FALSE)</f>
        <v>10.517116959572252</v>
      </c>
      <c r="E6">
        <f>VLOOKUP(A6,'RT(all)'!$A$2:$O$265,11,FALSE)</f>
        <v>10.126627109061323</v>
      </c>
      <c r="F6">
        <f>VLOOKUP(A6,'RT(all)'!$A$2:$O$265,13,FALSE)</f>
        <v>10.058646598328096</v>
      </c>
      <c r="G6">
        <f>VLOOKUP(A6,'RT(all)'!$A$2:$O$265,15,FALSE)</f>
        <v>8.9290078150440237</v>
      </c>
    </row>
    <row r="7" spans="1:8">
      <c r="A7" s="19" t="s">
        <v>81</v>
      </c>
      <c r="B7">
        <f>VLOOKUP(A7,'RT(all)'!$A$2:$O$265,5,FALSE)</f>
        <v>5.7419337110824591</v>
      </c>
      <c r="C7">
        <f>VLOOKUP(A7,'RT(all)'!$A$2:$O$265,7,FALSE)</f>
        <v>6.7822949144923292</v>
      </c>
      <c r="D7">
        <f>VLOOKUP(A7,'RT(all)'!$A$2:$O$265,9,FALSE)</f>
        <v>7.3636987486809717</v>
      </c>
      <c r="E7">
        <f>VLOOKUP(A7,'RT(all)'!$A$2:$O$265,11,FALSE)</f>
        <v>7.4274158780209012</v>
      </c>
      <c r="F7">
        <f>VLOOKUP(A7,'RT(all)'!$A$2:$O$265,13,FALSE)</f>
        <v>7.5450808957050723</v>
      </c>
      <c r="G7">
        <f>VLOOKUP(A7,'RT(all)'!$A$2:$O$265,15,FALSE)</f>
        <v>7.193113934373903</v>
      </c>
    </row>
    <row r="8" spans="1:8">
      <c r="A8" s="19" t="s">
        <v>68</v>
      </c>
      <c r="B8">
        <f>VLOOKUP(A8,'RT(all)'!$A$2:$O$265,5,FALSE)</f>
        <v>15.134596838295447</v>
      </c>
      <c r="C8">
        <f>VLOOKUP(A8,'RT(all)'!$A$2:$O$265,7,FALSE)</f>
        <v>17.007261055708117</v>
      </c>
      <c r="D8">
        <f>VLOOKUP(A8,'RT(all)'!$A$2:$O$265,9,FALSE)</f>
        <v>17.358160019297507</v>
      </c>
      <c r="E8">
        <f>VLOOKUP(A8,'RT(all)'!$A$2:$O$265,11,FALSE)</f>
        <v>17.2907294202118</v>
      </c>
      <c r="F8">
        <f>VLOOKUP(A8,'RT(all)'!$A$2:$O$265,13,FALSE)</f>
        <v>18.218589815173221</v>
      </c>
      <c r="G8">
        <f>VLOOKUP(A8,'RT(all)'!$A$2:$O$265,15,FALSE)</f>
        <v>15.777962392517592</v>
      </c>
    </row>
    <row r="9" spans="1:8">
      <c r="A9" s="19" t="s">
        <v>65</v>
      </c>
      <c r="B9">
        <f>VLOOKUP(A9,'RT(all)'!$A$2:$O$265,5,FALSE)</f>
        <v>8.9487315781006735</v>
      </c>
      <c r="C9">
        <f>VLOOKUP(A9,'RT(all)'!$A$2:$O$265,7,FALSE)</f>
        <v>11.16928346244733</v>
      </c>
      <c r="D9">
        <f>VLOOKUP(A9,'RT(all)'!$A$2:$O$265,9,FALSE)</f>
        <v>11.863644529798217</v>
      </c>
      <c r="E9">
        <f>VLOOKUP(A9,'RT(all)'!$A$2:$O$265,11,FALSE)</f>
        <v>13.360934993243715</v>
      </c>
      <c r="F9">
        <f>VLOOKUP(A9,'RT(all)'!$A$2:$O$265,13,FALSE)</f>
        <v>13.164819729748265</v>
      </c>
      <c r="G9">
        <f>VLOOKUP(A9,'RT(all)'!$A$2:$O$265,15,FALSE)</f>
        <v>10.367695034695435</v>
      </c>
    </row>
    <row r="10" spans="1:8">
      <c r="A10" s="19" t="s">
        <v>84</v>
      </c>
      <c r="B10">
        <f>VLOOKUP(A10,'RT(all)'!$A$2:$O$265,5,FALSE)</f>
        <v>7.3024053097837074</v>
      </c>
      <c r="C10">
        <f>VLOOKUP(A10,'RT(all)'!$A$2:$O$265,7,FALSE)</f>
        <v>8.1478556737222387</v>
      </c>
      <c r="D10">
        <f>VLOOKUP(A10,'RT(all)'!$A$2:$O$265,9,FALSE)</f>
        <v>7.6686823881204891</v>
      </c>
      <c r="E10">
        <f>VLOOKUP(A10,'RT(all)'!$A$2:$O$265,11,FALSE)</f>
        <v>7.8233896155265699</v>
      </c>
      <c r="F10">
        <f>VLOOKUP(A10,'RT(all)'!$A$2:$O$265,13,FALSE)</f>
        <v>8.3740877645349663</v>
      </c>
      <c r="G10">
        <f>VLOOKUP(A10,'RT(all)'!$A$2:$O$265,15,FALSE)</f>
        <v>7.5050706924951927</v>
      </c>
    </row>
    <row r="11" spans="1:8">
      <c r="A11" s="19" t="s">
        <v>105</v>
      </c>
      <c r="B11">
        <f>VLOOKUP(A11,'RT(all)'!$A$2:$O$265,5,FALSE)</f>
        <v>9.2372302428792192</v>
      </c>
      <c r="C11">
        <f>VLOOKUP(A11,'RT(all)'!$A$2:$O$265,7,FALSE)</f>
        <v>9.7343215595733135</v>
      </c>
      <c r="D11">
        <f>VLOOKUP(A11,'RT(all)'!$A$2:$O$265,9,FALSE)</f>
        <v>9.9869507283321397</v>
      </c>
      <c r="E11">
        <f>VLOOKUP(A11,'RT(all)'!$A$2:$O$265,11,FALSE)</f>
        <v>9.8763260226093728</v>
      </c>
      <c r="F11">
        <f>VLOOKUP(A11,'RT(all)'!$A$2:$O$265,13,FALSE)</f>
        <v>10.80521362137911</v>
      </c>
      <c r="G11">
        <f>VLOOKUP(A11,'RT(all)'!$A$2:$O$265,15,FALSE)</f>
        <v>9.7307468399301662</v>
      </c>
    </row>
    <row r="12" spans="1:8">
      <c r="A12" s="19" t="s">
        <v>70</v>
      </c>
      <c r="B12">
        <f>VLOOKUP(A12,'RT(all)'!$A$2:$O$265,5,FALSE)</f>
        <v>25.962304779355687</v>
      </c>
      <c r="C12">
        <f>VLOOKUP(A12,'RT(all)'!$A$2:$O$265,7,FALSE)</f>
        <v>27.784733590161991</v>
      </c>
      <c r="D12">
        <f>VLOOKUP(A12,'RT(all)'!$A$2:$O$265,9,FALSE)</f>
        <v>25.504657615634546</v>
      </c>
      <c r="E12">
        <f>VLOOKUP(A12,'RT(all)'!$A$2:$O$265,11,FALSE)</f>
        <v>25.78639328129675</v>
      </c>
      <c r="F12">
        <f>VLOOKUP(A12,'RT(all)'!$A$2:$O$265,13,FALSE)</f>
        <v>23.805841933606036</v>
      </c>
      <c r="G12">
        <f>VLOOKUP(A12,'RT(all)'!$A$2:$O$265,15,FALSE)</f>
        <v>22.677524185759882</v>
      </c>
    </row>
    <row r="13" spans="1:8">
      <c r="A13" s="19" t="s">
        <v>34</v>
      </c>
      <c r="B13">
        <f>VLOOKUP(A13,'RT(all)'!$A$2:$O$265,5,FALSE)</f>
        <v>17.119947921876079</v>
      </c>
      <c r="C13">
        <f>VLOOKUP(A13,'RT(all)'!$A$2:$O$265,7,FALSE)</f>
        <v>19.452421903704575</v>
      </c>
      <c r="D13">
        <f>VLOOKUP(A13,'RT(all)'!$A$2:$O$265,9,FALSE)</f>
        <v>19.89303837617561</v>
      </c>
      <c r="E13">
        <f>VLOOKUP(A13,'RT(all)'!$A$2:$O$265,11,FALSE)</f>
        <v>19.401718761462575</v>
      </c>
      <c r="F13">
        <f>VLOOKUP(A13,'RT(all)'!$A$2:$O$265,13,FALSE)</f>
        <v>21.816044003096074</v>
      </c>
      <c r="G13">
        <f>VLOOKUP(A13,'RT(all)'!$A$2:$O$265,15,FALSE)</f>
        <v>22.830810391412285</v>
      </c>
    </row>
    <row r="14" spans="1:8">
      <c r="A14" s="19" t="s">
        <v>27</v>
      </c>
      <c r="B14">
        <f>VLOOKUP(A14,'RT(all)'!$A$2:$O$265,5,FALSE)</f>
        <v>18.86632088190073</v>
      </c>
      <c r="C14">
        <f>VLOOKUP(A14,'RT(all)'!$A$2:$O$265,7,FALSE)</f>
        <v>19.164022813342939</v>
      </c>
      <c r="D14">
        <f>VLOOKUP(A14,'RT(all)'!$A$2:$O$265,9,FALSE)</f>
        <v>18.302719520356611</v>
      </c>
      <c r="E14">
        <f>VLOOKUP(A14,'RT(all)'!$A$2:$O$265,11,FALSE)</f>
        <v>17.788500772057638</v>
      </c>
      <c r="F14">
        <f>VLOOKUP(A14,'RT(all)'!$A$2:$O$265,13,FALSE)</f>
        <v>17.339836970828021</v>
      </c>
      <c r="G14">
        <f>VLOOKUP(A14,'RT(all)'!$A$2:$O$265,15,FALSE)</f>
        <v>17.267689302287476</v>
      </c>
    </row>
    <row r="15" spans="1:8">
      <c r="A15" s="19" t="s">
        <v>104</v>
      </c>
      <c r="B15">
        <f>VLOOKUP(A15,'RT(all)'!$A$2:$O$265,5,FALSE)</f>
        <v>12.762251365421431</v>
      </c>
      <c r="C15">
        <f>VLOOKUP(A15,'RT(all)'!$A$2:$O$265,7,FALSE)</f>
        <v>13.906875527591794</v>
      </c>
      <c r="D15">
        <f>VLOOKUP(A15,'RT(all)'!$A$2:$O$265,9,FALSE)</f>
        <v>14.673688563608032</v>
      </c>
      <c r="E15">
        <f>VLOOKUP(A15,'RT(all)'!$A$2:$O$265,11,FALSE)</f>
        <v>15.90671471243415</v>
      </c>
      <c r="F15">
        <f>VLOOKUP(A15,'RT(all)'!$A$2:$O$265,13,FALSE)</f>
        <v>17.480027806673458</v>
      </c>
      <c r="G15">
        <f>VLOOKUP(A15,'RT(all)'!$A$2:$O$265,15,FALSE)</f>
        <v>16.708317731511098</v>
      </c>
    </row>
    <row r="16" spans="1:8">
      <c r="A16" s="19" t="s">
        <v>103</v>
      </c>
      <c r="B16">
        <f>VLOOKUP(A16,'RT(all)'!$A$2:$O$265,5,FALSE)</f>
        <v>15.433646005703592</v>
      </c>
      <c r="C16">
        <f>VLOOKUP(A16,'RT(all)'!$A$2:$O$265,7,FALSE)</f>
        <v>15.971786763556631</v>
      </c>
      <c r="D16">
        <f>VLOOKUP(A16,'RT(all)'!$A$2:$O$265,9,FALSE)</f>
        <v>16.00543185972613</v>
      </c>
      <c r="E16">
        <f>VLOOKUP(A16,'RT(all)'!$A$2:$O$265,11,FALSE)</f>
        <v>15.082284432738364</v>
      </c>
      <c r="F16">
        <f>VLOOKUP(A16,'RT(all)'!$A$2:$O$265,13,FALSE)</f>
        <v>14.466812269126949</v>
      </c>
      <c r="G16">
        <f>VLOOKUP(A16,'RT(all)'!$A$2:$O$265,15,FALSE)</f>
        <v>15.75193114509219</v>
      </c>
    </row>
    <row r="17" spans="1:7">
      <c r="A17" s="19" t="s">
        <v>64</v>
      </c>
      <c r="B17">
        <f>VLOOKUP(A17,'RT(all)'!$A$2:$O$265,5,FALSE)</f>
        <v>7.0225030550024812</v>
      </c>
      <c r="C17">
        <f>VLOOKUP(A17,'RT(all)'!$A$2:$O$265,7,FALSE)</f>
        <v>8.4293185265057282</v>
      </c>
      <c r="D17">
        <f>VLOOKUP(A17,'RT(all)'!$A$2:$O$265,9,FALSE)</f>
        <v>8.0549103644244564</v>
      </c>
      <c r="E17">
        <f>VLOOKUP(A17,'RT(all)'!$A$2:$O$265,11,FALSE)</f>
        <v>7.3612800419183486</v>
      </c>
      <c r="F17">
        <f>VLOOKUP(A17,'RT(all)'!$A$2:$O$265,13,FALSE)</f>
        <v>8.8718641064870702</v>
      </c>
      <c r="G17">
        <f>VLOOKUP(A17,'RT(all)'!$A$2:$O$265,15,FALSE)</f>
        <v>10.267387683930075</v>
      </c>
    </row>
    <row r="18" spans="1:7">
      <c r="A18" s="19" t="s">
        <v>31</v>
      </c>
      <c r="B18">
        <f>VLOOKUP(A18,'RT(all)'!$A$2:$O$265,5,FALSE)</f>
        <v>0</v>
      </c>
      <c r="C18">
        <f>VLOOKUP(A18,'RT(all)'!$A$2:$O$265,7,FALSE)</f>
        <v>0</v>
      </c>
      <c r="D18">
        <f>VLOOKUP(A18,'RT(all)'!$A$2:$O$265,9,FALSE)</f>
        <v>0</v>
      </c>
      <c r="E18">
        <f>VLOOKUP(A18,'RT(all)'!$A$2:$O$265,11,FALSE)</f>
        <v>0</v>
      </c>
      <c r="F18">
        <f>VLOOKUP(A18,'RT(all)'!$A$2:$O$265,13,FALSE)</f>
        <v>0</v>
      </c>
      <c r="G18">
        <f>VLOOKUP(A18,'RT(all)'!$A$2:$O$265,15,FALSE)</f>
        <v>0</v>
      </c>
    </row>
    <row r="19" spans="1:7">
      <c r="A19" s="19" t="s">
        <v>83</v>
      </c>
      <c r="B19">
        <f>VLOOKUP(A19,'RT(all)'!$A$2:$O$265,5,FALSE)</f>
        <v>24.940362980093013</v>
      </c>
      <c r="C19">
        <f>VLOOKUP(A19,'RT(all)'!$A$2:$O$265,7,FALSE)</f>
        <v>25.9021989648991</v>
      </c>
      <c r="D19">
        <f>VLOOKUP(A19,'RT(all)'!$A$2:$O$265,9,FALSE)</f>
        <v>21.200956255612059</v>
      </c>
      <c r="E19">
        <f>VLOOKUP(A19,'RT(all)'!$A$2:$O$265,11,FALSE)</f>
        <v>16.683836290005484</v>
      </c>
      <c r="F19">
        <f>VLOOKUP(A19,'RT(all)'!$A$2:$O$265,13,FALSE)</f>
        <v>17.706183124312521</v>
      </c>
      <c r="G19">
        <f>VLOOKUP(A19,'RT(all)'!$A$2:$O$265,15,FALSE)</f>
        <v>16.938014591936238</v>
      </c>
    </row>
    <row r="20" spans="1:7">
      <c r="A20" s="19" t="s">
        <v>63</v>
      </c>
      <c r="B20">
        <f>VLOOKUP(A20,'RT(all)'!$A$2:$O$265,5,FALSE)</f>
        <v>2.4236988364711345</v>
      </c>
      <c r="C20">
        <f>VLOOKUP(A20,'RT(all)'!$A$2:$O$265,7,FALSE)</f>
        <v>3.0391528017190823</v>
      </c>
      <c r="D20">
        <f>VLOOKUP(A20,'RT(all)'!$A$2:$O$265,9,FALSE)</f>
        <v>2.9556996127089796</v>
      </c>
      <c r="E20">
        <f>VLOOKUP(A20,'RT(all)'!$A$2:$O$265,11,FALSE)</f>
        <v>4.1225937989331145</v>
      </c>
      <c r="F20">
        <f>VLOOKUP(A20,'RT(all)'!$A$2:$O$265,13,FALSE)</f>
        <v>4.8500598791052578</v>
      </c>
      <c r="G20">
        <f>VLOOKUP(A20,'RT(all)'!$A$2:$O$265,15,FALSE)</f>
        <v>3.9846406982494269</v>
      </c>
    </row>
    <row r="21" spans="1:7">
      <c r="A21" s="19" t="s">
        <v>626</v>
      </c>
      <c r="B21">
        <f>VLOOKUP(A21,'RT(all)'!$A$2:$O$265,5,FALSE)</f>
        <v>6.9203548615500639</v>
      </c>
      <c r="C21">
        <f>VLOOKUP(A21,'RT(all)'!$A$2:$O$265,7,FALSE)</f>
        <v>12.514021870544155</v>
      </c>
      <c r="D21">
        <f>VLOOKUP(A21,'RT(all)'!$A$2:$O$265,9,FALSE)</f>
        <v>8.1339407927000718</v>
      </c>
      <c r="E21">
        <f>VLOOKUP(A21,'RT(all)'!$A$2:$O$265,11,FALSE)</f>
        <v>8.3867503272560739</v>
      </c>
      <c r="F21">
        <f>VLOOKUP(A21,'RT(all)'!$A$2:$O$265,13,FALSE)</f>
        <v>10.392290214975583</v>
      </c>
      <c r="G21">
        <f>VLOOKUP(A21,'RT(all)'!$A$2:$O$265,15,FALSE)</f>
        <v>10.081427108226903</v>
      </c>
    </row>
    <row r="22" spans="1:7">
      <c r="A22" s="19" t="s">
        <v>100</v>
      </c>
      <c r="B22" s="21">
        <v>5.0825021914203541</v>
      </c>
      <c r="C22" s="21">
        <v>7.3511486667795802</v>
      </c>
      <c r="D22" s="21">
        <v>9.5708952978885957</v>
      </c>
      <c r="E22" s="21">
        <v>11.13082591146723</v>
      </c>
      <c r="F22" s="21">
        <v>10.741421042753176</v>
      </c>
      <c r="G22" s="21">
        <v>10.628887407340233</v>
      </c>
    </row>
    <row r="23" spans="1:7">
      <c r="A23" s="19" t="s">
        <v>67</v>
      </c>
      <c r="B23">
        <f>VLOOKUP(A23,'RT(all)'!$A$2:$O$265,5,FALSE)</f>
        <v>5.2332372123840418</v>
      </c>
      <c r="C23">
        <f>VLOOKUP(A23,'RT(all)'!$A$2:$O$265,7,FALSE)</f>
        <v>7.7186928546672098</v>
      </c>
      <c r="D23">
        <f>VLOOKUP(A23,'RT(all)'!$A$2:$O$265,9,FALSE)</f>
        <v>7.8890395996757903</v>
      </c>
      <c r="E23">
        <f>VLOOKUP(A23,'RT(all)'!$A$2:$O$265,11,FALSE)</f>
        <v>10.249570845992757</v>
      </c>
      <c r="F23">
        <f>VLOOKUP(A23,'RT(all)'!$A$2:$O$265,13,FALSE)</f>
        <v>11.036878131178229</v>
      </c>
      <c r="G23">
        <f>VLOOKUP(A23,'RT(all)'!$A$2:$O$265,15,FALSE)</f>
        <v>10.603103473652267</v>
      </c>
    </row>
    <row r="24" spans="1:7">
      <c r="A24" s="19" t="s">
        <v>50</v>
      </c>
      <c r="B24">
        <f>VLOOKUP(A24,'RT(all)'!$A$2:$O$265,5,FALSE)</f>
        <v>0</v>
      </c>
      <c r="C24">
        <f>VLOOKUP(A24,'RT(all)'!$A$2:$O$265,7,FALSE)</f>
        <v>0</v>
      </c>
      <c r="D24">
        <f>VLOOKUP(A24,'RT(all)'!$A$2:$O$265,9,FALSE)</f>
        <v>0</v>
      </c>
      <c r="E24">
        <f>VLOOKUP(A24,'RT(all)'!$A$2:$O$265,11,FALSE)</f>
        <v>0</v>
      </c>
      <c r="F24">
        <f>VLOOKUP(A24,'RT(all)'!$A$2:$O$265,13,FALSE)</f>
        <v>3.7404827147042132</v>
      </c>
      <c r="G24">
        <f>VLOOKUP(A24,'RT(all)'!$A$2:$O$265,15,FALSE)</f>
        <v>3.9991751975694352</v>
      </c>
    </row>
    <row r="25" spans="1:7">
      <c r="A25" s="19" t="s">
        <v>93</v>
      </c>
      <c r="B25">
        <f>VLOOKUP(A25,'RT(all)'!$A$2:$O$265,5,FALSE)</f>
        <v>0</v>
      </c>
      <c r="C25">
        <f>VLOOKUP(A25,'RT(all)'!$A$2:$O$265,7,FALSE)</f>
        <v>0</v>
      </c>
      <c r="D25">
        <f>VLOOKUP(A25,'RT(all)'!$A$2:$O$265,9,FALSE)</f>
        <v>0</v>
      </c>
      <c r="E25">
        <f>VLOOKUP(A25,'RT(all)'!$A$2:$O$265,11,FALSE)</f>
        <v>0</v>
      </c>
      <c r="F25">
        <f>VLOOKUP(A25,'RT(all)'!$A$2:$O$265,13,FALSE)</f>
        <v>0</v>
      </c>
      <c r="G25">
        <f>VLOOKUP(A25,'RT(all)'!$A$2:$O$265,15,FALSE)</f>
        <v>0</v>
      </c>
    </row>
    <row r="26" spans="1:7">
      <c r="A26" s="19" t="s">
        <v>88</v>
      </c>
      <c r="B26">
        <f>VLOOKUP(A26,'RT(all)'!$A$2:$O$265,5,FALSE)</f>
        <v>1.2342671689698741</v>
      </c>
      <c r="C26">
        <f>VLOOKUP(A26,'RT(all)'!$A$2:$O$265,7,FALSE)</f>
        <v>0.82604565769545946</v>
      </c>
      <c r="D26">
        <f>VLOOKUP(A26,'RT(all)'!$A$2:$O$265,9,FALSE)</f>
        <v>12.753811084447106</v>
      </c>
      <c r="E26">
        <f>VLOOKUP(A26,'RT(all)'!$A$2:$O$265,11,FALSE)</f>
        <v>6.1336111339895565</v>
      </c>
      <c r="F26">
        <f>VLOOKUP(A26,'RT(all)'!$A$2:$O$265,13,FALSE)</f>
        <v>9.189716750853961</v>
      </c>
      <c r="G26">
        <f>VLOOKUP(A26,'RT(all)'!$A$2:$O$265,15,FALSE)</f>
        <v>0</v>
      </c>
    </row>
    <row r="27" spans="1:7">
      <c r="A27" s="19" t="s">
        <v>56</v>
      </c>
      <c r="B27">
        <f>VLOOKUP(A27,'RT(all)'!$A$2:$O$265,5,FALSE)</f>
        <v>5.6070288587464514</v>
      </c>
      <c r="C27">
        <f>VLOOKUP(A27,'RT(all)'!$A$2:$O$265,7,FALSE)</f>
        <v>8.0070143005496206</v>
      </c>
      <c r="D27">
        <f>VLOOKUP(A27,'RT(all)'!$A$2:$O$265,9,FALSE)</f>
        <v>7.0578697506679262</v>
      </c>
      <c r="E27">
        <f>VLOOKUP(A27,'RT(all)'!$A$2:$O$265,11,FALSE)</f>
        <v>6.7652200556418505</v>
      </c>
      <c r="F27">
        <f>VLOOKUP(A27,'RT(all)'!$A$2:$O$265,13,FALSE)</f>
        <v>7.9297486224415419</v>
      </c>
      <c r="G27">
        <f>VLOOKUP(A27,'RT(all)'!$A$2:$O$265,15,FALSE)</f>
        <v>0</v>
      </c>
    </row>
    <row r="28" spans="1:7">
      <c r="A28" s="19" t="s">
        <v>59</v>
      </c>
      <c r="B28">
        <f>VLOOKUP(A28,'RT(all)'!$A$2:$O$265,5,FALSE)</f>
        <v>1.0595805175727069</v>
      </c>
      <c r="C28">
        <f>VLOOKUP(A28,'RT(all)'!$A$2:$O$265,7,FALSE)</f>
        <v>1.3663728464476299</v>
      </c>
      <c r="D28">
        <f>VLOOKUP(A28,'RT(all)'!$A$2:$O$265,9,FALSE)</f>
        <v>7.9445671190827207</v>
      </c>
      <c r="E28">
        <f>VLOOKUP(A28,'RT(all)'!$A$2:$O$265,11,FALSE)</f>
        <v>8.1415917822982315</v>
      </c>
      <c r="F28">
        <f>VLOOKUP(A28,'RT(all)'!$A$2:$O$265,13,FALSE)</f>
        <v>2.7150651298245543</v>
      </c>
      <c r="G28">
        <f>VLOOKUP(A28,'RT(all)'!$A$2:$O$265,15,FALSE)</f>
        <v>4.0139598690118632</v>
      </c>
    </row>
    <row r="29" spans="1:7">
      <c r="A29" s="20" t="s">
        <v>21</v>
      </c>
      <c r="B29">
        <f>VLOOKUP(A29,'RT(all)'!$A$2:$O$265,5,FALSE)</f>
        <v>0</v>
      </c>
      <c r="C29">
        <f>VLOOKUP(A29,'RT(all)'!$A$2:$O$265,7,FALSE)</f>
        <v>3.1187568019346812</v>
      </c>
      <c r="D29">
        <f>VLOOKUP(A29,'RT(all)'!$A$2:$O$265,9,FALSE)</f>
        <v>0</v>
      </c>
      <c r="E29">
        <f>VLOOKUP(A29,'RT(all)'!$A$2:$O$265,11,FALSE)</f>
        <v>0.13404283318381988</v>
      </c>
      <c r="F29">
        <f>VLOOKUP(A29,'RT(all)'!$A$2:$O$265,13,FALSE)</f>
        <v>0.14718311229747102</v>
      </c>
      <c r="G29">
        <f>VLOOKUP(A29,'RT(all)'!$A$2:$O$265,15,FALSE)</f>
        <v>4.1219083028552355</v>
      </c>
    </row>
    <row r="30" spans="1:7">
      <c r="A30" s="20" t="s">
        <v>37</v>
      </c>
      <c r="B30">
        <f>VLOOKUP(A30,'RT(all)'!$A$2:$O$265,5,FALSE)</f>
        <v>0.91723638148883779</v>
      </c>
      <c r="C30">
        <f>VLOOKUP(A30,'RT(all)'!$A$2:$O$265,7,FALSE)</f>
        <v>2.8620532456316616</v>
      </c>
      <c r="D30">
        <f>VLOOKUP(A30,'RT(all)'!$A$2:$O$265,9,FALSE)</f>
        <v>2.3677774603861597</v>
      </c>
      <c r="E30">
        <f>VLOOKUP(A30,'RT(all)'!$A$2:$O$265,11,FALSE)</f>
        <v>1.8067241832621515</v>
      </c>
      <c r="F30">
        <f>VLOOKUP(A30,'RT(all)'!$A$2:$O$265,13,FALSE)</f>
        <v>3.3779191125182613</v>
      </c>
      <c r="G30">
        <f>VLOOKUP(A30,'RT(all)'!$A$2:$O$265,15,FALSE)</f>
        <v>2.8874916277444567</v>
      </c>
    </row>
    <row r="31" spans="1:7">
      <c r="A31" s="20" t="s">
        <v>95</v>
      </c>
      <c r="B31">
        <f>VLOOKUP(A31,'RT(all)'!$A$2:$O$265,5,FALSE)</f>
        <v>2.9446475134293699</v>
      </c>
      <c r="C31">
        <f>VLOOKUP(A31,'RT(all)'!$A$2:$O$265,7,FALSE)</f>
        <v>6.9552110821159197</v>
      </c>
      <c r="D31">
        <f>VLOOKUP(A31,'RT(all)'!$A$2:$O$265,9,FALSE)</f>
        <v>3.8139438198602367</v>
      </c>
      <c r="E31">
        <f>VLOOKUP(A31,'RT(all)'!$A$2:$O$265,11,FALSE)</f>
        <v>4.2425522552906667</v>
      </c>
      <c r="F31">
        <f>VLOOKUP(A31,'RT(all)'!$A$2:$O$265,13,FALSE)</f>
        <v>4.80072392016395</v>
      </c>
      <c r="G31">
        <f>VLOOKUP(A31,'RT(all)'!$A$2:$O$265,15,FALSE)</f>
        <v>4.5664894475433941</v>
      </c>
    </row>
    <row r="32" spans="1:7">
      <c r="A32" s="20" t="s">
        <v>89</v>
      </c>
      <c r="B32">
        <f>VLOOKUP(A32,'RT(all)'!$A$2:$O$265,5,FALSE)</f>
        <v>12.231996429852957</v>
      </c>
      <c r="C32">
        <f>VLOOKUP(A32,'RT(all)'!$A$2:$O$265,7,FALSE)</f>
        <v>12.052340166068733</v>
      </c>
      <c r="D32">
        <f>VLOOKUP(A32,'RT(all)'!$A$2:$O$265,9,FALSE)</f>
        <v>11.272777155765581</v>
      </c>
      <c r="E32">
        <f>VLOOKUP(A32,'RT(all)'!$A$2:$O$265,11,FALSE)</f>
        <v>11.363446294160704</v>
      </c>
      <c r="F32">
        <f>VLOOKUP(A32,'RT(all)'!$A$2:$O$265,13,FALSE)</f>
        <v>14.337158397276065</v>
      </c>
      <c r="G32">
        <f>VLOOKUP(A32,'RT(all)'!$A$2:$O$265,15,FALSE)</f>
        <v>12.950613454575564</v>
      </c>
    </row>
    <row r="33" spans="1:7">
      <c r="A33" s="20" t="s">
        <v>96</v>
      </c>
      <c r="B33">
        <f>VLOOKUP(A33,'RT(all)'!$A$2:$O$265,5,FALSE)</f>
        <v>20.591397859375302</v>
      </c>
      <c r="C33">
        <f>VLOOKUP(A33,'RT(all)'!$A$2:$O$265,7,FALSE)</f>
        <v>22.170684308504775</v>
      </c>
      <c r="D33">
        <f>VLOOKUP(A33,'RT(all)'!$A$2:$O$265,9,FALSE)</f>
        <v>21.398200692381963</v>
      </c>
      <c r="E33">
        <f>VLOOKUP(A33,'RT(all)'!$A$2:$O$265,11,FALSE)</f>
        <v>20.536312620193911</v>
      </c>
      <c r="F33">
        <f>VLOOKUP(A33,'RT(all)'!$A$2:$O$265,13,FALSE)</f>
        <v>20.835510944533297</v>
      </c>
      <c r="G33">
        <f>VLOOKUP(A33,'RT(all)'!$A$2:$O$265,15,FALSE)</f>
        <v>21.080297200875112</v>
      </c>
    </row>
    <row r="34" spans="1:7">
      <c r="A34" s="20" t="s">
        <v>86</v>
      </c>
      <c r="B34">
        <f>VLOOKUP(A34,'RT(all)'!$A$2:$O$265,5,FALSE)</f>
        <v>9.3763494306616035</v>
      </c>
      <c r="C34">
        <f>VLOOKUP(A34,'RT(all)'!$A$2:$O$265,7,FALSE)</f>
        <v>7.7477962670475948</v>
      </c>
      <c r="D34">
        <f>VLOOKUP(A34,'RT(all)'!$A$2:$O$265,9,FALSE)</f>
        <v>6.6686104270512967</v>
      </c>
      <c r="E34">
        <f>VLOOKUP(A34,'RT(all)'!$A$2:$O$265,11,FALSE)</f>
        <v>7.074803754673491</v>
      </c>
      <c r="F34">
        <f>VLOOKUP(A34,'RT(all)'!$A$2:$O$265,13,FALSE)</f>
        <v>9.0201653181938468</v>
      </c>
      <c r="G34">
        <f>VLOOKUP(A34,'RT(all)'!$A$2:$O$265,15,FALSE)</f>
        <v>5.334288405927988</v>
      </c>
    </row>
    <row r="35" spans="1:7">
      <c r="A35" s="20" t="s">
        <v>24</v>
      </c>
      <c r="B35">
        <f>VLOOKUP(A35,'RT(all)'!$A$2:$O$265,5,FALSE)</f>
        <v>0</v>
      </c>
      <c r="C35">
        <f>VLOOKUP(A35,'RT(all)'!$A$2:$O$265,7,FALSE)</f>
        <v>49.284283697682021</v>
      </c>
      <c r="D35">
        <f>VLOOKUP(A35,'RT(all)'!$A$2:$O$265,9,FALSE)</f>
        <v>47.480028908296333</v>
      </c>
      <c r="E35">
        <f>VLOOKUP(A35,'RT(all)'!$A$2:$O$265,11,FALSE)</f>
        <v>49.127841024497485</v>
      </c>
      <c r="F35">
        <f>VLOOKUP(A35,'RT(all)'!$A$2:$O$265,13,FALSE)</f>
        <v>48.874983752401448</v>
      </c>
      <c r="G35">
        <f>VLOOKUP(A35,'RT(all)'!$A$2:$O$265,15,FALSE)</f>
        <v>52.771803864897869</v>
      </c>
    </row>
    <row r="36" spans="1:7">
      <c r="A36" s="20" t="s">
        <v>101</v>
      </c>
      <c r="B36">
        <f>VLOOKUP(A36,'RT(all)'!$A$2:$O$265,5,FALSE)</f>
        <v>0.44497210225749961</v>
      </c>
      <c r="C36">
        <f>VLOOKUP(A36,'RT(all)'!$A$2:$O$265,7,FALSE)</f>
        <v>0.58521143212421911</v>
      </c>
      <c r="D36">
        <f>VLOOKUP(A36,'RT(all)'!$A$2:$O$265,9,FALSE)</f>
        <v>0.6336884094642623</v>
      </c>
      <c r="E36">
        <f>VLOOKUP(A36,'RT(all)'!$A$2:$O$265,11,FALSE)</f>
        <v>0.54867432600994759</v>
      </c>
      <c r="F36">
        <f>VLOOKUP(A36,'RT(all)'!$A$2:$O$265,13,FALSE)</f>
        <v>0.4292038706262471</v>
      </c>
      <c r="G36">
        <f>VLOOKUP(A36,'RT(all)'!$A$2:$O$265,15,FALSE)</f>
        <v>0</v>
      </c>
    </row>
    <row r="37" spans="1:7">
      <c r="A37" s="20" t="s">
        <v>51</v>
      </c>
      <c r="B37">
        <f>VLOOKUP(A37,'RT(all)'!$A$2:$O$265,5,FALSE)</f>
        <v>1.1431926822122229</v>
      </c>
      <c r="C37">
        <f>VLOOKUP(A37,'RT(all)'!$A$2:$O$265,7,FALSE)</f>
        <v>1.9830180324511102</v>
      </c>
      <c r="D37">
        <f>VLOOKUP(A37,'RT(all)'!$A$2:$O$265,9,FALSE)</f>
        <v>5.3723590489726085</v>
      </c>
      <c r="E37">
        <f>VLOOKUP(A37,'RT(all)'!$A$2:$O$265,11,FALSE)</f>
        <v>3.6754688769865882</v>
      </c>
      <c r="F37">
        <f>VLOOKUP(A37,'RT(all)'!$A$2:$O$265,13,FALSE)</f>
        <v>2.2234582197854587</v>
      </c>
      <c r="G37">
        <f>VLOOKUP(A37,'RT(all)'!$A$2:$O$265,15,FALSE)</f>
        <v>0.21952036068573272</v>
      </c>
    </row>
    <row r="38" spans="1:7">
      <c r="A38" s="20" t="s">
        <v>18</v>
      </c>
      <c r="B38">
        <f>VLOOKUP(A38,'RT(all)'!$A$2:$O$265,5,FALSE)</f>
        <v>0</v>
      </c>
      <c r="C38">
        <f>VLOOKUP(A38,'RT(all)'!$A$2:$O$265,7,FALSE)</f>
        <v>0</v>
      </c>
      <c r="D38">
        <f>VLOOKUP(A38,'RT(all)'!$A$2:$O$265,9,FALSE)</f>
        <v>0</v>
      </c>
      <c r="E38">
        <f>VLOOKUP(A38,'RT(all)'!$A$2:$O$265,11,FALSE)</f>
        <v>0</v>
      </c>
      <c r="F38">
        <f>VLOOKUP(A38,'RT(all)'!$A$2:$O$265,13,FALSE)</f>
        <v>0</v>
      </c>
      <c r="G38">
        <f>VLOOKUP(A38,'RT(all)'!$A$2:$O$265,15,FALSE)</f>
        <v>61.110220381305247</v>
      </c>
    </row>
    <row r="39" spans="1:7">
      <c r="A39" s="20" t="s">
        <v>102</v>
      </c>
      <c r="B39">
        <f>VLOOKUP(A39,'RT(all)'!$A$2:$O$265,5,FALSE)</f>
        <v>6.8157456526732707</v>
      </c>
      <c r="C39">
        <f>VLOOKUP(A39,'RT(all)'!$A$2:$O$265,7,FALSE)</f>
        <v>6.2837791347677099</v>
      </c>
      <c r="D39">
        <f>VLOOKUP(A39,'RT(all)'!$A$2:$O$265,9,FALSE)</f>
        <v>5.2045584641135187</v>
      </c>
      <c r="E39">
        <f>VLOOKUP(A39,'RT(all)'!$A$2:$O$265,11,FALSE)</f>
        <v>7.0610710466496238</v>
      </c>
      <c r="F39">
        <f>VLOOKUP(A39,'RT(all)'!$A$2:$O$265,13,FALSE)</f>
        <v>8.1711446795245859</v>
      </c>
      <c r="G39">
        <f>VLOOKUP(A39,'RT(all)'!$A$2:$O$265,15,FALSE)</f>
        <v>6.3831504714919429</v>
      </c>
    </row>
    <row r="40" spans="1:7">
      <c r="A40" s="20" t="s">
        <v>29</v>
      </c>
      <c r="B40">
        <f>VLOOKUP(A40,'RT(all)'!$A$2:$O$265,5,FALSE)</f>
        <v>0.76938930579408993</v>
      </c>
      <c r="C40">
        <f>VLOOKUP(A40,'RT(all)'!$A$2:$O$265,7,FALSE)</f>
        <v>0.741225421733677</v>
      </c>
      <c r="D40">
        <f>VLOOKUP(A40,'RT(all)'!$A$2:$O$265,9,FALSE)</f>
        <v>0.64855727086968429</v>
      </c>
      <c r="E40">
        <f>VLOOKUP(A40,'RT(all)'!$A$2:$O$265,11,FALSE)</f>
        <v>0.57683232460721046</v>
      </c>
      <c r="F40">
        <f>VLOOKUP(A40,'RT(all)'!$A$2:$O$265,13,FALSE)</f>
        <v>1.2707250938278698</v>
      </c>
      <c r="G40">
        <f>VLOOKUP(A40,'RT(all)'!$A$2:$O$265,15,FALSE)</f>
        <v>0.61269529168065406</v>
      </c>
    </row>
    <row r="41" spans="1:7">
      <c r="A41" s="20" t="s">
        <v>91</v>
      </c>
      <c r="B41">
        <f>VLOOKUP(A41,'RT(all)'!$A$2:$O$265,5,FALSE)</f>
        <v>5.036480084947744</v>
      </c>
      <c r="C41">
        <f>VLOOKUP(A41,'RT(all)'!$A$2:$O$265,7,FALSE)</f>
        <v>8.5495080619815962</v>
      </c>
      <c r="D41">
        <f>VLOOKUP(A41,'RT(all)'!$A$2:$O$265,9,FALSE)</f>
        <v>2.6224687150452968</v>
      </c>
      <c r="E41">
        <f>VLOOKUP(A41,'RT(all)'!$A$2:$O$265,11,FALSE)</f>
        <v>5.3876961294409558</v>
      </c>
      <c r="F41">
        <f>VLOOKUP(A41,'RT(all)'!$A$2:$O$265,13,FALSE)</f>
        <v>8.9442020490893714</v>
      </c>
      <c r="G41">
        <f>VLOOKUP(A41,'RT(all)'!$A$2:$O$265,15,FALSE)</f>
        <v>5.2753654610761673</v>
      </c>
    </row>
    <row r="42" spans="1:7">
      <c r="A42" s="20" t="s">
        <v>39</v>
      </c>
      <c r="B42">
        <f>VLOOKUP(A42,'RT(all)'!$A$2:$O$265,5,FALSE)</f>
        <v>0.66877019631282753</v>
      </c>
      <c r="C42">
        <f>VLOOKUP(A42,'RT(all)'!$A$2:$O$265,7,FALSE)</f>
        <v>0.52815101920563301</v>
      </c>
      <c r="D42">
        <f>VLOOKUP(A42,'RT(all)'!$A$2:$O$265,9,FALSE)</f>
        <v>0.14248933378719914</v>
      </c>
      <c r="E42">
        <f>VLOOKUP(A42,'RT(all)'!$A$2:$O$265,11,FALSE)</f>
        <v>0.19093231696976776</v>
      </c>
      <c r="F42">
        <f>VLOOKUP(A42,'RT(all)'!$A$2:$O$265,13,FALSE)</f>
        <v>0.34978237424726233</v>
      </c>
      <c r="G42">
        <f>VLOOKUP(A42,'RT(all)'!$A$2:$O$265,15,FALSE)</f>
        <v>0</v>
      </c>
    </row>
    <row r="43" spans="1:7">
      <c r="A43" s="20" t="s">
        <v>90</v>
      </c>
      <c r="B43">
        <f>VLOOKUP(A43,'RT(all)'!$A$2:$O$265,5,FALSE)</f>
        <v>4.4345758828764659</v>
      </c>
      <c r="C43">
        <f>VLOOKUP(A43,'RT(all)'!$A$2:$O$265,7,FALSE)</f>
        <v>8.397611100266543</v>
      </c>
      <c r="D43">
        <f>VLOOKUP(A43,'RT(all)'!$A$2:$O$265,9,FALSE)</f>
        <v>9.2239047116253658</v>
      </c>
      <c r="E43">
        <f>VLOOKUP(A43,'RT(all)'!$A$2:$O$265,11,FALSE)</f>
        <v>8.057902214562505</v>
      </c>
      <c r="F43">
        <f>VLOOKUP(A43,'RT(all)'!$A$2:$O$265,13,FALSE)</f>
        <v>4.4569975689761092</v>
      </c>
      <c r="G43">
        <f>VLOOKUP(A43,'RT(all)'!$A$2:$O$265,15,FALSE)</f>
        <v>4.8573956908763432</v>
      </c>
    </row>
    <row r="44" spans="1:7">
      <c r="A44" s="20" t="s">
        <v>19</v>
      </c>
      <c r="B44">
        <f>VLOOKUP(A44,'RT(all)'!$A$2:$O$265,5,FALSE)</f>
        <v>0</v>
      </c>
      <c r="C44">
        <f>VLOOKUP(A44,'RT(all)'!$A$2:$O$265,7,FALSE)</f>
        <v>34.271296948624162</v>
      </c>
      <c r="D44">
        <f>VLOOKUP(A44,'RT(all)'!$A$2:$O$265,9,FALSE)</f>
        <v>30.242849826799421</v>
      </c>
      <c r="E44">
        <f>VLOOKUP(A44,'RT(all)'!$A$2:$O$265,11,FALSE)</f>
        <v>38.012087177074186</v>
      </c>
      <c r="F44">
        <f>VLOOKUP(A44,'RT(all)'!$A$2:$O$265,13,FALSE)</f>
        <v>30.669056341744806</v>
      </c>
      <c r="G44">
        <f>VLOOKUP(A44,'RT(all)'!$A$2:$O$265,15,FALSE)</f>
        <v>22.015880842574354</v>
      </c>
    </row>
    <row r="45" spans="1:7">
      <c r="A45" s="20" t="s">
        <v>80</v>
      </c>
      <c r="B45">
        <f>VLOOKUP(A45,'RT(all)'!$A$2:$O$265,5,FALSE)</f>
        <v>0</v>
      </c>
      <c r="C45">
        <f>VLOOKUP(A45,'RT(all)'!$A$2:$O$265,7,FALSE)</f>
        <v>0</v>
      </c>
      <c r="D45">
        <f>VLOOKUP(A45,'RT(all)'!$A$2:$O$265,9,FALSE)</f>
        <v>6.9138820958236948</v>
      </c>
      <c r="E45">
        <f>VLOOKUP(A45,'RT(all)'!$A$2:$O$265,11,FALSE)</f>
        <v>7.5301303727982551</v>
      </c>
      <c r="F45">
        <f>VLOOKUP(A45,'RT(all)'!$A$2:$O$265,13,FALSE)</f>
        <v>7.2178754464444062</v>
      </c>
      <c r="G45">
        <f>VLOOKUP(A45,'RT(all)'!$A$2:$O$265,15,FALSE)</f>
        <v>5.4060844700874764</v>
      </c>
    </row>
    <row r="46" spans="1:7">
      <c r="A46" s="20" t="s">
        <v>43</v>
      </c>
      <c r="B46" s="21">
        <v>1.0445410502057684</v>
      </c>
      <c r="C46" s="21">
        <v>0.95252977717037846</v>
      </c>
      <c r="D46" s="21">
        <v>0.61632664268387616</v>
      </c>
      <c r="E46" s="21">
        <v>1.2510620970268946</v>
      </c>
      <c r="F46" s="21">
        <v>0.50629144602702369</v>
      </c>
      <c r="G46" s="21">
        <v>0.86597007018431593</v>
      </c>
    </row>
    <row r="47" spans="1:7">
      <c r="A47" s="20" t="s">
        <v>54</v>
      </c>
      <c r="B47">
        <f>VLOOKUP(A47,'RT(all)'!$A$2:$O$265,5,FALSE)</f>
        <v>0</v>
      </c>
      <c r="C47">
        <f>VLOOKUP(A47,'RT(all)'!$A$2:$O$265,7,FALSE)</f>
        <v>0</v>
      </c>
      <c r="D47">
        <f>VLOOKUP(A47,'RT(all)'!$A$2:$O$265,9,FALSE)</f>
        <v>0</v>
      </c>
      <c r="E47">
        <f>VLOOKUP(A47,'RT(all)'!$A$2:$O$265,11,FALSE)</f>
        <v>0</v>
      </c>
      <c r="F47">
        <f>VLOOKUP(A47,'RT(all)'!$A$2:$O$265,13,FALSE)</f>
        <v>0</v>
      </c>
      <c r="G47">
        <f>VLOOKUP(A47,'RT(all)'!$A$2:$O$265,15,FALSE)</f>
        <v>0</v>
      </c>
    </row>
    <row r="48" spans="1:7">
      <c r="A48" s="20" t="s">
        <v>16</v>
      </c>
      <c r="B48">
        <f>VLOOKUP(A48,'RT(all)'!$A$2:$O$265,5,FALSE)</f>
        <v>0</v>
      </c>
      <c r="C48" s="22">
        <v>3.5566682799999998</v>
      </c>
      <c r="D48" s="22">
        <v>4.0703931600000001</v>
      </c>
      <c r="E48" s="22">
        <v>3.2959100700000001</v>
      </c>
      <c r="F48" s="22">
        <v>2.0817769500000001</v>
      </c>
      <c r="G48" s="22">
        <v>4.0484935100000001</v>
      </c>
    </row>
    <row r="49" spans="1:7">
      <c r="A49" s="20" t="s">
        <v>57</v>
      </c>
      <c r="B49">
        <f>VLOOKUP(A49,'RT(all)'!$A$2:$O$265,5,FALSE)</f>
        <v>2.6952170923850454</v>
      </c>
      <c r="C49">
        <f>VLOOKUP(A49,'RT(all)'!$A$2:$O$265,7,FALSE)</f>
        <v>1.0947164899434776</v>
      </c>
      <c r="D49">
        <f>VLOOKUP(A49,'RT(all)'!$A$2:$O$265,9,FALSE)</f>
        <v>4.6959263144375134</v>
      </c>
      <c r="E49">
        <f>VLOOKUP(A49,'RT(all)'!$A$2:$O$265,11,FALSE)</f>
        <v>1.8868651110827768</v>
      </c>
      <c r="F49">
        <f>VLOOKUP(A49,'RT(all)'!$A$2:$O$265,13,FALSE)</f>
        <v>31.064572026825861</v>
      </c>
      <c r="G49">
        <f>VLOOKUP(A49,'RT(all)'!$A$2:$O$265,15,FALSE)</f>
        <v>1.9988404087459637</v>
      </c>
    </row>
    <row r="50" spans="1:7">
      <c r="A50" s="20" t="s">
        <v>55</v>
      </c>
      <c r="B50">
        <f>VLOOKUP(A50,'RT(all)'!$A$2:$O$265,5,FALSE)</f>
        <v>2.2290169724222415</v>
      </c>
      <c r="C50">
        <f>VLOOKUP(A50,'RT(all)'!$A$2:$O$265,7,FALSE)</f>
        <v>3.8677768123208374</v>
      </c>
      <c r="D50">
        <f>VLOOKUP(A50,'RT(all)'!$A$2:$O$265,9,FALSE)</f>
        <v>11.349774910719535</v>
      </c>
      <c r="E50">
        <f>VLOOKUP(A50,'RT(all)'!$A$2:$O$265,11,FALSE)</f>
        <v>3.3871919992337949</v>
      </c>
      <c r="F50">
        <f>VLOOKUP(A50,'RT(all)'!$A$2:$O$265,13,FALSE)</f>
        <v>2.3197138441340726</v>
      </c>
      <c r="G50">
        <f>VLOOKUP(A50,'RT(all)'!$A$2:$O$265,15,FALSE)</f>
        <v>6.8894043846271309</v>
      </c>
    </row>
    <row r="51" spans="1:7">
      <c r="A51" s="20" t="s">
        <v>30</v>
      </c>
      <c r="B51">
        <f>VLOOKUP(A51,'RT(all)'!$A$2:$O$265,5,FALSE)</f>
        <v>26.288569402226614</v>
      </c>
      <c r="C51">
        <f>VLOOKUP(A51,'RT(all)'!$A$2:$O$265,7,FALSE)</f>
        <v>26.164563783014021</v>
      </c>
      <c r="D51">
        <f>VLOOKUP(A51,'RT(all)'!$A$2:$O$265,9,FALSE)</f>
        <v>22.626945391065256</v>
      </c>
      <c r="E51">
        <f>VLOOKUP(A51,'RT(all)'!$A$2:$O$265,11,FALSE)</f>
        <v>22.493051832301781</v>
      </c>
      <c r="F51">
        <f>VLOOKUP(A51,'RT(all)'!$A$2:$O$265,13,FALSE)</f>
        <v>24.060838722696836</v>
      </c>
      <c r="G51">
        <f>VLOOKUP(A51,'RT(all)'!$A$2:$O$265,15,FALSE)</f>
        <v>23.340097160072521</v>
      </c>
    </row>
    <row r="52" spans="1:7">
      <c r="A52" s="20" t="s">
        <v>46</v>
      </c>
      <c r="B52">
        <f>VLOOKUP(A52,'RT(all)'!$A$2:$O$265,5,FALSE)</f>
        <v>0</v>
      </c>
      <c r="C52">
        <f>VLOOKUP(A52,'RT(all)'!$A$2:$O$265,7,FALSE)</f>
        <v>2.3968186665469582</v>
      </c>
      <c r="D52">
        <f>VLOOKUP(A52,'RT(all)'!$A$2:$O$265,9,FALSE)</f>
        <v>7.7752156755368329</v>
      </c>
      <c r="E52">
        <f>VLOOKUP(A52,'RT(all)'!$A$2:$O$265,11,FALSE)</f>
        <v>0</v>
      </c>
      <c r="F52">
        <f>VLOOKUP(A52,'RT(all)'!$A$2:$O$265,13,FALSE)</f>
        <v>2.2877210575506757</v>
      </c>
      <c r="G52">
        <f>VLOOKUP(A52,'RT(all)'!$A$2:$O$265,15,FALSE)</f>
        <v>8.2599320672856447</v>
      </c>
    </row>
    <row r="53" spans="1:7">
      <c r="A53" s="20" t="s">
        <v>53</v>
      </c>
      <c r="B53">
        <f>VLOOKUP(A53,'RT(all)'!$A$2:$O$265,5,FALSE)</f>
        <v>5.811404737073846</v>
      </c>
      <c r="C53">
        <f>VLOOKUP(A53,'RT(all)'!$A$2:$O$265,7,FALSE)</f>
        <v>1.8663248706342912</v>
      </c>
      <c r="D53">
        <f>VLOOKUP(A53,'RT(all)'!$A$2:$O$265,9,FALSE)</f>
        <v>0.86286154664109105</v>
      </c>
      <c r="E53">
        <f>VLOOKUP(A53,'RT(all)'!$A$2:$O$265,11,FALSE)</f>
        <v>1.8305854053678234</v>
      </c>
      <c r="F53">
        <f>VLOOKUP(A53,'RT(all)'!$A$2:$O$265,13,FALSE)</f>
        <v>2.7319109488380464</v>
      </c>
      <c r="G53">
        <f>VLOOKUP(A53,'RT(all)'!$A$2:$O$265,15,FALSE)</f>
        <v>2.8093202940226316</v>
      </c>
    </row>
    <row r="54" spans="1:7">
      <c r="A54" s="20" t="s">
        <v>49</v>
      </c>
      <c r="B54">
        <f>VLOOKUP(A54,'RT(all)'!$A$2:$O$265,5,FALSE)</f>
        <v>4.6949612880672387</v>
      </c>
      <c r="C54">
        <f>VLOOKUP(A54,'RT(all)'!$A$2:$O$265,7,FALSE)</f>
        <v>6.7221659622198144</v>
      </c>
      <c r="D54">
        <f>VLOOKUP(A54,'RT(all)'!$A$2:$O$265,9,FALSE)</f>
        <v>0</v>
      </c>
      <c r="E54">
        <f>VLOOKUP(A54,'RT(all)'!$A$2:$O$265,11,FALSE)</f>
        <v>0</v>
      </c>
      <c r="F54">
        <f>VLOOKUP(A54,'RT(all)'!$A$2:$O$265,13,FALSE)</f>
        <v>0</v>
      </c>
      <c r="G54">
        <f>VLOOKUP(A54,'RT(all)'!$A$2:$O$265,15,FALSE)</f>
        <v>3.6207859143564183</v>
      </c>
    </row>
    <row r="55" spans="1:7">
      <c r="A55" s="20" t="s">
        <v>38</v>
      </c>
      <c r="B55">
        <f>VLOOKUP(A55,'RT(all)'!$A$2:$O$265,5,FALSE)</f>
        <v>8.7630897177653981</v>
      </c>
      <c r="C55">
        <f>VLOOKUP(A55,'RT(all)'!$A$2:$O$265,7,FALSE)</f>
        <v>13.000535437768212</v>
      </c>
      <c r="D55">
        <f>VLOOKUP(A55,'RT(all)'!$A$2:$O$265,9,FALSE)</f>
        <v>26.889136558924996</v>
      </c>
      <c r="E55">
        <f>VLOOKUP(A55,'RT(all)'!$A$2:$O$265,11,FALSE)</f>
        <v>31.742464355226225</v>
      </c>
      <c r="F55">
        <f>VLOOKUP(A55,'RT(all)'!$A$2:$O$265,13,FALSE)</f>
        <v>37.763338628032592</v>
      </c>
      <c r="G55">
        <f>VLOOKUP(A55,'RT(all)'!$A$2:$O$265,15,FALSE)</f>
        <v>40.15998750948765</v>
      </c>
    </row>
    <row r="56" spans="1:7">
      <c r="A56" s="20" t="s">
        <v>36</v>
      </c>
      <c r="B56">
        <f>VLOOKUP(A56,'RT(all)'!$A$2:$O$265,5,FALSE)</f>
        <v>0</v>
      </c>
      <c r="C56">
        <f>VLOOKUP(A56,'RT(all)'!$A$2:$O$265,7,FALSE)</f>
        <v>12.032051495146726</v>
      </c>
      <c r="D56">
        <f>VLOOKUP(A56,'RT(all)'!$A$2:$O$265,9,FALSE)</f>
        <v>10.646610173638456</v>
      </c>
      <c r="E56">
        <f>VLOOKUP(A56,'RT(all)'!$A$2:$O$265,11,FALSE)</f>
        <v>9.2436442077193472</v>
      </c>
      <c r="F56">
        <f>VLOOKUP(A56,'RT(all)'!$A$2:$O$265,13,FALSE)</f>
        <v>7.9436401188732617</v>
      </c>
      <c r="G56">
        <f>VLOOKUP(A56,'RT(all)'!$A$2:$O$265,15,FALSE)</f>
        <v>8.0183955707512951</v>
      </c>
    </row>
    <row r="57" spans="1:7" ht="30">
      <c r="A57" s="20" t="s">
        <v>32</v>
      </c>
      <c r="B57">
        <f>VLOOKUP(A57,'RT(all)'!$A$2:$O$265,5,FALSE)</f>
        <v>0</v>
      </c>
      <c r="C57">
        <f>VLOOKUP(A57,'RT(all)'!$A$2:$O$265,7,FALSE)</f>
        <v>0</v>
      </c>
      <c r="D57">
        <f>VLOOKUP(A57,'RT(all)'!$A$2:$O$265,9,FALSE)</f>
        <v>0</v>
      </c>
      <c r="E57">
        <f>VLOOKUP(A57,'RT(all)'!$A$2:$O$265,11,FALSE)</f>
        <v>0</v>
      </c>
      <c r="F57">
        <f>VLOOKUP(A57,'RT(all)'!$A$2:$O$265,13,FALSE)</f>
        <v>0</v>
      </c>
      <c r="G57">
        <f>VLOOKUP(A57,'RT(all)'!$A$2:$O$265,15,FALSE)</f>
        <v>0.46733144572808377</v>
      </c>
    </row>
    <row r="58" spans="1:7">
      <c r="A58" s="20" t="s">
        <v>25</v>
      </c>
      <c r="B58">
        <f>VLOOKUP(A58,'RT(all)'!$A$2:$O$265,5,FALSE)</f>
        <v>0</v>
      </c>
      <c r="C58">
        <f>VLOOKUP(A58,'RT(all)'!$A$2:$O$265,7,FALSE)</f>
        <v>2.6812931202536581E-3</v>
      </c>
      <c r="D58">
        <f>VLOOKUP(A58,'RT(all)'!$A$2:$O$265,9,FALSE)</f>
        <v>1.0135705164720092</v>
      </c>
      <c r="E58">
        <f>VLOOKUP(A58,'RT(all)'!$A$2:$O$265,11,FALSE)</f>
        <v>0.62703227442204479</v>
      </c>
      <c r="F58">
        <f>VLOOKUP(A58,'RT(all)'!$A$2:$O$265,13,FALSE)</f>
        <v>7.5342317886917769</v>
      </c>
      <c r="G58">
        <f>VLOOKUP(A58,'RT(all)'!$A$2:$O$265,15,FALSE)</f>
        <v>4.3408780655667858</v>
      </c>
    </row>
    <row r="59" spans="1:7">
      <c r="A59" s="20" t="s">
        <v>47</v>
      </c>
      <c r="B59">
        <f>VLOOKUP(A59,'RT(all)'!$A$2:$O$265,5,FALSE)</f>
        <v>0</v>
      </c>
      <c r="C59">
        <f>VLOOKUP(A59,'RT(all)'!$A$2:$O$265,7,FALSE)</f>
        <v>0</v>
      </c>
      <c r="D59">
        <f>VLOOKUP(A59,'RT(all)'!$A$2:$O$265,9,FALSE)</f>
        <v>0</v>
      </c>
      <c r="E59">
        <f>VLOOKUP(A59,'RT(all)'!$A$2:$O$265,11,FALSE)</f>
        <v>0</v>
      </c>
      <c r="F59">
        <f>VLOOKUP(A59,'RT(all)'!$A$2:$O$265,13,FALSE)</f>
        <v>0</v>
      </c>
      <c r="G59">
        <f>VLOOKUP(A59,'RT(all)'!$A$2:$O$265,15,FALSE)</f>
        <v>0</v>
      </c>
    </row>
    <row r="60" spans="1:7">
      <c r="A60" s="20" t="s">
        <v>41</v>
      </c>
      <c r="B60">
        <f>VLOOKUP(A60,'RT(all)'!$A$2:$O$265,5,FALSE)</f>
        <v>5.9573981917802472</v>
      </c>
      <c r="C60">
        <f>VLOOKUP(A60,'RT(all)'!$A$2:$O$265,7,FALSE)</f>
        <v>4.9962088088883032</v>
      </c>
      <c r="D60">
        <f>VLOOKUP(A60,'RT(all)'!$A$2:$O$265,9,FALSE)</f>
        <v>3.1507867234204574</v>
      </c>
      <c r="E60">
        <f>VLOOKUP(A60,'RT(all)'!$A$2:$O$265,11,FALSE)</f>
        <v>9.6377034718426788</v>
      </c>
      <c r="F60">
        <f>VLOOKUP(A60,'RT(all)'!$A$2:$O$265,13,FALSE)</f>
        <v>6.5501071598042779</v>
      </c>
      <c r="G60">
        <f>VLOOKUP(A60,'RT(all)'!$A$2:$O$265,15,FALSE)</f>
        <v>0</v>
      </c>
    </row>
    <row r="61" spans="1:7">
      <c r="A61" s="20" t="s">
        <v>52</v>
      </c>
      <c r="B61">
        <f>VLOOKUP(A61,'RT(all)'!$A$2:$O$265,5,FALSE)</f>
        <v>5.4210607186716704</v>
      </c>
      <c r="C61">
        <f>VLOOKUP(A61,'RT(all)'!$A$2:$O$265,7,FALSE)</f>
        <v>5.9736540276835965</v>
      </c>
      <c r="D61">
        <f>VLOOKUP(A61,'RT(all)'!$A$2:$O$265,9,FALSE)</f>
        <v>6.6310552262297611</v>
      </c>
      <c r="E61">
        <f>VLOOKUP(A61,'RT(all)'!$A$2:$O$265,11,FALSE)</f>
        <v>6.6416682918459147</v>
      </c>
      <c r="F61">
        <f>VLOOKUP(A61,'RT(all)'!$A$2:$O$265,13,FALSE)</f>
        <v>6.2418707751703844</v>
      </c>
      <c r="G61">
        <f>VLOOKUP(A61,'RT(all)'!$A$2:$O$265,15,FALSE)</f>
        <v>5.3196937778106488</v>
      </c>
    </row>
    <row r="62" spans="1:7">
      <c r="A62" s="20" t="s">
        <v>48</v>
      </c>
      <c r="B62">
        <f>VLOOKUP(A62,'RT(all)'!$A$2:$O$265,5,FALSE)</f>
        <v>14.363176695778632</v>
      </c>
      <c r="C62">
        <f>VLOOKUP(A62,'RT(all)'!$A$2:$O$265,7,FALSE)</f>
        <v>1.9508653633647437</v>
      </c>
      <c r="D62">
        <f>VLOOKUP(A62,'RT(all)'!$A$2:$O$265,9,FALSE)</f>
        <v>6.22112517152003</v>
      </c>
      <c r="E62">
        <f>VLOOKUP(A62,'RT(all)'!$A$2:$O$265,11,FALSE)</f>
        <v>1.4721661835078887</v>
      </c>
      <c r="F62">
        <f>VLOOKUP(A62,'RT(all)'!$A$2:$O$265,13,FALSE)</f>
        <v>5.1681417893803383</v>
      </c>
      <c r="G62">
        <f>VLOOKUP(A62,'RT(all)'!$A$2:$O$265,15,FALSE)</f>
        <v>2.0511490294610115</v>
      </c>
    </row>
    <row r="63" spans="1:7">
      <c r="A63" s="20" t="s">
        <v>20</v>
      </c>
      <c r="B63">
        <f>VLOOKUP(A63,'RT(all)'!$A$2:$O$265,5,FALSE)</f>
        <v>9.1651833069788941E-2</v>
      </c>
      <c r="C63">
        <f>VLOOKUP(A63,'RT(all)'!$A$2:$O$265,7,FALSE)</f>
        <v>0.15341517304352392</v>
      </c>
      <c r="D63">
        <f>VLOOKUP(A63,'RT(all)'!$A$2:$O$265,9,FALSE)</f>
        <v>0.25913069721528548</v>
      </c>
      <c r="E63">
        <f>VLOOKUP(A63,'RT(all)'!$A$2:$O$265,11,FALSE)</f>
        <v>0.50562775381941816</v>
      </c>
      <c r="F63">
        <f>VLOOKUP(A63,'RT(all)'!$A$2:$O$265,13,FALSE)</f>
        <v>1.8586708291910052</v>
      </c>
      <c r="G63">
        <f>VLOOKUP(A63,'RT(all)'!$A$2:$O$265,15,FALSE)</f>
        <v>1.4042600942965979</v>
      </c>
    </row>
    <row r="64" spans="1:7">
      <c r="A64" s="20" t="s">
        <v>33</v>
      </c>
      <c r="B64">
        <f>VLOOKUP(A64,'RT(all)'!$A$2:$O$265,5,FALSE)</f>
        <v>0</v>
      </c>
      <c r="C64">
        <f>VLOOKUP(A64,'RT(all)'!$A$2:$O$265,7,FALSE)</f>
        <v>0</v>
      </c>
      <c r="D64">
        <f>VLOOKUP(A64,'RT(all)'!$A$2:$O$265,9,FALSE)</f>
        <v>0</v>
      </c>
      <c r="E64">
        <f>VLOOKUP(A64,'RT(all)'!$A$2:$O$265,11,FALSE)</f>
        <v>0</v>
      </c>
      <c r="F64">
        <f>VLOOKUP(A64,'RT(all)'!$A$2:$O$265,13,FALSE)</f>
        <v>0</v>
      </c>
      <c r="G64">
        <f>VLOOKUP(A64,'RT(all)'!$A$2:$O$265,15,FALSE)</f>
        <v>0</v>
      </c>
    </row>
    <row r="65" spans="1:7">
      <c r="A65" s="20" t="s">
        <v>44</v>
      </c>
      <c r="B65">
        <f>VLOOKUP(A65,'RT(all)'!$A$2:$O$265,5,FALSE)</f>
        <v>9.8661329952426449E-2</v>
      </c>
      <c r="C65">
        <f>VLOOKUP(A65,'RT(all)'!$A$2:$O$265,7,FALSE)</f>
        <v>0.31029959454784084</v>
      </c>
      <c r="D65">
        <f>VLOOKUP(A65,'RT(all)'!$A$2:$O$265,9,FALSE)</f>
        <v>0.17142770793501086</v>
      </c>
      <c r="E65">
        <f>VLOOKUP(A65,'RT(all)'!$A$2:$O$265,11,FALSE)</f>
        <v>0.15436807979489395</v>
      </c>
      <c r="F65">
        <f>VLOOKUP(A65,'RT(all)'!$A$2:$O$265,13,FALSE)</f>
        <v>0.91618605273282483</v>
      </c>
      <c r="G65">
        <f>VLOOKUP(A65,'RT(all)'!$A$2:$O$265,15,FALSE)</f>
        <v>0</v>
      </c>
    </row>
    <row r="66" spans="1:7">
      <c r="A66" s="20" t="s">
        <v>45</v>
      </c>
      <c r="B66">
        <f>VLOOKUP(A66,'RT(all)'!$A$2:$O$265,5,FALSE)</f>
        <v>0</v>
      </c>
      <c r="C66">
        <f>VLOOKUP(A66,'RT(all)'!$A$2:$O$265,7,FALSE)</f>
        <v>0</v>
      </c>
      <c r="D66">
        <f>VLOOKUP(A66,'RT(all)'!$A$2:$O$265,9,FALSE)</f>
        <v>0</v>
      </c>
      <c r="E66">
        <f>VLOOKUP(A66,'RT(all)'!$A$2:$O$265,11,FALSE)</f>
        <v>0</v>
      </c>
      <c r="F66">
        <f>VLOOKUP(A66,'RT(all)'!$A$2:$O$265,13,FALSE)</f>
        <v>0</v>
      </c>
      <c r="G66">
        <f>VLOOKUP(A66,'RT(all)'!$A$2:$O$265,15,FALSE)</f>
        <v>0</v>
      </c>
    </row>
    <row r="67" spans="1:7">
      <c r="A67" s="20" t="s">
        <v>42</v>
      </c>
      <c r="B67">
        <f>VLOOKUP(A67,'RT(all)'!$A$2:$O$265,5,FALSE)</f>
        <v>0</v>
      </c>
      <c r="C67">
        <f>VLOOKUP(A67,'RT(all)'!$A$2:$O$265,7,FALSE)</f>
        <v>0</v>
      </c>
      <c r="D67">
        <f>VLOOKUP(A67,'RT(all)'!$A$2:$O$265,9,FALSE)</f>
        <v>0</v>
      </c>
      <c r="E67">
        <f>VLOOKUP(A67,'RT(all)'!$A$2:$O$265,11,FALSE)</f>
        <v>4.1355166579350149</v>
      </c>
      <c r="F67">
        <f>VLOOKUP(A67,'RT(all)'!$A$2:$O$265,13,FALSE)</f>
        <v>2.8300544618347261</v>
      </c>
      <c r="G67">
        <f>VLOOKUP(A67,'RT(all)'!$A$2:$O$265,15,FALSE)</f>
        <v>2.8418149740110756</v>
      </c>
    </row>
    <row r="68" spans="1:7">
      <c r="A68" s="20" t="s">
        <v>17</v>
      </c>
      <c r="B68">
        <f>VLOOKUP(A68,'RT(all)'!$A$2:$O$265,5,FALSE)</f>
        <v>1.9104651504186474</v>
      </c>
      <c r="C68">
        <f>VLOOKUP(A68,'RT(all)'!$A$2:$O$265,7,FALSE)</f>
        <v>1.7251860192070103</v>
      </c>
      <c r="D68">
        <f>VLOOKUP(A68,'RT(all)'!$A$2:$O$265,9,FALSE)</f>
        <v>1.7084723949206218</v>
      </c>
      <c r="E68">
        <f>VLOOKUP(A68,'RT(all)'!$A$2:$O$265,11,FALSE)</f>
        <v>1.4422537632774219</v>
      </c>
      <c r="F68">
        <f>VLOOKUP(A68,'RT(all)'!$A$2:$O$265,13,FALSE)</f>
        <v>1.9549739359885747</v>
      </c>
      <c r="G68">
        <f>VLOOKUP(A68,'RT(all)'!$A$2:$O$265,15,FALSE)</f>
        <v>2.1985038714307623</v>
      </c>
    </row>
    <row r="69" spans="1:7">
      <c r="A69" s="20" t="s">
        <v>26</v>
      </c>
      <c r="B69">
        <f>VLOOKUP(A69,'RT(all)'!$A$2:$O$265,5,FALSE)</f>
        <v>0</v>
      </c>
      <c r="C69">
        <f>VLOOKUP(A69,'RT(all)'!$A$2:$O$265,7,FALSE)</f>
        <v>0.68622166899186998</v>
      </c>
      <c r="D69">
        <f>VLOOKUP(A69,'RT(all)'!$A$2:$O$265,9,FALSE)</f>
        <v>0.13673316300800317</v>
      </c>
      <c r="E69">
        <f>VLOOKUP(A69,'RT(all)'!$A$2:$O$265,11,FALSE)</f>
        <v>0.71974788507687149</v>
      </c>
      <c r="F69">
        <f>VLOOKUP(A69,'RT(all)'!$A$2:$O$265,13,FALSE)</f>
        <v>0.82275321071810759</v>
      </c>
      <c r="G69">
        <f>VLOOKUP(A69,'RT(all)'!$A$2:$O$265,15,FALSE)</f>
        <v>0</v>
      </c>
    </row>
    <row r="70" spans="1:7">
      <c r="A70" s="20" t="s">
        <v>35</v>
      </c>
      <c r="B70">
        <f>VLOOKUP(A70,'RT(all)'!$A$2:$O$265,5,FALSE)</f>
        <v>0</v>
      </c>
      <c r="C70">
        <f>VLOOKUP(A70,'RT(all)'!$A$2:$O$265,7,FALSE)</f>
        <v>7.6732460595511327</v>
      </c>
      <c r="D70">
        <f>VLOOKUP(A70,'RT(all)'!$A$2:$O$265,9,FALSE)</f>
        <v>7.4285540565107322</v>
      </c>
      <c r="E70">
        <f>VLOOKUP(A70,'RT(all)'!$A$2:$O$265,11,FALSE)</f>
        <v>9.0966257089555906</v>
      </c>
      <c r="F70">
        <f>VLOOKUP(A70,'RT(all)'!$A$2:$O$265,13,FALSE)</f>
        <v>7.6455310849477431</v>
      </c>
      <c r="G70">
        <f>VLOOKUP(A70,'RT(all)'!$A$2:$O$265,15,FALSE)</f>
        <v>9.0079486205306587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64C6E-57D3-2149-9FD0-628222871D1A}">
  <dimension ref="A1:O265"/>
  <sheetViews>
    <sheetView workbookViewId="0">
      <selection sqref="A1:A1048576"/>
    </sheetView>
  </sheetViews>
  <sheetFormatPr baseColWidth="10" defaultRowHeight="16"/>
  <sheetData>
    <row r="1" spans="1:15">
      <c r="A1" s="21" t="s">
        <v>119</v>
      </c>
      <c r="B1" s="21" t="s">
        <v>120</v>
      </c>
      <c r="C1" s="21" t="s">
        <v>121</v>
      </c>
      <c r="D1" s="21" t="s">
        <v>122</v>
      </c>
      <c r="E1" s="21" t="s">
        <v>123</v>
      </c>
      <c r="F1" s="21" t="s">
        <v>124</v>
      </c>
      <c r="G1" s="21" t="s">
        <v>125</v>
      </c>
      <c r="H1" s="21" t="s">
        <v>126</v>
      </c>
      <c r="I1" s="21" t="s">
        <v>127</v>
      </c>
      <c r="J1" s="21" t="s">
        <v>128</v>
      </c>
      <c r="K1" s="21" t="s">
        <v>129</v>
      </c>
      <c r="L1" s="21" t="s">
        <v>130</v>
      </c>
      <c r="M1" s="21" t="s">
        <v>131</v>
      </c>
      <c r="N1" s="21" t="s">
        <v>132</v>
      </c>
      <c r="O1" s="21" t="s">
        <v>133</v>
      </c>
    </row>
    <row r="2" spans="1:15">
      <c r="A2" s="21" t="s">
        <v>134</v>
      </c>
      <c r="B2" s="21" t="s">
        <v>135</v>
      </c>
      <c r="C2" s="21" t="s">
        <v>136</v>
      </c>
      <c r="D2" s="21" t="s">
        <v>137</v>
      </c>
      <c r="E2" s="21"/>
      <c r="F2" s="21">
        <v>4.0136126124579681</v>
      </c>
      <c r="G2" s="21">
        <v>4.1313413044794691</v>
      </c>
      <c r="H2" s="21">
        <v>4.7915462696700439</v>
      </c>
      <c r="I2" s="21">
        <v>11.260306553089347</v>
      </c>
      <c r="J2" s="21">
        <v>5.141931057526179</v>
      </c>
      <c r="K2" s="21">
        <v>7.326473807715514</v>
      </c>
      <c r="L2" s="21">
        <v>4.9738113026806747</v>
      </c>
      <c r="M2" s="21">
        <v>4.0458599087260501</v>
      </c>
      <c r="N2" s="21">
        <v>6.5415851315289029</v>
      </c>
      <c r="O2" s="21">
        <v>8.3389246994441439</v>
      </c>
    </row>
    <row r="3" spans="1:15">
      <c r="A3" s="21" t="s">
        <v>138</v>
      </c>
      <c r="B3" s="21" t="s">
        <v>139</v>
      </c>
      <c r="C3" s="21" t="s">
        <v>136</v>
      </c>
      <c r="D3" s="21" t="s">
        <v>137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</row>
    <row r="4" spans="1:15">
      <c r="A4" s="21" t="s">
        <v>140</v>
      </c>
      <c r="B4" s="21" t="s">
        <v>141</v>
      </c>
      <c r="C4" s="21" t="s">
        <v>136</v>
      </c>
      <c r="D4" s="21" t="s">
        <v>137</v>
      </c>
      <c r="E4" s="21"/>
      <c r="F4" s="21"/>
      <c r="G4" s="21"/>
      <c r="H4" s="21"/>
      <c r="I4" s="21"/>
      <c r="J4" s="21"/>
      <c r="K4" s="21"/>
      <c r="L4" s="21">
        <v>13.760881834739083</v>
      </c>
      <c r="M4" s="21">
        <v>13.634842068399115</v>
      </c>
      <c r="N4" s="21">
        <v>16.991148420225898</v>
      </c>
      <c r="O4" s="21">
        <v>5.3229901989166999</v>
      </c>
    </row>
    <row r="5" spans="1:15">
      <c r="A5" s="21" t="s">
        <v>58</v>
      </c>
      <c r="B5" s="21" t="s">
        <v>142</v>
      </c>
      <c r="C5" s="21" t="s">
        <v>136</v>
      </c>
      <c r="D5" s="21" t="s">
        <v>137</v>
      </c>
      <c r="E5" s="21"/>
      <c r="F5" s="21">
        <v>1.3280236050453589</v>
      </c>
      <c r="G5" s="21">
        <v>1.4646726784989228</v>
      </c>
      <c r="H5" s="21">
        <v>1.0162901978908248</v>
      </c>
      <c r="I5" s="21">
        <v>0.92532277107623984</v>
      </c>
      <c r="J5" s="21">
        <v>0.88966352189863651</v>
      </c>
      <c r="K5" s="21">
        <v>0.25720572859992397</v>
      </c>
      <c r="L5" s="21">
        <v>1.633274123281462</v>
      </c>
      <c r="M5" s="21">
        <v>0.78424682935855727</v>
      </c>
      <c r="N5" s="21">
        <v>9.5825625764137959E-2</v>
      </c>
      <c r="O5" s="21">
        <v>4.9513553438751252E-2</v>
      </c>
    </row>
    <row r="6" spans="1:15">
      <c r="A6" s="21" t="s">
        <v>143</v>
      </c>
      <c r="B6" s="21" t="s">
        <v>144</v>
      </c>
      <c r="C6" s="21" t="s">
        <v>136</v>
      </c>
      <c r="D6" s="21" t="s">
        <v>137</v>
      </c>
      <c r="E6" s="21">
        <v>16.395151953685673</v>
      </c>
      <c r="F6" s="21">
        <v>12.192160931671976</v>
      </c>
      <c r="G6" s="21">
        <v>23.635981660732796</v>
      </c>
      <c r="H6" s="21">
        <v>18.500050365623249</v>
      </c>
      <c r="I6" s="21">
        <v>20.657355022605874</v>
      </c>
      <c r="J6" s="21">
        <v>23.605975430928108</v>
      </c>
      <c r="K6" s="21">
        <v>20.690127380309402</v>
      </c>
      <c r="L6" s="21">
        <v>22.646263710984403</v>
      </c>
      <c r="M6" s="21">
        <v>24.318143945921562</v>
      </c>
      <c r="N6" s="21">
        <v>23.254592918971156</v>
      </c>
      <c r="O6" s="21">
        <v>28.460559709313483</v>
      </c>
    </row>
    <row r="7" spans="1:15">
      <c r="A7" s="21" t="s">
        <v>145</v>
      </c>
      <c r="B7" s="21" t="s">
        <v>146</v>
      </c>
      <c r="C7" s="21" t="s">
        <v>136</v>
      </c>
      <c r="D7" s="21" t="s">
        <v>137</v>
      </c>
      <c r="E7" s="21"/>
      <c r="F7" s="21"/>
      <c r="G7" s="21"/>
      <c r="H7" s="21"/>
      <c r="I7" s="21">
        <v>1.8062739730560469</v>
      </c>
      <c r="J7" s="21">
        <v>1.7954296963060719</v>
      </c>
      <c r="K7" s="21">
        <v>3.9428773135401265</v>
      </c>
      <c r="L7" s="21">
        <v>3.2092442556379042</v>
      </c>
      <c r="M7" s="21">
        <v>13.297665919472676</v>
      </c>
      <c r="N7" s="21">
        <v>5.2963167949060992</v>
      </c>
      <c r="O7" s="21">
        <v>4.7233144913721103</v>
      </c>
    </row>
    <row r="8" spans="1:15">
      <c r="A8" s="21" t="s">
        <v>111</v>
      </c>
      <c r="B8" s="21" t="s">
        <v>147</v>
      </c>
      <c r="C8" s="21" t="s">
        <v>136</v>
      </c>
      <c r="D8" s="21" t="s">
        <v>137</v>
      </c>
      <c r="E8" s="21">
        <v>3.3556072747152936</v>
      </c>
      <c r="F8" s="21"/>
      <c r="G8" s="21"/>
      <c r="H8" s="21"/>
      <c r="I8" s="21">
        <v>3.7607291473590752</v>
      </c>
      <c r="J8" s="21">
        <v>3.6077828568939507</v>
      </c>
      <c r="K8" s="21">
        <v>10.35956297247758</v>
      </c>
      <c r="L8" s="21">
        <v>5.3130489330002906</v>
      </c>
      <c r="M8" s="21">
        <v>30.900041453971205</v>
      </c>
      <c r="N8" s="21">
        <v>11.892277566953874</v>
      </c>
      <c r="O8" s="21">
        <v>10.785976408851267</v>
      </c>
    </row>
    <row r="9" spans="1:15">
      <c r="A9" s="21" t="s">
        <v>86</v>
      </c>
      <c r="B9" s="21" t="s">
        <v>148</v>
      </c>
      <c r="C9" s="21" t="s">
        <v>136</v>
      </c>
      <c r="D9" s="21" t="s">
        <v>137</v>
      </c>
      <c r="E9" s="21">
        <v>9.3763494306616035</v>
      </c>
      <c r="F9" s="21">
        <v>9.0700857347677335</v>
      </c>
      <c r="G9" s="21">
        <v>7.7477962670475948</v>
      </c>
      <c r="H9" s="21">
        <v>7.3543750807201835</v>
      </c>
      <c r="I9" s="21">
        <v>6.6686104270512967</v>
      </c>
      <c r="J9" s="21">
        <v>7.4781813281208569</v>
      </c>
      <c r="K9" s="21">
        <v>7.074803754673491</v>
      </c>
      <c r="L9" s="21">
        <v>9.2689379504775555</v>
      </c>
      <c r="M9" s="21">
        <v>9.0201653181938468</v>
      </c>
      <c r="N9" s="21">
        <v>9.2372501084719953</v>
      </c>
      <c r="O9" s="21">
        <v>5.334288405927988</v>
      </c>
    </row>
    <row r="10" spans="1:15">
      <c r="A10" s="21" t="s">
        <v>110</v>
      </c>
      <c r="B10" s="21" t="s">
        <v>149</v>
      </c>
      <c r="C10" s="21" t="s">
        <v>136</v>
      </c>
      <c r="D10" s="21" t="s">
        <v>137</v>
      </c>
      <c r="E10" s="21">
        <v>1.5733312863233904</v>
      </c>
      <c r="F10" s="21">
        <v>2.8428020754587542</v>
      </c>
      <c r="G10" s="21">
        <v>2.3244280362424257</v>
      </c>
      <c r="H10" s="21">
        <v>3.3733362122802064</v>
      </c>
      <c r="I10" s="21">
        <v>2.8509014237278199</v>
      </c>
      <c r="J10" s="21">
        <v>3.0278483218837238</v>
      </c>
      <c r="K10" s="21">
        <v>3.0216337327293097</v>
      </c>
      <c r="L10" s="21">
        <v>5.6518603520337845</v>
      </c>
      <c r="M10" s="21">
        <v>6.1361381057201587</v>
      </c>
      <c r="N10" s="21">
        <v>7.5697361846849578</v>
      </c>
      <c r="O10" s="21">
        <v>7.054731010575245</v>
      </c>
    </row>
    <row r="11" spans="1:15">
      <c r="A11" s="21" t="s">
        <v>150</v>
      </c>
      <c r="B11" s="21" t="s">
        <v>151</v>
      </c>
      <c r="C11" s="21" t="s">
        <v>136</v>
      </c>
      <c r="D11" s="21" t="s">
        <v>137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</row>
    <row r="12" spans="1:15">
      <c r="A12" s="21" t="s">
        <v>152</v>
      </c>
      <c r="B12" s="21" t="s">
        <v>153</v>
      </c>
      <c r="C12" s="21" t="s">
        <v>136</v>
      </c>
      <c r="D12" s="21" t="s">
        <v>137</v>
      </c>
      <c r="E12" s="21"/>
      <c r="F12" s="21"/>
      <c r="G12" s="21"/>
      <c r="H12" s="21"/>
      <c r="I12" s="21"/>
      <c r="J12" s="21"/>
      <c r="K12" s="21"/>
      <c r="L12" s="21"/>
      <c r="M12" s="21">
        <v>2.6055572354072711E-2</v>
      </c>
      <c r="N12" s="21">
        <v>0.37505037198681257</v>
      </c>
      <c r="O12" s="21">
        <v>0.6134804799715089</v>
      </c>
    </row>
    <row r="13" spans="1:15">
      <c r="A13" s="21" t="s">
        <v>104</v>
      </c>
      <c r="B13" s="21" t="s">
        <v>154</v>
      </c>
      <c r="C13" s="21" t="s">
        <v>136</v>
      </c>
      <c r="D13" s="21" t="s">
        <v>137</v>
      </c>
      <c r="E13" s="21">
        <v>12.762251365421431</v>
      </c>
      <c r="F13" s="21">
        <v>14.191539920742931</v>
      </c>
      <c r="G13" s="21">
        <v>13.906875527591794</v>
      </c>
      <c r="H13" s="21">
        <v>15.197968063534805</v>
      </c>
      <c r="I13" s="21">
        <v>14.673688563608032</v>
      </c>
      <c r="J13" s="21">
        <v>15.177435111922941</v>
      </c>
      <c r="K13" s="21">
        <v>15.90671471243415</v>
      </c>
      <c r="L13" s="21">
        <v>16.339942426139316</v>
      </c>
      <c r="M13" s="21">
        <v>17.480027806673458</v>
      </c>
      <c r="N13" s="21">
        <v>16.390314138571437</v>
      </c>
      <c r="O13" s="21">
        <v>16.708317731511098</v>
      </c>
    </row>
    <row r="14" spans="1:15">
      <c r="A14" s="21" t="s">
        <v>62</v>
      </c>
      <c r="B14" s="21" t="s">
        <v>155</v>
      </c>
      <c r="C14" s="21" t="s">
        <v>136</v>
      </c>
      <c r="D14" s="21" t="s">
        <v>137</v>
      </c>
      <c r="E14" s="21">
        <v>12.683772324277207</v>
      </c>
      <c r="F14" s="21">
        <v>13.45197035689363</v>
      </c>
      <c r="G14" s="21">
        <v>13.713390190176892</v>
      </c>
      <c r="H14" s="21">
        <v>13.262180132425616</v>
      </c>
      <c r="I14" s="21">
        <v>14.58330899269464</v>
      </c>
      <c r="J14" s="21">
        <v>15.410567558182656</v>
      </c>
      <c r="K14" s="21">
        <v>15.527595308946177</v>
      </c>
      <c r="L14" s="21">
        <v>15.076593025327936</v>
      </c>
      <c r="M14" s="21">
        <v>14.510241548852958</v>
      </c>
      <c r="N14" s="21">
        <v>12.872326961045644</v>
      </c>
      <c r="O14" s="21">
        <v>11.638525816783204</v>
      </c>
    </row>
    <row r="15" spans="1:15">
      <c r="A15" s="21" t="s">
        <v>59</v>
      </c>
      <c r="B15" s="21" t="s">
        <v>156</v>
      </c>
      <c r="C15" s="21" t="s">
        <v>136</v>
      </c>
      <c r="D15" s="21" t="s">
        <v>137</v>
      </c>
      <c r="E15" s="21">
        <v>1.0595805175727069</v>
      </c>
      <c r="F15" s="21">
        <v>1.0085615242174555</v>
      </c>
      <c r="G15" s="21">
        <v>1.3663728464476299</v>
      </c>
      <c r="H15" s="21">
        <v>1.788949058205316</v>
      </c>
      <c r="I15" s="21">
        <v>7.9445671190827207</v>
      </c>
      <c r="J15" s="21">
        <v>13.708655583445758</v>
      </c>
      <c r="K15" s="21">
        <v>8.1415917822982315</v>
      </c>
      <c r="L15" s="21">
        <v>4.2022784611709758</v>
      </c>
      <c r="M15" s="21">
        <v>2.7150651298245543</v>
      </c>
      <c r="N15" s="21">
        <v>3.0529432507067247</v>
      </c>
      <c r="O15" s="21">
        <v>4.0139598690118632</v>
      </c>
    </row>
    <row r="16" spans="1:15">
      <c r="A16" s="21" t="s">
        <v>157</v>
      </c>
      <c r="B16" s="21" t="s">
        <v>158</v>
      </c>
      <c r="C16" s="21" t="s">
        <v>136</v>
      </c>
      <c r="D16" s="21" t="s">
        <v>137</v>
      </c>
      <c r="E16" s="21"/>
      <c r="F16" s="21"/>
      <c r="G16" s="21"/>
      <c r="H16" s="21"/>
      <c r="I16" s="21"/>
      <c r="J16" s="21">
        <v>0.30533449376419564</v>
      </c>
      <c r="K16" s="21">
        <v>1.4572982709706579</v>
      </c>
      <c r="L16" s="21">
        <v>3.4926677091669718</v>
      </c>
      <c r="M16" s="21">
        <v>3.1959825567903</v>
      </c>
      <c r="N16" s="21">
        <v>1.6636338351089204</v>
      </c>
      <c r="O16" s="21">
        <v>17.042764419537129</v>
      </c>
    </row>
    <row r="17" spans="1:15">
      <c r="A17" s="21" t="s">
        <v>65</v>
      </c>
      <c r="B17" s="21" t="s">
        <v>159</v>
      </c>
      <c r="C17" s="21" t="s">
        <v>136</v>
      </c>
      <c r="D17" s="21" t="s">
        <v>137</v>
      </c>
      <c r="E17" s="21">
        <v>8.9487315781006735</v>
      </c>
      <c r="F17" s="21">
        <v>11.360246029912229</v>
      </c>
      <c r="G17" s="21">
        <v>11.16928346244733</v>
      </c>
      <c r="H17" s="21">
        <v>10.54594639104103</v>
      </c>
      <c r="I17" s="21">
        <v>11.863644529798217</v>
      </c>
      <c r="J17" s="21">
        <v>12.026491416145191</v>
      </c>
      <c r="K17" s="21">
        <v>13.360934993243715</v>
      </c>
      <c r="L17" s="21">
        <v>13.653192260611632</v>
      </c>
      <c r="M17" s="21">
        <v>13.164819729748265</v>
      </c>
      <c r="N17" s="21">
        <v>10.647110493243201</v>
      </c>
      <c r="O17" s="21">
        <v>10.367695034695435</v>
      </c>
    </row>
    <row r="18" spans="1:15">
      <c r="A18" s="21" t="s">
        <v>42</v>
      </c>
      <c r="B18" s="21" t="s">
        <v>160</v>
      </c>
      <c r="C18" s="21" t="s">
        <v>136</v>
      </c>
      <c r="D18" s="21" t="s">
        <v>137</v>
      </c>
      <c r="E18" s="21"/>
      <c r="F18" s="21"/>
      <c r="G18" s="21"/>
      <c r="H18" s="21"/>
      <c r="I18" s="21"/>
      <c r="J18" s="21">
        <v>1.2758556549743236</v>
      </c>
      <c r="K18" s="21">
        <v>4.1355166579350149</v>
      </c>
      <c r="L18" s="21">
        <v>0.96449302674725823</v>
      </c>
      <c r="M18" s="21">
        <v>2.8300544618347261</v>
      </c>
      <c r="N18" s="21">
        <v>3.5817092049876016</v>
      </c>
      <c r="O18" s="21">
        <v>2.8418149740110756</v>
      </c>
    </row>
    <row r="19" spans="1:15">
      <c r="A19" s="21" t="s">
        <v>161</v>
      </c>
      <c r="B19" s="21" t="s">
        <v>162</v>
      </c>
      <c r="C19" s="21" t="s">
        <v>136</v>
      </c>
      <c r="D19" s="21" t="s">
        <v>137</v>
      </c>
      <c r="E19" s="21"/>
      <c r="F19" s="21">
        <v>0.74531348835833755</v>
      </c>
      <c r="G19" s="21">
        <v>7.9082179821561596</v>
      </c>
      <c r="H19" s="21">
        <v>7.3137905732583022</v>
      </c>
      <c r="I19" s="21">
        <v>8.6376121467302465</v>
      </c>
      <c r="J19" s="21">
        <v>14.003502408149254</v>
      </c>
      <c r="K19" s="21">
        <v>11.049788629221938</v>
      </c>
      <c r="L19" s="21">
        <v>5.298440272805049</v>
      </c>
      <c r="M19" s="21">
        <v>6.0197162123304366</v>
      </c>
      <c r="N19" s="21">
        <v>5.9581741314198498</v>
      </c>
      <c r="O19" s="21">
        <v>5.9540072846253418</v>
      </c>
    </row>
    <row r="20" spans="1:15">
      <c r="A20" s="21" t="s">
        <v>118</v>
      </c>
      <c r="B20" s="21" t="s">
        <v>163</v>
      </c>
      <c r="C20" s="21" t="s">
        <v>136</v>
      </c>
      <c r="D20" s="21" t="s">
        <v>137</v>
      </c>
      <c r="E20" s="21">
        <v>0.43593221937776783</v>
      </c>
      <c r="F20" s="21">
        <v>0.3058668749791818</v>
      </c>
      <c r="G20" s="21">
        <v>0.21304347665706941</v>
      </c>
      <c r="H20" s="21">
        <v>0.1949584196988817</v>
      </c>
      <c r="I20" s="21">
        <v>0.46263661485958169</v>
      </c>
      <c r="J20" s="21">
        <v>0.29913257976641427</v>
      </c>
      <c r="K20" s="21"/>
      <c r="L20" s="21">
        <v>0.30788777491867059</v>
      </c>
      <c r="M20" s="21"/>
      <c r="N20" s="21"/>
      <c r="O20" s="21"/>
    </row>
    <row r="21" spans="1:15">
      <c r="A21" s="21" t="s">
        <v>64</v>
      </c>
      <c r="B21" s="21" t="s">
        <v>164</v>
      </c>
      <c r="C21" s="21" t="s">
        <v>136</v>
      </c>
      <c r="D21" s="21" t="s">
        <v>137</v>
      </c>
      <c r="E21" s="21">
        <v>7.0225030550024812</v>
      </c>
      <c r="F21" s="21">
        <v>8.6993626281963721</v>
      </c>
      <c r="G21" s="21">
        <v>8.4293185265057282</v>
      </c>
      <c r="H21" s="21">
        <v>7.8342836457903546</v>
      </c>
      <c r="I21" s="21">
        <v>8.0549103644244564</v>
      </c>
      <c r="J21" s="21">
        <v>8.2864765062307519</v>
      </c>
      <c r="K21" s="21">
        <v>7.3612800419183486</v>
      </c>
      <c r="L21" s="21">
        <v>8.1892887864679107</v>
      </c>
      <c r="M21" s="21">
        <v>8.8718641064870702</v>
      </c>
      <c r="N21" s="21">
        <v>9.5315439384130514</v>
      </c>
      <c r="O21" s="21">
        <v>10.267387683930075</v>
      </c>
    </row>
    <row r="22" spans="1:15">
      <c r="A22" s="21" t="s">
        <v>165</v>
      </c>
      <c r="B22" s="21" t="s">
        <v>166</v>
      </c>
      <c r="C22" s="21" t="s">
        <v>136</v>
      </c>
      <c r="D22" s="21" t="s">
        <v>137</v>
      </c>
      <c r="E22" s="21"/>
      <c r="F22" s="21">
        <v>3.12076358168107E-2</v>
      </c>
      <c r="G22" s="21">
        <v>0.11026045213342275</v>
      </c>
      <c r="H22" s="21">
        <v>0.1522832262767306</v>
      </c>
      <c r="I22" s="21">
        <v>0.38661699220357754</v>
      </c>
      <c r="J22" s="21">
        <v>0.59204585508644914</v>
      </c>
      <c r="K22" s="21">
        <v>1.4945276709039563</v>
      </c>
      <c r="L22" s="21">
        <v>0.93555045934234327</v>
      </c>
      <c r="M22" s="21">
        <v>1.0543031716888249</v>
      </c>
      <c r="N22" s="21">
        <v>0.62429637274295735</v>
      </c>
      <c r="O22" s="21">
        <v>0.44877663288996478</v>
      </c>
    </row>
    <row r="23" spans="1:15">
      <c r="A23" s="21" t="s">
        <v>167</v>
      </c>
      <c r="B23" s="21" t="s">
        <v>168</v>
      </c>
      <c r="C23" s="21" t="s">
        <v>136</v>
      </c>
      <c r="D23" s="21" t="s">
        <v>137</v>
      </c>
      <c r="E23" s="21"/>
      <c r="F23" s="21">
        <v>3.2712887931323352E-5</v>
      </c>
      <c r="G23" s="21">
        <v>1.7961188845369552E-3</v>
      </c>
      <c r="H23" s="21"/>
      <c r="I23" s="21"/>
      <c r="J23" s="21"/>
      <c r="K23" s="21"/>
      <c r="L23" s="21"/>
      <c r="M23" s="21"/>
      <c r="N23" s="21"/>
      <c r="O23" s="21"/>
    </row>
    <row r="24" spans="1:15">
      <c r="A24" s="21" t="s">
        <v>169</v>
      </c>
      <c r="B24" s="21" t="s">
        <v>170</v>
      </c>
      <c r="C24" s="21" t="s">
        <v>136</v>
      </c>
      <c r="D24" s="21" t="s">
        <v>137</v>
      </c>
      <c r="E24" s="21">
        <v>4.3440574844865125</v>
      </c>
      <c r="F24" s="21">
        <v>3.4635324171077531</v>
      </c>
      <c r="G24" s="21">
        <v>2.7202933067520805</v>
      </c>
      <c r="H24" s="21">
        <v>3.1574834864755106</v>
      </c>
      <c r="I24" s="21">
        <v>2.5524885352875453</v>
      </c>
      <c r="J24" s="21">
        <v>2.3549683768965264</v>
      </c>
      <c r="K24" s="21">
        <v>2.4494541627095008</v>
      </c>
      <c r="L24" s="21">
        <v>2.9186024254963647</v>
      </c>
      <c r="M24" s="21">
        <v>2.6867426200534106</v>
      </c>
      <c r="N24" s="21">
        <v>5.4472002765560799</v>
      </c>
      <c r="O24" s="21">
        <v>5.2351812644545888</v>
      </c>
    </row>
    <row r="25" spans="1:15">
      <c r="A25" s="21" t="s">
        <v>63</v>
      </c>
      <c r="B25" s="21" t="s">
        <v>171</v>
      </c>
      <c r="C25" s="21" t="s">
        <v>136</v>
      </c>
      <c r="D25" s="21" t="s">
        <v>137</v>
      </c>
      <c r="E25" s="21">
        <v>2.4236988364711345</v>
      </c>
      <c r="F25" s="21">
        <v>3.172677888373046</v>
      </c>
      <c r="G25" s="21">
        <v>3.0391528017190823</v>
      </c>
      <c r="H25" s="21">
        <v>2.5895929881421673</v>
      </c>
      <c r="I25" s="21">
        <v>2.9556996127089796</v>
      </c>
      <c r="J25" s="21">
        <v>4.5639136669826419</v>
      </c>
      <c r="K25" s="21">
        <v>4.1225937989331145</v>
      </c>
      <c r="L25" s="21">
        <v>4.4415357287341894</v>
      </c>
      <c r="M25" s="21">
        <v>4.8500598791052578</v>
      </c>
      <c r="N25" s="21">
        <v>4.3628733203856243</v>
      </c>
      <c r="O25" s="21">
        <v>3.9846406982494269</v>
      </c>
    </row>
    <row r="26" spans="1:15">
      <c r="A26" s="21" t="s">
        <v>172</v>
      </c>
      <c r="B26" s="21" t="s">
        <v>173</v>
      </c>
      <c r="C26" s="21" t="s">
        <v>136</v>
      </c>
      <c r="D26" s="21" t="s">
        <v>137</v>
      </c>
      <c r="E26" s="21"/>
      <c r="F26" s="21"/>
      <c r="G26" s="21"/>
      <c r="H26" s="21">
        <v>4.7755791675368151</v>
      </c>
      <c r="I26" s="21"/>
      <c r="J26" s="21"/>
      <c r="K26" s="21"/>
      <c r="L26" s="21"/>
      <c r="M26" s="21"/>
      <c r="N26" s="21">
        <v>8.1650669531407616E-5</v>
      </c>
      <c r="O26" s="21">
        <v>6.6623915435443604E-2</v>
      </c>
    </row>
    <row r="27" spans="1:15">
      <c r="A27" s="21" t="s">
        <v>174</v>
      </c>
      <c r="B27" s="21" t="s">
        <v>175</v>
      </c>
      <c r="C27" s="21" t="s">
        <v>136</v>
      </c>
      <c r="D27" s="21" t="s">
        <v>137</v>
      </c>
      <c r="E27" s="21"/>
      <c r="F27" s="21"/>
      <c r="G27" s="21"/>
      <c r="H27" s="21"/>
      <c r="I27" s="21">
        <v>12.348464551367599</v>
      </c>
      <c r="J27" s="21">
        <v>12.600004232083691</v>
      </c>
      <c r="K27" s="21">
        <v>28.604124711454492</v>
      </c>
      <c r="L27" s="21">
        <v>27.24675595707874</v>
      </c>
      <c r="M27" s="21">
        <v>48.81397800207769</v>
      </c>
      <c r="N27" s="21">
        <v>21.792304843743889</v>
      </c>
      <c r="O27" s="21">
        <v>17.057953433888372</v>
      </c>
    </row>
    <row r="28" spans="1:15">
      <c r="A28" s="21" t="s">
        <v>90</v>
      </c>
      <c r="B28" s="21" t="s">
        <v>176</v>
      </c>
      <c r="C28" s="21" t="s">
        <v>136</v>
      </c>
      <c r="D28" s="21" t="s">
        <v>137</v>
      </c>
      <c r="E28" s="21">
        <v>4.4345758828764659</v>
      </c>
      <c r="F28" s="21">
        <v>4.9331755287410282</v>
      </c>
      <c r="G28" s="21">
        <v>8.397611100266543</v>
      </c>
      <c r="H28" s="21">
        <v>13.267771664903606</v>
      </c>
      <c r="I28" s="21">
        <v>9.2239047116253658</v>
      </c>
      <c r="J28" s="21">
        <v>9.366277405546569</v>
      </c>
      <c r="K28" s="21">
        <v>8.057902214562505</v>
      </c>
      <c r="L28" s="21">
        <v>6.402594396503507</v>
      </c>
      <c r="M28" s="21">
        <v>4.4569975689761092</v>
      </c>
      <c r="N28" s="21">
        <v>5.679736563332602</v>
      </c>
      <c r="O28" s="21">
        <v>4.8573956908763432</v>
      </c>
    </row>
    <row r="29" spans="1:15">
      <c r="A29" s="21" t="s">
        <v>89</v>
      </c>
      <c r="B29" s="21" t="s">
        <v>177</v>
      </c>
      <c r="C29" s="21" t="s">
        <v>136</v>
      </c>
      <c r="D29" s="21" t="s">
        <v>137</v>
      </c>
      <c r="E29" s="21">
        <v>12.231996429852957</v>
      </c>
      <c r="F29" s="21">
        <v>14.156182962448494</v>
      </c>
      <c r="G29" s="21">
        <v>12.052340166068733</v>
      </c>
      <c r="H29" s="21">
        <v>10.575577475868121</v>
      </c>
      <c r="I29" s="21">
        <v>11.272777155765581</v>
      </c>
      <c r="J29" s="21">
        <v>10.43153030060501</v>
      </c>
      <c r="K29" s="21">
        <v>11.363446294160704</v>
      </c>
      <c r="L29" s="21">
        <v>13.138771319062206</v>
      </c>
      <c r="M29" s="21">
        <v>14.337158397276065</v>
      </c>
      <c r="N29" s="21">
        <v>13.312903220629844</v>
      </c>
      <c r="O29" s="21">
        <v>12.950613454575564</v>
      </c>
    </row>
    <row r="30" spans="1:15">
      <c r="A30" s="21" t="s">
        <v>178</v>
      </c>
      <c r="B30" s="21" t="s">
        <v>179</v>
      </c>
      <c r="C30" s="21" t="s">
        <v>136</v>
      </c>
      <c r="D30" s="21" t="s">
        <v>137</v>
      </c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spans="1:15">
      <c r="A31" s="21" t="s">
        <v>180</v>
      </c>
      <c r="B31" s="21" t="s">
        <v>181</v>
      </c>
      <c r="C31" s="21" t="s">
        <v>136</v>
      </c>
      <c r="D31" s="21" t="s">
        <v>137</v>
      </c>
      <c r="E31" s="21"/>
      <c r="F31" s="21">
        <v>20.711809895176412</v>
      </c>
      <c r="G31" s="21">
        <v>28.633800293402146</v>
      </c>
      <c r="H31" s="21">
        <v>22.554130837289609</v>
      </c>
      <c r="I31" s="21">
        <v>15.144381251977407</v>
      </c>
      <c r="J31" s="21">
        <v>17.046276936945258</v>
      </c>
      <c r="K31" s="21">
        <v>9.5137878344966929</v>
      </c>
      <c r="L31" s="21">
        <v>19.566273497931846</v>
      </c>
      <c r="M31" s="21">
        <v>13.804037378688713</v>
      </c>
      <c r="N31" s="21">
        <v>30.327083325507409</v>
      </c>
      <c r="O31" s="21">
        <v>4.2349013432449213E-2</v>
      </c>
    </row>
    <row r="32" spans="1:15">
      <c r="A32" s="21" t="s">
        <v>182</v>
      </c>
      <c r="B32" s="21" t="s">
        <v>183</v>
      </c>
      <c r="C32" s="21" t="s">
        <v>136</v>
      </c>
      <c r="D32" s="21" t="s">
        <v>137</v>
      </c>
      <c r="E32" s="21">
        <v>0.12675728515039403</v>
      </c>
      <c r="F32" s="21">
        <v>0.21599273450999545</v>
      </c>
      <c r="G32" s="21">
        <v>0.13731061016297616</v>
      </c>
      <c r="H32" s="21">
        <v>8.7561068211552953E-5</v>
      </c>
      <c r="I32" s="21">
        <v>2.3029919086920148E-2</v>
      </c>
      <c r="J32" s="21"/>
      <c r="K32" s="21"/>
      <c r="L32" s="21"/>
      <c r="M32" s="21"/>
      <c r="N32" s="21"/>
      <c r="O32" s="21"/>
    </row>
    <row r="33" spans="1:15">
      <c r="A33" s="21" t="s">
        <v>43</v>
      </c>
      <c r="B33" s="21" t="s">
        <v>184</v>
      </c>
      <c r="C33" s="21" t="s">
        <v>136</v>
      </c>
      <c r="D33" s="21" t="s">
        <v>137</v>
      </c>
      <c r="E33" s="21"/>
      <c r="F33" s="21"/>
      <c r="G33" s="21"/>
      <c r="H33" s="21"/>
      <c r="I33" s="21"/>
      <c r="J33" s="21">
        <v>0.39601721395970585</v>
      </c>
      <c r="K33" s="21">
        <v>0.24940172116310788</v>
      </c>
      <c r="L33" s="21">
        <v>0.69827367607284641</v>
      </c>
      <c r="M33" s="21">
        <v>0.42086509017504814</v>
      </c>
      <c r="N33" s="21">
        <v>0.93272877765802442</v>
      </c>
      <c r="O33" s="21">
        <v>0.67089353229076876</v>
      </c>
    </row>
    <row r="34" spans="1:15">
      <c r="A34" s="21" t="s">
        <v>185</v>
      </c>
      <c r="B34" s="21" t="s">
        <v>186</v>
      </c>
      <c r="C34" s="21" t="s">
        <v>136</v>
      </c>
      <c r="D34" s="21" t="s">
        <v>137</v>
      </c>
      <c r="E34" s="21"/>
      <c r="F34" s="21"/>
      <c r="G34" s="21">
        <v>22.629271381924578</v>
      </c>
      <c r="H34" s="21">
        <v>3.2534632229124096E-2</v>
      </c>
      <c r="I34" s="21">
        <v>1.4133069994213618</v>
      </c>
      <c r="J34" s="21">
        <v>0.28913527701625796</v>
      </c>
      <c r="K34" s="21"/>
      <c r="L34" s="21">
        <v>5.5613893716243119</v>
      </c>
      <c r="M34" s="21">
        <v>13.330869645068635</v>
      </c>
      <c r="N34" s="21">
        <v>27.925296157189788</v>
      </c>
      <c r="O34" s="21"/>
    </row>
    <row r="35" spans="1:15">
      <c r="A35" s="21" t="s">
        <v>103</v>
      </c>
      <c r="B35" s="21" t="s">
        <v>187</v>
      </c>
      <c r="C35" s="21" t="s">
        <v>136</v>
      </c>
      <c r="D35" s="21" t="s">
        <v>137</v>
      </c>
      <c r="E35" s="21">
        <v>15.433646005703592</v>
      </c>
      <c r="F35" s="21">
        <v>18.316849888920096</v>
      </c>
      <c r="G35" s="21">
        <v>15.971786763556631</v>
      </c>
      <c r="H35" s="21">
        <v>15.099238728639877</v>
      </c>
      <c r="I35" s="21">
        <v>16.00543185972613</v>
      </c>
      <c r="J35" s="21">
        <v>15.818990312899405</v>
      </c>
      <c r="K35" s="21">
        <v>15.082284432738364</v>
      </c>
      <c r="L35" s="21">
        <v>15.174794356393463</v>
      </c>
      <c r="M35" s="21">
        <v>14.466812269126949</v>
      </c>
      <c r="N35" s="21">
        <v>14.722347629593827</v>
      </c>
      <c r="O35" s="21">
        <v>15.75193114509219</v>
      </c>
    </row>
    <row r="36" spans="1:15">
      <c r="A36" s="21" t="s">
        <v>188</v>
      </c>
      <c r="B36" s="21" t="s">
        <v>189</v>
      </c>
      <c r="C36" s="21" t="s">
        <v>136</v>
      </c>
      <c r="D36" s="21" t="s">
        <v>137</v>
      </c>
      <c r="E36" s="21">
        <v>11.310831264438875</v>
      </c>
      <c r="F36" s="21">
        <v>12.913883197856705</v>
      </c>
      <c r="G36" s="21">
        <v>13.236038115923735</v>
      </c>
      <c r="H36" s="21">
        <v>12.932957293759561</v>
      </c>
      <c r="I36" s="21">
        <v>12.622572946204381</v>
      </c>
      <c r="J36" s="21">
        <v>12.467747293348671</v>
      </c>
      <c r="K36" s="21">
        <v>12.637182060779997</v>
      </c>
      <c r="L36" s="21">
        <v>12.562191882881553</v>
      </c>
      <c r="M36" s="21">
        <v>13.229546108281966</v>
      </c>
      <c r="N36" s="21">
        <v>13.02909108071144</v>
      </c>
      <c r="O36" s="21">
        <v>13.154829924955152</v>
      </c>
    </row>
    <row r="37" spans="1:15">
      <c r="A37" s="21" t="s">
        <v>190</v>
      </c>
      <c r="B37" s="21" t="s">
        <v>191</v>
      </c>
      <c r="C37" s="21" t="s">
        <v>136</v>
      </c>
      <c r="D37" s="21" t="s">
        <v>137</v>
      </c>
      <c r="E37" s="21">
        <v>24.959774767539617</v>
      </c>
      <c r="F37" s="21">
        <v>26.786041780445057</v>
      </c>
      <c r="G37" s="21">
        <v>25.907320993741152</v>
      </c>
      <c r="H37" s="21">
        <v>25.375798823968381</v>
      </c>
      <c r="I37" s="21">
        <v>26.383663583819121</v>
      </c>
      <c r="J37" s="21">
        <v>27.057940782897017</v>
      </c>
      <c r="K37" s="21">
        <v>26.969113911975136</v>
      </c>
      <c r="L37" s="21">
        <v>27.346767550839296</v>
      </c>
      <c r="M37" s="21">
        <v>27.577311507621342</v>
      </c>
      <c r="N37" s="21">
        <v>14.07733080686741</v>
      </c>
      <c r="O37" s="21">
        <v>13.374899147644204</v>
      </c>
    </row>
    <row r="38" spans="1:15">
      <c r="A38" s="21" t="s">
        <v>192</v>
      </c>
      <c r="B38" s="21" t="s">
        <v>193</v>
      </c>
      <c r="C38" s="21" t="s">
        <v>136</v>
      </c>
      <c r="D38" s="21" t="s">
        <v>137</v>
      </c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</row>
    <row r="39" spans="1:15">
      <c r="A39" s="21" t="s">
        <v>102</v>
      </c>
      <c r="B39" s="21" t="s">
        <v>194</v>
      </c>
      <c r="C39" s="21" t="s">
        <v>136</v>
      </c>
      <c r="D39" s="21" t="s">
        <v>137</v>
      </c>
      <c r="E39" s="21">
        <v>6.8157456526732707</v>
      </c>
      <c r="F39" s="21">
        <v>6.3737540646108872</v>
      </c>
      <c r="G39" s="21">
        <v>6.2837791347677099</v>
      </c>
      <c r="H39" s="21">
        <v>5.0929223846664025</v>
      </c>
      <c r="I39" s="21">
        <v>5.2045584641135187</v>
      </c>
      <c r="J39" s="21">
        <v>6.7295440512010547</v>
      </c>
      <c r="K39" s="21">
        <v>7.0610710466496238</v>
      </c>
      <c r="L39" s="21">
        <v>6.7837166149319756</v>
      </c>
      <c r="M39" s="21">
        <v>8.1711446795245859</v>
      </c>
      <c r="N39" s="21">
        <v>6.4378705387421684</v>
      </c>
      <c r="O39" s="21">
        <v>6.3831504714919429</v>
      </c>
    </row>
    <row r="40" spans="1:15">
      <c r="A40" s="21" t="s">
        <v>116</v>
      </c>
      <c r="B40" s="21" t="s">
        <v>195</v>
      </c>
      <c r="C40" s="21" t="s">
        <v>136</v>
      </c>
      <c r="D40" s="21" t="s">
        <v>137</v>
      </c>
      <c r="E40" s="21">
        <v>29.3894462337853</v>
      </c>
      <c r="F40" s="21">
        <v>31.951663011870359</v>
      </c>
      <c r="G40" s="21">
        <v>32.149002521299749</v>
      </c>
      <c r="H40" s="21">
        <v>30.499050427004637</v>
      </c>
      <c r="I40" s="21">
        <v>30.859524698040513</v>
      </c>
      <c r="J40" s="21">
        <v>31.584674671524578</v>
      </c>
      <c r="K40" s="21">
        <v>29.699619879748447</v>
      </c>
      <c r="L40" s="21">
        <v>30.426956773806069</v>
      </c>
      <c r="M40" s="21">
        <v>30.24993680218126</v>
      </c>
      <c r="N40" s="21">
        <v>30.887396482302449</v>
      </c>
      <c r="O40" s="21">
        <v>31.43780271971649</v>
      </c>
    </row>
    <row r="41" spans="1:15">
      <c r="A41" s="21" t="s">
        <v>196</v>
      </c>
      <c r="B41" s="21" t="s">
        <v>197</v>
      </c>
      <c r="C41" s="21" t="s">
        <v>136</v>
      </c>
      <c r="D41" s="21" t="s">
        <v>137</v>
      </c>
      <c r="E41" s="21">
        <v>16.078402862271048</v>
      </c>
      <c r="F41" s="21">
        <v>12.862076975869781</v>
      </c>
      <c r="G41" s="21">
        <v>4.3148633514905308</v>
      </c>
      <c r="H41" s="21">
        <v>17.158705745601129</v>
      </c>
      <c r="I41" s="21">
        <v>9.013319349643977</v>
      </c>
      <c r="J41" s="21">
        <v>3.6865124383453276</v>
      </c>
      <c r="K41" s="21">
        <v>12.420407805969262</v>
      </c>
      <c r="L41" s="21">
        <v>2.712486571947033</v>
      </c>
      <c r="M41" s="21">
        <v>4.8271112820260313</v>
      </c>
      <c r="N41" s="21">
        <v>7.1574822670045553</v>
      </c>
      <c r="O41" s="21">
        <v>6.8063722027765019</v>
      </c>
    </row>
    <row r="42" spans="1:15">
      <c r="A42" s="21" t="s">
        <v>198</v>
      </c>
      <c r="B42" s="21" t="s">
        <v>199</v>
      </c>
      <c r="C42" s="21" t="s">
        <v>136</v>
      </c>
      <c r="D42" s="21" t="s">
        <v>137</v>
      </c>
      <c r="E42" s="21"/>
      <c r="F42" s="21"/>
      <c r="G42" s="21"/>
      <c r="H42" s="21"/>
      <c r="I42" s="21"/>
      <c r="J42" s="21">
        <v>2.8190991626936666</v>
      </c>
      <c r="K42" s="21">
        <v>5.2684180561339087</v>
      </c>
      <c r="L42" s="21">
        <v>3.9099355161515645</v>
      </c>
      <c r="M42" s="21">
        <v>4.3425712970576642</v>
      </c>
      <c r="N42" s="21">
        <v>4.9114307164497086</v>
      </c>
      <c r="O42" s="21"/>
    </row>
    <row r="43" spans="1:15">
      <c r="A43" s="21" t="s">
        <v>200</v>
      </c>
      <c r="B43" s="21" t="s">
        <v>201</v>
      </c>
      <c r="C43" s="21" t="s">
        <v>136</v>
      </c>
      <c r="D43" s="21" t="s">
        <v>137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</row>
    <row r="44" spans="1:15">
      <c r="A44" s="21" t="s">
        <v>202</v>
      </c>
      <c r="B44" s="21" t="s">
        <v>203</v>
      </c>
      <c r="C44" s="21" t="s">
        <v>136</v>
      </c>
      <c r="D44" s="21" t="s">
        <v>137</v>
      </c>
      <c r="E44" s="21"/>
      <c r="F44" s="21"/>
      <c r="G44" s="21"/>
      <c r="H44" s="21"/>
      <c r="I44" s="21"/>
      <c r="J44" s="21"/>
      <c r="K44" s="21">
        <v>1.1228264847385843</v>
      </c>
      <c r="L44" s="21">
        <v>1.0889491658710013</v>
      </c>
      <c r="M44" s="21">
        <v>1.2213861520379754</v>
      </c>
      <c r="N44" s="21">
        <v>2.1898935999573181</v>
      </c>
      <c r="O44" s="21"/>
    </row>
    <row r="45" spans="1:15">
      <c r="A45" s="21" t="s">
        <v>204</v>
      </c>
      <c r="B45" s="21" t="s">
        <v>205</v>
      </c>
      <c r="C45" s="21" t="s">
        <v>136</v>
      </c>
      <c r="D45" s="21" t="s">
        <v>137</v>
      </c>
      <c r="E45" s="21">
        <v>4.018483350290655</v>
      </c>
      <c r="F45" s="21">
        <v>5.5855627436281061</v>
      </c>
      <c r="G45" s="21">
        <v>5.4927903748977878</v>
      </c>
      <c r="H45" s="21">
        <v>4.7176242902118206</v>
      </c>
      <c r="I45" s="21">
        <v>5.7508099608882137</v>
      </c>
      <c r="J45" s="21">
        <v>7.8564405118553182</v>
      </c>
      <c r="K45" s="21">
        <v>8.123128428146968</v>
      </c>
      <c r="L45" s="21">
        <v>9.856497582412544</v>
      </c>
      <c r="M45" s="21">
        <v>10.338507000940279</v>
      </c>
      <c r="N45" s="21">
        <v>8.9855956198971683</v>
      </c>
      <c r="O45" s="21">
        <v>7.2657047560290859</v>
      </c>
    </row>
    <row r="46" spans="1:15">
      <c r="A46" s="21" t="s">
        <v>206</v>
      </c>
      <c r="B46" s="21" t="s">
        <v>207</v>
      </c>
      <c r="C46" s="21" t="s">
        <v>136</v>
      </c>
      <c r="D46" s="21" t="s">
        <v>137</v>
      </c>
      <c r="E46" s="21"/>
      <c r="F46" s="21"/>
      <c r="G46" s="21"/>
      <c r="H46" s="21"/>
      <c r="I46" s="21"/>
      <c r="J46" s="21"/>
      <c r="K46" s="21">
        <v>2.126239686549646</v>
      </c>
      <c r="L46" s="21">
        <v>3.171740779815059</v>
      </c>
      <c r="M46" s="21">
        <v>0.45226828857374846</v>
      </c>
      <c r="N46" s="21">
        <v>27.2437883480609</v>
      </c>
      <c r="O46" s="21">
        <v>0.17185565323939603</v>
      </c>
    </row>
    <row r="47" spans="1:15">
      <c r="A47" s="21" t="s">
        <v>208</v>
      </c>
      <c r="B47" s="21" t="s">
        <v>209</v>
      </c>
      <c r="C47" s="21" t="s">
        <v>136</v>
      </c>
      <c r="D47" s="21" t="s">
        <v>137</v>
      </c>
      <c r="E47" s="21"/>
      <c r="F47" s="21"/>
      <c r="G47" s="21"/>
      <c r="H47" s="21">
        <v>0.60173894092560243</v>
      </c>
      <c r="I47" s="21"/>
      <c r="J47" s="21"/>
      <c r="K47" s="21">
        <v>2.953692789714653E-3</v>
      </c>
      <c r="L47" s="21"/>
      <c r="M47" s="21"/>
      <c r="N47" s="21"/>
      <c r="O47" s="21">
        <v>9.640989631517359E-5</v>
      </c>
    </row>
    <row r="48" spans="1:15">
      <c r="A48" s="21" t="s">
        <v>92</v>
      </c>
      <c r="B48" s="21" t="s">
        <v>210</v>
      </c>
      <c r="C48" s="21" t="s">
        <v>136</v>
      </c>
      <c r="D48" s="21" t="s">
        <v>137</v>
      </c>
      <c r="E48" s="21">
        <v>39.578135118903212</v>
      </c>
      <c r="F48" s="21">
        <v>44.270100044852498</v>
      </c>
      <c r="G48" s="21">
        <v>40.156192490153387</v>
      </c>
      <c r="H48" s="21">
        <v>41.006413287252109</v>
      </c>
      <c r="I48" s="21">
        <v>39.804259242121674</v>
      </c>
      <c r="J48" s="21">
        <v>43.449844946905436</v>
      </c>
      <c r="K48" s="21">
        <v>36.515601880023461</v>
      </c>
      <c r="L48" s="21">
        <v>16.992505349405629</v>
      </c>
      <c r="M48" s="21">
        <v>18.456613256864735</v>
      </c>
      <c r="N48" s="21">
        <v>18.522290594533942</v>
      </c>
      <c r="O48" s="21">
        <v>18.468005177373282</v>
      </c>
    </row>
    <row r="49" spans="1:15">
      <c r="A49" s="21" t="s">
        <v>211</v>
      </c>
      <c r="B49" s="21" t="s">
        <v>212</v>
      </c>
      <c r="C49" s="21" t="s">
        <v>136</v>
      </c>
      <c r="D49" s="21" t="s">
        <v>137</v>
      </c>
      <c r="E49" s="21"/>
      <c r="F49" s="21"/>
      <c r="G49" s="21">
        <v>3.1257977744468701</v>
      </c>
      <c r="H49" s="21"/>
      <c r="I49" s="21"/>
      <c r="J49" s="21"/>
      <c r="K49" s="21"/>
      <c r="L49" s="21"/>
      <c r="M49" s="21"/>
      <c r="N49" s="21"/>
      <c r="O49" s="21"/>
    </row>
    <row r="50" spans="1:15">
      <c r="A50" s="21" t="s">
        <v>93</v>
      </c>
      <c r="B50" s="21" t="s">
        <v>213</v>
      </c>
      <c r="C50" s="21" t="s">
        <v>136</v>
      </c>
      <c r="D50" s="21" t="s">
        <v>137</v>
      </c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</row>
    <row r="51" spans="1:15">
      <c r="A51" s="21" t="s">
        <v>214</v>
      </c>
      <c r="B51" s="21" t="s">
        <v>215</v>
      </c>
      <c r="C51" s="21" t="s">
        <v>136</v>
      </c>
      <c r="D51" s="21" t="s">
        <v>137</v>
      </c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</row>
    <row r="52" spans="1:15">
      <c r="A52" s="21" t="s">
        <v>216</v>
      </c>
      <c r="B52" s="21" t="s">
        <v>217</v>
      </c>
      <c r="C52" s="21" t="s">
        <v>136</v>
      </c>
      <c r="D52" s="21" t="s">
        <v>137</v>
      </c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</row>
    <row r="53" spans="1:15">
      <c r="A53" s="21" t="s">
        <v>28</v>
      </c>
      <c r="B53" s="21" t="s">
        <v>218</v>
      </c>
      <c r="C53" s="21" t="s">
        <v>136</v>
      </c>
      <c r="D53" s="21" t="s">
        <v>137</v>
      </c>
      <c r="E53" s="21">
        <v>32.020627431064028</v>
      </c>
      <c r="F53" s="21">
        <v>32.529685553382393</v>
      </c>
      <c r="G53" s="21">
        <v>38.201560583854878</v>
      </c>
      <c r="H53" s="21">
        <v>30.306580048674636</v>
      </c>
      <c r="I53" s="21">
        <v>16.589189094709518</v>
      </c>
      <c r="J53" s="21">
        <v>13.083396821284312</v>
      </c>
      <c r="K53" s="21">
        <v>14.591824792140407</v>
      </c>
      <c r="L53" s="21">
        <v>13.141713940280111</v>
      </c>
      <c r="M53" s="21">
        <v>13.428284368110852</v>
      </c>
      <c r="N53" s="21">
        <v>14.0521940793305</v>
      </c>
      <c r="O53" s="21">
        <v>19.858536917083025</v>
      </c>
    </row>
    <row r="54" spans="1:15">
      <c r="A54" s="21" t="s">
        <v>219</v>
      </c>
      <c r="B54" s="21" t="s">
        <v>220</v>
      </c>
      <c r="C54" s="21" t="s">
        <v>136</v>
      </c>
      <c r="D54" s="21" t="s">
        <v>137</v>
      </c>
      <c r="E54" s="21">
        <v>15.771683271651465</v>
      </c>
      <c r="F54" s="21">
        <v>17.43110733234148</v>
      </c>
      <c r="G54" s="21">
        <v>17.867045586385597</v>
      </c>
      <c r="H54" s="21">
        <v>18.707283283787135</v>
      </c>
      <c r="I54" s="21">
        <v>18.592641621152424</v>
      </c>
      <c r="J54" s="21">
        <v>17.348681876922974</v>
      </c>
      <c r="K54" s="21">
        <v>17.397188635154333</v>
      </c>
      <c r="L54" s="21">
        <v>17.788437323470411</v>
      </c>
      <c r="M54" s="21">
        <v>16.992691404386008</v>
      </c>
      <c r="N54" s="21">
        <v>17.902737429155117</v>
      </c>
      <c r="O54" s="21">
        <v>19.629910783214573</v>
      </c>
    </row>
    <row r="55" spans="1:15">
      <c r="A55" s="21" t="s">
        <v>68</v>
      </c>
      <c r="B55" s="21" t="s">
        <v>221</v>
      </c>
      <c r="C55" s="21" t="s">
        <v>136</v>
      </c>
      <c r="D55" s="21" t="s">
        <v>137</v>
      </c>
      <c r="E55" s="21">
        <v>15.134596838295447</v>
      </c>
      <c r="F55" s="21">
        <v>16.881757648178684</v>
      </c>
      <c r="G55" s="21">
        <v>17.007261055708117</v>
      </c>
      <c r="H55" s="21">
        <v>16.449023371620363</v>
      </c>
      <c r="I55" s="21">
        <v>17.358160019297507</v>
      </c>
      <c r="J55" s="21">
        <v>17.395167433359944</v>
      </c>
      <c r="K55" s="21">
        <v>17.2907294202118</v>
      </c>
      <c r="L55" s="21">
        <v>17.893041936363286</v>
      </c>
      <c r="M55" s="21">
        <v>18.218589815173221</v>
      </c>
      <c r="N55" s="21">
        <v>15.856303451680514</v>
      </c>
      <c r="O55" s="21">
        <v>15.777962392517592</v>
      </c>
    </row>
    <row r="56" spans="1:15">
      <c r="A56" s="21" t="s">
        <v>222</v>
      </c>
      <c r="B56" s="21" t="s">
        <v>223</v>
      </c>
      <c r="C56" s="21" t="s">
        <v>136</v>
      </c>
      <c r="D56" s="21" t="s">
        <v>137</v>
      </c>
      <c r="E56" s="21"/>
      <c r="F56" s="21">
        <v>0.93145266897892154</v>
      </c>
      <c r="G56" s="21"/>
      <c r="H56" s="21"/>
      <c r="I56" s="21"/>
      <c r="J56" s="21"/>
      <c r="K56" s="21"/>
      <c r="L56" s="21"/>
      <c r="M56" s="21"/>
      <c r="N56" s="21"/>
      <c r="O56" s="21"/>
    </row>
    <row r="57" spans="1:15">
      <c r="A57" s="21" t="s">
        <v>224</v>
      </c>
      <c r="B57" s="21" t="s">
        <v>225</v>
      </c>
      <c r="C57" s="21" t="s">
        <v>136</v>
      </c>
      <c r="D57" s="21" t="s">
        <v>137</v>
      </c>
      <c r="E57" s="21"/>
      <c r="F57" s="21"/>
      <c r="G57" s="21">
        <v>0.83741248593457285</v>
      </c>
      <c r="H57" s="21"/>
      <c r="I57" s="21">
        <v>9.0060736787280415</v>
      </c>
      <c r="J57" s="21"/>
      <c r="K57" s="21"/>
      <c r="L57" s="21"/>
      <c r="M57" s="21"/>
      <c r="N57" s="21"/>
      <c r="O57" s="21"/>
    </row>
    <row r="58" spans="1:15">
      <c r="A58" s="21" t="s">
        <v>226</v>
      </c>
      <c r="B58" s="21" t="s">
        <v>227</v>
      </c>
      <c r="C58" s="21" t="s">
        <v>136</v>
      </c>
      <c r="D58" s="21" t="s">
        <v>137</v>
      </c>
      <c r="E58" s="21">
        <v>16.904151849220828</v>
      </c>
      <c r="F58" s="21">
        <v>18.920074833360303</v>
      </c>
      <c r="G58" s="21">
        <v>15.47976904929518</v>
      </c>
      <c r="H58" s="21">
        <v>15.288154946495903</v>
      </c>
      <c r="I58" s="21">
        <v>15.843534044609441</v>
      </c>
      <c r="J58" s="21">
        <v>15.848823082592414</v>
      </c>
      <c r="K58" s="21">
        <v>15.718375973744743</v>
      </c>
      <c r="L58" s="21">
        <v>17.191341176740842</v>
      </c>
      <c r="M58" s="21">
        <v>16.679851402996089</v>
      </c>
      <c r="N58" s="21">
        <v>13.877402802832636</v>
      </c>
      <c r="O58" s="21">
        <v>13.889610462341228</v>
      </c>
    </row>
    <row r="59" spans="1:15">
      <c r="A59" s="21" t="s">
        <v>228</v>
      </c>
      <c r="B59" s="21" t="s">
        <v>229</v>
      </c>
      <c r="C59" s="21" t="s">
        <v>136</v>
      </c>
      <c r="D59" s="21" t="s">
        <v>137</v>
      </c>
      <c r="E59" s="21">
        <v>3.7391986153259587</v>
      </c>
      <c r="F59" s="21">
        <v>2.5069030177735399</v>
      </c>
      <c r="G59" s="21">
        <v>2.3497557011798587</v>
      </c>
      <c r="H59" s="21">
        <v>2.3863990341197772</v>
      </c>
      <c r="I59" s="21">
        <v>3.200125796766025</v>
      </c>
      <c r="J59" s="21">
        <v>4.4535080854939899</v>
      </c>
      <c r="K59" s="21">
        <v>4.3045067421032073</v>
      </c>
      <c r="L59" s="21">
        <v>4.2601695740694483</v>
      </c>
      <c r="M59" s="21">
        <v>4.7652149302233369</v>
      </c>
      <c r="N59" s="21">
        <v>8.5695745590737324</v>
      </c>
      <c r="O59" s="21"/>
    </row>
    <row r="60" spans="1:15">
      <c r="A60" s="21" t="s">
        <v>39</v>
      </c>
      <c r="B60" s="21" t="s">
        <v>230</v>
      </c>
      <c r="C60" s="21" t="s">
        <v>136</v>
      </c>
      <c r="D60" s="21" t="s">
        <v>137</v>
      </c>
      <c r="E60" s="21">
        <v>0.66877019631282753</v>
      </c>
      <c r="F60" s="21">
        <v>0.65388749682823388</v>
      </c>
      <c r="G60" s="21">
        <v>0.52815101920563301</v>
      </c>
      <c r="H60" s="21">
        <v>0.23865353695278649</v>
      </c>
      <c r="I60" s="21">
        <v>0.14248933378719914</v>
      </c>
      <c r="J60" s="21">
        <v>0.1985607631648082</v>
      </c>
      <c r="K60" s="21">
        <v>0.19093231696976776</v>
      </c>
      <c r="L60" s="21">
        <v>0.15741345506121601</v>
      </c>
      <c r="M60" s="21">
        <v>0.34978237424726233</v>
      </c>
      <c r="N60" s="21">
        <v>0.60126989810484444</v>
      </c>
      <c r="O60" s="21"/>
    </row>
    <row r="61" spans="1:15">
      <c r="A61" s="21" t="s">
        <v>231</v>
      </c>
      <c r="B61" s="21" t="s">
        <v>232</v>
      </c>
      <c r="C61" s="21" t="s">
        <v>136</v>
      </c>
      <c r="D61" s="21" t="s">
        <v>137</v>
      </c>
      <c r="E61" s="21">
        <v>28.108204635853941</v>
      </c>
      <c r="F61" s="21">
        <v>32.58911936718242</v>
      </c>
      <c r="G61" s="21">
        <v>30.714914172253106</v>
      </c>
      <c r="H61" s="21">
        <v>29.073808764402603</v>
      </c>
      <c r="I61" s="21">
        <v>29.647359631440704</v>
      </c>
      <c r="J61" s="21">
        <v>30.358487901761492</v>
      </c>
      <c r="K61" s="21">
        <v>29.13131621907544</v>
      </c>
      <c r="L61" s="21">
        <v>29.466379891017432</v>
      </c>
      <c r="M61" s="21">
        <v>29.827475401609835</v>
      </c>
      <c r="N61" s="21">
        <v>31.45443727347395</v>
      </c>
      <c r="O61" s="21">
        <v>31.842113051377655</v>
      </c>
    </row>
    <row r="62" spans="1:15">
      <c r="A62" s="21" t="s">
        <v>233</v>
      </c>
      <c r="B62" s="21" t="s">
        <v>234</v>
      </c>
      <c r="C62" s="21" t="s">
        <v>136</v>
      </c>
      <c r="D62" s="21" t="s">
        <v>137</v>
      </c>
      <c r="E62" s="21"/>
      <c r="F62" s="21">
        <v>8.7588389787746035</v>
      </c>
      <c r="G62" s="21">
        <v>8.5589881584324647</v>
      </c>
      <c r="H62" s="21">
        <v>8.0575601445648424</v>
      </c>
      <c r="I62" s="21">
        <v>7.9783400237712065</v>
      </c>
      <c r="J62" s="21">
        <v>7.7861892360073952</v>
      </c>
      <c r="K62" s="21">
        <v>8.1420163991245111</v>
      </c>
      <c r="L62" s="21">
        <v>8.8129896769296927</v>
      </c>
      <c r="M62" s="21">
        <v>8.8161610546998634</v>
      </c>
      <c r="N62" s="21">
        <v>10.762116352428166</v>
      </c>
      <c r="O62" s="21">
        <v>11.3174313431323</v>
      </c>
    </row>
    <row r="63" spans="1:15">
      <c r="A63" s="21" t="s">
        <v>235</v>
      </c>
      <c r="B63" s="21" t="s">
        <v>236</v>
      </c>
      <c r="C63" s="21" t="s">
        <v>136</v>
      </c>
      <c r="D63" s="21" t="s">
        <v>137</v>
      </c>
      <c r="E63" s="21">
        <v>28.790266721457773</v>
      </c>
      <c r="F63" s="21">
        <v>31.989231604889326</v>
      </c>
      <c r="G63" s="21">
        <v>30.550449604140763</v>
      </c>
      <c r="H63" s="21">
        <v>27.487915016538444</v>
      </c>
      <c r="I63" s="21">
        <v>27.582207384773668</v>
      </c>
      <c r="J63" s="21">
        <v>28.054791520552769</v>
      </c>
      <c r="K63" s="21">
        <v>27.059237437103935</v>
      </c>
      <c r="L63" s="21">
        <v>27.774425879948485</v>
      </c>
      <c r="M63" s="21">
        <v>27.899868106660701</v>
      </c>
      <c r="N63" s="21">
        <v>33.758196301000744</v>
      </c>
      <c r="O63" s="21">
        <v>34.494924826603345</v>
      </c>
    </row>
    <row r="64" spans="1:15">
      <c r="A64" s="21" t="s">
        <v>237</v>
      </c>
      <c r="B64" s="21" t="s">
        <v>238</v>
      </c>
      <c r="C64" s="21" t="s">
        <v>136</v>
      </c>
      <c r="D64" s="21" t="s">
        <v>137</v>
      </c>
      <c r="E64" s="21">
        <v>5.4426983607040356</v>
      </c>
      <c r="F64" s="21">
        <v>8.7652104122167778</v>
      </c>
      <c r="G64" s="21">
        <v>9.3928898576241568</v>
      </c>
      <c r="H64" s="21">
        <v>7.856528337196667</v>
      </c>
      <c r="I64" s="21">
        <v>8.9424948673469586</v>
      </c>
      <c r="J64" s="21">
        <v>10.581653241171438</v>
      </c>
      <c r="K64" s="21">
        <v>11.092814701804702</v>
      </c>
      <c r="L64" s="21">
        <v>12.606673255319269</v>
      </c>
      <c r="M64" s="21">
        <v>11.303187768358912</v>
      </c>
      <c r="N64" s="21">
        <v>9.1386357745290727</v>
      </c>
      <c r="O64" s="21">
        <v>8.5457994199522425</v>
      </c>
    </row>
    <row r="65" spans="1:15">
      <c r="A65" s="21" t="s">
        <v>239</v>
      </c>
      <c r="B65" s="21" t="s">
        <v>240</v>
      </c>
      <c r="C65" s="21" t="s">
        <v>136</v>
      </c>
      <c r="D65" s="21" t="s">
        <v>137</v>
      </c>
      <c r="E65" s="21">
        <v>15.406565447525294</v>
      </c>
      <c r="F65" s="21">
        <v>17.052134860317569</v>
      </c>
      <c r="G65" s="21">
        <v>17.224676843601991</v>
      </c>
      <c r="H65" s="21">
        <v>16.40258291609133</v>
      </c>
      <c r="I65" s="21">
        <v>16.915134486651883</v>
      </c>
      <c r="J65" s="21">
        <v>17.256234766413833</v>
      </c>
      <c r="K65" s="21">
        <v>17.265477723588493</v>
      </c>
      <c r="L65" s="21">
        <v>18.07811100720777</v>
      </c>
      <c r="M65" s="21">
        <v>18.229918242702254</v>
      </c>
      <c r="N65" s="21">
        <v>15.987365524483922</v>
      </c>
      <c r="O65" s="21">
        <v>15.496673694968036</v>
      </c>
    </row>
    <row r="66" spans="1:15">
      <c r="A66" s="21" t="s">
        <v>91</v>
      </c>
      <c r="B66" s="21" t="s">
        <v>241</v>
      </c>
      <c r="C66" s="21" t="s">
        <v>136</v>
      </c>
      <c r="D66" s="21" t="s">
        <v>137</v>
      </c>
      <c r="E66" s="21">
        <v>5.036480084947744</v>
      </c>
      <c r="F66" s="21">
        <v>4.2989889379536983</v>
      </c>
      <c r="G66" s="21">
        <v>8.5495080619815962</v>
      </c>
      <c r="H66" s="21">
        <v>3.4152786624855942</v>
      </c>
      <c r="I66" s="21">
        <v>2.6224687150452968</v>
      </c>
      <c r="J66" s="21">
        <v>4.7945844073324624</v>
      </c>
      <c r="K66" s="21">
        <v>5.3876961294409558</v>
      </c>
      <c r="L66" s="21">
        <v>7.6161825139889698</v>
      </c>
      <c r="M66" s="21">
        <v>8.9442020490893714</v>
      </c>
      <c r="N66" s="21">
        <v>8.050233980595543</v>
      </c>
      <c r="O66" s="21">
        <v>5.2753654610761673</v>
      </c>
    </row>
    <row r="67" spans="1:15">
      <c r="A67" s="21" t="s">
        <v>242</v>
      </c>
      <c r="B67" s="21" t="s">
        <v>243</v>
      </c>
      <c r="C67" s="21" t="s">
        <v>136</v>
      </c>
      <c r="D67" s="21" t="s">
        <v>137</v>
      </c>
      <c r="E67" s="21">
        <v>1.0445410502057684</v>
      </c>
      <c r="F67" s="21">
        <v>0.82451840438631796</v>
      </c>
      <c r="G67" s="21">
        <v>0.95252977717037846</v>
      </c>
      <c r="H67" s="21">
        <v>0.99148212708598771</v>
      </c>
      <c r="I67" s="21">
        <v>0.61632664268387616</v>
      </c>
      <c r="J67" s="21">
        <v>0.53484689522133222</v>
      </c>
      <c r="K67" s="21">
        <v>1.2510620970268946</v>
      </c>
      <c r="L67" s="21">
        <v>0.79516726058740694</v>
      </c>
      <c r="M67" s="21">
        <v>0.50629144602702369</v>
      </c>
      <c r="N67" s="21">
        <v>0.56527804067281351</v>
      </c>
      <c r="O67" s="21">
        <v>0.86597007018431593</v>
      </c>
    </row>
    <row r="68" spans="1:15">
      <c r="A68" s="21" t="s">
        <v>244</v>
      </c>
      <c r="B68" s="21" t="s">
        <v>245</v>
      </c>
      <c r="C68" s="21" t="s">
        <v>136</v>
      </c>
      <c r="D68" s="21" t="s">
        <v>137</v>
      </c>
      <c r="E68" s="21">
        <v>15.506019556837034</v>
      </c>
      <c r="F68" s="21">
        <v>17.064895745998196</v>
      </c>
      <c r="G68" s="21">
        <v>17.039741112069795</v>
      </c>
      <c r="H68" s="21">
        <v>16.298123855862535</v>
      </c>
      <c r="I68" s="21">
        <v>17.004642651523387</v>
      </c>
      <c r="J68" s="21">
        <v>17.147034371145484</v>
      </c>
      <c r="K68" s="21">
        <v>17.238052371737503</v>
      </c>
      <c r="L68" s="21">
        <v>17.870360020455905</v>
      </c>
      <c r="M68" s="21">
        <v>18.05864368565766</v>
      </c>
      <c r="N68" s="21">
        <v>16.419987028738923</v>
      </c>
      <c r="O68" s="21">
        <v>15.981516866419955</v>
      </c>
    </row>
    <row r="69" spans="1:15">
      <c r="A69" s="21" t="s">
        <v>45</v>
      </c>
      <c r="B69" s="21" t="s">
        <v>246</v>
      </c>
      <c r="C69" s="21" t="s">
        <v>136</v>
      </c>
      <c r="D69" s="21" t="s">
        <v>137</v>
      </c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</row>
    <row r="70" spans="1:15">
      <c r="A70" s="21" t="s">
        <v>81</v>
      </c>
      <c r="B70" s="21" t="s">
        <v>247</v>
      </c>
      <c r="C70" s="21" t="s">
        <v>136</v>
      </c>
      <c r="D70" s="21" t="s">
        <v>137</v>
      </c>
      <c r="E70" s="21">
        <v>5.7419337110824591</v>
      </c>
      <c r="F70" s="21">
        <v>6.6975957260899461</v>
      </c>
      <c r="G70" s="21">
        <v>6.7822949144923292</v>
      </c>
      <c r="H70" s="21">
        <v>6.8221607726927562</v>
      </c>
      <c r="I70" s="21">
        <v>7.3636987486809717</v>
      </c>
      <c r="J70" s="21">
        <v>8.0772605364441716</v>
      </c>
      <c r="K70" s="21">
        <v>7.4274158780209012</v>
      </c>
      <c r="L70" s="21">
        <v>7.8828711654401431</v>
      </c>
      <c r="M70" s="21">
        <v>7.5450808957050723</v>
      </c>
      <c r="N70" s="21">
        <v>7.9638493793783782</v>
      </c>
      <c r="O70" s="21">
        <v>7.193113934373903</v>
      </c>
    </row>
    <row r="71" spans="1:15">
      <c r="A71" s="21" t="s">
        <v>61</v>
      </c>
      <c r="B71" s="21" t="s">
        <v>248</v>
      </c>
      <c r="C71" s="21" t="s">
        <v>136</v>
      </c>
      <c r="D71" s="21" t="s">
        <v>137</v>
      </c>
      <c r="E71" s="21">
        <v>10.765159815141008</v>
      </c>
      <c r="F71" s="21">
        <v>10.307529315766505</v>
      </c>
      <c r="G71" s="21">
        <v>15.671559532644549</v>
      </c>
      <c r="H71" s="21">
        <v>22.155081577584816</v>
      </c>
      <c r="I71" s="21">
        <v>20.452841308774165</v>
      </c>
      <c r="J71" s="21">
        <v>20.538011925975461</v>
      </c>
      <c r="K71" s="21">
        <v>23.328646996382847</v>
      </c>
      <c r="L71" s="21">
        <v>22.441676610093921</v>
      </c>
      <c r="M71" s="21">
        <v>22.019133972598365</v>
      </c>
      <c r="N71" s="21">
        <v>17.572331035754988</v>
      </c>
      <c r="O71" s="21">
        <v>16.837992036222857</v>
      </c>
    </row>
    <row r="72" spans="1:15">
      <c r="A72" s="21" t="s">
        <v>41</v>
      </c>
      <c r="B72" s="21" t="s">
        <v>249</v>
      </c>
      <c r="C72" s="21" t="s">
        <v>136</v>
      </c>
      <c r="D72" s="21" t="s">
        <v>137</v>
      </c>
      <c r="E72" s="21">
        <v>5.9573981917802472</v>
      </c>
      <c r="F72" s="21">
        <v>5.4517629146820417</v>
      </c>
      <c r="G72" s="21">
        <v>4.9962088088883032</v>
      </c>
      <c r="H72" s="21">
        <v>2.2324606106127134</v>
      </c>
      <c r="I72" s="21">
        <v>3.1507867234204574</v>
      </c>
      <c r="J72" s="21">
        <v>3.0829773534055565</v>
      </c>
      <c r="K72" s="21">
        <v>9.6377034718426788</v>
      </c>
      <c r="L72" s="21">
        <v>6.7789784539186968</v>
      </c>
      <c r="M72" s="21">
        <v>6.5501071598042779</v>
      </c>
      <c r="N72" s="21">
        <v>51.757928756485903</v>
      </c>
      <c r="O72" s="21"/>
    </row>
    <row r="73" spans="1:15">
      <c r="A73" s="21" t="s">
        <v>250</v>
      </c>
      <c r="B73" s="21" t="s">
        <v>251</v>
      </c>
      <c r="C73" s="21" t="s">
        <v>136</v>
      </c>
      <c r="D73" s="21" t="s">
        <v>137</v>
      </c>
      <c r="E73" s="21">
        <v>15.356337810524305</v>
      </c>
      <c r="F73" s="21">
        <v>16.946538963801903</v>
      </c>
      <c r="G73" s="21">
        <v>16.867758787945764</v>
      </c>
      <c r="H73" s="21">
        <v>16.145291177612524</v>
      </c>
      <c r="I73" s="21">
        <v>16.662072945486258</v>
      </c>
      <c r="J73" s="21">
        <v>16.721775276010213</v>
      </c>
      <c r="K73" s="21">
        <v>16.788611535572311</v>
      </c>
      <c r="L73" s="21">
        <v>17.427579982682616</v>
      </c>
      <c r="M73" s="21">
        <v>17.579275853881594</v>
      </c>
      <c r="N73" s="21">
        <v>16.001693046011138</v>
      </c>
      <c r="O73" s="21">
        <v>15.623562317403223</v>
      </c>
    </row>
    <row r="74" spans="1:15">
      <c r="A74" s="21" t="s">
        <v>252</v>
      </c>
      <c r="B74" s="21" t="s">
        <v>253</v>
      </c>
      <c r="C74" s="21" t="s">
        <v>136</v>
      </c>
      <c r="D74" s="21" t="s">
        <v>137</v>
      </c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</row>
    <row r="75" spans="1:15">
      <c r="A75" s="21" t="s">
        <v>69</v>
      </c>
      <c r="B75" s="21" t="s">
        <v>254</v>
      </c>
      <c r="C75" s="21" t="s">
        <v>136</v>
      </c>
      <c r="D75" s="21" t="s">
        <v>137</v>
      </c>
      <c r="E75" s="21">
        <v>21.552726160586495</v>
      </c>
      <c r="F75" s="21">
        <v>18.087470357254002</v>
      </c>
      <c r="G75" s="21">
        <v>13.182700584147714</v>
      </c>
      <c r="H75" s="21">
        <v>11.114872801533503</v>
      </c>
      <c r="I75" s="21">
        <v>10.517116959572252</v>
      </c>
      <c r="J75" s="21">
        <v>9.0924068721559852</v>
      </c>
      <c r="K75" s="21">
        <v>10.126627109061323</v>
      </c>
      <c r="L75" s="21">
        <v>10.211877325541787</v>
      </c>
      <c r="M75" s="21">
        <v>10.058646598328096</v>
      </c>
      <c r="N75" s="21">
        <v>9.5613275513723615</v>
      </c>
      <c r="O75" s="21">
        <v>8.9290078150440237</v>
      </c>
    </row>
    <row r="76" spans="1:15">
      <c r="A76" s="21" t="s">
        <v>255</v>
      </c>
      <c r="B76" s="21" t="s">
        <v>256</v>
      </c>
      <c r="C76" s="21" t="s">
        <v>136</v>
      </c>
      <c r="D76" s="21" t="s">
        <v>137</v>
      </c>
      <c r="E76" s="21">
        <v>3.5027989596017814</v>
      </c>
      <c r="F76" s="21">
        <v>4.8055850254539205</v>
      </c>
      <c r="G76" s="21">
        <v>3.5967462817294074</v>
      </c>
      <c r="H76" s="21">
        <v>3.8998630805381094</v>
      </c>
      <c r="I76" s="21">
        <v>2.1232003803829773</v>
      </c>
      <c r="J76" s="21">
        <v>2.2364835742767966</v>
      </c>
      <c r="K76" s="21">
        <v>2.1464106339324114</v>
      </c>
      <c r="L76" s="21">
        <v>1.7135655314218914</v>
      </c>
      <c r="M76" s="21">
        <v>2.402982957042072</v>
      </c>
      <c r="N76" s="21">
        <v>3.3710119422311009</v>
      </c>
      <c r="O76" s="21">
        <v>2.8596757335330971</v>
      </c>
    </row>
    <row r="77" spans="1:15">
      <c r="A77" s="21" t="s">
        <v>257</v>
      </c>
      <c r="B77" s="21" t="s">
        <v>258</v>
      </c>
      <c r="C77" s="21" t="s">
        <v>136</v>
      </c>
      <c r="D77" s="21" t="s">
        <v>137</v>
      </c>
      <c r="E77" s="21">
        <v>21.739882852189051</v>
      </c>
      <c r="F77" s="21">
        <v>24.380332031280023</v>
      </c>
      <c r="G77" s="21">
        <v>26.590349528606332</v>
      </c>
      <c r="H77" s="21">
        <v>25.318526670926445</v>
      </c>
      <c r="I77" s="21">
        <v>26.852932148758065</v>
      </c>
      <c r="J77" s="21">
        <v>27.283345380615664</v>
      </c>
      <c r="K77" s="21">
        <v>27.612105771437111</v>
      </c>
      <c r="L77" s="21">
        <v>28.356683746816262</v>
      </c>
      <c r="M77" s="21">
        <v>28.075990176791155</v>
      </c>
      <c r="N77" s="21">
        <v>26.090736845703695</v>
      </c>
      <c r="O77" s="21">
        <v>25.920018557084269</v>
      </c>
    </row>
    <row r="78" spans="1:15">
      <c r="A78" s="21" t="s">
        <v>259</v>
      </c>
      <c r="B78" s="21" t="s">
        <v>260</v>
      </c>
      <c r="C78" s="21" t="s">
        <v>136</v>
      </c>
      <c r="D78" s="21" t="s">
        <v>137</v>
      </c>
      <c r="E78" s="21">
        <v>4.8091144054516448</v>
      </c>
      <c r="F78" s="21">
        <v>0.63895791038861183</v>
      </c>
      <c r="G78" s="21"/>
      <c r="H78" s="21"/>
      <c r="I78" s="21"/>
      <c r="J78" s="21"/>
      <c r="K78" s="21"/>
      <c r="L78" s="21"/>
      <c r="M78" s="21"/>
      <c r="N78" s="21"/>
      <c r="O78" s="21"/>
    </row>
    <row r="79" spans="1:15">
      <c r="A79" s="21" t="s">
        <v>261</v>
      </c>
      <c r="B79" s="21" t="s">
        <v>262</v>
      </c>
      <c r="C79" s="21" t="s">
        <v>136</v>
      </c>
      <c r="D79" s="21" t="s">
        <v>137</v>
      </c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</row>
    <row r="80" spans="1:15">
      <c r="A80" s="21" t="s">
        <v>47</v>
      </c>
      <c r="B80" s="21" t="s">
        <v>263</v>
      </c>
      <c r="C80" s="21" t="s">
        <v>136</v>
      </c>
      <c r="D80" s="21" t="s">
        <v>137</v>
      </c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</row>
    <row r="81" spans="1:15">
      <c r="A81" s="21" t="s">
        <v>85</v>
      </c>
      <c r="B81" s="21" t="s">
        <v>264</v>
      </c>
      <c r="C81" s="21" t="s">
        <v>136</v>
      </c>
      <c r="D81" s="21" t="s">
        <v>137</v>
      </c>
      <c r="E81" s="21">
        <v>20.838150714808584</v>
      </c>
      <c r="F81" s="21">
        <v>20.803595469309339</v>
      </c>
      <c r="G81" s="21">
        <v>23.548900359848748</v>
      </c>
      <c r="H81" s="21">
        <v>23.578344298903069</v>
      </c>
      <c r="I81" s="21">
        <v>23.80008493456662</v>
      </c>
      <c r="J81" s="21">
        <v>23.876527910980354</v>
      </c>
      <c r="K81" s="21">
        <v>22.471363562828557</v>
      </c>
      <c r="L81" s="21">
        <v>22.671572496373923</v>
      </c>
      <c r="M81" s="21">
        <v>23.983135967040752</v>
      </c>
      <c r="N81" s="21">
        <v>23.13511086448392</v>
      </c>
      <c r="O81" s="21">
        <v>22.643137409903225</v>
      </c>
    </row>
    <row r="82" spans="1:15">
      <c r="A82" s="21" t="s">
        <v>265</v>
      </c>
      <c r="B82" s="21" t="s">
        <v>266</v>
      </c>
      <c r="C82" s="21" t="s">
        <v>136</v>
      </c>
      <c r="D82" s="21" t="s">
        <v>137</v>
      </c>
      <c r="E82" s="21"/>
      <c r="F82" s="21">
        <v>4.120162347296521</v>
      </c>
      <c r="G82" s="21">
        <v>2.3324422329977605</v>
      </c>
      <c r="H82" s="21">
        <v>1.5074240328547401</v>
      </c>
      <c r="I82" s="21">
        <v>2.4935674260989074</v>
      </c>
      <c r="J82" s="21">
        <v>2.5386118762871188</v>
      </c>
      <c r="K82" s="21">
        <v>4.1038235404342771</v>
      </c>
      <c r="L82" s="21">
        <v>6.287810066527487</v>
      </c>
      <c r="M82" s="21">
        <v>4.5602220093949137</v>
      </c>
      <c r="N82" s="21">
        <v>3.2329928828219874</v>
      </c>
      <c r="O82" s="21">
        <v>3.3356420651298868</v>
      </c>
    </row>
    <row r="83" spans="1:15">
      <c r="A83" s="21" t="s">
        <v>46</v>
      </c>
      <c r="B83" s="21" t="s">
        <v>267</v>
      </c>
      <c r="C83" s="21" t="s">
        <v>136</v>
      </c>
      <c r="D83" s="21" t="s">
        <v>137</v>
      </c>
      <c r="E83" s="21"/>
      <c r="F83" s="21"/>
      <c r="G83" s="21">
        <v>2.3968186665469582</v>
      </c>
      <c r="H83" s="21">
        <v>1.6980873321294474</v>
      </c>
      <c r="I83" s="21">
        <v>7.7752156755368329</v>
      </c>
      <c r="J83" s="21">
        <v>5.1068241487724713</v>
      </c>
      <c r="K83" s="21"/>
      <c r="L83" s="21"/>
      <c r="M83" s="21">
        <v>2.2877210575506757</v>
      </c>
      <c r="N83" s="21">
        <v>4.4438167105841107</v>
      </c>
      <c r="O83" s="21">
        <v>8.2599320672856447</v>
      </c>
    </row>
    <row r="84" spans="1:15">
      <c r="A84" s="21" t="s">
        <v>268</v>
      </c>
      <c r="B84" s="21" t="s">
        <v>269</v>
      </c>
      <c r="C84" s="21" t="s">
        <v>136</v>
      </c>
      <c r="D84" s="21" t="s">
        <v>137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</row>
    <row r="85" spans="1:15">
      <c r="A85" s="21" t="s">
        <v>270</v>
      </c>
      <c r="B85" s="21" t="s">
        <v>271</v>
      </c>
      <c r="C85" s="21" t="s">
        <v>136</v>
      </c>
      <c r="D85" s="21" t="s">
        <v>137</v>
      </c>
      <c r="E85" s="21"/>
      <c r="F85" s="21"/>
      <c r="G85" s="21"/>
      <c r="H85" s="21"/>
      <c r="I85" s="21"/>
      <c r="J85" s="21">
        <v>2.4969385886174531</v>
      </c>
      <c r="K85" s="21">
        <v>5.0826712255821729</v>
      </c>
      <c r="L85" s="21">
        <v>0.9594672373374955</v>
      </c>
      <c r="M85" s="21"/>
      <c r="N85" s="21"/>
      <c r="O85" s="21"/>
    </row>
    <row r="86" spans="1:15">
      <c r="A86" s="21" t="s">
        <v>272</v>
      </c>
      <c r="B86" s="21" t="s">
        <v>273</v>
      </c>
      <c r="C86" s="21" t="s">
        <v>136</v>
      </c>
      <c r="D86" s="21" t="s">
        <v>137</v>
      </c>
      <c r="E86" s="21"/>
      <c r="F86" s="21"/>
      <c r="G86" s="21"/>
      <c r="H86" s="21">
        <v>5.1744788376500317</v>
      </c>
      <c r="I86" s="21">
        <v>0.17929949866332301</v>
      </c>
      <c r="J86" s="21">
        <v>7.3213291106883682</v>
      </c>
      <c r="K86" s="21">
        <v>0</v>
      </c>
      <c r="L86" s="21">
        <v>5.5418673886325508E-2</v>
      </c>
      <c r="M86" s="21">
        <v>1.250463004712751</v>
      </c>
      <c r="N86" s="21">
        <v>8.0396991354826627E-2</v>
      </c>
      <c r="O86" s="21">
        <v>0.15385920427551966</v>
      </c>
    </row>
    <row r="87" spans="1:15">
      <c r="A87" s="21" t="s">
        <v>274</v>
      </c>
      <c r="B87" s="21" t="s">
        <v>275</v>
      </c>
      <c r="C87" s="21" t="s">
        <v>136</v>
      </c>
      <c r="D87" s="21" t="s">
        <v>137</v>
      </c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</row>
    <row r="88" spans="1:15">
      <c r="A88" s="21" t="s">
        <v>276</v>
      </c>
      <c r="B88" s="21" t="s">
        <v>277</v>
      </c>
      <c r="C88" s="21" t="s">
        <v>136</v>
      </c>
      <c r="D88" s="21" t="s">
        <v>137</v>
      </c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</row>
    <row r="89" spans="1:15">
      <c r="A89" s="21" t="s">
        <v>82</v>
      </c>
      <c r="B89" s="21" t="s">
        <v>278</v>
      </c>
      <c r="C89" s="21" t="s">
        <v>136</v>
      </c>
      <c r="D89" s="21" t="s">
        <v>137</v>
      </c>
      <c r="E89" s="21">
        <v>10.981423517410382</v>
      </c>
      <c r="F89" s="21">
        <v>12.15131665853259</v>
      </c>
      <c r="G89" s="21">
        <v>11.511900472645246</v>
      </c>
      <c r="H89" s="21">
        <v>11.146422288786555</v>
      </c>
      <c r="I89" s="21">
        <v>10.056696937712507</v>
      </c>
      <c r="J89" s="21">
        <v>8.3751504633685698</v>
      </c>
      <c r="K89" s="21">
        <v>11.40054345693984</v>
      </c>
      <c r="L89" s="21">
        <v>12.806704661946917</v>
      </c>
      <c r="M89" s="21">
        <v>13.616633101905107</v>
      </c>
      <c r="N89" s="21">
        <v>11.99180698486016</v>
      </c>
      <c r="O89" s="21">
        <v>12.808845127518476</v>
      </c>
    </row>
    <row r="90" spans="1:15">
      <c r="A90" s="21" t="s">
        <v>279</v>
      </c>
      <c r="B90" s="21" t="s">
        <v>280</v>
      </c>
      <c r="C90" s="21" t="s">
        <v>136</v>
      </c>
      <c r="D90" s="21" t="s">
        <v>137</v>
      </c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</row>
    <row r="91" spans="1:15">
      <c r="A91" s="21" t="s">
        <v>281</v>
      </c>
      <c r="B91" s="21" t="s">
        <v>282</v>
      </c>
      <c r="C91" s="21" t="s">
        <v>136</v>
      </c>
      <c r="D91" s="21" t="s">
        <v>137</v>
      </c>
      <c r="E91" s="21">
        <v>4.2738827690704095</v>
      </c>
      <c r="F91" s="21">
        <v>1.6364790551376791</v>
      </c>
      <c r="G91" s="21">
        <v>47.274863697619594</v>
      </c>
      <c r="H91" s="21">
        <v>8.7002434962421624</v>
      </c>
      <c r="I91" s="21">
        <v>47.287094815832162</v>
      </c>
      <c r="J91" s="21">
        <v>1.4611324821471836</v>
      </c>
      <c r="K91" s="21">
        <v>1.042661353511747</v>
      </c>
      <c r="L91" s="21">
        <v>78.476628320672987</v>
      </c>
      <c r="M91" s="21">
        <v>4.8066850895635049</v>
      </c>
      <c r="N91" s="21">
        <v>4.3372043708848933</v>
      </c>
      <c r="O91" s="21">
        <v>1.7092523487311235</v>
      </c>
    </row>
    <row r="92" spans="1:15">
      <c r="A92" s="21" t="s">
        <v>98</v>
      </c>
      <c r="B92" s="21" t="s">
        <v>283</v>
      </c>
      <c r="C92" s="21" t="s">
        <v>136</v>
      </c>
      <c r="D92" s="21" t="s">
        <v>137</v>
      </c>
      <c r="E92" s="21">
        <v>4.3308888446695892</v>
      </c>
      <c r="F92" s="21">
        <v>4.8133984751394774</v>
      </c>
      <c r="G92" s="21">
        <v>6.3344840475867885</v>
      </c>
      <c r="H92" s="21">
        <v>4.9703048333608297</v>
      </c>
      <c r="I92" s="21">
        <v>5.0681898164446864</v>
      </c>
      <c r="J92" s="21">
        <v>5.1435563781323825</v>
      </c>
      <c r="K92" s="21">
        <v>5.3872199119557429</v>
      </c>
      <c r="L92" s="21">
        <v>5.4733563184452327</v>
      </c>
      <c r="M92" s="21">
        <v>5.8119454064796798</v>
      </c>
      <c r="N92" s="21">
        <v>5.3405091152488362</v>
      </c>
      <c r="O92" s="21"/>
    </row>
    <row r="93" spans="1:15">
      <c r="A93" s="21" t="s">
        <v>284</v>
      </c>
      <c r="B93" s="21" t="s">
        <v>285</v>
      </c>
      <c r="C93" s="21" t="s">
        <v>136</v>
      </c>
      <c r="D93" s="21" t="s">
        <v>137</v>
      </c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</row>
    <row r="94" spans="1:15">
      <c r="A94" s="21" t="s">
        <v>286</v>
      </c>
      <c r="B94" s="21" t="s">
        <v>287</v>
      </c>
      <c r="C94" s="21" t="s">
        <v>136</v>
      </c>
      <c r="D94" s="21" t="s">
        <v>137</v>
      </c>
      <c r="E94" s="21">
        <v>0.11091215241854573</v>
      </c>
      <c r="F94" s="21">
        <v>4.1299672389387157E-2</v>
      </c>
      <c r="G94" s="21">
        <v>0.18911495571180481</v>
      </c>
      <c r="H94" s="21">
        <v>0.22994363678407967</v>
      </c>
      <c r="I94" s="21">
        <v>0.12244563891267565</v>
      </c>
      <c r="J94" s="21">
        <v>0.2960376983243217</v>
      </c>
      <c r="K94" s="21">
        <v>0.21673680370785212</v>
      </c>
      <c r="L94" s="21">
        <v>0.17743955350781876</v>
      </c>
      <c r="M94" s="21">
        <v>0.19701230742388509</v>
      </c>
      <c r="N94" s="21">
        <v>9.0739357112465238E-2</v>
      </c>
      <c r="O94" s="21">
        <v>7.1633136072790163E-2</v>
      </c>
    </row>
    <row r="95" spans="1:15">
      <c r="A95" s="21" t="s">
        <v>288</v>
      </c>
      <c r="B95" s="21" t="s">
        <v>289</v>
      </c>
      <c r="C95" s="21" t="s">
        <v>136</v>
      </c>
      <c r="D95" s="21" t="s">
        <v>137</v>
      </c>
      <c r="E95" s="21">
        <v>19.980505505699814</v>
      </c>
      <c r="F95" s="21">
        <v>21.328993436796789</v>
      </c>
      <c r="G95" s="21">
        <v>20.738103790344635</v>
      </c>
      <c r="H95" s="21">
        <v>18.928137385533176</v>
      </c>
      <c r="I95" s="21">
        <v>18.767179834646317</v>
      </c>
      <c r="J95" s="21">
        <v>18.666719012218376</v>
      </c>
      <c r="K95" s="21">
        <v>18.718621704336382</v>
      </c>
      <c r="L95" s="21">
        <v>19.629129056203148</v>
      </c>
      <c r="M95" s="21">
        <v>20.49322982425992</v>
      </c>
      <c r="N95" s="21">
        <v>20.414968335602008</v>
      </c>
      <c r="O95" s="21">
        <v>20.220144395081746</v>
      </c>
    </row>
    <row r="96" spans="1:15">
      <c r="A96" s="21" t="s">
        <v>290</v>
      </c>
      <c r="B96" s="21" t="s">
        <v>291</v>
      </c>
      <c r="C96" s="21" t="s">
        <v>136</v>
      </c>
      <c r="D96" s="21" t="s">
        <v>137</v>
      </c>
      <c r="E96" s="21">
        <v>24.395230283813152</v>
      </c>
      <c r="F96" s="21">
        <v>33.802533134166488</v>
      </c>
      <c r="G96" s="21">
        <v>36.808682873367935</v>
      </c>
      <c r="H96" s="21">
        <v>20.814350331781611</v>
      </c>
      <c r="I96" s="21">
        <v>18.500691333061852</v>
      </c>
      <c r="J96" s="21">
        <v>13.907141336774409</v>
      </c>
      <c r="K96" s="21">
        <v>11.405230531119377</v>
      </c>
      <c r="L96" s="21">
        <v>12.317975762855671</v>
      </c>
      <c r="M96" s="21">
        <v>13.502809292594526</v>
      </c>
      <c r="N96" s="21">
        <v>61.560161223523913</v>
      </c>
      <c r="O96" s="21">
        <v>64.647500146548552</v>
      </c>
    </row>
    <row r="97" spans="1:15">
      <c r="A97" s="21" t="s">
        <v>94</v>
      </c>
      <c r="B97" s="21" t="s">
        <v>292</v>
      </c>
      <c r="C97" s="21" t="s">
        <v>136</v>
      </c>
      <c r="D97" s="21" t="s">
        <v>137</v>
      </c>
      <c r="E97" s="21"/>
      <c r="F97" s="21">
        <v>2.3130248526029744</v>
      </c>
      <c r="G97" s="21">
        <v>2.6335455796970564</v>
      </c>
      <c r="H97" s="21">
        <v>1.727814346032704</v>
      </c>
      <c r="I97" s="21">
        <v>2.7953265681055939</v>
      </c>
      <c r="J97" s="21"/>
      <c r="K97" s="21">
        <v>2.5805585975404615</v>
      </c>
      <c r="L97" s="21">
        <v>1.3086981303782708</v>
      </c>
      <c r="M97" s="21">
        <v>2.8396369141503297</v>
      </c>
      <c r="N97" s="21">
        <v>3.1281621561149429</v>
      </c>
      <c r="O97" s="21"/>
    </row>
    <row r="98" spans="1:15">
      <c r="A98" s="21" t="s">
        <v>293</v>
      </c>
      <c r="B98" s="21" t="s">
        <v>294</v>
      </c>
      <c r="C98" s="21" t="s">
        <v>136</v>
      </c>
      <c r="D98" s="21" t="s">
        <v>137</v>
      </c>
      <c r="E98" s="21"/>
      <c r="F98" s="21"/>
      <c r="G98" s="21"/>
      <c r="H98" s="21"/>
      <c r="I98" s="21">
        <v>7.4919695497044945</v>
      </c>
      <c r="J98" s="21">
        <v>5.6942456335681575</v>
      </c>
      <c r="K98" s="21">
        <v>5.8306412656340525</v>
      </c>
      <c r="L98" s="21">
        <v>3.4952935019889622</v>
      </c>
      <c r="M98" s="21">
        <v>5.1533843938207378</v>
      </c>
      <c r="N98" s="21">
        <v>6.4775956856837915</v>
      </c>
      <c r="O98" s="21"/>
    </row>
    <row r="99" spans="1:15">
      <c r="A99" s="21" t="s">
        <v>71</v>
      </c>
      <c r="B99" s="21" t="s">
        <v>295</v>
      </c>
      <c r="C99" s="21" t="s">
        <v>136</v>
      </c>
      <c r="D99" s="21" t="s">
        <v>137</v>
      </c>
      <c r="E99" s="21">
        <v>9.5298442025760064</v>
      </c>
      <c r="F99" s="21">
        <v>11.386966114236721</v>
      </c>
      <c r="G99" s="21">
        <v>10.212884276961001</v>
      </c>
      <c r="H99" s="21">
        <v>8.7193328902598797</v>
      </c>
      <c r="I99" s="21">
        <v>11.885406619456704</v>
      </c>
      <c r="J99" s="21">
        <v>12.632883838373646</v>
      </c>
      <c r="K99" s="21">
        <v>10.547998277102476</v>
      </c>
      <c r="L99" s="21">
        <v>10.791949336429445</v>
      </c>
      <c r="M99" s="21">
        <v>14.702909963130505</v>
      </c>
      <c r="N99" s="21">
        <v>8.7955434753143038</v>
      </c>
      <c r="O99" s="21">
        <v>8.8944085088631244</v>
      </c>
    </row>
    <row r="100" spans="1:15">
      <c r="A100" s="21" t="s">
        <v>117</v>
      </c>
      <c r="B100" s="21" t="s">
        <v>296</v>
      </c>
      <c r="C100" s="21" t="s">
        <v>136</v>
      </c>
      <c r="D100" s="21" t="s">
        <v>137</v>
      </c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</row>
    <row r="101" spans="1:15">
      <c r="A101" s="21" t="s">
        <v>83</v>
      </c>
      <c r="B101" s="21" t="s">
        <v>297</v>
      </c>
      <c r="C101" s="21" t="s">
        <v>136</v>
      </c>
      <c r="D101" s="21" t="s">
        <v>137</v>
      </c>
      <c r="E101" s="21">
        <v>24.940362980093013</v>
      </c>
      <c r="F101" s="21">
        <v>26.707128933807983</v>
      </c>
      <c r="G101" s="21">
        <v>25.9021989648991</v>
      </c>
      <c r="H101" s="21">
        <v>25.152034404283174</v>
      </c>
      <c r="I101" s="21">
        <v>21.200956255612059</v>
      </c>
      <c r="J101" s="21">
        <v>19.361811428177763</v>
      </c>
      <c r="K101" s="21">
        <v>16.683836290005484</v>
      </c>
      <c r="L101" s="21"/>
      <c r="M101" s="21">
        <v>17.706183124312521</v>
      </c>
      <c r="N101" s="21">
        <v>17.304460187455202</v>
      </c>
      <c r="O101" s="21">
        <v>16.938014591936238</v>
      </c>
    </row>
    <row r="102" spans="1:15">
      <c r="A102" s="21" t="s">
        <v>298</v>
      </c>
      <c r="B102" s="21" t="s">
        <v>299</v>
      </c>
      <c r="C102" s="21" t="s">
        <v>136</v>
      </c>
      <c r="D102" s="21" t="s">
        <v>137</v>
      </c>
      <c r="E102" s="21">
        <v>16.947894661305771</v>
      </c>
      <c r="F102" s="21">
        <v>20.226152859561015</v>
      </c>
      <c r="G102" s="21">
        <v>19.986095235568431</v>
      </c>
      <c r="H102" s="21">
        <v>18.20129995712259</v>
      </c>
      <c r="I102" s="21">
        <v>19.246199915605075</v>
      </c>
      <c r="J102" s="21">
        <v>19.907605646597577</v>
      </c>
      <c r="K102" s="21">
        <v>19.823109401595634</v>
      </c>
      <c r="L102" s="21">
        <v>20.735782913044822</v>
      </c>
      <c r="M102" s="21">
        <v>20.732510461998981</v>
      </c>
      <c r="N102" s="21">
        <v>21.308353786814536</v>
      </c>
      <c r="O102" s="21">
        <v>21.872391381308976</v>
      </c>
    </row>
    <row r="103" spans="1:15">
      <c r="A103" s="21" t="s">
        <v>300</v>
      </c>
      <c r="B103" s="21" t="s">
        <v>301</v>
      </c>
      <c r="C103" s="21" t="s">
        <v>136</v>
      </c>
      <c r="D103" s="21" t="s">
        <v>137</v>
      </c>
      <c r="E103" s="21">
        <v>16.636710542876237</v>
      </c>
      <c r="F103" s="21">
        <v>19.558828724777648</v>
      </c>
      <c r="G103" s="21">
        <v>19.16622045077051</v>
      </c>
      <c r="H103" s="21">
        <v>17.4989311665652</v>
      </c>
      <c r="I103" s="21">
        <v>18.476351009079629</v>
      </c>
      <c r="J103" s="21">
        <v>19.19943020942253</v>
      </c>
      <c r="K103" s="21">
        <v>19.173025727401985</v>
      </c>
      <c r="L103" s="21">
        <v>20.170378106949112</v>
      </c>
      <c r="M103" s="21">
        <v>20.163050885889909</v>
      </c>
      <c r="N103" s="21">
        <v>20.667395190497516</v>
      </c>
      <c r="O103" s="21">
        <v>21.260815937885006</v>
      </c>
    </row>
    <row r="104" spans="1:15">
      <c r="A104" s="21" t="s">
        <v>302</v>
      </c>
      <c r="B104" s="21" t="s">
        <v>303</v>
      </c>
      <c r="C104" s="21" t="s">
        <v>136</v>
      </c>
      <c r="D104" s="21" t="s">
        <v>137</v>
      </c>
      <c r="E104" s="21"/>
      <c r="F104" s="21">
        <v>3.6894355144886268</v>
      </c>
      <c r="G104" s="21">
        <v>1.9070753856500329</v>
      </c>
      <c r="H104" s="21">
        <v>2.8934992243507378</v>
      </c>
      <c r="I104" s="21">
        <v>3.5157080076753626</v>
      </c>
      <c r="J104" s="21">
        <v>3.3816823204622417</v>
      </c>
      <c r="K104" s="21">
        <v>3.7262785566929493</v>
      </c>
      <c r="L104" s="21"/>
      <c r="M104" s="21">
        <v>5.0044688210777357</v>
      </c>
      <c r="N104" s="21">
        <v>4.5357568239286996</v>
      </c>
      <c r="O104" s="21"/>
    </row>
    <row r="105" spans="1:15">
      <c r="A105" s="21" t="s">
        <v>304</v>
      </c>
      <c r="B105" s="21" t="s">
        <v>305</v>
      </c>
      <c r="C105" s="21" t="s">
        <v>136</v>
      </c>
      <c r="D105" s="21" t="s">
        <v>137</v>
      </c>
      <c r="E105" s="21"/>
      <c r="F105" s="21">
        <v>2.9518000967553455</v>
      </c>
      <c r="G105" s="21">
        <v>1.5985331387721746</v>
      </c>
      <c r="H105" s="21">
        <v>1.4173740322215314</v>
      </c>
      <c r="I105" s="21">
        <v>2.0432848886767934</v>
      </c>
      <c r="J105" s="21">
        <v>2.8771427708180646</v>
      </c>
      <c r="K105" s="21">
        <v>2.1737295727070611</v>
      </c>
      <c r="L105" s="21"/>
      <c r="M105" s="21">
        <v>2.2690198704678202</v>
      </c>
      <c r="N105" s="21">
        <v>2.278524788446775</v>
      </c>
      <c r="O105" s="21">
        <v>1.933813835737483</v>
      </c>
    </row>
    <row r="106" spans="1:15">
      <c r="A106" s="21" t="s">
        <v>36</v>
      </c>
      <c r="B106" s="21" t="s">
        <v>306</v>
      </c>
      <c r="C106" s="21" t="s">
        <v>136</v>
      </c>
      <c r="D106" s="21" t="s">
        <v>137</v>
      </c>
      <c r="E106" s="21"/>
      <c r="F106" s="21"/>
      <c r="G106" s="21">
        <v>12.032051495146726</v>
      </c>
      <c r="H106" s="21">
        <v>10.605250538644276</v>
      </c>
      <c r="I106" s="21">
        <v>10.646610173638456</v>
      </c>
      <c r="J106" s="21">
        <v>9.5439555341225812</v>
      </c>
      <c r="K106" s="21">
        <v>9.2436442077193472</v>
      </c>
      <c r="L106" s="21">
        <v>8.8702093969982023</v>
      </c>
      <c r="M106" s="21">
        <v>7.9436401188732617</v>
      </c>
      <c r="N106" s="21">
        <v>8.2026323284288907</v>
      </c>
      <c r="O106" s="21">
        <v>8.0183955707512951</v>
      </c>
    </row>
    <row r="107" spans="1:15">
      <c r="A107" s="21" t="s">
        <v>307</v>
      </c>
      <c r="B107" s="21" t="s">
        <v>308</v>
      </c>
      <c r="C107" s="21" t="s">
        <v>136</v>
      </c>
      <c r="D107" s="21" t="s">
        <v>137</v>
      </c>
      <c r="E107" s="21"/>
      <c r="F107" s="21"/>
      <c r="G107" s="21">
        <v>2.2768638585550298</v>
      </c>
      <c r="H107" s="21">
        <v>4.6626814738845717</v>
      </c>
      <c r="I107" s="21">
        <v>5.2468440763281414</v>
      </c>
      <c r="J107" s="21">
        <v>3.8594028218744683</v>
      </c>
      <c r="K107" s="21"/>
      <c r="L107" s="21">
        <v>3.2886144043979697</v>
      </c>
      <c r="M107" s="21">
        <v>6.5066444728835577</v>
      </c>
      <c r="N107" s="21"/>
      <c r="O107" s="21"/>
    </row>
    <row r="108" spans="1:15">
      <c r="A108" s="21" t="s">
        <v>309</v>
      </c>
      <c r="B108" s="21" t="s">
        <v>310</v>
      </c>
      <c r="C108" s="21" t="s">
        <v>136</v>
      </c>
      <c r="D108" s="21" t="s">
        <v>137</v>
      </c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</row>
    <row r="109" spans="1:15">
      <c r="A109" s="21" t="s">
        <v>35</v>
      </c>
      <c r="B109" s="21" t="s">
        <v>311</v>
      </c>
      <c r="C109" s="21" t="s">
        <v>136</v>
      </c>
      <c r="D109" s="21" t="s">
        <v>137</v>
      </c>
      <c r="E109" s="21"/>
      <c r="F109" s="21">
        <v>9.6183860673770365</v>
      </c>
      <c r="G109" s="21">
        <v>7.6732460595511327</v>
      </c>
      <c r="H109" s="21">
        <v>7.7652559680462936</v>
      </c>
      <c r="I109" s="21">
        <v>7.4285540565107322</v>
      </c>
      <c r="J109" s="21">
        <v>8.6891271993502635</v>
      </c>
      <c r="K109" s="21">
        <v>9.0966257089555906</v>
      </c>
      <c r="L109" s="21">
        <v>7.990802431975383</v>
      </c>
      <c r="M109" s="21">
        <v>7.6455310849477431</v>
      </c>
      <c r="N109" s="21">
        <v>7.3522509535359184</v>
      </c>
      <c r="O109" s="21">
        <v>9.0079486205306587</v>
      </c>
    </row>
    <row r="110" spans="1:15">
      <c r="A110" s="21" t="s">
        <v>312</v>
      </c>
      <c r="B110" s="21" t="s">
        <v>313</v>
      </c>
      <c r="C110" s="21" t="s">
        <v>136</v>
      </c>
      <c r="D110" s="21" t="s">
        <v>137</v>
      </c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</row>
    <row r="111" spans="1:15">
      <c r="A111" s="21" t="s">
        <v>60</v>
      </c>
      <c r="B111" s="21" t="s">
        <v>314</v>
      </c>
      <c r="C111" s="21" t="s">
        <v>136</v>
      </c>
      <c r="D111" s="21" t="s">
        <v>137</v>
      </c>
      <c r="E111" s="21">
        <v>28.721595505788805</v>
      </c>
      <c r="F111" s="21">
        <v>26.434357118061563</v>
      </c>
      <c r="G111" s="21">
        <v>22.822558214844545</v>
      </c>
      <c r="H111" s="21">
        <v>24.797336032353954</v>
      </c>
      <c r="I111" s="21">
        <v>25.484073828761733</v>
      </c>
      <c r="J111" s="21">
        <v>24.836384449572957</v>
      </c>
      <c r="K111" s="21">
        <v>24.784022184301477</v>
      </c>
      <c r="L111" s="21">
        <v>28.198979920721762</v>
      </c>
      <c r="M111" s="21">
        <v>32.716502792432337</v>
      </c>
      <c r="N111" s="21">
        <v>29.030018480363605</v>
      </c>
      <c r="O111" s="21">
        <v>24.683831019070535</v>
      </c>
    </row>
    <row r="112" spans="1:15">
      <c r="A112" s="21" t="s">
        <v>315</v>
      </c>
      <c r="B112" s="21" t="s">
        <v>316</v>
      </c>
      <c r="C112" s="21" t="s">
        <v>136</v>
      </c>
      <c r="D112" s="21" t="s">
        <v>137</v>
      </c>
      <c r="E112" s="21"/>
      <c r="F112" s="21"/>
      <c r="G112" s="21"/>
      <c r="H112" s="21">
        <v>4.4848871749784012</v>
      </c>
      <c r="I112" s="21"/>
      <c r="J112" s="21">
        <v>1.6010929726403782</v>
      </c>
      <c r="K112" s="21">
        <v>1.5853318237705856</v>
      </c>
      <c r="L112" s="21"/>
      <c r="M112" s="21">
        <v>1.3842102396226701</v>
      </c>
      <c r="N112" s="21">
        <v>1.3399997248264441</v>
      </c>
      <c r="O112" s="21"/>
    </row>
    <row r="113" spans="1:15">
      <c r="A113" s="21" t="s">
        <v>33</v>
      </c>
      <c r="B113" s="21" t="s">
        <v>317</v>
      </c>
      <c r="C113" s="21" t="s">
        <v>136</v>
      </c>
      <c r="D113" s="21" t="s">
        <v>137</v>
      </c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</row>
    <row r="114" spans="1:15">
      <c r="A114" s="21" t="s">
        <v>66</v>
      </c>
      <c r="B114" s="21" t="s">
        <v>318</v>
      </c>
      <c r="C114" s="21" t="s">
        <v>136</v>
      </c>
      <c r="D114" s="21" t="s">
        <v>137</v>
      </c>
      <c r="E114" s="21">
        <v>40.88860629383246</v>
      </c>
      <c r="F114" s="21">
        <v>31.540276471129204</v>
      </c>
      <c r="G114" s="21">
        <v>21.158251102854699</v>
      </c>
      <c r="H114" s="21">
        <v>21.054401955601872</v>
      </c>
      <c r="I114" s="21">
        <v>15.394047268351738</v>
      </c>
      <c r="J114" s="21">
        <v>15.736426547563648</v>
      </c>
      <c r="K114" s="21">
        <v>17.125764120708954</v>
      </c>
      <c r="L114" s="21">
        <v>20.143613609244813</v>
      </c>
      <c r="M114" s="21">
        <v>23.394336915491714</v>
      </c>
      <c r="N114" s="21">
        <v>26.374308341071639</v>
      </c>
      <c r="O114" s="21">
        <v>23.472877420999055</v>
      </c>
    </row>
    <row r="115" spans="1:15">
      <c r="A115" s="21" t="s">
        <v>34</v>
      </c>
      <c r="B115" s="21" t="s">
        <v>319</v>
      </c>
      <c r="C115" s="21" t="s">
        <v>136</v>
      </c>
      <c r="D115" s="21" t="s">
        <v>137</v>
      </c>
      <c r="E115" s="21">
        <v>17.119947921876079</v>
      </c>
      <c r="F115" s="21">
        <v>23.544290887316105</v>
      </c>
      <c r="G115" s="21">
        <v>19.452421903704575</v>
      </c>
      <c r="H115" s="21">
        <v>18.504229891907777</v>
      </c>
      <c r="I115" s="21">
        <v>19.89303837617561</v>
      </c>
      <c r="J115" s="21">
        <v>19.022224780650994</v>
      </c>
      <c r="K115" s="21">
        <v>19.401718761462575</v>
      </c>
      <c r="L115" s="21">
        <v>22.883786883216068</v>
      </c>
      <c r="M115" s="21">
        <v>21.816044003096074</v>
      </c>
      <c r="N115" s="21">
        <v>21.364950582433501</v>
      </c>
      <c r="O115" s="21">
        <v>22.830810391412285</v>
      </c>
    </row>
    <row r="116" spans="1:15">
      <c r="A116" s="21" t="s">
        <v>84</v>
      </c>
      <c r="B116" s="21" t="s">
        <v>320</v>
      </c>
      <c r="C116" s="21" t="s">
        <v>136</v>
      </c>
      <c r="D116" s="21" t="s">
        <v>137</v>
      </c>
      <c r="E116" s="21">
        <v>7.3024053097837074</v>
      </c>
      <c r="F116" s="21">
        <v>8.4005084204408043</v>
      </c>
      <c r="G116" s="21">
        <v>8.1478556737222387</v>
      </c>
      <c r="H116" s="21">
        <v>8.0656168083086115</v>
      </c>
      <c r="I116" s="21">
        <v>7.6686823881204891</v>
      </c>
      <c r="J116" s="21">
        <v>7.907494364363246</v>
      </c>
      <c r="K116" s="21">
        <v>7.8233896155265699</v>
      </c>
      <c r="L116" s="21">
        <v>8.2880020186873082</v>
      </c>
      <c r="M116" s="21">
        <v>8.3740877645349663</v>
      </c>
      <c r="N116" s="21">
        <v>7.9078089436056933</v>
      </c>
      <c r="O116" s="21">
        <v>7.5050706924951927</v>
      </c>
    </row>
    <row r="117" spans="1:15">
      <c r="A117" s="21" t="s">
        <v>101</v>
      </c>
      <c r="B117" s="21" t="s">
        <v>321</v>
      </c>
      <c r="C117" s="21" t="s">
        <v>136</v>
      </c>
      <c r="D117" s="21" t="s">
        <v>137</v>
      </c>
      <c r="E117" s="21">
        <v>0.44497210225749961</v>
      </c>
      <c r="F117" s="21">
        <v>0.74144699510125123</v>
      </c>
      <c r="G117" s="21">
        <v>0.58521143212421911</v>
      </c>
      <c r="H117" s="21">
        <v>0.64955436464747807</v>
      </c>
      <c r="I117" s="21">
        <v>0.6336884094642623</v>
      </c>
      <c r="J117" s="21">
        <v>0.66850494081052525</v>
      </c>
      <c r="K117" s="21">
        <v>0.54867432600994759</v>
      </c>
      <c r="L117" s="21">
        <v>9.2760763722721781E-2</v>
      </c>
      <c r="M117" s="21">
        <v>0.4292038706262471</v>
      </c>
      <c r="N117" s="21">
        <v>2.1081224339796485</v>
      </c>
      <c r="O117" s="21"/>
    </row>
    <row r="118" spans="1:15">
      <c r="A118" s="21" t="s">
        <v>37</v>
      </c>
      <c r="B118" s="21" t="s">
        <v>322</v>
      </c>
      <c r="C118" s="21" t="s">
        <v>136</v>
      </c>
      <c r="D118" s="21" t="s">
        <v>137</v>
      </c>
      <c r="E118" s="21">
        <v>0.91723638148883779</v>
      </c>
      <c r="F118" s="21">
        <v>1.413960297063126</v>
      </c>
      <c r="G118" s="21">
        <v>2.8620532456316616</v>
      </c>
      <c r="H118" s="21">
        <v>2.5505672486439086</v>
      </c>
      <c r="I118" s="21">
        <v>2.3677774603861597</v>
      </c>
      <c r="J118" s="21">
        <v>1.6795580532246266</v>
      </c>
      <c r="K118" s="21">
        <v>1.8067241832621515</v>
      </c>
      <c r="L118" s="21">
        <v>2.577043112314001</v>
      </c>
      <c r="M118" s="21">
        <v>3.3779191125182613</v>
      </c>
      <c r="N118" s="21">
        <v>1.8128078358686053</v>
      </c>
      <c r="O118" s="21">
        <v>2.8874916277444567</v>
      </c>
    </row>
    <row r="119" spans="1:15">
      <c r="A119" s="21" t="s">
        <v>27</v>
      </c>
      <c r="B119" s="21" t="s">
        <v>323</v>
      </c>
      <c r="C119" s="21" t="s">
        <v>136</v>
      </c>
      <c r="D119" s="21" t="s">
        <v>137</v>
      </c>
      <c r="E119" s="21">
        <v>18.86632088190073</v>
      </c>
      <c r="F119" s="21">
        <v>20.585911413580483</v>
      </c>
      <c r="G119" s="21">
        <v>19.164022813342939</v>
      </c>
      <c r="H119" s="21">
        <v>18.431337757553614</v>
      </c>
      <c r="I119" s="21">
        <v>18.302719520356611</v>
      </c>
      <c r="J119" s="21">
        <v>17.821790908889199</v>
      </c>
      <c r="K119" s="21">
        <v>17.788500772057638</v>
      </c>
      <c r="L119" s="21">
        <v>18.070038974780868</v>
      </c>
      <c r="M119" s="21">
        <v>17.339836970828021</v>
      </c>
      <c r="N119" s="21">
        <v>17.560463821684763</v>
      </c>
      <c r="O119" s="21">
        <v>17.267689302287476</v>
      </c>
    </row>
    <row r="120" spans="1:15">
      <c r="A120" s="21" t="s">
        <v>19</v>
      </c>
      <c r="B120" s="21" t="s">
        <v>324</v>
      </c>
      <c r="C120" s="21" t="s">
        <v>136</v>
      </c>
      <c r="D120" s="21" t="s">
        <v>137</v>
      </c>
      <c r="E120" s="21"/>
      <c r="F120" s="21">
        <v>30.15330491848043</v>
      </c>
      <c r="G120" s="21">
        <v>34.271296948624162</v>
      </c>
      <c r="H120" s="21">
        <v>24.783065310149883</v>
      </c>
      <c r="I120" s="21">
        <v>30.242849826799421</v>
      </c>
      <c r="J120" s="21">
        <v>37.21629180657488</v>
      </c>
      <c r="K120" s="21">
        <v>38.012087177074186</v>
      </c>
      <c r="L120" s="21">
        <v>41.362450911099778</v>
      </c>
      <c r="M120" s="21">
        <v>30.669056341744806</v>
      </c>
      <c r="N120" s="21">
        <v>22.842762443966809</v>
      </c>
      <c r="O120" s="21">
        <v>22.015880842574354</v>
      </c>
    </row>
    <row r="121" spans="1:15">
      <c r="A121" s="21" t="s">
        <v>49</v>
      </c>
      <c r="B121" s="21" t="s">
        <v>325</v>
      </c>
      <c r="C121" s="21" t="s">
        <v>136</v>
      </c>
      <c r="D121" s="21" t="s">
        <v>137</v>
      </c>
      <c r="E121" s="21">
        <v>4.6949612880672387</v>
      </c>
      <c r="F121" s="21">
        <v>6.0676884791118608</v>
      </c>
      <c r="G121" s="21">
        <v>6.7221659622198144</v>
      </c>
      <c r="H121" s="21"/>
      <c r="I121" s="21"/>
      <c r="J121" s="21">
        <v>4.0721310932770738</v>
      </c>
      <c r="K121" s="21"/>
      <c r="L121" s="21"/>
      <c r="M121" s="21"/>
      <c r="N121" s="21">
        <v>3.3504322463256893</v>
      </c>
      <c r="O121" s="21">
        <v>3.6207859143564183</v>
      </c>
    </row>
    <row r="122" spans="1:15">
      <c r="A122" s="21" t="s">
        <v>326</v>
      </c>
      <c r="B122" s="21" t="s">
        <v>327</v>
      </c>
      <c r="C122" s="21" t="s">
        <v>136</v>
      </c>
      <c r="D122" s="21" t="s">
        <v>137</v>
      </c>
      <c r="E122" s="21">
        <v>3.119028054184648</v>
      </c>
      <c r="F122" s="21">
        <v>5.0445471205445687</v>
      </c>
      <c r="G122" s="21">
        <v>1.2301330456030017</v>
      </c>
      <c r="H122" s="21">
        <v>3.958118946512823</v>
      </c>
      <c r="I122" s="21">
        <v>4.7826136650930255</v>
      </c>
      <c r="J122" s="21">
        <v>5.4338848390468053</v>
      </c>
      <c r="K122" s="21">
        <v>2.0483992448617765</v>
      </c>
      <c r="L122" s="21">
        <v>12.247604882296868</v>
      </c>
      <c r="M122" s="21">
        <v>19.928284925233424</v>
      </c>
      <c r="N122" s="21">
        <v>17.623860761436031</v>
      </c>
      <c r="O122" s="21">
        <v>8.0516861065406875</v>
      </c>
    </row>
    <row r="123" spans="1:15">
      <c r="A123" s="21" t="s">
        <v>20</v>
      </c>
      <c r="B123" s="21" t="s">
        <v>328</v>
      </c>
      <c r="C123" s="21" t="s">
        <v>136</v>
      </c>
      <c r="D123" s="21" t="s">
        <v>137</v>
      </c>
      <c r="E123" s="21">
        <v>9.1651833069788941E-2</v>
      </c>
      <c r="F123" s="21">
        <v>0.20892438821706927</v>
      </c>
      <c r="G123" s="21">
        <v>0.15341517304352392</v>
      </c>
      <c r="H123" s="21">
        <v>0.11479334876993599</v>
      </c>
      <c r="I123" s="21">
        <v>0.25913069721528548</v>
      </c>
      <c r="J123" s="21">
        <v>1.2128470843449546</v>
      </c>
      <c r="K123" s="21">
        <v>0.50562775381941816</v>
      </c>
      <c r="L123" s="21">
        <v>1.5352477242523466</v>
      </c>
      <c r="M123" s="21">
        <v>1.8586708291910052</v>
      </c>
      <c r="N123" s="21">
        <v>1.7379525089569481</v>
      </c>
      <c r="O123" s="21">
        <v>1.4042600942965979</v>
      </c>
    </row>
    <row r="124" spans="1:15">
      <c r="A124" s="21" t="s">
        <v>329</v>
      </c>
      <c r="B124" s="21" t="s">
        <v>330</v>
      </c>
      <c r="C124" s="21" t="s">
        <v>136</v>
      </c>
      <c r="D124" s="21" t="s">
        <v>137</v>
      </c>
      <c r="E124" s="21"/>
      <c r="F124" s="21"/>
      <c r="G124" s="21"/>
      <c r="H124" s="21"/>
      <c r="I124" s="21"/>
      <c r="J124" s="21"/>
      <c r="K124" s="21">
        <v>2.7596438323772952</v>
      </c>
      <c r="L124" s="21">
        <v>1.3825432465069738</v>
      </c>
      <c r="M124" s="21">
        <v>2.7595992560146638</v>
      </c>
      <c r="N124" s="21"/>
      <c r="O124" s="21"/>
    </row>
    <row r="125" spans="1:15">
      <c r="A125" s="21" t="s">
        <v>331</v>
      </c>
      <c r="B125" s="21" t="s">
        <v>332</v>
      </c>
      <c r="C125" s="21" t="s">
        <v>136</v>
      </c>
      <c r="D125" s="21" t="s">
        <v>137</v>
      </c>
      <c r="E125" s="21"/>
      <c r="F125" s="21">
        <v>3.9078366496905041E-2</v>
      </c>
      <c r="G125" s="21">
        <v>1.3010519273282712</v>
      </c>
      <c r="H125" s="21">
        <v>0.12350153610662343</v>
      </c>
      <c r="I125" s="21">
        <v>35.767674112262284</v>
      </c>
      <c r="J125" s="21">
        <v>35.120595456466276</v>
      </c>
      <c r="K125" s="21">
        <v>27.635439108158472</v>
      </c>
      <c r="L125" s="21">
        <v>25.630173682408941</v>
      </c>
      <c r="M125" s="21">
        <v>31.316890162645521</v>
      </c>
      <c r="N125" s="21">
        <v>34.602640206442345</v>
      </c>
      <c r="O125" s="21"/>
    </row>
    <row r="126" spans="1:15">
      <c r="A126" s="21" t="s">
        <v>333</v>
      </c>
      <c r="B126" s="21" t="s">
        <v>334</v>
      </c>
      <c r="C126" s="21" t="s">
        <v>136</v>
      </c>
      <c r="D126" s="21" t="s">
        <v>137</v>
      </c>
      <c r="E126" s="21">
        <v>30.303062350455264</v>
      </c>
      <c r="F126" s="21">
        <v>32.026891663065747</v>
      </c>
      <c r="G126" s="21">
        <v>32.037298273393262</v>
      </c>
      <c r="H126" s="21">
        <v>28.13537200146855</v>
      </c>
      <c r="I126" s="21">
        <v>28.196576870504469</v>
      </c>
      <c r="J126" s="21">
        <v>29.804741340494601</v>
      </c>
      <c r="K126" s="21">
        <v>30.02540230519018</v>
      </c>
      <c r="L126" s="21">
        <v>31.210032184280006</v>
      </c>
      <c r="M126" s="21">
        <v>30.524589692432176</v>
      </c>
      <c r="N126" s="21">
        <v>32.516974380361212</v>
      </c>
      <c r="O126" s="21">
        <v>36.346865381632597</v>
      </c>
    </row>
    <row r="127" spans="1:15">
      <c r="A127" s="21" t="s">
        <v>21</v>
      </c>
      <c r="B127" s="21" t="s">
        <v>335</v>
      </c>
      <c r="C127" s="21" t="s">
        <v>136</v>
      </c>
      <c r="D127" s="21" t="s">
        <v>137</v>
      </c>
      <c r="E127" s="21"/>
      <c r="F127" s="21"/>
      <c r="G127" s="21">
        <v>3.1187568019346812</v>
      </c>
      <c r="H127" s="21">
        <v>2.7728719060848102</v>
      </c>
      <c r="I127" s="21"/>
      <c r="J127" s="21">
        <v>1.6617764215245696</v>
      </c>
      <c r="K127" s="21">
        <v>0.13404283318381988</v>
      </c>
      <c r="L127" s="21">
        <v>0.12759432562070583</v>
      </c>
      <c r="M127" s="21">
        <v>0.14718311229747102</v>
      </c>
      <c r="N127" s="21">
        <v>0.20376436703789746</v>
      </c>
      <c r="O127" s="21">
        <v>4.1219083028552355</v>
      </c>
    </row>
    <row r="128" spans="1:15">
      <c r="A128" s="21" t="s">
        <v>336</v>
      </c>
      <c r="B128" s="21" t="s">
        <v>337</v>
      </c>
      <c r="C128" s="21" t="s">
        <v>136</v>
      </c>
      <c r="D128" s="21" t="s">
        <v>137</v>
      </c>
      <c r="E128" s="21">
        <v>14.050342749315314</v>
      </c>
      <c r="F128" s="21">
        <v>15.395853788265663</v>
      </c>
      <c r="G128" s="21">
        <v>14.709239729010797</v>
      </c>
      <c r="H128" s="21">
        <v>13.453161630257943</v>
      </c>
      <c r="I128" s="21">
        <v>13.688790061608215</v>
      </c>
      <c r="J128" s="21">
        <v>13.743692782763731</v>
      </c>
      <c r="K128" s="21">
        <v>14.040249010677034</v>
      </c>
      <c r="L128" s="21">
        <v>14.517869844935381</v>
      </c>
      <c r="M128" s="21">
        <v>15.284559770785297</v>
      </c>
      <c r="N128" s="21">
        <v>15.31943262030283</v>
      </c>
      <c r="O128" s="21">
        <v>15.091058806510222</v>
      </c>
    </row>
    <row r="129" spans="1:15">
      <c r="A129" s="21" t="s">
        <v>338</v>
      </c>
      <c r="B129" s="21" t="s">
        <v>339</v>
      </c>
      <c r="C129" s="21" t="s">
        <v>136</v>
      </c>
      <c r="D129" s="21" t="s">
        <v>137</v>
      </c>
      <c r="E129" s="21"/>
      <c r="F129" s="21"/>
      <c r="G129" s="21">
        <v>6.7956400098365695</v>
      </c>
      <c r="H129" s="21">
        <v>8.1869103064276842</v>
      </c>
      <c r="I129" s="21">
        <v>8.703476531411928</v>
      </c>
      <c r="J129" s="21">
        <v>9.7845974004511636</v>
      </c>
      <c r="K129" s="21">
        <v>24.942571239957147</v>
      </c>
      <c r="L129" s="21">
        <v>35.226295289067686</v>
      </c>
      <c r="M129" s="21">
        <v>33.609537687132878</v>
      </c>
      <c r="N129" s="21">
        <v>37.351233615934767</v>
      </c>
      <c r="O129" s="21">
        <v>37.132292195629695</v>
      </c>
    </row>
    <row r="130" spans="1:15">
      <c r="A130" s="21" t="s">
        <v>22</v>
      </c>
      <c r="B130" s="21" t="s">
        <v>340</v>
      </c>
      <c r="C130" s="21" t="s">
        <v>136</v>
      </c>
      <c r="D130" s="21" t="s">
        <v>137</v>
      </c>
      <c r="E130" s="21">
        <v>3.4123936707479761</v>
      </c>
      <c r="F130" s="21">
        <v>8.4543462172974824</v>
      </c>
      <c r="G130" s="21">
        <v>27.801087738943757</v>
      </c>
      <c r="H130" s="21">
        <v>2.9513035528478242</v>
      </c>
      <c r="I130" s="21">
        <v>2.290684218118102</v>
      </c>
      <c r="J130" s="21">
        <v>2.7009576297942037</v>
      </c>
      <c r="K130" s="21">
        <v>2.5211995466924781</v>
      </c>
      <c r="L130" s="21">
        <v>2.1877007138490763</v>
      </c>
      <c r="M130" s="21">
        <v>2.8223137498183863</v>
      </c>
      <c r="N130" s="21">
        <v>7.9044325889929725</v>
      </c>
      <c r="O130" s="21">
        <v>2.3537902084911697</v>
      </c>
    </row>
    <row r="131" spans="1:15">
      <c r="A131" s="21" t="s">
        <v>341</v>
      </c>
      <c r="B131" s="21" t="s">
        <v>342</v>
      </c>
      <c r="C131" s="21" t="s">
        <v>136</v>
      </c>
      <c r="D131" s="21" t="s">
        <v>137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</row>
    <row r="132" spans="1:15">
      <c r="A132" s="21" t="s">
        <v>343</v>
      </c>
      <c r="B132" s="21" t="s">
        <v>344</v>
      </c>
      <c r="C132" s="21" t="s">
        <v>136</v>
      </c>
      <c r="D132" s="21" t="s">
        <v>137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</row>
    <row r="133" spans="1:15">
      <c r="A133" s="21" t="s">
        <v>345</v>
      </c>
      <c r="B133" s="21" t="s">
        <v>346</v>
      </c>
      <c r="C133" s="21" t="s">
        <v>136</v>
      </c>
      <c r="D133" s="21" t="s">
        <v>137</v>
      </c>
      <c r="E133" s="21"/>
      <c r="F133" s="21"/>
      <c r="G133" s="21"/>
      <c r="H133" s="21"/>
      <c r="I133" s="21">
        <v>8.1673503832808496</v>
      </c>
      <c r="J133" s="21">
        <v>8.5193853263618564</v>
      </c>
      <c r="K133" s="21">
        <v>6.2998820535134374</v>
      </c>
      <c r="L133" s="21">
        <v>4.5618185677908398</v>
      </c>
      <c r="M133" s="21">
        <v>6.430354732673055</v>
      </c>
      <c r="N133" s="21">
        <v>4.5693078901399016</v>
      </c>
      <c r="O133" s="21"/>
    </row>
    <row r="134" spans="1:15">
      <c r="A134" s="21" t="s">
        <v>347</v>
      </c>
      <c r="B134" s="21" t="s">
        <v>348</v>
      </c>
      <c r="C134" s="21" t="s">
        <v>136</v>
      </c>
      <c r="D134" s="21" t="s">
        <v>137</v>
      </c>
      <c r="E134" s="21">
        <v>13.062643985194057</v>
      </c>
      <c r="F134" s="21">
        <v>14.04167258013385</v>
      </c>
      <c r="G134" s="21">
        <v>13.49835001591077</v>
      </c>
      <c r="H134" s="21">
        <v>13.198866237384111</v>
      </c>
      <c r="I134" s="21">
        <v>12.945032102525944</v>
      </c>
      <c r="J134" s="21">
        <v>13.142362855715533</v>
      </c>
      <c r="K134" s="21">
        <v>13.242564110881935</v>
      </c>
      <c r="L134" s="21">
        <v>13.74012793995667</v>
      </c>
      <c r="M134" s="21">
        <v>14.553542884530135</v>
      </c>
      <c r="N134" s="21">
        <v>14.582907398090565</v>
      </c>
      <c r="O134" s="21">
        <v>14.344473251214149</v>
      </c>
    </row>
    <row r="135" spans="1:15">
      <c r="A135" s="21" t="s">
        <v>349</v>
      </c>
      <c r="B135" s="21" t="s">
        <v>350</v>
      </c>
      <c r="C135" s="21" t="s">
        <v>136</v>
      </c>
      <c r="D135" s="21" t="s">
        <v>137</v>
      </c>
      <c r="E135" s="21"/>
      <c r="F135" s="21"/>
      <c r="G135" s="21"/>
      <c r="H135" s="21"/>
      <c r="I135" s="21"/>
      <c r="J135" s="21"/>
      <c r="K135" s="21"/>
      <c r="L135" s="21">
        <v>5.8055490119877495</v>
      </c>
      <c r="M135" s="21"/>
      <c r="N135" s="21"/>
      <c r="O135" s="21"/>
    </row>
    <row r="136" spans="1:15">
      <c r="A136" s="21" t="s">
        <v>351</v>
      </c>
      <c r="B136" s="21" t="s">
        <v>352</v>
      </c>
      <c r="C136" s="21" t="s">
        <v>136</v>
      </c>
      <c r="D136" s="21" t="s">
        <v>137</v>
      </c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</row>
    <row r="137" spans="1:15">
      <c r="A137" s="21" t="s">
        <v>353</v>
      </c>
      <c r="B137" s="21" t="s">
        <v>354</v>
      </c>
      <c r="C137" s="21" t="s">
        <v>136</v>
      </c>
      <c r="D137" s="21" t="s">
        <v>137</v>
      </c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</row>
    <row r="138" spans="1:15">
      <c r="A138" s="21" t="s">
        <v>355</v>
      </c>
      <c r="B138" s="21" t="s">
        <v>356</v>
      </c>
      <c r="C138" s="21" t="s">
        <v>136</v>
      </c>
      <c r="D138" s="21" t="s">
        <v>137</v>
      </c>
      <c r="E138" s="21">
        <v>1.8777181031979062</v>
      </c>
      <c r="F138" s="21">
        <v>0.97933944814052654</v>
      </c>
      <c r="G138" s="21">
        <v>1.1300694249650407</v>
      </c>
      <c r="H138" s="21">
        <v>1.0355662487619626</v>
      </c>
      <c r="I138" s="21">
        <v>0.95100903686511973</v>
      </c>
      <c r="J138" s="21">
        <v>1.0395196663078576</v>
      </c>
      <c r="K138" s="21">
        <v>0.95492192029104705</v>
      </c>
      <c r="L138" s="21">
        <v>0.89174573767175014</v>
      </c>
      <c r="M138" s="21">
        <v>0.94460974927039021</v>
      </c>
      <c r="N138" s="21">
        <v>1.02026325926223</v>
      </c>
      <c r="O138" s="21"/>
    </row>
    <row r="139" spans="1:15">
      <c r="A139" s="21" t="s">
        <v>357</v>
      </c>
      <c r="B139" s="21" t="s">
        <v>358</v>
      </c>
      <c r="C139" s="21" t="s">
        <v>136</v>
      </c>
      <c r="D139" s="21" t="s">
        <v>137</v>
      </c>
      <c r="E139" s="21"/>
      <c r="F139" s="21">
        <v>6.6196033964460792</v>
      </c>
      <c r="G139" s="21">
        <v>5.6487251080646175</v>
      </c>
      <c r="H139" s="21">
        <v>6.4230030716351783</v>
      </c>
      <c r="I139" s="21">
        <v>7.4787595682874217</v>
      </c>
      <c r="J139" s="21">
        <v>9.1872504464931541</v>
      </c>
      <c r="K139" s="21">
        <v>9.9201463752999715</v>
      </c>
      <c r="L139" s="21">
        <v>6.0628356388630547</v>
      </c>
      <c r="M139" s="21">
        <v>12.066818721906515</v>
      </c>
      <c r="N139" s="21">
        <v>15.944765478074292</v>
      </c>
      <c r="O139" s="21">
        <v>17.244806663567608</v>
      </c>
    </row>
    <row r="140" spans="1:15">
      <c r="A140" s="21" t="s">
        <v>359</v>
      </c>
      <c r="B140" s="21" t="s">
        <v>360</v>
      </c>
      <c r="C140" s="21" t="s">
        <v>136</v>
      </c>
      <c r="D140" s="21" t="s">
        <v>137</v>
      </c>
      <c r="E140" s="21">
        <v>17.754591533379138</v>
      </c>
      <c r="F140" s="21">
        <v>20.659841567755532</v>
      </c>
      <c r="G140" s="21">
        <v>20.072819093418566</v>
      </c>
      <c r="H140" s="21">
        <v>18.141266386355195</v>
      </c>
      <c r="I140" s="21">
        <v>19.233224325726539</v>
      </c>
      <c r="J140" s="21">
        <v>19.965986080284988</v>
      </c>
      <c r="K140" s="21">
        <v>19.940585721457914</v>
      </c>
      <c r="L140" s="21">
        <v>20.989088252118567</v>
      </c>
      <c r="M140" s="21">
        <v>20.942455257595245</v>
      </c>
      <c r="N140" s="21">
        <v>21.48761996998206</v>
      </c>
      <c r="O140" s="21">
        <v>22.205206675055827</v>
      </c>
    </row>
    <row r="141" spans="1:15">
      <c r="A141" s="21" t="s">
        <v>361</v>
      </c>
      <c r="B141" s="21" t="s">
        <v>362</v>
      </c>
      <c r="C141" s="21" t="s">
        <v>136</v>
      </c>
      <c r="D141" s="21" t="s">
        <v>137</v>
      </c>
      <c r="E141" s="21"/>
      <c r="F141" s="21"/>
      <c r="G141" s="21"/>
      <c r="H141" s="21"/>
      <c r="I141" s="21"/>
      <c r="J141" s="21"/>
      <c r="K141" s="21"/>
      <c r="L141" s="21">
        <v>0.21268553200894347</v>
      </c>
      <c r="M141" s="21"/>
      <c r="N141" s="21">
        <v>0.20855530538443906</v>
      </c>
      <c r="O141" s="21"/>
    </row>
    <row r="142" spans="1:15">
      <c r="A142" s="21" t="s">
        <v>363</v>
      </c>
      <c r="B142" s="21" t="s">
        <v>364</v>
      </c>
      <c r="C142" s="21" t="s">
        <v>136</v>
      </c>
      <c r="D142" s="21" t="s">
        <v>137</v>
      </c>
      <c r="E142" s="21">
        <v>18.847239505293004</v>
      </c>
      <c r="F142" s="21">
        <v>23.809122004393178</v>
      </c>
      <c r="G142" s="21">
        <v>23.716443836914468</v>
      </c>
      <c r="H142" s="21">
        <v>21.517214539321767</v>
      </c>
      <c r="I142" s="21">
        <v>21.259511758490078</v>
      </c>
      <c r="J142" s="21">
        <v>21.786182962908779</v>
      </c>
      <c r="K142" s="21">
        <v>22.045802800741971</v>
      </c>
      <c r="L142" s="21">
        <v>23.186924927121243</v>
      </c>
      <c r="M142" s="21">
        <v>25.646336034526446</v>
      </c>
      <c r="N142" s="21">
        <v>24.033879404640107</v>
      </c>
      <c r="O142" s="21">
        <v>23.678325664648757</v>
      </c>
    </row>
    <row r="143" spans="1:15">
      <c r="A143" s="21" t="s">
        <v>73</v>
      </c>
      <c r="B143" s="21" t="s">
        <v>365</v>
      </c>
      <c r="C143" s="21" t="s">
        <v>136</v>
      </c>
      <c r="D143" s="21" t="s">
        <v>137</v>
      </c>
      <c r="E143" s="21">
        <v>11.833034557073773</v>
      </c>
      <c r="F143" s="21">
        <v>10.612611543094131</v>
      </c>
      <c r="G143" s="21">
        <v>11.261193263743664</v>
      </c>
      <c r="H143" s="21">
        <v>10.637042569355325</v>
      </c>
      <c r="I143" s="21">
        <v>11.062874422933275</v>
      </c>
      <c r="J143" s="21">
        <v>11.055628673321744</v>
      </c>
      <c r="K143" s="21">
        <v>11.160203003586878</v>
      </c>
      <c r="L143" s="21">
        <v>12.809133894658583</v>
      </c>
      <c r="M143" s="21">
        <v>12.717698240880107</v>
      </c>
      <c r="N143" s="21">
        <v>12.565424941287674</v>
      </c>
      <c r="O143" s="21">
        <v>12.110964782187336</v>
      </c>
    </row>
    <row r="144" spans="1:15">
      <c r="A144" s="21" t="s">
        <v>74</v>
      </c>
      <c r="B144" s="21" t="s">
        <v>366</v>
      </c>
      <c r="C144" s="21" t="s">
        <v>136</v>
      </c>
      <c r="D144" s="21" t="s">
        <v>137</v>
      </c>
      <c r="E144" s="21">
        <v>8.008631865640826</v>
      </c>
      <c r="F144" s="21">
        <v>10.315125788684012</v>
      </c>
      <c r="G144" s="21">
        <v>8.7697503959254899</v>
      </c>
      <c r="H144" s="21">
        <v>9.0459362491717652</v>
      </c>
      <c r="I144" s="21">
        <v>8.6830467445034927</v>
      </c>
      <c r="J144" s="21">
        <v>6.8450803514652048</v>
      </c>
      <c r="K144" s="21">
        <v>5.9741809160593249</v>
      </c>
      <c r="L144" s="21">
        <v>7.1091874202117111</v>
      </c>
      <c r="M144" s="21">
        <v>7.9698436357637075</v>
      </c>
      <c r="N144" s="21">
        <v>7.1419874054072006</v>
      </c>
      <c r="O144" s="21">
        <v>6.9706846235390723</v>
      </c>
    </row>
    <row r="145" spans="1:15">
      <c r="A145" s="21" t="s">
        <v>72</v>
      </c>
      <c r="B145" s="21" t="s">
        <v>367</v>
      </c>
      <c r="C145" s="21" t="s">
        <v>136</v>
      </c>
      <c r="D145" s="21" t="s">
        <v>137</v>
      </c>
      <c r="E145" s="21">
        <v>7.3308205288932049</v>
      </c>
      <c r="F145" s="21">
        <v>8.6290895507923757</v>
      </c>
      <c r="G145" s="21">
        <v>8.3091262132383132</v>
      </c>
      <c r="H145" s="21">
        <v>9.3198085359680025</v>
      </c>
      <c r="I145" s="21">
        <v>11.254775774634485</v>
      </c>
      <c r="J145" s="21">
        <v>15.223791214010049</v>
      </c>
      <c r="K145" s="21">
        <v>17.688238769247754</v>
      </c>
      <c r="L145" s="21">
        <v>18.827374882860994</v>
      </c>
      <c r="M145" s="21">
        <v>17.13849002509091</v>
      </c>
      <c r="N145" s="21">
        <v>17.498260611039086</v>
      </c>
      <c r="O145" s="21">
        <v>20.2847739629069</v>
      </c>
    </row>
    <row r="146" spans="1:15">
      <c r="A146" s="21" t="s">
        <v>368</v>
      </c>
      <c r="B146" s="21" t="s">
        <v>369</v>
      </c>
      <c r="C146" s="21" t="s">
        <v>136</v>
      </c>
      <c r="D146" s="21" t="s">
        <v>137</v>
      </c>
      <c r="E146" s="21">
        <v>3.4717665016978287</v>
      </c>
      <c r="F146" s="21">
        <v>7.0362383301135214</v>
      </c>
      <c r="G146" s="21"/>
      <c r="H146" s="21"/>
      <c r="I146" s="21"/>
      <c r="J146" s="21"/>
      <c r="K146" s="21">
        <v>0.16374525240217919</v>
      </c>
      <c r="L146" s="21"/>
      <c r="M146" s="21"/>
      <c r="N146" s="21"/>
      <c r="O146" s="21"/>
    </row>
    <row r="147" spans="1:15">
      <c r="A147" s="21" t="s">
        <v>370</v>
      </c>
      <c r="B147" s="21" t="s">
        <v>371</v>
      </c>
      <c r="C147" s="21" t="s">
        <v>136</v>
      </c>
      <c r="D147" s="21" t="s">
        <v>137</v>
      </c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</row>
    <row r="148" spans="1:15">
      <c r="A148" s="21" t="s">
        <v>50</v>
      </c>
      <c r="B148" s="21" t="s">
        <v>372</v>
      </c>
      <c r="C148" s="21" t="s">
        <v>136</v>
      </c>
      <c r="D148" s="21" t="s">
        <v>137</v>
      </c>
      <c r="E148" s="21"/>
      <c r="F148" s="21"/>
      <c r="G148" s="21"/>
      <c r="H148" s="21"/>
      <c r="I148" s="21"/>
      <c r="J148" s="21"/>
      <c r="K148" s="21"/>
      <c r="L148" s="21">
        <v>3.6688466061540645</v>
      </c>
      <c r="M148" s="21">
        <v>3.7404827147042132</v>
      </c>
      <c r="N148" s="21">
        <v>3.8385127272997144</v>
      </c>
      <c r="O148" s="21">
        <v>3.9991751975694352</v>
      </c>
    </row>
    <row r="149" spans="1:15">
      <c r="A149" s="21" t="s">
        <v>373</v>
      </c>
      <c r="B149" s="21" t="s">
        <v>374</v>
      </c>
      <c r="C149" s="21" t="s">
        <v>136</v>
      </c>
      <c r="D149" s="21" t="s">
        <v>137</v>
      </c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</row>
    <row r="150" spans="1:15">
      <c r="A150" s="21" t="s">
        <v>115</v>
      </c>
      <c r="B150" s="21" t="s">
        <v>375</v>
      </c>
      <c r="C150" s="21" t="s">
        <v>136</v>
      </c>
      <c r="D150" s="21" t="s">
        <v>137</v>
      </c>
      <c r="E150" s="21"/>
      <c r="F150" s="21">
        <v>5.8464587745001326</v>
      </c>
      <c r="G150" s="21">
        <v>9.7198164448663302</v>
      </c>
      <c r="H150" s="21">
        <v>7.4261829113962996</v>
      </c>
      <c r="I150" s="21">
        <v>5.1334829386630334</v>
      </c>
      <c r="J150" s="21">
        <v>2.7669056726402275</v>
      </c>
      <c r="K150" s="21">
        <v>5.3413225441045205</v>
      </c>
      <c r="L150" s="21">
        <v>4.6188481088055484</v>
      </c>
      <c r="M150" s="21">
        <v>3.4876646918495071</v>
      </c>
      <c r="N150" s="21">
        <v>5.3973442848442348</v>
      </c>
      <c r="O150" s="21">
        <v>2.532451017049127</v>
      </c>
    </row>
    <row r="151" spans="1:15">
      <c r="A151" s="21" t="s">
        <v>376</v>
      </c>
      <c r="B151" s="21" t="s">
        <v>377</v>
      </c>
      <c r="C151" s="21" t="s">
        <v>136</v>
      </c>
      <c r="D151" s="21" t="s">
        <v>137</v>
      </c>
      <c r="E151" s="21">
        <v>0.72127864089185889</v>
      </c>
      <c r="F151" s="21">
        <v>1.7201420878525195</v>
      </c>
      <c r="G151" s="21">
        <v>1.6240531746121039</v>
      </c>
      <c r="H151" s="21">
        <v>9.7295637076430577</v>
      </c>
      <c r="I151" s="21">
        <v>0.45566675420520497</v>
      </c>
      <c r="J151" s="21">
        <v>0.4728195248535787</v>
      </c>
      <c r="K151" s="21">
        <v>0.63739137921527989</v>
      </c>
      <c r="L151" s="21">
        <v>0.25696715935373965</v>
      </c>
      <c r="M151" s="21">
        <v>1.0862438323791552</v>
      </c>
      <c r="N151" s="21">
        <v>0.41736420227506077</v>
      </c>
      <c r="O151" s="21">
        <v>0.30488491993163458</v>
      </c>
    </row>
    <row r="152" spans="1:15">
      <c r="A152" s="21" t="s">
        <v>378</v>
      </c>
      <c r="B152" s="21" t="s">
        <v>379</v>
      </c>
      <c r="C152" s="21" t="s">
        <v>136</v>
      </c>
      <c r="D152" s="21" t="s">
        <v>137</v>
      </c>
      <c r="E152" s="21"/>
      <c r="F152" s="21"/>
      <c r="G152" s="21"/>
      <c r="H152" s="21"/>
      <c r="I152" s="21"/>
      <c r="J152" s="21"/>
      <c r="K152" s="21"/>
      <c r="L152" s="21"/>
      <c r="M152" s="21">
        <v>2.530737920998798E-2</v>
      </c>
      <c r="N152" s="21">
        <v>0.14397589013907502</v>
      </c>
      <c r="O152" s="21"/>
    </row>
    <row r="153" spans="1:15">
      <c r="A153" s="21" t="s">
        <v>380</v>
      </c>
      <c r="B153" s="21" t="s">
        <v>381</v>
      </c>
      <c r="C153" s="21" t="s">
        <v>136</v>
      </c>
      <c r="D153" s="21" t="s">
        <v>137</v>
      </c>
      <c r="E153" s="21"/>
      <c r="F153" s="21"/>
      <c r="G153" s="21"/>
      <c r="H153" s="21">
        <v>3.6936396273851781</v>
      </c>
      <c r="I153" s="21">
        <v>3.6320602887049001</v>
      </c>
      <c r="J153" s="21">
        <v>3.256405344440878</v>
      </c>
      <c r="K153" s="21">
        <v>5.1808836507373144</v>
      </c>
      <c r="L153" s="21">
        <v>5.3468535844925977</v>
      </c>
      <c r="M153" s="21">
        <v>13.17975293098012</v>
      </c>
      <c r="N153" s="21">
        <v>6.6469214491385342</v>
      </c>
      <c r="O153" s="21">
        <v>6.8290050427204809</v>
      </c>
    </row>
    <row r="154" spans="1:15">
      <c r="A154" s="21" t="s">
        <v>96</v>
      </c>
      <c r="B154" s="21" t="s">
        <v>382</v>
      </c>
      <c r="C154" s="21" t="s">
        <v>136</v>
      </c>
      <c r="D154" s="21" t="s">
        <v>137</v>
      </c>
      <c r="E154" s="21">
        <v>20.591397859375302</v>
      </c>
      <c r="F154" s="21">
        <v>22.716166968458012</v>
      </c>
      <c r="G154" s="21">
        <v>22.170684308504775</v>
      </c>
      <c r="H154" s="21">
        <v>21.171240094461972</v>
      </c>
      <c r="I154" s="21">
        <v>21.398200692381963</v>
      </c>
      <c r="J154" s="21">
        <v>20.536642872525373</v>
      </c>
      <c r="K154" s="21">
        <v>20.536312620193911</v>
      </c>
      <c r="L154" s="21">
        <v>19.832421906680427</v>
      </c>
      <c r="M154" s="21">
        <v>20.835510944533297</v>
      </c>
      <c r="N154" s="21">
        <v>21.619357931302392</v>
      </c>
      <c r="O154" s="21">
        <v>21.080297200875112</v>
      </c>
    </row>
    <row r="155" spans="1:15">
      <c r="A155" s="21" t="s">
        <v>383</v>
      </c>
      <c r="B155" s="21" t="s">
        <v>384</v>
      </c>
      <c r="C155" s="21" t="s">
        <v>136</v>
      </c>
      <c r="D155" s="21" t="s">
        <v>137</v>
      </c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</row>
    <row r="156" spans="1:15">
      <c r="A156" s="21" t="s">
        <v>385</v>
      </c>
      <c r="B156" s="21" t="s">
        <v>386</v>
      </c>
      <c r="C156" s="21" t="s">
        <v>136</v>
      </c>
      <c r="D156" s="21" t="s">
        <v>137</v>
      </c>
      <c r="E156" s="21">
        <v>17.802967165049438</v>
      </c>
      <c r="F156" s="21">
        <v>20.713032412459654</v>
      </c>
      <c r="G156" s="21">
        <v>20.123607020213804</v>
      </c>
      <c r="H156" s="21">
        <v>18.20035772198084</v>
      </c>
      <c r="I156" s="21">
        <v>19.280510634946221</v>
      </c>
      <c r="J156" s="21">
        <v>20.018773850714719</v>
      </c>
      <c r="K156" s="21">
        <v>20.003643810970548</v>
      </c>
      <c r="L156" s="21">
        <v>21.065169898656638</v>
      </c>
      <c r="M156" s="21">
        <v>21.028975391761005</v>
      </c>
      <c r="N156" s="21">
        <v>21.527009438822976</v>
      </c>
      <c r="O156" s="21">
        <v>22.260043322880211</v>
      </c>
    </row>
    <row r="157" spans="1:15">
      <c r="A157" s="21" t="s">
        <v>387</v>
      </c>
      <c r="B157" s="21" t="s">
        <v>388</v>
      </c>
      <c r="C157" s="21" t="s">
        <v>136</v>
      </c>
      <c r="D157" s="21" t="s">
        <v>137</v>
      </c>
      <c r="E157" s="21"/>
      <c r="F157" s="21">
        <v>3.1641230680203996</v>
      </c>
      <c r="G157" s="21">
        <v>3.5566682841484889</v>
      </c>
      <c r="H157" s="21">
        <v>4.1094843974188597</v>
      </c>
      <c r="I157" s="21">
        <v>4.0703931618941009</v>
      </c>
      <c r="J157" s="21">
        <v>3.7824864184246576</v>
      </c>
      <c r="K157" s="21">
        <v>3.2959100727453414</v>
      </c>
      <c r="L157" s="21">
        <v>3.3689701629847595</v>
      </c>
      <c r="M157" s="21">
        <v>2.0817769517503169</v>
      </c>
      <c r="N157" s="21">
        <v>3.9866816660114082</v>
      </c>
      <c r="O157" s="21">
        <v>4.0484935092351773</v>
      </c>
    </row>
    <row r="158" spans="1:15">
      <c r="A158" s="21" t="s">
        <v>389</v>
      </c>
      <c r="B158" s="21" t="s">
        <v>390</v>
      </c>
      <c r="C158" s="21" t="s">
        <v>136</v>
      </c>
      <c r="D158" s="21" t="s">
        <v>137</v>
      </c>
      <c r="E158" s="21">
        <v>3.2179765098287341</v>
      </c>
      <c r="F158" s="21"/>
      <c r="G158" s="21">
        <v>4.607103278628621</v>
      </c>
      <c r="H158" s="21">
        <v>4.4054019138023479</v>
      </c>
      <c r="I158" s="21">
        <v>2.2659417706824798</v>
      </c>
      <c r="J158" s="21"/>
      <c r="K158" s="21"/>
      <c r="L158" s="21"/>
      <c r="M158" s="21">
        <v>6.5230677354368698</v>
      </c>
      <c r="N158" s="21">
        <v>1.2442802111137898</v>
      </c>
      <c r="O158" s="21"/>
    </row>
    <row r="159" spans="1:15">
      <c r="A159" s="21" t="s">
        <v>391</v>
      </c>
      <c r="B159" s="21" t="s">
        <v>392</v>
      </c>
      <c r="C159" s="21" t="s">
        <v>136</v>
      </c>
      <c r="D159" s="21" t="s">
        <v>137</v>
      </c>
      <c r="E159" s="21">
        <v>50.449743053878173</v>
      </c>
      <c r="F159" s="21">
        <v>48.041991517989906</v>
      </c>
      <c r="G159" s="21">
        <v>47.184601636164658</v>
      </c>
      <c r="H159" s="21">
        <v>47.546225878355017</v>
      </c>
      <c r="I159" s="21">
        <v>46.12614293246196</v>
      </c>
      <c r="J159" s="21">
        <v>38.768058226102099</v>
      </c>
      <c r="K159" s="21">
        <v>34.777267804561909</v>
      </c>
      <c r="L159" s="21">
        <v>30.451435319965391</v>
      </c>
      <c r="M159" s="21">
        <v>21.987354190958104</v>
      </c>
      <c r="N159" s="21">
        <v>29.914230534408254</v>
      </c>
      <c r="O159" s="21">
        <v>32.213731472674922</v>
      </c>
    </row>
    <row r="160" spans="1:15">
      <c r="A160" s="21" t="s">
        <v>25</v>
      </c>
      <c r="B160" s="21" t="s">
        <v>393</v>
      </c>
      <c r="C160" s="21" t="s">
        <v>136</v>
      </c>
      <c r="D160" s="21" t="s">
        <v>137</v>
      </c>
      <c r="E160" s="21"/>
      <c r="F160" s="21"/>
      <c r="G160" s="21">
        <v>2.6812931202536581E-3</v>
      </c>
      <c r="H160" s="21">
        <v>0.20194895773955152</v>
      </c>
      <c r="I160" s="21">
        <v>1.0135705164720092</v>
      </c>
      <c r="J160" s="21">
        <v>0.26834389757972171</v>
      </c>
      <c r="K160" s="21">
        <v>0.62703227442204479</v>
      </c>
      <c r="L160" s="21">
        <v>0.46974409257637811</v>
      </c>
      <c r="M160" s="21">
        <v>7.5342317886917769</v>
      </c>
      <c r="N160" s="21">
        <v>6.0769072965229487</v>
      </c>
      <c r="O160" s="21">
        <v>4.3408780655667858</v>
      </c>
    </row>
    <row r="161" spans="1:15">
      <c r="A161" s="21" t="s">
        <v>394</v>
      </c>
      <c r="B161" s="21" t="s">
        <v>395</v>
      </c>
      <c r="C161" s="21" t="s">
        <v>136</v>
      </c>
      <c r="D161" s="21" t="s">
        <v>137</v>
      </c>
      <c r="E161" s="21"/>
      <c r="F161" s="21"/>
      <c r="G161" s="21"/>
      <c r="H161" s="21">
        <v>3.0482465777589129</v>
      </c>
      <c r="I161" s="21"/>
      <c r="J161" s="21"/>
      <c r="K161" s="21"/>
      <c r="L161" s="21"/>
      <c r="M161" s="21">
        <v>2.1027319489212108</v>
      </c>
      <c r="N161" s="21">
        <v>2.2088157597973517</v>
      </c>
      <c r="O161" s="21"/>
    </row>
    <row r="162" spans="1:15">
      <c r="A162" s="21" t="s">
        <v>396</v>
      </c>
      <c r="B162" s="21" t="s">
        <v>397</v>
      </c>
      <c r="C162" s="21" t="s">
        <v>136</v>
      </c>
      <c r="D162" s="21" t="s">
        <v>137</v>
      </c>
      <c r="E162" s="21">
        <v>9.5104403534629807</v>
      </c>
      <c r="F162" s="21">
        <v>24.331536992071889</v>
      </c>
      <c r="G162" s="21">
        <v>10.539825686193305</v>
      </c>
      <c r="H162" s="21">
        <v>17.811112415184926</v>
      </c>
      <c r="I162" s="21">
        <v>10.791380087582279</v>
      </c>
      <c r="J162" s="21">
        <v>7.8765892672570388</v>
      </c>
      <c r="K162" s="21">
        <v>14.802591852605374</v>
      </c>
      <c r="L162" s="21">
        <v>13.263168994349387</v>
      </c>
      <c r="M162" s="21">
        <v>5.6236813294425714</v>
      </c>
      <c r="N162" s="21">
        <v>4.2511189312721207</v>
      </c>
      <c r="O162" s="21">
        <v>3.1685312909718037</v>
      </c>
    </row>
    <row r="163" spans="1:15">
      <c r="A163" s="21" t="s">
        <v>398</v>
      </c>
      <c r="B163" s="21" t="s">
        <v>399</v>
      </c>
      <c r="C163" s="21" t="s">
        <v>136</v>
      </c>
      <c r="D163" s="21" t="s">
        <v>137</v>
      </c>
      <c r="E163" s="21"/>
      <c r="F163" s="21"/>
      <c r="G163" s="21"/>
      <c r="H163" s="21"/>
      <c r="I163" s="21"/>
      <c r="J163" s="21">
        <v>16.283875608484426</v>
      </c>
      <c r="K163" s="21">
        <v>19.616924342080726</v>
      </c>
      <c r="L163" s="21">
        <v>4.1646542860945521</v>
      </c>
      <c r="M163" s="21">
        <v>16.485093019938894</v>
      </c>
      <c r="N163" s="21">
        <v>3.4678284460909627</v>
      </c>
      <c r="O163" s="21">
        <v>4.9636039196945143</v>
      </c>
    </row>
    <row r="164" spans="1:15">
      <c r="A164" s="21" t="s">
        <v>400</v>
      </c>
      <c r="B164" s="21" t="s">
        <v>401</v>
      </c>
      <c r="C164" s="21" t="s">
        <v>136</v>
      </c>
      <c r="D164" s="21" t="s">
        <v>137</v>
      </c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</row>
    <row r="165" spans="1:15">
      <c r="A165" s="21" t="s">
        <v>402</v>
      </c>
      <c r="B165" s="21" t="s">
        <v>403</v>
      </c>
      <c r="C165" s="21" t="s">
        <v>136</v>
      </c>
      <c r="D165" s="21" t="s">
        <v>137</v>
      </c>
      <c r="E165" s="21"/>
      <c r="F165" s="21"/>
      <c r="G165" s="21"/>
      <c r="H165" s="21"/>
      <c r="I165" s="21">
        <v>24.738245941468385</v>
      </c>
      <c r="J165" s="21">
        <v>13.868642006116538</v>
      </c>
      <c r="K165" s="21">
        <v>5.6553029884782235</v>
      </c>
      <c r="L165" s="21"/>
      <c r="M165" s="21">
        <v>1.6717223345094707</v>
      </c>
      <c r="N165" s="21">
        <v>11.745099931784548</v>
      </c>
      <c r="O165" s="21">
        <v>5.6432384398520625</v>
      </c>
    </row>
    <row r="166" spans="1:15">
      <c r="A166" s="21" t="s">
        <v>404</v>
      </c>
      <c r="B166" s="21" t="s">
        <v>405</v>
      </c>
      <c r="C166" s="21" t="s">
        <v>136</v>
      </c>
      <c r="D166" s="21" t="s">
        <v>137</v>
      </c>
      <c r="E166" s="21"/>
      <c r="F166" s="21"/>
      <c r="G166" s="21"/>
      <c r="H166" s="21"/>
      <c r="I166" s="21"/>
      <c r="J166" s="21"/>
      <c r="K166" s="21"/>
      <c r="L166" s="21"/>
      <c r="M166" s="21">
        <v>2.0465249541159803E-3</v>
      </c>
      <c r="N166" s="21"/>
      <c r="O166" s="21"/>
    </row>
    <row r="167" spans="1:15">
      <c r="A167" s="21" t="s">
        <v>406</v>
      </c>
      <c r="B167" s="21" t="s">
        <v>407</v>
      </c>
      <c r="C167" s="21" t="s">
        <v>136</v>
      </c>
      <c r="D167" s="21" t="s">
        <v>137</v>
      </c>
      <c r="E167" s="21">
        <v>7.4763359164705694</v>
      </c>
      <c r="F167" s="21">
        <v>2.0078670790084754</v>
      </c>
      <c r="G167" s="21">
        <v>0.6932814851381266</v>
      </c>
      <c r="H167" s="21">
        <v>0.80007594984382724</v>
      </c>
      <c r="I167" s="21">
        <v>0.92924000170970311</v>
      </c>
      <c r="J167" s="21">
        <v>0.57572191907584747</v>
      </c>
      <c r="K167" s="21">
        <v>2.9877373102101732E-2</v>
      </c>
      <c r="L167" s="21">
        <v>0.1140910917695617</v>
      </c>
      <c r="M167" s="21">
        <v>0.10850320361469269</v>
      </c>
      <c r="N167" s="21">
        <v>2.3854936309016841</v>
      </c>
      <c r="O167" s="21">
        <v>2.5980510351857768</v>
      </c>
    </row>
    <row r="168" spans="1:15">
      <c r="A168" s="21" t="s">
        <v>408</v>
      </c>
      <c r="B168" s="21" t="s">
        <v>409</v>
      </c>
      <c r="C168" s="21" t="s">
        <v>136</v>
      </c>
      <c r="D168" s="21" t="s">
        <v>137</v>
      </c>
      <c r="E168" s="21">
        <v>2.4072666557691811</v>
      </c>
      <c r="F168" s="21">
        <v>3.7019570437920923</v>
      </c>
      <c r="G168" s="21">
        <v>2.2085866906359093</v>
      </c>
      <c r="H168" s="21">
        <v>17.911325455812928</v>
      </c>
      <c r="I168" s="21">
        <v>2.1113895459313534</v>
      </c>
      <c r="J168" s="21">
        <v>12.141020208166465</v>
      </c>
      <c r="K168" s="21">
        <v>4.077662118959938</v>
      </c>
      <c r="L168" s="21">
        <v>2.4249029222563592</v>
      </c>
      <c r="M168" s="21">
        <v>19.908778066657764</v>
      </c>
      <c r="N168" s="21">
        <v>11.507065262860039</v>
      </c>
      <c r="O168" s="21"/>
    </row>
    <row r="169" spans="1:15">
      <c r="A169" s="21" t="s">
        <v>24</v>
      </c>
      <c r="B169" s="21" t="s">
        <v>410</v>
      </c>
      <c r="C169" s="21" t="s">
        <v>136</v>
      </c>
      <c r="D169" s="21" t="s">
        <v>137</v>
      </c>
      <c r="E169" s="21"/>
      <c r="F169" s="21">
        <v>50.855435392030259</v>
      </c>
      <c r="G169" s="21">
        <v>49.284283697682021</v>
      </c>
      <c r="H169" s="21">
        <v>47.209338876629623</v>
      </c>
      <c r="I169" s="21">
        <v>47.480028908296333</v>
      </c>
      <c r="J169" s="21">
        <v>48.424342746175107</v>
      </c>
      <c r="K169" s="21">
        <v>49.127841024497485</v>
      </c>
      <c r="L169" s="21">
        <v>48.195691610100994</v>
      </c>
      <c r="M169" s="21">
        <v>48.874983752401448</v>
      </c>
      <c r="N169" s="21">
        <v>50.477703976930918</v>
      </c>
      <c r="O169" s="21">
        <v>52.771803864897869</v>
      </c>
    </row>
    <row r="170" spans="1:15">
      <c r="A170" s="21" t="s">
        <v>411</v>
      </c>
      <c r="B170" s="21" t="s">
        <v>412</v>
      </c>
      <c r="C170" s="21" t="s">
        <v>136</v>
      </c>
      <c r="D170" s="21" t="s">
        <v>137</v>
      </c>
      <c r="E170" s="21">
        <v>25.921757786199205</v>
      </c>
      <c r="F170" s="21">
        <v>23.680562894980792</v>
      </c>
      <c r="G170" s="21">
        <v>21.662169422053378</v>
      </c>
      <c r="H170" s="21">
        <v>19.830306573908427</v>
      </c>
      <c r="I170" s="21">
        <v>19.71226921081934</v>
      </c>
      <c r="J170" s="21">
        <v>19.689499139213314</v>
      </c>
      <c r="K170" s="21">
        <v>19.846489002002894</v>
      </c>
      <c r="L170" s="21">
        <v>20.730395429019278</v>
      </c>
      <c r="M170" s="21">
        <v>21.490552008014607</v>
      </c>
      <c r="N170" s="21">
        <v>18.795780023825028</v>
      </c>
      <c r="O170" s="21">
        <v>18.330190823817361</v>
      </c>
    </row>
    <row r="171" spans="1:15">
      <c r="A171" s="21" t="s">
        <v>51</v>
      </c>
      <c r="B171" s="21" t="s">
        <v>413</v>
      </c>
      <c r="C171" s="21" t="s">
        <v>136</v>
      </c>
      <c r="D171" s="21" t="s">
        <v>137</v>
      </c>
      <c r="E171" s="21">
        <v>1.1431926822122229</v>
      </c>
      <c r="F171" s="21">
        <v>1.6327584223711722</v>
      </c>
      <c r="G171" s="21">
        <v>1.9830180324511102</v>
      </c>
      <c r="H171" s="21">
        <v>1.8271097769411679</v>
      </c>
      <c r="I171" s="21">
        <v>5.3723590489726085</v>
      </c>
      <c r="J171" s="21">
        <v>2.8189137966650435</v>
      </c>
      <c r="K171" s="21">
        <v>3.6754688769865882</v>
      </c>
      <c r="L171" s="21">
        <v>0.43918632561240772</v>
      </c>
      <c r="M171" s="21">
        <v>2.2234582197854587</v>
      </c>
      <c r="N171" s="21">
        <v>1.3271471341545287</v>
      </c>
      <c r="O171" s="21">
        <v>0.21952036068573272</v>
      </c>
    </row>
    <row r="172" spans="1:15">
      <c r="A172" s="21" t="s">
        <v>414</v>
      </c>
      <c r="B172" s="21" t="s">
        <v>415</v>
      </c>
      <c r="C172" s="21" t="s">
        <v>136</v>
      </c>
      <c r="D172" s="21" t="s">
        <v>137</v>
      </c>
      <c r="E172" s="21">
        <v>0.66074493764374709</v>
      </c>
      <c r="F172" s="21">
        <v>8.5653791930652083</v>
      </c>
      <c r="G172" s="21">
        <v>0.89600867327807965</v>
      </c>
      <c r="H172" s="21">
        <v>15.445546131910676</v>
      </c>
      <c r="I172" s="21">
        <v>10.75797330124232</v>
      </c>
      <c r="J172" s="21">
        <v>14.030847348318643</v>
      </c>
      <c r="K172" s="21">
        <v>13.154739539686625</v>
      </c>
      <c r="L172" s="21">
        <v>5.2680110116219234</v>
      </c>
      <c r="M172" s="21"/>
      <c r="N172" s="21"/>
      <c r="O172" s="21"/>
    </row>
    <row r="173" spans="1:15">
      <c r="A173" s="21" t="s">
        <v>416</v>
      </c>
      <c r="B173" s="21" t="s">
        <v>417</v>
      </c>
      <c r="C173" s="21" t="s">
        <v>136</v>
      </c>
      <c r="D173" s="21" t="s">
        <v>137</v>
      </c>
      <c r="E173" s="21"/>
      <c r="F173" s="21">
        <v>17.392109638014254</v>
      </c>
      <c r="G173" s="21">
        <v>8.0465361845776062</v>
      </c>
      <c r="H173" s="21">
        <v>5.8214262295113919</v>
      </c>
      <c r="I173" s="21">
        <v>13.197276439923384</v>
      </c>
      <c r="J173" s="21">
        <v>57.688159819420989</v>
      </c>
      <c r="K173" s="21">
        <v>60.301482958283657</v>
      </c>
      <c r="L173" s="21">
        <v>15.861650738025704</v>
      </c>
      <c r="M173" s="21">
        <v>2.9793827994214919</v>
      </c>
      <c r="N173" s="21"/>
      <c r="O173" s="21"/>
    </row>
    <row r="174" spans="1:15">
      <c r="A174" s="21" t="s">
        <v>418</v>
      </c>
      <c r="B174" s="21" t="s">
        <v>419</v>
      </c>
      <c r="C174" s="21" t="s">
        <v>136</v>
      </c>
      <c r="D174" s="21" t="s">
        <v>137</v>
      </c>
      <c r="E174" s="21"/>
      <c r="F174" s="21">
        <v>2.9757336152581568</v>
      </c>
      <c r="G174" s="21">
        <v>1.1027685109088721</v>
      </c>
      <c r="H174" s="21">
        <v>1.2754994819218779</v>
      </c>
      <c r="I174" s="21">
        <v>1.9780516765059775</v>
      </c>
      <c r="J174" s="21">
        <v>3.0562905650573509</v>
      </c>
      <c r="K174" s="21">
        <v>2.2716333015962125</v>
      </c>
      <c r="L174" s="21"/>
      <c r="M174" s="21">
        <v>1.9847318077347613</v>
      </c>
      <c r="N174" s="21">
        <v>1.9137222750518816</v>
      </c>
      <c r="O174" s="21">
        <v>1.853997553238411</v>
      </c>
    </row>
    <row r="175" spans="1:15">
      <c r="A175" s="21" t="s">
        <v>97</v>
      </c>
      <c r="B175" s="21" t="s">
        <v>420</v>
      </c>
      <c r="C175" s="21" t="s">
        <v>136</v>
      </c>
      <c r="D175" s="21" t="s">
        <v>137</v>
      </c>
      <c r="E175" s="21">
        <v>0.94698191029272871</v>
      </c>
      <c r="F175" s="21">
        <v>5.8922085141017568</v>
      </c>
      <c r="G175" s="21">
        <v>5.3654261692592975</v>
      </c>
      <c r="H175" s="21">
        <v>6.6682974712029521</v>
      </c>
      <c r="I175" s="21">
        <v>0.25781101726526479</v>
      </c>
      <c r="J175" s="21">
        <v>0.39540613339572483</v>
      </c>
      <c r="K175" s="21">
        <v>0.46838867877860318</v>
      </c>
      <c r="L175" s="21">
        <v>0.58306444019177073</v>
      </c>
      <c r="M175" s="21">
        <v>0.79862425738205922</v>
      </c>
      <c r="N175" s="21">
        <v>0.5991186510208516</v>
      </c>
      <c r="O175" s="21">
        <v>0.67638824387320673</v>
      </c>
    </row>
    <row r="176" spans="1:15">
      <c r="A176" s="21" t="s">
        <v>70</v>
      </c>
      <c r="B176" s="21" t="s">
        <v>421</v>
      </c>
      <c r="C176" s="21" t="s">
        <v>136</v>
      </c>
      <c r="D176" s="21" t="s">
        <v>137</v>
      </c>
      <c r="E176" s="21">
        <v>25.962304779355687</v>
      </c>
      <c r="F176" s="21">
        <v>27.970954744235083</v>
      </c>
      <c r="G176" s="21">
        <v>27.784733590161991</v>
      </c>
      <c r="H176" s="21">
        <v>25.072684724034129</v>
      </c>
      <c r="I176" s="21">
        <v>25.504657615634546</v>
      </c>
      <c r="J176" s="21">
        <v>25.976650457515682</v>
      </c>
      <c r="K176" s="21">
        <v>25.78639328129675</v>
      </c>
      <c r="L176" s="21">
        <v>24.146157749913481</v>
      </c>
      <c r="M176" s="21">
        <v>23.805841933606036</v>
      </c>
      <c r="N176" s="21">
        <v>22.548467268059138</v>
      </c>
      <c r="O176" s="21">
        <v>22.677524185759882</v>
      </c>
    </row>
    <row r="177" spans="1:15">
      <c r="A177" s="21" t="s">
        <v>422</v>
      </c>
      <c r="B177" s="21" t="s">
        <v>423</v>
      </c>
      <c r="C177" s="21" t="s">
        <v>136</v>
      </c>
      <c r="D177" s="21" t="s">
        <v>137</v>
      </c>
      <c r="E177" s="21">
        <v>19.192543534957764</v>
      </c>
      <c r="F177" s="21">
        <v>20.296879339604626</v>
      </c>
      <c r="G177" s="21">
        <v>20.927905875169856</v>
      </c>
      <c r="H177" s="21">
        <v>22.077005119574824</v>
      </c>
      <c r="I177" s="21">
        <v>21.58925693274762</v>
      </c>
      <c r="J177" s="21">
        <v>21.384943669066178</v>
      </c>
      <c r="K177" s="21">
        <v>22.672176889300225</v>
      </c>
      <c r="L177" s="21">
        <v>22.691702344343696</v>
      </c>
      <c r="M177" s="21">
        <v>21.302853912891628</v>
      </c>
      <c r="N177" s="21">
        <v>21.935843099176726</v>
      </c>
      <c r="O177" s="21">
        <v>21.229521111526665</v>
      </c>
    </row>
    <row r="178" spans="1:15">
      <c r="A178" s="21" t="s">
        <v>26</v>
      </c>
      <c r="B178" s="21" t="s">
        <v>424</v>
      </c>
      <c r="C178" s="21" t="s">
        <v>136</v>
      </c>
      <c r="D178" s="21" t="s">
        <v>137</v>
      </c>
      <c r="E178" s="21"/>
      <c r="F178" s="21">
        <v>0.42868415658746511</v>
      </c>
      <c r="G178" s="21">
        <v>0.68622166899186998</v>
      </c>
      <c r="H178" s="21">
        <v>0.41543767651792329</v>
      </c>
      <c r="I178" s="21">
        <v>0.13673316300800317</v>
      </c>
      <c r="J178" s="21">
        <v>0.32190366159650535</v>
      </c>
      <c r="K178" s="21">
        <v>0.71974788507687149</v>
      </c>
      <c r="L178" s="21">
        <v>0.63534357046686785</v>
      </c>
      <c r="M178" s="21">
        <v>0.82275321071810759</v>
      </c>
      <c r="N178" s="21">
        <v>1.1843523827024294</v>
      </c>
      <c r="O178" s="21"/>
    </row>
    <row r="179" spans="1:15">
      <c r="A179" s="21" t="s">
        <v>425</v>
      </c>
      <c r="B179" s="21" t="s">
        <v>426</v>
      </c>
      <c r="C179" s="21" t="s">
        <v>136</v>
      </c>
      <c r="D179" s="21" t="s">
        <v>137</v>
      </c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</row>
    <row r="180" spans="1:15">
      <c r="A180" s="21" t="s">
        <v>105</v>
      </c>
      <c r="B180" s="21" t="s">
        <v>427</v>
      </c>
      <c r="C180" s="21" t="s">
        <v>136</v>
      </c>
      <c r="D180" s="21" t="s">
        <v>137</v>
      </c>
      <c r="E180" s="21">
        <v>9.2372302428792192</v>
      </c>
      <c r="F180" s="21">
        <v>9.856318375991707</v>
      </c>
      <c r="G180" s="21">
        <v>9.7343215595733135</v>
      </c>
      <c r="H180" s="21">
        <v>9.9236773634261866</v>
      </c>
      <c r="I180" s="21">
        <v>9.9869507283321397</v>
      </c>
      <c r="J180" s="21">
        <v>10.649963874198901</v>
      </c>
      <c r="K180" s="21">
        <v>9.8763260226093728</v>
      </c>
      <c r="L180" s="21">
        <v>10.111498991352491</v>
      </c>
      <c r="M180" s="21">
        <v>10.80521362137911</v>
      </c>
      <c r="N180" s="21">
        <v>9.1344875499584166</v>
      </c>
      <c r="O180" s="21">
        <v>9.7307468399301662</v>
      </c>
    </row>
    <row r="181" spans="1:15">
      <c r="A181" s="21" t="s">
        <v>428</v>
      </c>
      <c r="B181" s="21" t="s">
        <v>429</v>
      </c>
      <c r="C181" s="21" t="s">
        <v>136</v>
      </c>
      <c r="D181" s="21" t="s">
        <v>137</v>
      </c>
      <c r="E181" s="21">
        <v>18.681707117357</v>
      </c>
      <c r="F181" s="21">
        <v>19.492741986353813</v>
      </c>
      <c r="G181" s="21">
        <v>19.192473330959583</v>
      </c>
      <c r="H181" s="21">
        <v>18.257930479172828</v>
      </c>
      <c r="I181" s="21">
        <v>18.580432719566339</v>
      </c>
      <c r="J181" s="21">
        <v>18.724266351568534</v>
      </c>
      <c r="K181" s="21">
        <v>18.714473358268226</v>
      </c>
      <c r="L181" s="21">
        <v>19.390660189464299</v>
      </c>
      <c r="M181" s="21">
        <v>19.63851436453503</v>
      </c>
      <c r="N181" s="21">
        <v>17.85406274664474</v>
      </c>
      <c r="O181" s="21">
        <v>17.632549199828986</v>
      </c>
    </row>
    <row r="182" spans="1:15">
      <c r="A182" s="21" t="s">
        <v>16</v>
      </c>
      <c r="B182" s="21" t="s">
        <v>430</v>
      </c>
      <c r="C182" s="21" t="s">
        <v>136</v>
      </c>
      <c r="D182" s="21" t="s">
        <v>137</v>
      </c>
      <c r="E182" s="21"/>
      <c r="F182" s="21"/>
      <c r="G182" s="21"/>
      <c r="H182" s="21"/>
      <c r="I182" s="21">
        <v>3.3936462444823525</v>
      </c>
      <c r="J182" s="21">
        <v>3.4141281774335042</v>
      </c>
      <c r="K182" s="21">
        <v>4.358663001968841</v>
      </c>
      <c r="L182" s="21">
        <v>3.2424983720762532</v>
      </c>
      <c r="M182" s="21">
        <v>1.4290960429041455</v>
      </c>
      <c r="N182" s="21">
        <v>1.1164017506272141</v>
      </c>
      <c r="O182" s="21">
        <v>1.26008597960067</v>
      </c>
    </row>
    <row r="183" spans="1:15">
      <c r="A183" s="21" t="s">
        <v>431</v>
      </c>
      <c r="B183" s="21" t="s">
        <v>432</v>
      </c>
      <c r="C183" s="21" t="s">
        <v>136</v>
      </c>
      <c r="D183" s="21" t="s">
        <v>137</v>
      </c>
      <c r="E183" s="21"/>
      <c r="F183" s="21">
        <v>11.987098096862454</v>
      </c>
      <c r="G183" s="21"/>
      <c r="H183" s="21">
        <v>8.9628364742145301</v>
      </c>
      <c r="I183" s="21">
        <v>6.6355061743930177</v>
      </c>
      <c r="J183" s="21">
        <v>6.0150009593441958</v>
      </c>
      <c r="K183" s="21">
        <v>6.1886097394041899</v>
      </c>
      <c r="L183" s="21">
        <v>9.4288215207251831</v>
      </c>
      <c r="M183" s="21">
        <v>7.1842657326047208</v>
      </c>
      <c r="N183" s="21">
        <v>8.5667576581084877</v>
      </c>
      <c r="O183" s="21">
        <v>7.3833607231125136</v>
      </c>
    </row>
    <row r="184" spans="1:15">
      <c r="A184" s="21" t="s">
        <v>17</v>
      </c>
      <c r="B184" s="21" t="s">
        <v>433</v>
      </c>
      <c r="C184" s="21" t="s">
        <v>136</v>
      </c>
      <c r="D184" s="21" t="s">
        <v>137</v>
      </c>
      <c r="E184" s="21">
        <v>1.9104651504186474</v>
      </c>
      <c r="F184" s="21">
        <v>1.7648949230771034</v>
      </c>
      <c r="G184" s="21">
        <v>1.7251860192070103</v>
      </c>
      <c r="H184" s="21">
        <v>1.8366938398810162</v>
      </c>
      <c r="I184" s="21">
        <v>1.7084723949206218</v>
      </c>
      <c r="J184" s="21">
        <v>1.9126653744967586</v>
      </c>
      <c r="K184" s="21">
        <v>1.4422537632774219</v>
      </c>
      <c r="L184" s="21">
        <v>1.6065678448170306</v>
      </c>
      <c r="M184" s="21">
        <v>1.9549739359885747</v>
      </c>
      <c r="N184" s="21">
        <v>2.1847982740709111</v>
      </c>
      <c r="O184" s="21">
        <v>2.1985038714307623</v>
      </c>
    </row>
    <row r="185" spans="1:15">
      <c r="A185" s="21" t="s">
        <v>88</v>
      </c>
      <c r="B185" s="21" t="s">
        <v>434</v>
      </c>
      <c r="C185" s="21" t="s">
        <v>136</v>
      </c>
      <c r="D185" s="21" t="s">
        <v>137</v>
      </c>
      <c r="E185" s="21">
        <v>1.2342671689698741</v>
      </c>
      <c r="F185" s="21">
        <v>1.3744556759172344</v>
      </c>
      <c r="G185" s="21">
        <v>0.82604565769545946</v>
      </c>
      <c r="H185" s="21">
        <v>36.211444775674273</v>
      </c>
      <c r="I185" s="21">
        <v>12.753811084447106</v>
      </c>
      <c r="J185" s="21">
        <v>14.397482635414372</v>
      </c>
      <c r="K185" s="21">
        <v>6.1336111339895565</v>
      </c>
      <c r="L185" s="21">
        <v>6.0739541584212517</v>
      </c>
      <c r="M185" s="21">
        <v>9.189716750853961</v>
      </c>
      <c r="N185" s="21"/>
      <c r="O185" s="21"/>
    </row>
    <row r="186" spans="1:15">
      <c r="A186" s="21" t="s">
        <v>95</v>
      </c>
      <c r="B186" s="21" t="s">
        <v>435</v>
      </c>
      <c r="C186" s="21" t="s">
        <v>136</v>
      </c>
      <c r="D186" s="21" t="s">
        <v>137</v>
      </c>
      <c r="E186" s="21">
        <v>2.9446475134293699</v>
      </c>
      <c r="F186" s="21">
        <v>3.7216072507149707</v>
      </c>
      <c r="G186" s="21">
        <v>6.9552110821159197</v>
      </c>
      <c r="H186" s="21">
        <v>6.5421340168448898</v>
      </c>
      <c r="I186" s="21">
        <v>3.8139438198602367</v>
      </c>
      <c r="J186" s="21">
        <v>4.1020546180408388</v>
      </c>
      <c r="K186" s="21">
        <v>4.2425522552906667</v>
      </c>
      <c r="L186" s="21">
        <v>5.3983379514411594</v>
      </c>
      <c r="M186" s="21">
        <v>4.80072392016395</v>
      </c>
      <c r="N186" s="21">
        <v>5.0226417925616271</v>
      </c>
      <c r="O186" s="21">
        <v>4.5664894475433941</v>
      </c>
    </row>
    <row r="187" spans="1:15">
      <c r="A187" s="21" t="s">
        <v>18</v>
      </c>
      <c r="B187" s="21" t="s">
        <v>436</v>
      </c>
      <c r="C187" s="21" t="s">
        <v>136</v>
      </c>
      <c r="D187" s="21" t="s">
        <v>137</v>
      </c>
      <c r="E187" s="21"/>
      <c r="F187" s="21"/>
      <c r="G187" s="21"/>
      <c r="H187" s="21"/>
      <c r="I187" s="21"/>
      <c r="J187" s="21"/>
      <c r="K187" s="21"/>
      <c r="L187" s="21"/>
      <c r="M187" s="21"/>
      <c r="N187" s="21">
        <v>60.168989074806703</v>
      </c>
      <c r="O187" s="21">
        <v>61.110220381305247</v>
      </c>
    </row>
    <row r="188" spans="1:15">
      <c r="A188" s="21" t="s">
        <v>437</v>
      </c>
      <c r="B188" s="21" t="s">
        <v>438</v>
      </c>
      <c r="C188" s="21" t="s">
        <v>136</v>
      </c>
      <c r="D188" s="21" t="s">
        <v>137</v>
      </c>
      <c r="E188" s="21"/>
      <c r="F188" s="21"/>
      <c r="G188" s="21"/>
      <c r="H188" s="21"/>
      <c r="I188" s="21"/>
      <c r="J188" s="21"/>
      <c r="K188" s="21">
        <v>20.232931919457613</v>
      </c>
      <c r="L188" s="21">
        <v>41.219943089101967</v>
      </c>
      <c r="M188" s="21">
        <v>60.456860958985281</v>
      </c>
      <c r="N188" s="21">
        <v>26.827680449891865</v>
      </c>
      <c r="O188" s="21">
        <v>51.68388214369368</v>
      </c>
    </row>
    <row r="189" spans="1:15">
      <c r="A189" s="21" t="s">
        <v>439</v>
      </c>
      <c r="B189" s="21" t="s">
        <v>440</v>
      </c>
      <c r="C189" s="21" t="s">
        <v>136</v>
      </c>
      <c r="D189" s="21" t="s">
        <v>137</v>
      </c>
      <c r="E189" s="21"/>
      <c r="F189" s="21"/>
      <c r="G189" s="21"/>
      <c r="H189" s="21">
        <v>14.694067717954457</v>
      </c>
      <c r="I189" s="21">
        <v>3.8937288498852598</v>
      </c>
      <c r="J189" s="21"/>
      <c r="K189" s="21"/>
      <c r="L189" s="21"/>
      <c r="M189" s="21"/>
      <c r="N189" s="21"/>
      <c r="O189" s="21"/>
    </row>
    <row r="190" spans="1:15">
      <c r="A190" s="21" t="s">
        <v>67</v>
      </c>
      <c r="B190" s="21" t="s">
        <v>441</v>
      </c>
      <c r="C190" s="21" t="s">
        <v>136</v>
      </c>
      <c r="D190" s="21" t="s">
        <v>137</v>
      </c>
      <c r="E190" s="21">
        <v>5.2332372123840418</v>
      </c>
      <c r="F190" s="21">
        <v>7.0873208627750275</v>
      </c>
      <c r="G190" s="21">
        <v>7.7186928546672098</v>
      </c>
      <c r="H190" s="21">
        <v>6.6160394171353873</v>
      </c>
      <c r="I190" s="21">
        <v>7.8890395996757903</v>
      </c>
      <c r="J190" s="21">
        <v>8.8495278153967938</v>
      </c>
      <c r="K190" s="21">
        <v>10.249570845992757</v>
      </c>
      <c r="L190" s="21">
        <v>11.018459160476169</v>
      </c>
      <c r="M190" s="21">
        <v>11.036878131178229</v>
      </c>
      <c r="N190" s="21">
        <v>10.893827357339102</v>
      </c>
      <c r="O190" s="21">
        <v>10.603103473652267</v>
      </c>
    </row>
    <row r="191" spans="1:15">
      <c r="A191" s="21" t="s">
        <v>442</v>
      </c>
      <c r="B191" s="21" t="s">
        <v>443</v>
      </c>
      <c r="C191" s="21" t="s">
        <v>136</v>
      </c>
      <c r="D191" s="21" t="s">
        <v>137</v>
      </c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</row>
    <row r="192" spans="1:15">
      <c r="A192" s="21" t="s">
        <v>444</v>
      </c>
      <c r="B192" s="21" t="s">
        <v>445</v>
      </c>
      <c r="C192" s="21" t="s">
        <v>136</v>
      </c>
      <c r="D192" s="21" t="s">
        <v>137</v>
      </c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</row>
    <row r="193" spans="1:15">
      <c r="A193" s="21" t="s">
        <v>446</v>
      </c>
      <c r="B193" s="21" t="s">
        <v>447</v>
      </c>
      <c r="C193" s="21" t="s">
        <v>136</v>
      </c>
      <c r="D193" s="21" t="s">
        <v>137</v>
      </c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</row>
    <row r="194" spans="1:15">
      <c r="A194" s="21" t="s">
        <v>77</v>
      </c>
      <c r="B194" s="21" t="s">
        <v>448</v>
      </c>
      <c r="C194" s="21" t="s">
        <v>136</v>
      </c>
      <c r="D194" s="21" t="s">
        <v>137</v>
      </c>
      <c r="E194" s="21">
        <v>8.2097696999211696</v>
      </c>
      <c r="F194" s="21">
        <v>4.7892764282855609</v>
      </c>
      <c r="G194" s="21">
        <v>4.0566303631812257</v>
      </c>
      <c r="H194" s="21">
        <v>4.1132975241573373</v>
      </c>
      <c r="I194" s="21">
        <v>4.4757983897504587</v>
      </c>
      <c r="J194" s="21">
        <v>4.6847936985452687</v>
      </c>
      <c r="K194" s="21">
        <v>4.8563834613692638</v>
      </c>
      <c r="L194" s="21">
        <v>5.06080053232784</v>
      </c>
      <c r="M194" s="21">
        <v>5.7848215662266433</v>
      </c>
      <c r="N194" s="21">
        <v>5.9642422537364332</v>
      </c>
      <c r="O194" s="21">
        <v>5.2671825516487214</v>
      </c>
    </row>
    <row r="195" spans="1:15">
      <c r="A195" s="21" t="s">
        <v>87</v>
      </c>
      <c r="B195" s="21" t="s">
        <v>449</v>
      </c>
      <c r="C195" s="21" t="s">
        <v>136</v>
      </c>
      <c r="D195" s="21" t="s">
        <v>137</v>
      </c>
      <c r="E195" s="21">
        <v>9.6002378517846978</v>
      </c>
      <c r="F195" s="21">
        <v>12.034080459145756</v>
      </c>
      <c r="G195" s="21">
        <v>8.629725549957989</v>
      </c>
      <c r="H195" s="21">
        <v>10.007721529372404</v>
      </c>
      <c r="I195" s="21">
        <v>8.8387666040409698</v>
      </c>
      <c r="J195" s="21">
        <v>8.6269412326326851</v>
      </c>
      <c r="K195" s="21">
        <v>6.8031265336551083</v>
      </c>
      <c r="L195" s="21">
        <v>6.0390054143307514</v>
      </c>
      <c r="M195" s="21">
        <v>7.6362681566010444</v>
      </c>
      <c r="N195" s="21">
        <v>6.3933109508678569</v>
      </c>
      <c r="O195" s="21">
        <v>9.693061585718004</v>
      </c>
    </row>
    <row r="196" spans="1:15">
      <c r="A196" s="21" t="s">
        <v>450</v>
      </c>
      <c r="B196" s="21" t="s">
        <v>451</v>
      </c>
      <c r="C196" s="21" t="s">
        <v>136</v>
      </c>
      <c r="D196" s="21" t="s">
        <v>137</v>
      </c>
      <c r="E196" s="21">
        <v>0.16470916965855117</v>
      </c>
      <c r="F196" s="21">
        <v>0.12745371577530035</v>
      </c>
      <c r="G196" s="21">
        <v>0.32728598330801428</v>
      </c>
      <c r="H196" s="21">
        <v>0.18021412771484782</v>
      </c>
      <c r="I196" s="21">
        <v>0.3154170459875773</v>
      </c>
      <c r="J196" s="21">
        <v>9.4799442862530531E-2</v>
      </c>
      <c r="K196" s="21">
        <v>0.23406474961317536</v>
      </c>
      <c r="L196" s="21">
        <v>0.96193151673384758</v>
      </c>
      <c r="M196" s="21">
        <v>0.71740359588001734</v>
      </c>
      <c r="N196" s="21"/>
      <c r="O196" s="21"/>
    </row>
    <row r="197" spans="1:15">
      <c r="A197" s="21" t="s">
        <v>452</v>
      </c>
      <c r="B197" s="21" t="s">
        <v>453</v>
      </c>
      <c r="C197" s="21" t="s">
        <v>136</v>
      </c>
      <c r="D197" s="21" t="s">
        <v>137</v>
      </c>
      <c r="E197" s="21"/>
      <c r="F197" s="21"/>
      <c r="G197" s="21"/>
      <c r="H197" s="21"/>
      <c r="I197" s="21"/>
      <c r="J197" s="21"/>
      <c r="K197" s="21"/>
      <c r="L197" s="21">
        <v>9.0099368928432693</v>
      </c>
      <c r="M197" s="21"/>
      <c r="N197" s="21"/>
      <c r="O197" s="21"/>
    </row>
    <row r="198" spans="1:15">
      <c r="A198" s="21" t="s">
        <v>454</v>
      </c>
      <c r="B198" s="21" t="s">
        <v>455</v>
      </c>
      <c r="C198" s="21" t="s">
        <v>136</v>
      </c>
      <c r="D198" s="21" t="s">
        <v>137</v>
      </c>
      <c r="E198" s="21">
        <v>20.467889737149211</v>
      </c>
      <c r="F198" s="21">
        <v>21.555324163486034</v>
      </c>
      <c r="G198" s="21">
        <v>21.730368258329381</v>
      </c>
      <c r="H198" s="21">
        <v>19.896629067406664</v>
      </c>
      <c r="I198" s="21">
        <v>20.170313730260983</v>
      </c>
      <c r="J198" s="21">
        <v>20.205587627868191</v>
      </c>
      <c r="K198" s="21">
        <v>19.967445055609975</v>
      </c>
      <c r="L198" s="21">
        <v>20.665316586571791</v>
      </c>
      <c r="M198" s="21">
        <v>20.736563047736137</v>
      </c>
      <c r="N198" s="21">
        <v>21.334552140753555</v>
      </c>
      <c r="O198" s="21">
        <v>21.366423115725762</v>
      </c>
    </row>
    <row r="199" spans="1:15">
      <c r="A199" s="21" t="s">
        <v>456</v>
      </c>
      <c r="B199" s="21" t="s">
        <v>457</v>
      </c>
      <c r="C199" s="21" t="s">
        <v>136</v>
      </c>
      <c r="D199" s="21" t="s">
        <v>137</v>
      </c>
      <c r="E199" s="21"/>
      <c r="F199" s="21">
        <v>9.2713995108655212</v>
      </c>
      <c r="G199" s="21">
        <v>5.0003581543983673</v>
      </c>
      <c r="H199" s="21">
        <v>18.126841015336002</v>
      </c>
      <c r="I199" s="21">
        <v>2.5991265214220531</v>
      </c>
      <c r="J199" s="21">
        <v>7.9265198702822453</v>
      </c>
      <c r="K199" s="21">
        <v>15.564918551207436</v>
      </c>
      <c r="L199" s="21">
        <v>11.822697191813504</v>
      </c>
      <c r="M199" s="21"/>
      <c r="N199" s="21"/>
      <c r="O199" s="21"/>
    </row>
    <row r="200" spans="1:15">
      <c r="A200" s="21" t="s">
        <v>458</v>
      </c>
      <c r="B200" s="21" t="s">
        <v>459</v>
      </c>
      <c r="C200" s="21" t="s">
        <v>136</v>
      </c>
      <c r="D200" s="21" t="s">
        <v>137</v>
      </c>
      <c r="E200" s="21"/>
      <c r="F200" s="21">
        <v>2.7056165840893164E-2</v>
      </c>
      <c r="G200" s="21"/>
      <c r="H200" s="21">
        <v>5.5076288353693072E-3</v>
      </c>
      <c r="I200" s="21">
        <v>5.0913761775156392E-3</v>
      </c>
      <c r="J200" s="21">
        <v>5.8095918818137514E-4</v>
      </c>
      <c r="K200" s="21">
        <v>4.9124769170554375E-2</v>
      </c>
      <c r="L200" s="21">
        <v>5.0889904135977595</v>
      </c>
      <c r="M200" s="21">
        <v>3.8465545188610902E-3</v>
      </c>
      <c r="N200" s="21">
        <v>1.3637412873212764E-2</v>
      </c>
      <c r="O200" s="21">
        <v>1.2993977329392174E-3</v>
      </c>
    </row>
    <row r="201" spans="1:15">
      <c r="A201" s="21" t="s">
        <v>75</v>
      </c>
      <c r="B201" s="21" t="s">
        <v>460</v>
      </c>
      <c r="C201" s="21" t="s">
        <v>136</v>
      </c>
      <c r="D201" s="21" t="s">
        <v>137</v>
      </c>
      <c r="E201" s="21">
        <v>6.9203548615500639</v>
      </c>
      <c r="F201" s="21">
        <v>10.375016189214364</v>
      </c>
      <c r="G201" s="21">
        <v>12.514021870544155</v>
      </c>
      <c r="H201" s="21">
        <v>11.634073546215298</v>
      </c>
      <c r="I201" s="21">
        <v>8.1339407927000718</v>
      </c>
      <c r="J201" s="21">
        <v>7.3635630126699017</v>
      </c>
      <c r="K201" s="21">
        <v>8.3867503272560739</v>
      </c>
      <c r="L201" s="21">
        <v>9.4149683003562998</v>
      </c>
      <c r="M201" s="21">
        <v>10.392290214975583</v>
      </c>
      <c r="N201" s="21">
        <v>9.8225959617892897</v>
      </c>
      <c r="O201" s="21">
        <v>10.081427108226903</v>
      </c>
    </row>
    <row r="202" spans="1:15">
      <c r="A202" s="21" t="s">
        <v>461</v>
      </c>
      <c r="B202" s="21" t="s">
        <v>462</v>
      </c>
      <c r="C202" s="21" t="s">
        <v>136</v>
      </c>
      <c r="D202" s="21" t="s">
        <v>137</v>
      </c>
      <c r="E202" s="21">
        <v>7.0663498053400842</v>
      </c>
      <c r="F202" s="21">
        <v>9.7772360213180907</v>
      </c>
      <c r="G202" s="21">
        <v>9.5927016604447655</v>
      </c>
      <c r="H202" s="21">
        <v>8.5101978046169986</v>
      </c>
      <c r="I202" s="21">
        <v>9.2048269535115121</v>
      </c>
      <c r="J202" s="21">
        <v>10.762009761582881</v>
      </c>
      <c r="K202" s="21">
        <v>12.195631695432153</v>
      </c>
      <c r="L202" s="21">
        <v>16.412745343261527</v>
      </c>
      <c r="M202" s="21">
        <v>16.281609617742351</v>
      </c>
      <c r="N202" s="21">
        <v>12.195455884793832</v>
      </c>
      <c r="O202" s="21">
        <v>10.963008133529824</v>
      </c>
    </row>
    <row r="203" spans="1:15">
      <c r="A203" s="21" t="s">
        <v>463</v>
      </c>
      <c r="B203" s="21" t="s">
        <v>464</v>
      </c>
      <c r="C203" s="21" t="s">
        <v>136</v>
      </c>
      <c r="D203" s="21" t="s">
        <v>137</v>
      </c>
      <c r="E203" s="21"/>
      <c r="F203" s="21">
        <v>37.967459195507644</v>
      </c>
      <c r="G203" s="21">
        <v>7.1172714002096367</v>
      </c>
      <c r="H203" s="21">
        <v>14.744711119096143</v>
      </c>
      <c r="I203" s="21">
        <v>3.1184293570123196</v>
      </c>
      <c r="J203" s="21">
        <v>7.7622593960569626</v>
      </c>
      <c r="K203" s="21">
        <v>12.279532372334936</v>
      </c>
      <c r="L203" s="21">
        <v>13.544368031675678</v>
      </c>
      <c r="M203" s="21">
        <v>12.543246304849131</v>
      </c>
      <c r="N203" s="21"/>
      <c r="O203" s="21"/>
    </row>
    <row r="204" spans="1:15">
      <c r="A204" s="21" t="s">
        <v>465</v>
      </c>
      <c r="B204" s="21" t="s">
        <v>466</v>
      </c>
      <c r="C204" s="21" t="s">
        <v>136</v>
      </c>
      <c r="D204" s="21" t="s">
        <v>137</v>
      </c>
      <c r="E204" s="21"/>
      <c r="F204" s="21">
        <v>8.3095908904711617</v>
      </c>
      <c r="G204" s="21">
        <v>6.8181646343400484</v>
      </c>
      <c r="H204" s="21">
        <v>6.8385548961106766</v>
      </c>
      <c r="I204" s="21">
        <v>6.5555551889167276</v>
      </c>
      <c r="J204" s="21">
        <v>7.6212065756801213</v>
      </c>
      <c r="K204" s="21">
        <v>8.3533012397229207</v>
      </c>
      <c r="L204" s="21">
        <v>6.8247293430888192</v>
      </c>
      <c r="M204" s="21">
        <v>7.0312348456622846</v>
      </c>
      <c r="N204" s="21">
        <v>6.8255017197391377</v>
      </c>
      <c r="O204" s="21">
        <v>8.6689180224845277</v>
      </c>
    </row>
    <row r="205" spans="1:15">
      <c r="A205" s="21" t="s">
        <v>29</v>
      </c>
      <c r="B205" s="21" t="s">
        <v>467</v>
      </c>
      <c r="C205" s="21" t="s">
        <v>136</v>
      </c>
      <c r="D205" s="21" t="s">
        <v>137</v>
      </c>
      <c r="E205" s="21">
        <v>0.76938930579408993</v>
      </c>
      <c r="F205" s="21">
        <v>1.0834171042789009</v>
      </c>
      <c r="G205" s="21">
        <v>0.741225421733677</v>
      </c>
      <c r="H205" s="21">
        <v>0.57957675766576644</v>
      </c>
      <c r="I205" s="21">
        <v>0.64855727086968429</v>
      </c>
      <c r="J205" s="21">
        <v>0.70059477451464658</v>
      </c>
      <c r="K205" s="21">
        <v>0.57683232460721046</v>
      </c>
      <c r="L205" s="21">
        <v>0.76199274857735066</v>
      </c>
      <c r="M205" s="21">
        <v>1.2707250938278698</v>
      </c>
      <c r="N205" s="21">
        <v>0.73443977248837888</v>
      </c>
      <c r="O205" s="21">
        <v>0.61269529168065406</v>
      </c>
    </row>
    <row r="206" spans="1:15">
      <c r="A206" s="21" t="s">
        <v>54</v>
      </c>
      <c r="B206" s="21" t="s">
        <v>468</v>
      </c>
      <c r="C206" s="21" t="s">
        <v>136</v>
      </c>
      <c r="D206" s="21" t="s">
        <v>137</v>
      </c>
      <c r="E206" s="21"/>
      <c r="F206" s="21"/>
      <c r="G206" s="21"/>
      <c r="H206" s="21">
        <v>1.5380576099044867</v>
      </c>
      <c r="I206" s="21"/>
      <c r="J206" s="21"/>
      <c r="K206" s="21"/>
      <c r="L206" s="21"/>
      <c r="M206" s="21"/>
      <c r="N206" s="21"/>
      <c r="O206" s="21"/>
    </row>
    <row r="207" spans="1:15">
      <c r="A207" s="21" t="s">
        <v>53</v>
      </c>
      <c r="B207" s="21" t="s">
        <v>469</v>
      </c>
      <c r="C207" s="21" t="s">
        <v>136</v>
      </c>
      <c r="D207" s="21" t="s">
        <v>137</v>
      </c>
      <c r="E207" s="21">
        <v>5.811404737073846</v>
      </c>
      <c r="F207" s="21">
        <v>13.869392557164753</v>
      </c>
      <c r="G207" s="21">
        <v>1.8663248706342912</v>
      </c>
      <c r="H207" s="21">
        <v>0.89615407081098541</v>
      </c>
      <c r="I207" s="21">
        <v>0.86286154664109105</v>
      </c>
      <c r="J207" s="21">
        <v>1.4831723990159775</v>
      </c>
      <c r="K207" s="21">
        <v>1.8305854053678234</v>
      </c>
      <c r="L207" s="21">
        <v>3.7516782438246223</v>
      </c>
      <c r="M207" s="21">
        <v>2.7319109488380464</v>
      </c>
      <c r="N207" s="21">
        <v>2.184688444086575</v>
      </c>
      <c r="O207" s="21">
        <v>2.8093202940226316</v>
      </c>
    </row>
    <row r="208" spans="1:15">
      <c r="A208" s="21" t="s">
        <v>470</v>
      </c>
      <c r="B208" s="21" t="s">
        <v>471</v>
      </c>
      <c r="C208" s="21" t="s">
        <v>136</v>
      </c>
      <c r="D208" s="21" t="s">
        <v>137</v>
      </c>
      <c r="E208" s="21">
        <v>52.71545766184552</v>
      </c>
      <c r="F208" s="21">
        <v>50.907459575160608</v>
      </c>
      <c r="G208" s="21">
        <v>52.342601642887097</v>
      </c>
      <c r="H208" s="21">
        <v>47.734216109263357</v>
      </c>
      <c r="I208" s="21">
        <v>48.439623513848325</v>
      </c>
      <c r="J208" s="21">
        <v>50.407649950743483</v>
      </c>
      <c r="K208" s="21">
        <v>50.790953435349351</v>
      </c>
      <c r="L208" s="21">
        <v>52.417700794392339</v>
      </c>
      <c r="M208" s="21">
        <v>52.444800627865327</v>
      </c>
      <c r="N208" s="21">
        <v>53.149026648671736</v>
      </c>
      <c r="O208" s="21">
        <v>51.723751288966881</v>
      </c>
    </row>
    <row r="209" spans="1:15">
      <c r="A209" s="21" t="s">
        <v>472</v>
      </c>
      <c r="B209" s="21" t="s">
        <v>473</v>
      </c>
      <c r="C209" s="21" t="s">
        <v>136</v>
      </c>
      <c r="D209" s="21" t="s">
        <v>137</v>
      </c>
      <c r="E209" s="21"/>
      <c r="F209" s="21"/>
      <c r="G209" s="21"/>
      <c r="H209" s="21"/>
      <c r="I209" s="21"/>
      <c r="J209" s="21"/>
      <c r="K209" s="21"/>
      <c r="L209" s="21">
        <v>2.7993951806953397</v>
      </c>
      <c r="M209" s="21">
        <v>1.7471791462192952</v>
      </c>
      <c r="N209" s="21">
        <v>1.0224664490057584</v>
      </c>
      <c r="O209" s="21">
        <v>1.3592153182713993</v>
      </c>
    </row>
    <row r="210" spans="1:15">
      <c r="A210" s="21" t="s">
        <v>474</v>
      </c>
      <c r="B210" s="21" t="s">
        <v>475</v>
      </c>
      <c r="C210" s="21" t="s">
        <v>136</v>
      </c>
      <c r="D210" s="21" t="s">
        <v>137</v>
      </c>
      <c r="E210" s="21"/>
      <c r="F210" s="21"/>
      <c r="G210" s="21"/>
      <c r="H210" s="21"/>
      <c r="I210" s="21"/>
      <c r="J210" s="21"/>
      <c r="K210" s="21">
        <v>8.4808879742138809E-3</v>
      </c>
      <c r="L210" s="21">
        <v>6.5370456029266097E-3</v>
      </c>
      <c r="M210" s="21">
        <v>1.2507632807370894E-3</v>
      </c>
      <c r="N210" s="21">
        <v>6.4879662414139061E-2</v>
      </c>
      <c r="O210" s="21"/>
    </row>
    <row r="211" spans="1:15">
      <c r="A211" s="21" t="s">
        <v>476</v>
      </c>
      <c r="B211" s="21" t="s">
        <v>477</v>
      </c>
      <c r="C211" s="21" t="s">
        <v>136</v>
      </c>
      <c r="D211" s="21" t="s">
        <v>137</v>
      </c>
      <c r="E211" s="21">
        <v>5.8918808038797765</v>
      </c>
      <c r="F211" s="21">
        <v>6.4700665065952627</v>
      </c>
      <c r="G211" s="21">
        <v>7.3372891287181776</v>
      </c>
      <c r="H211" s="21">
        <v>6.6454765807615734</v>
      </c>
      <c r="I211" s="21">
        <v>6.0099622961674388</v>
      </c>
      <c r="J211" s="21">
        <v>5.6576693840584023</v>
      </c>
      <c r="K211" s="21">
        <v>5.6550846701102673</v>
      </c>
      <c r="L211" s="21">
        <v>4.985594522272458</v>
      </c>
      <c r="M211" s="21">
        <v>5.3757481464052015</v>
      </c>
      <c r="N211" s="21">
        <v>5.7372703449408027</v>
      </c>
      <c r="O211" s="21">
        <v>6.1287393752136365</v>
      </c>
    </row>
    <row r="212" spans="1:15">
      <c r="A212" s="21" t="s">
        <v>478</v>
      </c>
      <c r="B212" s="21" t="s">
        <v>479</v>
      </c>
      <c r="C212" s="21" t="s">
        <v>136</v>
      </c>
      <c r="D212" s="21" t="s">
        <v>137</v>
      </c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</row>
    <row r="213" spans="1:15">
      <c r="A213" s="21" t="s">
        <v>480</v>
      </c>
      <c r="B213" s="21" t="s">
        <v>481</v>
      </c>
      <c r="C213" s="21" t="s">
        <v>136</v>
      </c>
      <c r="D213" s="21" t="s">
        <v>137</v>
      </c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</row>
    <row r="214" spans="1:15">
      <c r="A214" s="21" t="s">
        <v>482</v>
      </c>
      <c r="B214" s="21" t="s">
        <v>483</v>
      </c>
      <c r="C214" s="21" t="s">
        <v>136</v>
      </c>
      <c r="D214" s="21" t="s">
        <v>137</v>
      </c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</row>
    <row r="215" spans="1:15">
      <c r="A215" s="21" t="s">
        <v>484</v>
      </c>
      <c r="B215" s="21" t="s">
        <v>485</v>
      </c>
      <c r="C215" s="21" t="s">
        <v>136</v>
      </c>
      <c r="D215" s="21" t="s">
        <v>137</v>
      </c>
      <c r="E215" s="21"/>
      <c r="F215" s="21"/>
      <c r="G215" s="21"/>
      <c r="H215" s="21">
        <v>4.3000945168203746</v>
      </c>
      <c r="I215" s="21">
        <v>5.0821472177280951</v>
      </c>
      <c r="J215" s="21">
        <v>4.8836930986824862</v>
      </c>
      <c r="K215" s="21">
        <v>4.7900436031605933</v>
      </c>
      <c r="L215" s="21"/>
      <c r="M215" s="21">
        <v>5.9639290543028114</v>
      </c>
      <c r="N215" s="21">
        <v>6.3878948713763197</v>
      </c>
      <c r="O215" s="21">
        <v>4.3434664342012095</v>
      </c>
    </row>
    <row r="216" spans="1:15">
      <c r="A216" s="21" t="s">
        <v>486</v>
      </c>
      <c r="B216" s="21" t="s">
        <v>487</v>
      </c>
      <c r="C216" s="21" t="s">
        <v>136</v>
      </c>
      <c r="D216" s="21" t="s">
        <v>137</v>
      </c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</row>
    <row r="217" spans="1:15">
      <c r="A217" s="21" t="s">
        <v>488</v>
      </c>
      <c r="B217" s="21" t="s">
        <v>489</v>
      </c>
      <c r="C217" s="21" t="s">
        <v>136</v>
      </c>
      <c r="D217" s="21" t="s">
        <v>137</v>
      </c>
      <c r="E217" s="21"/>
      <c r="F217" s="21"/>
      <c r="G217" s="21"/>
      <c r="H217" s="21">
        <v>4.2408015469498448</v>
      </c>
      <c r="I217" s="21">
        <v>5.0105711835092936</v>
      </c>
      <c r="J217" s="21">
        <v>4.8307054490819148</v>
      </c>
      <c r="K217" s="21">
        <v>4.7062653296747392</v>
      </c>
      <c r="L217" s="21"/>
      <c r="M217" s="21">
        <v>5.8409083325106366</v>
      </c>
      <c r="N217" s="21">
        <v>6.6579509106439945</v>
      </c>
      <c r="O217" s="21">
        <v>4.3167413547095235</v>
      </c>
    </row>
    <row r="218" spans="1:15">
      <c r="A218" s="21" t="s">
        <v>490</v>
      </c>
      <c r="B218" s="21" t="s">
        <v>491</v>
      </c>
      <c r="C218" s="21" t="s">
        <v>136</v>
      </c>
      <c r="D218" s="21" t="s">
        <v>137</v>
      </c>
      <c r="E218" s="21"/>
      <c r="F218" s="21">
        <v>11.221372425834991</v>
      </c>
      <c r="G218" s="21"/>
      <c r="H218" s="21">
        <v>8.7337843134348532</v>
      </c>
      <c r="I218" s="21">
        <v>6.5230142372906821</v>
      </c>
      <c r="J218" s="21">
        <v>5.9338678316187314</v>
      </c>
      <c r="K218" s="21">
        <v>6.1240128375980953</v>
      </c>
      <c r="L218" s="21">
        <v>9.2298468836806116</v>
      </c>
      <c r="M218" s="21">
        <v>7.0518732132612634</v>
      </c>
      <c r="N218" s="21">
        <v>8.3852815211228062</v>
      </c>
      <c r="O218" s="21">
        <v>7.3286444234883783</v>
      </c>
    </row>
    <row r="219" spans="1:15">
      <c r="A219" s="21" t="s">
        <v>492</v>
      </c>
      <c r="B219" s="21" t="s">
        <v>493</v>
      </c>
      <c r="C219" s="21" t="s">
        <v>136</v>
      </c>
      <c r="D219" s="21" t="s">
        <v>137</v>
      </c>
      <c r="E219" s="21"/>
      <c r="F219" s="21"/>
      <c r="G219" s="21"/>
      <c r="H219" s="21">
        <v>2.0018369690011482</v>
      </c>
      <c r="I219" s="21">
        <v>14.547879068530978</v>
      </c>
      <c r="J219" s="21">
        <v>14.517885710550107</v>
      </c>
      <c r="K219" s="21">
        <v>1.3876421304608022</v>
      </c>
      <c r="L219" s="21">
        <v>46.957237710196026</v>
      </c>
      <c r="M219" s="21">
        <v>68.150446073603305</v>
      </c>
      <c r="N219" s="21">
        <v>34.667233444177796</v>
      </c>
      <c r="O219" s="21">
        <v>45.967269674786706</v>
      </c>
    </row>
    <row r="220" spans="1:15">
      <c r="A220" s="21" t="s">
        <v>494</v>
      </c>
      <c r="B220" s="21" t="s">
        <v>495</v>
      </c>
      <c r="C220" s="21" t="s">
        <v>136</v>
      </c>
      <c r="D220" s="21" t="s">
        <v>137</v>
      </c>
      <c r="E220" s="21"/>
      <c r="F220" s="21"/>
      <c r="G220" s="21">
        <v>14.224280241382964</v>
      </c>
      <c r="H220" s="21">
        <v>6.9320123110296814</v>
      </c>
      <c r="I220" s="21">
        <v>25.089739846473147</v>
      </c>
      <c r="J220" s="21">
        <v>13.990653093869017</v>
      </c>
      <c r="K220" s="21">
        <v>20.558524797334098</v>
      </c>
      <c r="L220" s="21">
        <v>11.094769870691685</v>
      </c>
      <c r="M220" s="21">
        <v>24.098629258633569</v>
      </c>
      <c r="N220" s="21">
        <v>11.624234415714753</v>
      </c>
      <c r="O220" s="21">
        <v>7.9392763888293691</v>
      </c>
    </row>
    <row r="221" spans="1:15">
      <c r="A221" s="21" t="s">
        <v>496</v>
      </c>
      <c r="B221" s="21" t="s">
        <v>497</v>
      </c>
      <c r="C221" s="21" t="s">
        <v>136</v>
      </c>
      <c r="D221" s="21" t="s">
        <v>137</v>
      </c>
      <c r="E221" s="21">
        <v>5.0825021914203541</v>
      </c>
      <c r="F221" s="21">
        <v>6.3550994786418293</v>
      </c>
      <c r="G221" s="21">
        <v>7.3511486667795802</v>
      </c>
      <c r="H221" s="21">
        <v>7.5181784854260112</v>
      </c>
      <c r="I221" s="21">
        <v>9.5708952978885957</v>
      </c>
      <c r="J221" s="21">
        <v>11.013710054184163</v>
      </c>
      <c r="K221" s="21">
        <v>11.13082591146723</v>
      </c>
      <c r="L221" s="21">
        <v>11.152514744050888</v>
      </c>
      <c r="M221" s="21">
        <v>10.741421042753176</v>
      </c>
      <c r="N221" s="21">
        <v>11.757236297315494</v>
      </c>
      <c r="O221" s="21">
        <v>10.628887407340233</v>
      </c>
    </row>
    <row r="222" spans="1:15">
      <c r="A222" s="21" t="s">
        <v>108</v>
      </c>
      <c r="B222" s="21" t="s">
        <v>498</v>
      </c>
      <c r="C222" s="21" t="s">
        <v>136</v>
      </c>
      <c r="D222" s="21" t="s">
        <v>137</v>
      </c>
      <c r="E222" s="21">
        <v>6.4544233708807548</v>
      </c>
      <c r="F222" s="21">
        <v>6.8217672534762057</v>
      </c>
      <c r="G222" s="21">
        <v>6.0552054605260413</v>
      </c>
      <c r="H222" s="21">
        <v>6.2065459625116333</v>
      </c>
      <c r="I222" s="21">
        <v>6.6476855104103381</v>
      </c>
      <c r="J222" s="21">
        <v>6.7283233471246637</v>
      </c>
      <c r="K222" s="21">
        <v>6.4073849673049219</v>
      </c>
      <c r="L222" s="21">
        <v>7.001511643285883</v>
      </c>
      <c r="M222" s="21">
        <v>7.140001916924807</v>
      </c>
      <c r="N222" s="21">
        <v>6.4987703411296378</v>
      </c>
      <c r="O222" s="21">
        <v>6.8122204394017434</v>
      </c>
    </row>
    <row r="223" spans="1:15">
      <c r="A223" s="21" t="s">
        <v>78</v>
      </c>
      <c r="B223" s="21" t="s">
        <v>499</v>
      </c>
      <c r="C223" s="21" t="s">
        <v>136</v>
      </c>
      <c r="D223" s="21" t="s">
        <v>137</v>
      </c>
      <c r="E223" s="21">
        <v>17.324120232744917</v>
      </c>
      <c r="F223" s="21">
        <v>18.853497825248621</v>
      </c>
      <c r="G223" s="21">
        <v>19.661248603318278</v>
      </c>
      <c r="H223" s="21">
        <v>18.760807481878135</v>
      </c>
      <c r="I223" s="21">
        <v>17.996763928443844</v>
      </c>
      <c r="J223" s="21">
        <v>18.001374723452511</v>
      </c>
      <c r="K223" s="21">
        <v>17.980543270737012</v>
      </c>
      <c r="L223" s="21">
        <v>18.126567964834724</v>
      </c>
      <c r="M223" s="21">
        <v>18.280578636421001</v>
      </c>
      <c r="N223" s="21">
        <v>15.381531635418252</v>
      </c>
      <c r="O223" s="21">
        <v>14.358424653561553</v>
      </c>
    </row>
    <row r="224" spans="1:15">
      <c r="A224" s="21" t="s">
        <v>500</v>
      </c>
      <c r="B224" s="21" t="s">
        <v>501</v>
      </c>
      <c r="C224" s="21" t="s">
        <v>136</v>
      </c>
      <c r="D224" s="21" t="s">
        <v>137</v>
      </c>
      <c r="E224" s="21">
        <v>0.3475424305983002</v>
      </c>
      <c r="F224" s="21">
        <v>0.27359199935910605</v>
      </c>
      <c r="G224" s="21">
        <v>0.2311527994186077</v>
      </c>
      <c r="H224" s="21">
        <v>7.6372077282526832E-2</v>
      </c>
      <c r="I224" s="21">
        <v>6.5737525251917422E-2</v>
      </c>
      <c r="J224" s="21">
        <v>9.7280632183264271E-2</v>
      </c>
      <c r="K224" s="21">
        <v>8.1344353186678181E-2</v>
      </c>
      <c r="L224" s="21">
        <v>0.23263194810983187</v>
      </c>
      <c r="M224" s="21">
        <v>0.19983335290286305</v>
      </c>
      <c r="N224" s="21">
        <v>0.29234141172134848</v>
      </c>
      <c r="O224" s="21">
        <v>0.92062139183801617</v>
      </c>
    </row>
    <row r="225" spans="1:15">
      <c r="A225" s="21" t="s">
        <v>502</v>
      </c>
      <c r="B225" s="21" t="s">
        <v>503</v>
      </c>
      <c r="C225" s="21" t="s">
        <v>136</v>
      </c>
      <c r="D225" s="21" t="s">
        <v>137</v>
      </c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</row>
    <row r="226" spans="1:15">
      <c r="A226" s="21" t="s">
        <v>504</v>
      </c>
      <c r="B226" s="21" t="s">
        <v>505</v>
      </c>
      <c r="C226" s="21" t="s">
        <v>136</v>
      </c>
      <c r="D226" s="21" t="s">
        <v>137</v>
      </c>
      <c r="E226" s="21"/>
      <c r="F226" s="21"/>
      <c r="G226" s="21"/>
      <c r="H226" s="21"/>
      <c r="I226" s="21"/>
      <c r="J226" s="21">
        <v>10.880182186531606</v>
      </c>
      <c r="K226" s="21">
        <v>5.8627550495343863</v>
      </c>
      <c r="L226" s="21">
        <v>8.1388781311208209</v>
      </c>
      <c r="M226" s="21">
        <v>3.7403335154375092</v>
      </c>
      <c r="N226" s="21">
        <v>89.25082352584505</v>
      </c>
      <c r="O226" s="21">
        <v>5.3286040238762356</v>
      </c>
    </row>
    <row r="227" spans="1:15">
      <c r="A227" s="21" t="s">
        <v>506</v>
      </c>
      <c r="B227" s="21" t="s">
        <v>507</v>
      </c>
      <c r="C227" s="21" t="s">
        <v>136</v>
      </c>
      <c r="D227" s="21" t="s">
        <v>137</v>
      </c>
      <c r="E227" s="21">
        <v>1.8815995208838254</v>
      </c>
      <c r="F227" s="21">
        <v>1.5722412513205533</v>
      </c>
      <c r="G227" s="21">
        <v>1.5066571514763052</v>
      </c>
      <c r="H227" s="21"/>
      <c r="I227" s="21"/>
      <c r="J227" s="21"/>
      <c r="K227" s="21"/>
      <c r="L227" s="21"/>
      <c r="M227" s="21"/>
      <c r="N227" s="21"/>
      <c r="O227" s="21"/>
    </row>
    <row r="228" spans="1:15">
      <c r="A228" s="21" t="s">
        <v>508</v>
      </c>
      <c r="B228" s="21" t="s">
        <v>509</v>
      </c>
      <c r="C228" s="21" t="s">
        <v>136</v>
      </c>
      <c r="D228" s="21" t="s">
        <v>137</v>
      </c>
      <c r="E228" s="21"/>
      <c r="F228" s="21"/>
      <c r="G228" s="21"/>
      <c r="H228" s="21">
        <v>2.0829853674702812</v>
      </c>
      <c r="I228" s="21">
        <v>2.1798706660265066</v>
      </c>
      <c r="J228" s="21"/>
      <c r="K228" s="21"/>
      <c r="L228" s="21"/>
      <c r="M228" s="21"/>
      <c r="N228" s="21"/>
      <c r="O228" s="21"/>
    </row>
    <row r="229" spans="1:15">
      <c r="A229" s="21" t="s">
        <v>510</v>
      </c>
      <c r="B229" s="21" t="s">
        <v>511</v>
      </c>
      <c r="C229" s="21" t="s">
        <v>136</v>
      </c>
      <c r="D229" s="21" t="s">
        <v>137</v>
      </c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</row>
    <row r="230" spans="1:15">
      <c r="A230" s="21" t="s">
        <v>512</v>
      </c>
      <c r="B230" s="21" t="s">
        <v>513</v>
      </c>
      <c r="C230" s="21" t="s">
        <v>136</v>
      </c>
      <c r="D230" s="21" t="s">
        <v>137</v>
      </c>
      <c r="E230" s="21">
        <v>28.108204635853944</v>
      </c>
      <c r="F230" s="21">
        <v>32.58911936718242</v>
      </c>
      <c r="G230" s="21">
        <v>30.714914172253099</v>
      </c>
      <c r="H230" s="21">
        <v>29.073808764402614</v>
      </c>
      <c r="I230" s="21">
        <v>29.647359631440704</v>
      </c>
      <c r="J230" s="21">
        <v>30.358487901761492</v>
      </c>
      <c r="K230" s="21">
        <v>29.130926329185986</v>
      </c>
      <c r="L230" s="21">
        <v>29.467007694612494</v>
      </c>
      <c r="M230" s="21">
        <v>29.829018968279474</v>
      </c>
      <c r="N230" s="21">
        <v>31.454249101485939</v>
      </c>
      <c r="O230" s="21">
        <v>31.842799105514434</v>
      </c>
    </row>
    <row r="231" spans="1:15">
      <c r="A231" s="21" t="s">
        <v>514</v>
      </c>
      <c r="B231" s="21" t="s">
        <v>515</v>
      </c>
      <c r="C231" s="21" t="s">
        <v>136</v>
      </c>
      <c r="D231" s="21" t="s">
        <v>137</v>
      </c>
      <c r="E231" s="21">
        <v>5.5761247097140432</v>
      </c>
      <c r="F231" s="21">
        <v>8.5924218980905493</v>
      </c>
      <c r="G231" s="21">
        <v>9.2629819080512572</v>
      </c>
      <c r="H231" s="21">
        <v>7.8553158073846809</v>
      </c>
      <c r="I231" s="21">
        <v>8.7891437097740823</v>
      </c>
      <c r="J231" s="21">
        <v>10.16035429912559</v>
      </c>
      <c r="K231" s="21">
        <v>10.778116342367289</v>
      </c>
      <c r="L231" s="21">
        <v>12.036246014250052</v>
      </c>
      <c r="M231" s="21">
        <v>11.253933319129969</v>
      </c>
      <c r="N231" s="21">
        <v>9.5711588829705256</v>
      </c>
      <c r="O231" s="21">
        <v>9.1063801998432368</v>
      </c>
    </row>
    <row r="232" spans="1:15">
      <c r="A232" s="21" t="s">
        <v>44</v>
      </c>
      <c r="B232" s="21" t="s">
        <v>516</v>
      </c>
      <c r="C232" s="21" t="s">
        <v>136</v>
      </c>
      <c r="D232" s="21" t="s">
        <v>137</v>
      </c>
      <c r="E232" s="21">
        <v>9.8661329952426449E-2</v>
      </c>
      <c r="F232" s="21">
        <v>7.654114557583315E-2</v>
      </c>
      <c r="G232" s="21">
        <v>0.31029959454784084</v>
      </c>
      <c r="H232" s="21">
        <v>0.74537667093602544</v>
      </c>
      <c r="I232" s="21">
        <v>0.17142770793501086</v>
      </c>
      <c r="J232" s="21">
        <v>0.22028082778102998</v>
      </c>
      <c r="K232" s="21">
        <v>0.15436807979489395</v>
      </c>
      <c r="L232" s="21">
        <v>0.43001990537800727</v>
      </c>
      <c r="M232" s="21">
        <v>0.91618605273282483</v>
      </c>
      <c r="N232" s="21">
        <v>0.17178988874500897</v>
      </c>
      <c r="O232" s="21"/>
    </row>
    <row r="233" spans="1:15">
      <c r="A233" s="21" t="s">
        <v>30</v>
      </c>
      <c r="B233" s="21" t="s">
        <v>517</v>
      </c>
      <c r="C233" s="21" t="s">
        <v>136</v>
      </c>
      <c r="D233" s="21" t="s">
        <v>137</v>
      </c>
      <c r="E233" s="21">
        <v>26.288569402226614</v>
      </c>
      <c r="F233" s="21">
        <v>27.464095009926474</v>
      </c>
      <c r="G233" s="21">
        <v>26.164563783014021</v>
      </c>
      <c r="H233" s="21">
        <v>22.551998952649178</v>
      </c>
      <c r="I233" s="21">
        <v>22.626945391065256</v>
      </c>
      <c r="J233" s="21">
        <v>21.983642194747944</v>
      </c>
      <c r="K233" s="21">
        <v>22.493051832301781</v>
      </c>
      <c r="L233" s="21">
        <v>23.772625063339913</v>
      </c>
      <c r="M233" s="21">
        <v>24.060838722696836</v>
      </c>
      <c r="N233" s="21">
        <v>24.661892948478588</v>
      </c>
      <c r="O233" s="21">
        <v>23.340097160072521</v>
      </c>
    </row>
    <row r="234" spans="1:15">
      <c r="A234" s="21" t="s">
        <v>518</v>
      </c>
      <c r="B234" s="21" t="s">
        <v>519</v>
      </c>
      <c r="C234" s="21" t="s">
        <v>136</v>
      </c>
      <c r="D234" s="21" t="s">
        <v>137</v>
      </c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</row>
    <row r="235" spans="1:15">
      <c r="A235" s="21" t="s">
        <v>31</v>
      </c>
      <c r="B235" s="21" t="s">
        <v>520</v>
      </c>
      <c r="C235" s="21" t="s">
        <v>136</v>
      </c>
      <c r="D235" s="21" t="s">
        <v>137</v>
      </c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</row>
    <row r="236" spans="1:15">
      <c r="A236" s="21" t="s">
        <v>521</v>
      </c>
      <c r="B236" s="21" t="s">
        <v>522</v>
      </c>
      <c r="C236" s="21" t="s">
        <v>136</v>
      </c>
      <c r="D236" s="21" t="s">
        <v>137</v>
      </c>
      <c r="E236" s="21">
        <v>13.062643985194056</v>
      </c>
      <c r="F236" s="21">
        <v>14.129193451055693</v>
      </c>
      <c r="G236" s="21">
        <v>13.564021863255636</v>
      </c>
      <c r="H236" s="21">
        <v>13.211679216087594</v>
      </c>
      <c r="I236" s="21">
        <v>12.947459880079867</v>
      </c>
      <c r="J236" s="21">
        <v>13.156900773532682</v>
      </c>
      <c r="K236" s="21">
        <v>13.253774375270707</v>
      </c>
      <c r="L236" s="21">
        <v>13.758696962247807</v>
      </c>
      <c r="M236" s="21">
        <v>14.575716292634791</v>
      </c>
      <c r="N236" s="21">
        <v>14.599509364826165</v>
      </c>
      <c r="O236" s="21">
        <v>14.344473251214147</v>
      </c>
    </row>
    <row r="237" spans="1:15">
      <c r="A237" s="21" t="s">
        <v>523</v>
      </c>
      <c r="B237" s="21" t="s">
        <v>524</v>
      </c>
      <c r="C237" s="21" t="s">
        <v>136</v>
      </c>
      <c r="D237" s="21" t="s">
        <v>137</v>
      </c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</row>
    <row r="238" spans="1:15">
      <c r="A238" s="21" t="s">
        <v>525</v>
      </c>
      <c r="B238" s="21" t="s">
        <v>526</v>
      </c>
      <c r="C238" s="21" t="s">
        <v>136</v>
      </c>
      <c r="D238" s="21" t="s">
        <v>137</v>
      </c>
      <c r="E238" s="21"/>
      <c r="F238" s="21"/>
      <c r="G238" s="21"/>
      <c r="H238" s="21">
        <v>3.0641022057510741</v>
      </c>
      <c r="I238" s="21"/>
      <c r="J238" s="21"/>
      <c r="K238" s="21"/>
      <c r="L238" s="21"/>
      <c r="M238" s="21">
        <v>2.116492811920947</v>
      </c>
      <c r="N238" s="21">
        <v>2.2088157597973521</v>
      </c>
      <c r="O238" s="21"/>
    </row>
    <row r="239" spans="1:15">
      <c r="A239" s="21" t="s">
        <v>527</v>
      </c>
      <c r="B239" s="21" t="s">
        <v>528</v>
      </c>
      <c r="C239" s="21" t="s">
        <v>136</v>
      </c>
      <c r="D239" s="21" t="s">
        <v>137</v>
      </c>
      <c r="E239" s="21">
        <v>0</v>
      </c>
      <c r="F239" s="21">
        <v>1.0913424876144495</v>
      </c>
      <c r="G239" s="21">
        <v>3.8764594789846243E-2</v>
      </c>
      <c r="H239" s="21">
        <v>7.8843249764062817E-2</v>
      </c>
      <c r="I239" s="21">
        <v>6.6306818083021648</v>
      </c>
      <c r="J239" s="21">
        <v>5.9734967975033495</v>
      </c>
      <c r="K239" s="21">
        <v>2.6965112808019334</v>
      </c>
      <c r="L239" s="21"/>
      <c r="M239" s="21"/>
      <c r="N239" s="21"/>
      <c r="O239" s="21"/>
    </row>
    <row r="240" spans="1:15">
      <c r="A240" s="21" t="s">
        <v>529</v>
      </c>
      <c r="B240" s="21" t="s">
        <v>530</v>
      </c>
      <c r="C240" s="21" t="s">
        <v>136</v>
      </c>
      <c r="D240" s="21" t="s">
        <v>137</v>
      </c>
      <c r="E240" s="21"/>
      <c r="F240" s="21">
        <v>8.3095908904711617</v>
      </c>
      <c r="G240" s="21">
        <v>6.8181646343400502</v>
      </c>
      <c r="H240" s="21">
        <v>6.8385548961106766</v>
      </c>
      <c r="I240" s="21">
        <v>6.5555551889167276</v>
      </c>
      <c r="J240" s="21">
        <v>7.6212065756801213</v>
      </c>
      <c r="K240" s="21">
        <v>8.3533012397229207</v>
      </c>
      <c r="L240" s="21">
        <v>6.8247293430888201</v>
      </c>
      <c r="M240" s="21">
        <v>7.0312348456622846</v>
      </c>
      <c r="N240" s="21">
        <v>6.8255017197391377</v>
      </c>
      <c r="O240" s="21">
        <v>8.6689180224845277</v>
      </c>
    </row>
    <row r="241" spans="1:15">
      <c r="A241" s="21" t="s">
        <v>531</v>
      </c>
      <c r="B241" s="21" t="s">
        <v>532</v>
      </c>
      <c r="C241" s="21" t="s">
        <v>136</v>
      </c>
      <c r="D241" s="21" t="s">
        <v>137</v>
      </c>
      <c r="E241" s="21"/>
      <c r="F241" s="21"/>
      <c r="G241" s="21"/>
      <c r="H241" s="21">
        <v>4.2408015469498448</v>
      </c>
      <c r="I241" s="21">
        <v>5.0105711835092928</v>
      </c>
      <c r="J241" s="21">
        <v>4.8307054490819157</v>
      </c>
      <c r="K241" s="21">
        <v>4.7062653296747383</v>
      </c>
      <c r="L241" s="21"/>
      <c r="M241" s="21">
        <v>5.8409083325106366</v>
      </c>
      <c r="N241" s="21">
        <v>6.6579509106439945</v>
      </c>
      <c r="O241" s="21">
        <v>4.3167413547095235</v>
      </c>
    </row>
    <row r="242" spans="1:15">
      <c r="A242" s="21" t="s">
        <v>533</v>
      </c>
      <c r="B242" s="21" t="s">
        <v>534</v>
      </c>
      <c r="C242" s="21" t="s">
        <v>136</v>
      </c>
      <c r="D242" s="21" t="s">
        <v>137</v>
      </c>
      <c r="E242" s="21">
        <v>0.77440037357235525</v>
      </c>
      <c r="F242" s="21">
        <v>0.25935615224594843</v>
      </c>
      <c r="G242" s="21">
        <v>0.10052776943437657</v>
      </c>
      <c r="H242" s="21">
        <v>0.12315923495936157</v>
      </c>
      <c r="I242" s="21">
        <v>0.76300220752957815</v>
      </c>
      <c r="J242" s="21">
        <v>0.18179229662326474</v>
      </c>
      <c r="K242" s="21">
        <v>0.13612955465001428</v>
      </c>
      <c r="L242" s="21">
        <v>0.13784705577797324</v>
      </c>
      <c r="M242" s="21"/>
      <c r="N242" s="21"/>
      <c r="O242" s="21"/>
    </row>
    <row r="243" spans="1:15">
      <c r="A243" s="21" t="s">
        <v>56</v>
      </c>
      <c r="B243" s="21" t="s">
        <v>535</v>
      </c>
      <c r="C243" s="21" t="s">
        <v>136</v>
      </c>
      <c r="D243" s="21" t="s">
        <v>137</v>
      </c>
      <c r="E243" s="21">
        <v>5.6070288587464514</v>
      </c>
      <c r="F243" s="21">
        <v>6.8557962301489441</v>
      </c>
      <c r="G243" s="21">
        <v>8.0070143005496206</v>
      </c>
      <c r="H243" s="21">
        <v>8.32628879870669</v>
      </c>
      <c r="I243" s="21">
        <v>7.0578697506679262</v>
      </c>
      <c r="J243" s="21">
        <v>6.4590014407982999</v>
      </c>
      <c r="K243" s="21">
        <v>6.7652200556418505</v>
      </c>
      <c r="L243" s="21">
        <v>7.7850439845794162</v>
      </c>
      <c r="M243" s="21">
        <v>7.9297486224415419</v>
      </c>
      <c r="N243" s="21">
        <v>7.3919575032862754</v>
      </c>
      <c r="O243" s="21"/>
    </row>
    <row r="244" spans="1:15">
      <c r="A244" s="21" t="s">
        <v>536</v>
      </c>
      <c r="B244" s="21" t="s">
        <v>537</v>
      </c>
      <c r="C244" s="21" t="s">
        <v>136</v>
      </c>
      <c r="D244" s="21" t="s">
        <v>137</v>
      </c>
      <c r="E244" s="21">
        <v>1.8565188987416572</v>
      </c>
      <c r="F244" s="21">
        <v>2.0243682811686652</v>
      </c>
      <c r="G244" s="21">
        <v>2.200778163641294</v>
      </c>
      <c r="H244" s="21">
        <v>2.1118259948577567</v>
      </c>
      <c r="I244" s="21">
        <v>2.1615754671368546</v>
      </c>
      <c r="J244" s="21">
        <v>2.2878512791354755</v>
      </c>
      <c r="K244" s="21">
        <v>2.3302565461649354</v>
      </c>
      <c r="L244" s="21">
        <v>2.5784087141417</v>
      </c>
      <c r="M244" s="21">
        <v>2.5133551284403457</v>
      </c>
      <c r="N244" s="21">
        <v>2.9024165064376231</v>
      </c>
      <c r="O244" s="21">
        <v>2.3294314474813818</v>
      </c>
    </row>
    <row r="245" spans="1:15">
      <c r="A245" s="21" t="s">
        <v>538</v>
      </c>
      <c r="B245" s="21" t="s">
        <v>539</v>
      </c>
      <c r="C245" s="21" t="s">
        <v>136</v>
      </c>
      <c r="D245" s="21" t="s">
        <v>137</v>
      </c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</row>
    <row r="246" spans="1:15">
      <c r="A246" s="21" t="s">
        <v>55</v>
      </c>
      <c r="B246" s="21" t="s">
        <v>540</v>
      </c>
      <c r="C246" s="21" t="s">
        <v>136</v>
      </c>
      <c r="D246" s="21" t="s">
        <v>137</v>
      </c>
      <c r="E246" s="21">
        <v>2.2290169724222415</v>
      </c>
      <c r="F246" s="21">
        <v>3.4864138531418467</v>
      </c>
      <c r="G246" s="21">
        <v>3.8677768123208374</v>
      </c>
      <c r="H246" s="21">
        <v>5.9035798197580389</v>
      </c>
      <c r="I246" s="21">
        <v>11.349774910719535</v>
      </c>
      <c r="J246" s="21">
        <v>6.7217520577443306</v>
      </c>
      <c r="K246" s="21">
        <v>3.3871919992337949</v>
      </c>
      <c r="L246" s="21">
        <v>0.85324692914245692</v>
      </c>
      <c r="M246" s="21">
        <v>2.3197138441340726</v>
      </c>
      <c r="N246" s="21">
        <v>2.5653071080376324</v>
      </c>
      <c r="O246" s="21">
        <v>6.8894043846271309</v>
      </c>
    </row>
    <row r="247" spans="1:15">
      <c r="A247" s="21" t="s">
        <v>541</v>
      </c>
      <c r="B247" s="21" t="s">
        <v>542</v>
      </c>
      <c r="C247" s="21" t="s">
        <v>136</v>
      </c>
      <c r="D247" s="21" t="s">
        <v>137</v>
      </c>
      <c r="E247" s="21">
        <v>1.4885186411689011</v>
      </c>
      <c r="F247" s="21">
        <v>1.3078182006019448</v>
      </c>
      <c r="G247" s="21">
        <v>2.570436045136824</v>
      </c>
      <c r="H247" s="21">
        <v>22.595098641482544</v>
      </c>
      <c r="I247" s="21">
        <v>22.102851027895749</v>
      </c>
      <c r="J247" s="21">
        <v>2.1100521805461092</v>
      </c>
      <c r="K247" s="21">
        <v>2.6783383605721323</v>
      </c>
      <c r="L247" s="21">
        <v>2.2969758021782933</v>
      </c>
      <c r="M247" s="21">
        <v>2.046761806571872</v>
      </c>
      <c r="N247" s="21">
        <v>2.0539774086486862</v>
      </c>
      <c r="O247" s="21">
        <v>3.5362730247636005</v>
      </c>
    </row>
    <row r="248" spans="1:15">
      <c r="A248" s="21" t="s">
        <v>80</v>
      </c>
      <c r="B248" s="21" t="s">
        <v>543</v>
      </c>
      <c r="C248" s="21" t="s">
        <v>136</v>
      </c>
      <c r="D248" s="21" t="s">
        <v>137</v>
      </c>
      <c r="E248" s="21"/>
      <c r="F248" s="21"/>
      <c r="G248" s="21"/>
      <c r="H248" s="21">
        <v>4.9953744036363812</v>
      </c>
      <c r="I248" s="21">
        <v>6.9138820958236948</v>
      </c>
      <c r="J248" s="21">
        <v>6.7107855565600341</v>
      </c>
      <c r="K248" s="21">
        <v>7.5301303727982551</v>
      </c>
      <c r="L248" s="21">
        <v>8.5238467148334198</v>
      </c>
      <c r="M248" s="21">
        <v>7.2178754464444062</v>
      </c>
      <c r="N248" s="21">
        <v>6.2522449299444407</v>
      </c>
      <c r="O248" s="21">
        <v>5.4060844700874764</v>
      </c>
    </row>
    <row r="249" spans="1:15">
      <c r="A249" s="21" t="s">
        <v>544</v>
      </c>
      <c r="B249" s="21" t="s">
        <v>545</v>
      </c>
      <c r="C249" s="21" t="s">
        <v>136</v>
      </c>
      <c r="D249" s="21" t="s">
        <v>137</v>
      </c>
      <c r="E249" s="21">
        <v>19.20862919568194</v>
      </c>
      <c r="F249" s="21">
        <v>23.669572043599395</v>
      </c>
      <c r="G249" s="21">
        <v>23.165477939934345</v>
      </c>
      <c r="H249" s="21">
        <v>20.753757488978621</v>
      </c>
      <c r="I249" s="21">
        <v>21.913582084213218</v>
      </c>
      <c r="J249" s="21">
        <v>22.32930226868125</v>
      </c>
      <c r="K249" s="21">
        <v>22.091667710554848</v>
      </c>
      <c r="L249" s="21">
        <v>23.722878215807899</v>
      </c>
      <c r="M249" s="21">
        <v>23.086358060421475</v>
      </c>
      <c r="N249" s="21">
        <v>22.954476430646931</v>
      </c>
      <c r="O249" s="21">
        <v>23.479119337035641</v>
      </c>
    </row>
    <row r="250" spans="1:15">
      <c r="A250" s="21" t="s">
        <v>100</v>
      </c>
      <c r="B250" s="21" t="s">
        <v>546</v>
      </c>
      <c r="C250" s="21" t="s">
        <v>136</v>
      </c>
      <c r="D250" s="21" t="s">
        <v>137</v>
      </c>
      <c r="E250" s="21">
        <v>4.8170359259071382</v>
      </c>
      <c r="F250" s="21">
        <v>5.9975220542541248</v>
      </c>
      <c r="G250" s="21">
        <v>6.7205806914820894</v>
      </c>
      <c r="H250" s="21">
        <v>6.2188437772582068</v>
      </c>
      <c r="I250" s="21">
        <v>9.5416330348464626</v>
      </c>
      <c r="J250" s="21">
        <v>8.8965160530212923</v>
      </c>
      <c r="K250" s="21">
        <v>8.2858374345461669</v>
      </c>
      <c r="L250" s="21">
        <v>14.253422760868528</v>
      </c>
      <c r="M250" s="21">
        <v>10.01686647427705</v>
      </c>
      <c r="N250" s="21">
        <v>8.1451178011313345</v>
      </c>
      <c r="O250" s="21">
        <v>7.1971677015300024</v>
      </c>
    </row>
    <row r="251" spans="1:15">
      <c r="A251" s="21" t="s">
        <v>547</v>
      </c>
      <c r="B251" s="21" t="s">
        <v>548</v>
      </c>
      <c r="C251" s="21" t="s">
        <v>136</v>
      </c>
      <c r="D251" s="21" t="s">
        <v>137</v>
      </c>
      <c r="E251" s="21">
        <v>28.971331285962766</v>
      </c>
      <c r="F251" s="21">
        <v>25.009579835540062</v>
      </c>
      <c r="G251" s="21">
        <v>23.116029086870917</v>
      </c>
      <c r="H251" s="21">
        <v>21.067658664405904</v>
      </c>
      <c r="I251" s="21">
        <v>20.659932071902908</v>
      </c>
      <c r="J251" s="21">
        <v>20.651684654395947</v>
      </c>
      <c r="K251" s="21">
        <v>20.996267352597791</v>
      </c>
      <c r="L251" s="21">
        <v>21.945105119559415</v>
      </c>
      <c r="M251" s="21">
        <v>23.013323751568173</v>
      </c>
      <c r="N251" s="21">
        <v>19.691512856750901</v>
      </c>
      <c r="O251" s="21">
        <v>18.895635392895617</v>
      </c>
    </row>
    <row r="252" spans="1:15">
      <c r="A252" s="21" t="s">
        <v>32</v>
      </c>
      <c r="B252" s="21" t="s">
        <v>549</v>
      </c>
      <c r="C252" s="21" t="s">
        <v>136</v>
      </c>
      <c r="D252" s="21" t="s">
        <v>137</v>
      </c>
      <c r="E252" s="21"/>
      <c r="F252" s="21"/>
      <c r="G252" s="21"/>
      <c r="H252" s="21"/>
      <c r="I252" s="21"/>
      <c r="J252" s="21"/>
      <c r="K252" s="21"/>
      <c r="L252" s="21"/>
      <c r="M252" s="21"/>
      <c r="N252" s="21">
        <v>1.6157716286726933</v>
      </c>
      <c r="O252" s="21">
        <v>0.46733144572808377</v>
      </c>
    </row>
    <row r="253" spans="1:15">
      <c r="A253" s="21" t="s">
        <v>550</v>
      </c>
      <c r="B253" s="21" t="s">
        <v>551</v>
      </c>
      <c r="C253" s="21" t="s">
        <v>136</v>
      </c>
      <c r="D253" s="21" t="s">
        <v>137</v>
      </c>
      <c r="E253" s="21"/>
      <c r="F253" s="21">
        <v>0.81911359804982264</v>
      </c>
      <c r="G253" s="21">
        <v>0.15586523347622355</v>
      </c>
      <c r="H253" s="21">
        <v>2.613529870779616E-2</v>
      </c>
      <c r="I253" s="21">
        <v>5.0756033494392262E-2</v>
      </c>
      <c r="J253" s="21">
        <v>1.3971433537099045</v>
      </c>
      <c r="K253" s="21">
        <v>0.71181391125466664</v>
      </c>
      <c r="L253" s="21"/>
      <c r="M253" s="21">
        <v>3.9887530101609713E-3</v>
      </c>
      <c r="N253" s="21">
        <v>8.1976412554195732E-4</v>
      </c>
      <c r="O253" s="21">
        <v>3.2580510907552706E-3</v>
      </c>
    </row>
    <row r="254" spans="1:15">
      <c r="A254" s="21" t="s">
        <v>552</v>
      </c>
      <c r="B254" s="21" t="s">
        <v>553</v>
      </c>
      <c r="C254" s="21" t="s">
        <v>136</v>
      </c>
      <c r="D254" s="21" t="s">
        <v>137</v>
      </c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</row>
    <row r="255" spans="1:15">
      <c r="A255" s="21" t="s">
        <v>554</v>
      </c>
      <c r="B255" s="21" t="s">
        <v>555</v>
      </c>
      <c r="C255" s="21" t="s">
        <v>136</v>
      </c>
      <c r="D255" s="21" t="s">
        <v>137</v>
      </c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</row>
    <row r="256" spans="1:15">
      <c r="A256" s="21" t="s">
        <v>556</v>
      </c>
      <c r="B256" s="21" t="s">
        <v>557</v>
      </c>
      <c r="C256" s="21" t="s">
        <v>136</v>
      </c>
      <c r="D256" s="21" t="s">
        <v>137</v>
      </c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</row>
    <row r="257" spans="1:15">
      <c r="A257" s="21" t="s">
        <v>38</v>
      </c>
      <c r="B257" s="21" t="s">
        <v>558</v>
      </c>
      <c r="C257" s="21" t="s">
        <v>136</v>
      </c>
      <c r="D257" s="21" t="s">
        <v>137</v>
      </c>
      <c r="E257" s="21">
        <v>8.7630897177653981</v>
      </c>
      <c r="F257" s="21">
        <v>10.451090753243887</v>
      </c>
      <c r="G257" s="21">
        <v>13.000535437768212</v>
      </c>
      <c r="H257" s="21">
        <v>18.60442774274075</v>
      </c>
      <c r="I257" s="21">
        <v>26.889136558924996</v>
      </c>
      <c r="J257" s="21">
        <v>33.217323183889</v>
      </c>
      <c r="K257" s="21">
        <v>31.742464355226225</v>
      </c>
      <c r="L257" s="21"/>
      <c r="M257" s="21">
        <v>37.763338628032592</v>
      </c>
      <c r="N257" s="21">
        <v>41.412450434020528</v>
      </c>
      <c r="O257" s="21">
        <v>40.15998750948765</v>
      </c>
    </row>
    <row r="258" spans="1:15">
      <c r="A258" s="21" t="s">
        <v>559</v>
      </c>
      <c r="B258" s="21" t="s">
        <v>560</v>
      </c>
      <c r="C258" s="21" t="s">
        <v>136</v>
      </c>
      <c r="D258" s="21" t="s">
        <v>137</v>
      </c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</row>
    <row r="259" spans="1:15">
      <c r="A259" s="21" t="s">
        <v>561</v>
      </c>
      <c r="B259" s="21" t="s">
        <v>562</v>
      </c>
      <c r="C259" s="21" t="s">
        <v>136</v>
      </c>
      <c r="D259" s="21" t="s">
        <v>137</v>
      </c>
      <c r="E259" s="21">
        <v>19.509190385193868</v>
      </c>
      <c r="F259" s="21">
        <v>21.165701400402508</v>
      </c>
      <c r="G259" s="21">
        <v>20.553200622674883</v>
      </c>
      <c r="H259" s="21">
        <v>18.697510137867042</v>
      </c>
      <c r="I259" s="21">
        <v>18.90355302210077</v>
      </c>
      <c r="J259" s="21">
        <v>19.0498749890257</v>
      </c>
      <c r="K259" s="21">
        <v>19.072793641699263</v>
      </c>
      <c r="L259" s="21">
        <v>20.014667193596622</v>
      </c>
      <c r="M259" s="21">
        <v>20.621560023117212</v>
      </c>
      <c r="N259" s="21">
        <v>20.732691598956315</v>
      </c>
      <c r="O259" s="21">
        <v>20.796903951066561</v>
      </c>
    </row>
    <row r="260" spans="1:15">
      <c r="A260" s="21" t="s">
        <v>563</v>
      </c>
      <c r="B260" s="21" t="s">
        <v>564</v>
      </c>
      <c r="C260" s="21" t="s">
        <v>136</v>
      </c>
      <c r="D260" s="21" t="s">
        <v>137</v>
      </c>
      <c r="E260" s="21"/>
      <c r="F260" s="21">
        <v>0.57352885351561245</v>
      </c>
      <c r="G260" s="21">
        <v>1.2697075409964445</v>
      </c>
      <c r="H260" s="21">
        <v>1.0297930309569328</v>
      </c>
      <c r="I260" s="21">
        <v>0.30018316021638736</v>
      </c>
      <c r="J260" s="21">
        <v>0.69270701691365577</v>
      </c>
      <c r="K260" s="21">
        <v>1.9671230980867298</v>
      </c>
      <c r="L260" s="21">
        <v>0.81400191195474536</v>
      </c>
      <c r="M260" s="21">
        <v>1.0201863425305715</v>
      </c>
      <c r="N260" s="21">
        <v>1.3826653531944753</v>
      </c>
      <c r="O260" s="21">
        <v>3.0944834638043179</v>
      </c>
    </row>
    <row r="261" spans="1:15">
      <c r="A261" s="21" t="s">
        <v>565</v>
      </c>
      <c r="B261" s="21" t="s">
        <v>566</v>
      </c>
      <c r="C261" s="21" t="s">
        <v>136</v>
      </c>
      <c r="D261" s="21" t="s">
        <v>137</v>
      </c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</row>
    <row r="262" spans="1:15">
      <c r="A262" s="21" t="s">
        <v>567</v>
      </c>
      <c r="B262" s="21" t="s">
        <v>568</v>
      </c>
      <c r="C262" s="21" t="s">
        <v>136</v>
      </c>
      <c r="D262" s="21" t="s">
        <v>137</v>
      </c>
      <c r="E262" s="21"/>
      <c r="F262" s="21">
        <v>0.38068647972852082</v>
      </c>
      <c r="G262" s="21">
        <v>0.36536624345455243</v>
      </c>
      <c r="H262" s="21">
        <v>0.31645695286269448</v>
      </c>
      <c r="I262" s="21">
        <v>0.21567751224072546</v>
      </c>
      <c r="J262" s="21">
        <v>0.35561790251021269</v>
      </c>
      <c r="K262" s="21">
        <v>1.308294592833871</v>
      </c>
      <c r="L262" s="21">
        <v>8.0159678047182972</v>
      </c>
      <c r="M262" s="21"/>
      <c r="N262" s="21"/>
      <c r="O262" s="21"/>
    </row>
    <row r="263" spans="1:15">
      <c r="A263" s="21" t="s">
        <v>52</v>
      </c>
      <c r="B263" s="21" t="s">
        <v>569</v>
      </c>
      <c r="C263" s="21" t="s">
        <v>136</v>
      </c>
      <c r="D263" s="21" t="s">
        <v>137</v>
      </c>
      <c r="E263" s="21">
        <v>5.4210607186716704</v>
      </c>
      <c r="F263" s="21">
        <v>5.8548190028637137</v>
      </c>
      <c r="G263" s="21">
        <v>5.9736540276835965</v>
      </c>
      <c r="H263" s="21">
        <v>6.0591175939900648</v>
      </c>
      <c r="I263" s="21">
        <v>6.6310552262297611</v>
      </c>
      <c r="J263" s="21">
        <v>6.5018216842236436</v>
      </c>
      <c r="K263" s="21">
        <v>6.6416682918459147</v>
      </c>
      <c r="L263" s="21">
        <v>6.9650063924437635</v>
      </c>
      <c r="M263" s="21">
        <v>6.2418707751703844</v>
      </c>
      <c r="N263" s="21">
        <v>5.2158360011002367</v>
      </c>
      <c r="O263" s="21">
        <v>5.3196937778106488</v>
      </c>
    </row>
    <row r="264" spans="1:15">
      <c r="A264" s="21" t="s">
        <v>57</v>
      </c>
      <c r="B264" s="21" t="s">
        <v>570</v>
      </c>
      <c r="C264" s="21" t="s">
        <v>136</v>
      </c>
      <c r="D264" s="21" t="s">
        <v>137</v>
      </c>
      <c r="E264" s="21">
        <v>2.6952170923850454</v>
      </c>
      <c r="F264" s="21">
        <v>1.7629547817004665</v>
      </c>
      <c r="G264" s="21">
        <v>1.0947164899434776</v>
      </c>
      <c r="H264" s="21">
        <v>2.2343605988329869</v>
      </c>
      <c r="I264" s="21">
        <v>4.6959263144375134</v>
      </c>
      <c r="J264" s="21">
        <v>2.4281411759869433</v>
      </c>
      <c r="K264" s="21">
        <v>1.8868651110827768</v>
      </c>
      <c r="L264" s="21">
        <v>7.6648586482244045</v>
      </c>
      <c r="M264" s="21">
        <v>31.064572026825861</v>
      </c>
      <c r="N264" s="21">
        <v>4.4899381199965314</v>
      </c>
      <c r="O264" s="21">
        <v>1.9988404087459637</v>
      </c>
    </row>
    <row r="265" spans="1:15">
      <c r="A265" s="21" t="s">
        <v>48</v>
      </c>
      <c r="B265" s="21" t="s">
        <v>571</v>
      </c>
      <c r="C265" s="21" t="s">
        <v>136</v>
      </c>
      <c r="D265" s="21" t="s">
        <v>137</v>
      </c>
      <c r="E265" s="21">
        <v>14.363176695778632</v>
      </c>
      <c r="F265" s="21">
        <v>3.3446843036910763</v>
      </c>
      <c r="G265" s="21">
        <v>1.9508653633647437</v>
      </c>
      <c r="H265" s="21">
        <v>2.7810329674942986</v>
      </c>
      <c r="I265" s="21">
        <v>6.22112517152003</v>
      </c>
      <c r="J265" s="21">
        <v>2.9529224210323934</v>
      </c>
      <c r="K265" s="21">
        <v>1.4721661835078887</v>
      </c>
      <c r="L265" s="21">
        <v>3.2824690899192608</v>
      </c>
      <c r="M265" s="21">
        <v>5.1681417893803383</v>
      </c>
      <c r="N265" s="21">
        <v>2.5916612542140824</v>
      </c>
      <c r="O265" s="21">
        <v>2.0511490294610115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82128-AF4A-964F-B96F-6C9278FB6289}">
  <dimension ref="A1:G70"/>
  <sheetViews>
    <sheetView workbookViewId="0">
      <selection sqref="A1:A1048576"/>
    </sheetView>
  </sheetViews>
  <sheetFormatPr baseColWidth="10" defaultRowHeight="16"/>
  <sheetData>
    <row r="1" spans="1:7">
      <c r="A1" s="18" t="s">
        <v>107</v>
      </c>
      <c r="B1">
        <v>2008</v>
      </c>
      <c r="C1">
        <v>2010</v>
      </c>
      <c r="D1">
        <v>2012</v>
      </c>
      <c r="E1">
        <v>2014</v>
      </c>
      <c r="F1">
        <v>2016</v>
      </c>
      <c r="G1">
        <v>2018</v>
      </c>
    </row>
    <row r="2" spans="1:7">
      <c r="A2" s="19" t="s">
        <v>78</v>
      </c>
      <c r="B2">
        <f>VLOOKUP(A2,'mineral(countries)'!$A$2:$O$265,5,FALSE)</f>
        <v>4.02786113840388</v>
      </c>
      <c r="C2">
        <f>VLOOKUP(A2,'mineral(countries)'!$A$2:$O$265,7,FALSE)</f>
        <v>4.8555220832815396</v>
      </c>
      <c r="D2">
        <f>VLOOKUP(A2,'mineral(countries)'!$A$2:$O$265,9,FALSE)</f>
        <v>5.33675305838974</v>
      </c>
      <c r="E2">
        <f>VLOOKUP(A2,'mineral(countries)'!$A$2:$O$265,11,FALSE)</f>
        <v>4.7218035089843102</v>
      </c>
      <c r="F2">
        <f>VLOOKUP(A2,'mineral(countries)'!$A$2:$O$265,13,FALSE)</f>
        <v>4.0431307535997201</v>
      </c>
      <c r="G2">
        <f>VLOOKUP(A2,'mineral(countries)'!$A$2:$O$265,15,FALSE)</f>
        <v>4.56871141888411</v>
      </c>
    </row>
    <row r="3" spans="1:7">
      <c r="A3" s="19" t="s">
        <v>85</v>
      </c>
      <c r="B3">
        <f>VLOOKUP(A3,'mineral(countries)'!$A$2:$O$265,5,FALSE)</f>
        <v>4.3821992866617396</v>
      </c>
      <c r="C3">
        <f>VLOOKUP(A3,'mineral(countries)'!$A$2:$O$265,7,FALSE)</f>
        <v>3.8789998440104201</v>
      </c>
      <c r="D3">
        <f>VLOOKUP(A3,'mineral(countries)'!$A$2:$O$265,9,FALSE)</f>
        <v>3.8397550931030602</v>
      </c>
      <c r="E3">
        <f>VLOOKUP(A3,'mineral(countries)'!$A$2:$O$265,11,FALSE)</f>
        <v>3.8997034508184298</v>
      </c>
      <c r="F3">
        <f>VLOOKUP(A3,'mineral(countries)'!$A$2:$O$265,13,FALSE)</f>
        <v>3.5737840600341801</v>
      </c>
      <c r="G3">
        <f>VLOOKUP(A3,'mineral(countries)'!$A$2:$O$265,15,FALSE)</f>
        <v>4.0077872765746099</v>
      </c>
    </row>
    <row r="4" spans="1:7">
      <c r="A4" s="19" t="s">
        <v>74</v>
      </c>
      <c r="B4">
        <f>VLOOKUP(A4,'mineral(countries)'!$A$2:$O$265,5,FALSE)</f>
        <v>6.1679726197834501</v>
      </c>
      <c r="C4">
        <f>VLOOKUP(A4,'mineral(countries)'!$A$2:$O$265,7,FALSE)</f>
        <v>5.5539955805637904</v>
      </c>
      <c r="D4">
        <f>VLOOKUP(A4,'mineral(countries)'!$A$2:$O$265,9,FALSE)</f>
        <v>5.3766609205508997</v>
      </c>
      <c r="E4">
        <f>VLOOKUP(A4,'mineral(countries)'!$A$2:$O$265,11,FALSE)</f>
        <v>4.8334145134290196</v>
      </c>
      <c r="F4">
        <f>VLOOKUP(A4,'mineral(countries)'!$A$2:$O$265,13,FALSE)</f>
        <v>4.3370473911944698</v>
      </c>
      <c r="G4">
        <f>VLOOKUP(A4,'mineral(countries)'!$A$2:$O$265,15,FALSE)</f>
        <v>4.5291961684722297</v>
      </c>
    </row>
    <row r="5" spans="1:7">
      <c r="A5" s="19" t="s">
        <v>60</v>
      </c>
      <c r="B5">
        <f>VLOOKUP(A5,'mineral(countries)'!$A$2:$O$265,5,FALSE)</f>
        <v>0.66665039936820003</v>
      </c>
      <c r="C5">
        <f>VLOOKUP(A5,'mineral(countries)'!$A$2:$O$265,7,FALSE)</f>
        <v>0.78526470593462305</v>
      </c>
      <c r="D5">
        <f>VLOOKUP(A5,'mineral(countries)'!$A$2:$O$265,9,FALSE)</f>
        <v>0.85433725490785295</v>
      </c>
      <c r="E5">
        <f>VLOOKUP(A5,'mineral(countries)'!$A$2:$O$265,11,FALSE)</f>
        <v>0.81598035302663496</v>
      </c>
      <c r="F5">
        <f>VLOOKUP(A5,'mineral(countries)'!$A$2:$O$265,13,FALSE)</f>
        <v>0.47951226657225499</v>
      </c>
      <c r="G5">
        <f>VLOOKUP(A5,'mineral(countries)'!$A$2:$O$265,15,FALSE)</f>
        <v>0.51477967356301202</v>
      </c>
    </row>
    <row r="6" spans="1:7">
      <c r="A6" s="19" t="s">
        <v>69</v>
      </c>
      <c r="B6">
        <f>VLOOKUP(A6,'mineral(countries)'!$A$2:$O$265,5,FALSE)</f>
        <v>4.2927639271207498</v>
      </c>
      <c r="C6">
        <f>VLOOKUP(A6,'mineral(countries)'!$A$2:$O$265,7,FALSE)</f>
        <v>5.2121348518864403</v>
      </c>
      <c r="D6">
        <f>VLOOKUP(A6,'mineral(countries)'!$A$2:$O$265,9,FALSE)</f>
        <v>5.5328596034016</v>
      </c>
      <c r="E6">
        <f>VLOOKUP(A6,'mineral(countries)'!$A$2:$O$265,11,FALSE)</f>
        <v>5.1515134584080604</v>
      </c>
      <c r="F6">
        <f>VLOOKUP(A6,'mineral(countries)'!$A$2:$O$265,13,FALSE)</f>
        <v>4.9132996267114102</v>
      </c>
      <c r="G6">
        <f>VLOOKUP(A6,'mineral(countries)'!$A$2:$O$265,15,FALSE)</f>
        <v>5.8725318335680301</v>
      </c>
    </row>
    <row r="7" spans="1:7">
      <c r="A7" s="19" t="s">
        <v>81</v>
      </c>
      <c r="B7">
        <f>VLOOKUP(A7,'mineral(countries)'!$A$2:$O$265,5,FALSE)</f>
        <v>2.7609952290659301</v>
      </c>
      <c r="C7">
        <f>VLOOKUP(A7,'mineral(countries)'!$A$2:$O$265,7,FALSE)</f>
        <v>3.4495469074306699</v>
      </c>
      <c r="D7">
        <f>VLOOKUP(A7,'mineral(countries)'!$A$2:$O$265,9,FALSE)</f>
        <v>3.69005534621534</v>
      </c>
      <c r="E7">
        <f>VLOOKUP(A7,'mineral(countries)'!$A$2:$O$265,11,FALSE)</f>
        <v>3.3207062055518599</v>
      </c>
      <c r="F7">
        <f>VLOOKUP(A7,'mineral(countries)'!$A$2:$O$265,13,FALSE)</f>
        <v>3.1058048747677902</v>
      </c>
      <c r="G7">
        <f>VLOOKUP(A7,'mineral(countries)'!$A$2:$O$265,15,FALSE)</f>
        <v>3.8685195529274901</v>
      </c>
    </row>
    <row r="8" spans="1:7">
      <c r="A8" s="19" t="s">
        <v>68</v>
      </c>
      <c r="B8">
        <f>VLOOKUP(A8,'mineral(countries)'!$A$2:$O$265,5,FALSE)</f>
        <v>3.14644958943502</v>
      </c>
      <c r="C8">
        <f>VLOOKUP(A8,'mineral(countries)'!$A$2:$O$265,7,FALSE)</f>
        <v>3.03881346798403</v>
      </c>
      <c r="D8">
        <f>VLOOKUP(A8,'mineral(countries)'!$A$2:$O$265,9,FALSE)</f>
        <v>3.0963564785509901</v>
      </c>
      <c r="E8">
        <f>VLOOKUP(A8,'mineral(countries)'!$A$2:$O$265,11,FALSE)</f>
        <v>2.7263714483719301</v>
      </c>
      <c r="F8">
        <f>VLOOKUP(A8,'mineral(countries)'!$A$2:$O$265,13,FALSE)</f>
        <v>2.3517561240887002</v>
      </c>
      <c r="G8">
        <f>VLOOKUP(A8,'mineral(countries)'!$A$2:$O$265,15,FALSE)</f>
        <v>2.49653888911243</v>
      </c>
    </row>
    <row r="9" spans="1:7">
      <c r="A9" s="19" t="s">
        <v>65</v>
      </c>
      <c r="B9">
        <f>VLOOKUP(A9,'mineral(countries)'!$A$2:$O$265,5,FALSE)</f>
        <v>3.34334179166878</v>
      </c>
      <c r="C9">
        <f>VLOOKUP(A9,'mineral(countries)'!$A$2:$O$265,7,FALSE)</f>
        <v>3.6631305184161498</v>
      </c>
      <c r="D9">
        <f>VLOOKUP(A9,'mineral(countries)'!$A$2:$O$265,9,FALSE)</f>
        <v>3.6652433574536198</v>
      </c>
      <c r="E9">
        <f>VLOOKUP(A9,'mineral(countries)'!$A$2:$O$265,11,FALSE)</f>
        <v>2.7061959167806902</v>
      </c>
      <c r="F9">
        <f>VLOOKUP(A9,'mineral(countries)'!$A$2:$O$265,13,FALSE)</f>
        <v>2.4734811381330299</v>
      </c>
      <c r="G9">
        <f>VLOOKUP(A9,'mineral(countries)'!$A$2:$O$265,15,FALSE)</f>
        <v>3.2465225971765101</v>
      </c>
    </row>
    <row r="10" spans="1:7">
      <c r="A10" s="19" t="s">
        <v>84</v>
      </c>
      <c r="B10">
        <f>VLOOKUP(A10,'mineral(countries)'!$A$2:$O$265,5,FALSE)</f>
        <v>1.9582112349857099</v>
      </c>
      <c r="C10">
        <f>VLOOKUP(A10,'mineral(countries)'!$A$2:$O$265,7,FALSE)</f>
        <v>2.19899529521637</v>
      </c>
      <c r="D10">
        <f>VLOOKUP(A10,'mineral(countries)'!$A$2:$O$265,9,FALSE)</f>
        <v>2.1237819150210901</v>
      </c>
      <c r="E10">
        <f>VLOOKUP(A10,'mineral(countries)'!$A$2:$O$265,11,FALSE)</f>
        <v>2.0400706780732798</v>
      </c>
      <c r="F10">
        <f>VLOOKUP(A10,'mineral(countries)'!$A$2:$O$265,13,FALSE)</f>
        <v>1.9339859749905499</v>
      </c>
      <c r="G10">
        <f>VLOOKUP(A10,'mineral(countries)'!$A$2:$O$265,15,FALSE)</f>
        <v>2.0631282034882901</v>
      </c>
    </row>
    <row r="11" spans="1:7">
      <c r="A11" s="19" t="s">
        <v>105</v>
      </c>
      <c r="B11">
        <f>VLOOKUP(A11,'mineral(countries)'!$A$2:$O$265,5,FALSE)</f>
        <v>4.5000409721121599</v>
      </c>
      <c r="C11">
        <f>VLOOKUP(A11,'mineral(countries)'!$A$2:$O$265,7,FALSE)</f>
        <v>4.2288819681323897</v>
      </c>
      <c r="D11">
        <f>VLOOKUP(A11,'mineral(countries)'!$A$2:$O$265,9,FALSE)</f>
        <v>3.60857637326008</v>
      </c>
      <c r="E11">
        <f>VLOOKUP(A11,'mineral(countries)'!$A$2:$O$265,11,FALSE)</f>
        <v>3.07021944427408</v>
      </c>
      <c r="F11">
        <f>VLOOKUP(A11,'mineral(countries)'!$A$2:$O$265,13,FALSE)</f>
        <v>3.17490731481915</v>
      </c>
      <c r="G11">
        <f>VLOOKUP(A11,'mineral(countries)'!$A$2:$O$265,15,FALSE)</f>
        <v>3.0256370040885301</v>
      </c>
    </row>
    <row r="12" spans="1:7">
      <c r="A12" s="19" t="s">
        <v>70</v>
      </c>
      <c r="B12">
        <f>VLOOKUP(A12,'mineral(countries)'!$A$2:$O$265,5,FALSE)</f>
        <v>2.34211736436718</v>
      </c>
      <c r="C12">
        <f>VLOOKUP(A12,'mineral(countries)'!$A$2:$O$265,7,FALSE)</f>
        <v>2.3834959234644399</v>
      </c>
      <c r="D12">
        <f>VLOOKUP(A12,'mineral(countries)'!$A$2:$O$265,9,FALSE)</f>
        <v>2.5701749249817101</v>
      </c>
      <c r="E12">
        <f>VLOOKUP(A12,'mineral(countries)'!$A$2:$O$265,11,FALSE)</f>
        <v>2.5030712904586601</v>
      </c>
      <c r="F12">
        <f>VLOOKUP(A12,'mineral(countries)'!$A$2:$O$265,13,FALSE)</f>
        <v>2.3036898020615002</v>
      </c>
      <c r="G12">
        <f>VLOOKUP(A12,'mineral(countries)'!$A$2:$O$265,15,FALSE)</f>
        <v>2.5449992949663298</v>
      </c>
    </row>
    <row r="13" spans="1:7">
      <c r="A13" s="19" t="s">
        <v>34</v>
      </c>
      <c r="B13">
        <f>VLOOKUP(A13,'mineral(countries)'!$A$2:$O$265,5,FALSE)</f>
        <v>1.3909549183159999</v>
      </c>
      <c r="C13">
        <f>VLOOKUP(A13,'mineral(countries)'!$A$2:$O$265,7,FALSE)</f>
        <v>1.47638990720216</v>
      </c>
      <c r="D13">
        <f>VLOOKUP(A13,'mineral(countries)'!$A$2:$O$265,9,FALSE)</f>
        <v>1.4981103494741099</v>
      </c>
      <c r="E13">
        <f>VLOOKUP(A13,'mineral(countries)'!$A$2:$O$265,11,FALSE)</f>
        <v>1.19881462801288</v>
      </c>
      <c r="F13">
        <f>VLOOKUP(A13,'mineral(countries)'!$A$2:$O$265,13,FALSE)</f>
        <v>0.96558794783636104</v>
      </c>
      <c r="G13">
        <f>VLOOKUP(A13,'mineral(countries)'!$A$2:$O$265,15,FALSE)</f>
        <v>1.1382815159194899</v>
      </c>
    </row>
    <row r="14" spans="1:7">
      <c r="A14" s="19" t="s">
        <v>27</v>
      </c>
      <c r="B14">
        <f>VLOOKUP(A14,'mineral(countries)'!$A$2:$O$265,5,FALSE)</f>
        <v>2.5589302970055599</v>
      </c>
      <c r="C14">
        <f>VLOOKUP(A14,'mineral(countries)'!$A$2:$O$265,7,FALSE)</f>
        <v>2.6836857655453201</v>
      </c>
      <c r="D14">
        <f>VLOOKUP(A14,'mineral(countries)'!$A$2:$O$265,9,FALSE)</f>
        <v>2.85657631658247</v>
      </c>
      <c r="E14">
        <f>VLOOKUP(A14,'mineral(countries)'!$A$2:$O$265,11,FALSE)</f>
        <v>2.7588203490082601</v>
      </c>
      <c r="F14">
        <f>VLOOKUP(A14,'mineral(countries)'!$A$2:$O$265,13,FALSE)</f>
        <v>2.38704106400459</v>
      </c>
      <c r="G14">
        <f>VLOOKUP(A14,'mineral(countries)'!$A$2:$O$265,15,FALSE)</f>
        <v>2.45034446082503</v>
      </c>
    </row>
    <row r="15" spans="1:7">
      <c r="A15" s="19" t="s">
        <v>104</v>
      </c>
      <c r="B15">
        <f>VLOOKUP(A15,'mineral(countries)'!$A$2:$O$265,5,FALSE)</f>
        <v>26.7205673065844</v>
      </c>
      <c r="C15">
        <f>VLOOKUP(A15,'mineral(countries)'!$A$2:$O$265,7,FALSE)</f>
        <v>33.873864036155503</v>
      </c>
      <c r="D15">
        <f>VLOOKUP(A15,'mineral(countries)'!$A$2:$O$265,9,FALSE)</f>
        <v>34.267221110746497</v>
      </c>
      <c r="E15">
        <f>VLOOKUP(A15,'mineral(countries)'!$A$2:$O$265,11,FALSE)</f>
        <v>36.7620661826423</v>
      </c>
      <c r="F15">
        <f>VLOOKUP(A15,'mineral(countries)'!$A$2:$O$265,13,FALSE)</f>
        <v>31.718688503930402</v>
      </c>
      <c r="G15">
        <f>VLOOKUP(A15,'mineral(countries)'!$A$2:$O$265,15,FALSE)</f>
        <v>28.334706062405601</v>
      </c>
    </row>
    <row r="16" spans="1:7">
      <c r="A16" s="19" t="s">
        <v>103</v>
      </c>
      <c r="B16">
        <f>VLOOKUP(A16,'mineral(countries)'!$A$2:$O$265,5,FALSE)</f>
        <v>8.4244428818507107</v>
      </c>
      <c r="C16">
        <f>VLOOKUP(A16,'mineral(countries)'!$A$2:$O$265,7,FALSE)</f>
        <v>8.3316657218679708</v>
      </c>
      <c r="D16">
        <f>VLOOKUP(A16,'mineral(countries)'!$A$2:$O$265,9,FALSE)</f>
        <v>7.5544426699757796</v>
      </c>
      <c r="E16">
        <f>VLOOKUP(A16,'mineral(countries)'!$A$2:$O$265,11,FALSE)</f>
        <v>7.3329523633843499</v>
      </c>
      <c r="F16">
        <f>VLOOKUP(A16,'mineral(countries)'!$A$2:$O$265,13,FALSE)</f>
        <v>7.1132140138141198</v>
      </c>
      <c r="G16">
        <f>VLOOKUP(A16,'mineral(countries)'!$A$2:$O$265,15,FALSE)</f>
        <v>7.56546290596481</v>
      </c>
    </row>
    <row r="17" spans="1:7">
      <c r="A17" s="19" t="s">
        <v>64</v>
      </c>
      <c r="B17">
        <f>VLOOKUP(A17,'mineral(countries)'!$A$2:$O$265,5,FALSE)</f>
        <v>16.760161517481599</v>
      </c>
      <c r="C17">
        <f>VLOOKUP(A17,'mineral(countries)'!$A$2:$O$265,7,FALSE)</f>
        <v>16.9344322709388</v>
      </c>
      <c r="D17">
        <f>VLOOKUP(A17,'mineral(countries)'!$A$2:$O$265,9,FALSE)</f>
        <v>17.2309742970203</v>
      </c>
      <c r="E17">
        <f>VLOOKUP(A17,'mineral(countries)'!$A$2:$O$265,11,FALSE)</f>
        <v>14.715163511019901</v>
      </c>
      <c r="F17">
        <f>VLOOKUP(A17,'mineral(countries)'!$A$2:$O$265,13,FALSE)</f>
        <v>11.5297924798291</v>
      </c>
      <c r="G17">
        <f>VLOOKUP(A17,'mineral(countries)'!$A$2:$O$265,15,FALSE)</f>
        <v>14.081504611197399</v>
      </c>
    </row>
    <row r="18" spans="1:7">
      <c r="A18" s="19" t="s">
        <v>31</v>
      </c>
      <c r="B18">
        <f>VLOOKUP(A18,'mineral(countries)'!$A$2:$O$265,5,FALSE)</f>
        <v>0</v>
      </c>
      <c r="C18">
        <f>VLOOKUP(A18,'mineral(countries)'!$A$2:$O$265,7,FALSE)</f>
        <v>0</v>
      </c>
      <c r="D18">
        <f>VLOOKUP(A18,'mineral(countries)'!$A$2:$O$265,9,FALSE)</f>
        <v>0</v>
      </c>
      <c r="E18">
        <f>VLOOKUP(A18,'mineral(countries)'!$A$2:$O$265,11,FALSE)</f>
        <v>0</v>
      </c>
      <c r="F18">
        <f>VLOOKUP(A18,'mineral(countries)'!$A$2:$O$265,13,FALSE)</f>
        <v>0</v>
      </c>
      <c r="G18">
        <f>VLOOKUP(A18,'mineral(countries)'!$A$2:$O$265,15,FALSE)</f>
        <v>0</v>
      </c>
    </row>
    <row r="19" spans="1:7">
      <c r="A19" s="19" t="s">
        <v>83</v>
      </c>
      <c r="B19">
        <f>VLOOKUP(A19,'mineral(countries)'!$A$2:$O$265,5,FALSE)</f>
        <v>1.55925497176161</v>
      </c>
      <c r="C19">
        <f>VLOOKUP(A19,'mineral(countries)'!$A$2:$O$265,7,FALSE)</f>
        <v>1.59047958648823</v>
      </c>
      <c r="D19">
        <f>VLOOKUP(A19,'mineral(countries)'!$A$2:$O$265,9,FALSE)</f>
        <v>1.8009101234842699</v>
      </c>
      <c r="E19">
        <f>VLOOKUP(A19,'mineral(countries)'!$A$2:$O$265,11,FALSE)</f>
        <v>1.4710679158565201</v>
      </c>
      <c r="F19">
        <f>VLOOKUP(A19,'mineral(countries)'!$A$2:$O$265,13,FALSE)</f>
        <v>1.19242294277045</v>
      </c>
      <c r="G19">
        <f>VLOOKUP(A19,'mineral(countries)'!$A$2:$O$265,15,FALSE)</f>
        <v>1.4458548801209301</v>
      </c>
    </row>
    <row r="20" spans="1:7">
      <c r="A20" s="19" t="s">
        <v>63</v>
      </c>
      <c r="B20">
        <f>VLOOKUP(A20,'mineral(countries)'!$A$2:$O$265,5,FALSE)</f>
        <v>0.51004242898017105</v>
      </c>
      <c r="C20">
        <f>VLOOKUP(A20,'mineral(countries)'!$A$2:$O$265,7,FALSE)</f>
        <v>0.70469581217126298</v>
      </c>
      <c r="D20">
        <f>VLOOKUP(A20,'mineral(countries)'!$A$2:$O$265,9,FALSE)</f>
        <v>0.61313330120852305</v>
      </c>
      <c r="E20">
        <f>VLOOKUP(A20,'mineral(countries)'!$A$2:$O$265,11,FALSE)</f>
        <v>0.86307197070305197</v>
      </c>
      <c r="F20">
        <f>VLOOKUP(A20,'mineral(countries)'!$A$2:$O$265,13,FALSE)</f>
        <v>1.2351957396061699</v>
      </c>
      <c r="G20">
        <f>VLOOKUP(A20,'mineral(countries)'!$A$2:$O$265,15,FALSE)</f>
        <v>1.0864634359009699</v>
      </c>
    </row>
    <row r="21" spans="1:7">
      <c r="A21" s="19" t="s">
        <v>626</v>
      </c>
      <c r="B21">
        <f>VLOOKUP(A21,'mineral(countries)'!$A$2:$O$265,5,FALSE)</f>
        <v>4.7544014697395101</v>
      </c>
      <c r="C21">
        <f>VLOOKUP(A21,'mineral(countries)'!$A$2:$O$265,7,FALSE)</f>
        <v>4.2398231698450699</v>
      </c>
      <c r="D21">
        <f>VLOOKUP(A21,'mineral(countries)'!$A$2:$O$265,9,FALSE)</f>
        <v>3.7988323662722099</v>
      </c>
      <c r="E21">
        <f>VLOOKUP(A21,'mineral(countries)'!$A$2:$O$265,11,FALSE)</f>
        <v>2.6847970886646899</v>
      </c>
      <c r="F21">
        <f>VLOOKUP(A21,'mineral(countries)'!$A$2:$O$265,13,FALSE)</f>
        <v>2.0179594128741001</v>
      </c>
      <c r="G21">
        <f>VLOOKUP(A21,'mineral(countries)'!$A$2:$O$265,15,FALSE)</f>
        <v>2.1751742892916699</v>
      </c>
    </row>
    <row r="22" spans="1:7">
      <c r="A22" s="19" t="s">
        <v>100</v>
      </c>
      <c r="B22">
        <f>VLOOKUP(A22,'mineral(countries)'!$A$2:$O$265,5,FALSE)</f>
        <v>0.38098998215186503</v>
      </c>
      <c r="C22">
        <f>VLOOKUP(A22,'mineral(countries)'!$A$2:$O$265,7,FALSE)</f>
        <v>0.26125312844380899</v>
      </c>
      <c r="D22">
        <f>VLOOKUP(A22,'mineral(countries)'!$A$2:$O$265,9,FALSE)</f>
        <v>0.33058684798231702</v>
      </c>
      <c r="E22">
        <f>VLOOKUP(A22,'mineral(countries)'!$A$2:$O$265,11,FALSE)</f>
        <v>0.28838706149474802</v>
      </c>
      <c r="F22">
        <f>VLOOKUP(A22,'mineral(countries)'!$A$2:$O$265,13,FALSE)</f>
        <v>0.31492894444900199</v>
      </c>
      <c r="G22">
        <f>VLOOKUP(A22,'mineral(countries)'!$A$2:$O$265,15,FALSE)</f>
        <v>0.35968998173627598</v>
      </c>
    </row>
    <row r="23" spans="1:7">
      <c r="A23" s="19" t="s">
        <v>67</v>
      </c>
      <c r="B23">
        <f>VLOOKUP(A23,'mineral(countries)'!$A$2:$O$265,5,FALSE)</f>
        <v>3.93306979115007</v>
      </c>
      <c r="C23">
        <f>VLOOKUP(A23,'mineral(countries)'!$A$2:$O$265,7,FALSE)</f>
        <v>4.7031570385039601</v>
      </c>
      <c r="D23">
        <f>VLOOKUP(A23,'mineral(countries)'!$A$2:$O$265,9,FALSE)</f>
        <v>4.8536328237667403</v>
      </c>
      <c r="E23">
        <f>VLOOKUP(A23,'mineral(countries)'!$A$2:$O$265,11,FALSE)</f>
        <v>4.0168037459610497</v>
      </c>
      <c r="F23">
        <f>VLOOKUP(A23,'mineral(countries)'!$A$2:$O$265,13,FALSE)</f>
        <v>3.0353120038761299</v>
      </c>
      <c r="G23">
        <f>VLOOKUP(A23,'mineral(countries)'!$A$2:$O$265,15,FALSE)</f>
        <v>3.0367354950630299</v>
      </c>
    </row>
    <row r="24" spans="1:7">
      <c r="A24" s="19" t="s">
        <v>50</v>
      </c>
      <c r="B24">
        <f>VLOOKUP(A24,'mineral(countries)'!$A$2:$O$265,5,FALSE)</f>
        <v>15.4647292095304</v>
      </c>
      <c r="C24">
        <f>VLOOKUP(A24,'mineral(countries)'!$A$2:$O$265,7,FALSE)</f>
        <v>11.6760091969703</v>
      </c>
      <c r="D24">
        <f>VLOOKUP(A24,'mineral(countries)'!$A$2:$O$265,9,FALSE)</f>
        <v>12.1132347370843</v>
      </c>
      <c r="E24">
        <f>VLOOKUP(A24,'mineral(countries)'!$A$2:$O$265,11,FALSE)</f>
        <v>7.8791361391055297</v>
      </c>
      <c r="F24">
        <f>VLOOKUP(A24,'mineral(countries)'!$A$2:$O$265,13,FALSE)</f>
        <v>6.5287737547949298</v>
      </c>
      <c r="G24">
        <f>VLOOKUP(A24,'mineral(countries)'!$A$2:$O$265,15,FALSE)</f>
        <v>5.79025751295248</v>
      </c>
    </row>
    <row r="25" spans="1:7">
      <c r="A25" s="19" t="s">
        <v>93</v>
      </c>
      <c r="B25">
        <f>VLOOKUP(A25,'mineral(countries)'!$A$2:$O$265,5,FALSE)</f>
        <v>0</v>
      </c>
      <c r="C25">
        <f>VLOOKUP(A25,'mineral(countries)'!$A$2:$O$265,7,FALSE)</f>
        <v>0</v>
      </c>
      <c r="D25">
        <f>VLOOKUP(A25,'mineral(countries)'!$A$2:$O$265,9,FALSE)</f>
        <v>0</v>
      </c>
      <c r="E25">
        <f>VLOOKUP(A25,'mineral(countries)'!$A$2:$O$265,11,FALSE)</f>
        <v>0</v>
      </c>
      <c r="F25">
        <f>VLOOKUP(A25,'mineral(countries)'!$A$2:$O$265,13,FALSE)</f>
        <v>0</v>
      </c>
      <c r="G25">
        <f>VLOOKUP(A25,'mineral(countries)'!$A$2:$O$265,15,FALSE)</f>
        <v>0</v>
      </c>
    </row>
    <row r="26" spans="1:7">
      <c r="A26" s="19" t="s">
        <v>88</v>
      </c>
      <c r="B26">
        <f>VLOOKUP(A26,'mineral(countries)'!$A$2:$O$265,5,FALSE)</f>
        <v>5.1364584834378197</v>
      </c>
      <c r="C26">
        <f>VLOOKUP(A26,'mineral(countries)'!$A$2:$O$265,7,FALSE)</f>
        <v>11.4549633380517</v>
      </c>
      <c r="D26">
        <f>VLOOKUP(A26,'mineral(countries)'!$A$2:$O$265,9,FALSE)</f>
        <v>4.1245593626511798E-2</v>
      </c>
      <c r="E26">
        <f>VLOOKUP(A26,'mineral(countries)'!$A$2:$O$265,11,FALSE)</f>
        <v>9.4025345192474602E-2</v>
      </c>
      <c r="F26">
        <f>VLOOKUP(A26,'mineral(countries)'!$A$2:$O$265,13,FALSE)</f>
        <v>0.77936374204305203</v>
      </c>
      <c r="G26">
        <f>VLOOKUP(A26,'mineral(countries)'!$A$2:$O$265,15,FALSE)</f>
        <v>0</v>
      </c>
    </row>
    <row r="27" spans="1:7">
      <c r="A27" s="19" t="s">
        <v>56</v>
      </c>
      <c r="B27">
        <f>VLOOKUP(A27,'mineral(countries)'!$A$2:$O$265,5,FALSE)</f>
        <v>1.72135814564979</v>
      </c>
      <c r="C27">
        <f>VLOOKUP(A27,'mineral(countries)'!$A$2:$O$265,7,FALSE)</f>
        <v>1.56398224610318</v>
      </c>
      <c r="D27">
        <f>VLOOKUP(A27,'mineral(countries)'!$A$2:$O$265,9,FALSE)</f>
        <v>1.6915316631328301</v>
      </c>
      <c r="E27">
        <f>VLOOKUP(A27,'mineral(countries)'!$A$2:$O$265,11,FALSE)</f>
        <v>1.5938314356435901</v>
      </c>
      <c r="F27">
        <f>VLOOKUP(A27,'mineral(countries)'!$A$2:$O$265,13,FALSE)</f>
        <v>1.6262630489872201</v>
      </c>
      <c r="G27">
        <f>VLOOKUP(A27,'mineral(countries)'!$A$2:$O$265,15,FALSE)</f>
        <v>0</v>
      </c>
    </row>
    <row r="28" spans="1:7">
      <c r="A28" s="19" t="s">
        <v>59</v>
      </c>
      <c r="B28">
        <f>VLOOKUP(A28,'mineral(countries)'!$A$2:$O$265,5,FALSE)</f>
        <v>0.28822364294431702</v>
      </c>
      <c r="C28">
        <f>VLOOKUP(A28,'mineral(countries)'!$A$2:$O$265,7,FALSE)</f>
        <v>0.114324818397536</v>
      </c>
      <c r="D28">
        <f>VLOOKUP(A28,'mineral(countries)'!$A$2:$O$265,9,FALSE)</f>
        <v>0.53223522318101901</v>
      </c>
      <c r="E28">
        <f>VLOOKUP(A28,'mineral(countries)'!$A$2:$O$265,11,FALSE)</f>
        <v>0.51217802172461802</v>
      </c>
      <c r="F28">
        <f>VLOOKUP(A28,'mineral(countries)'!$A$2:$O$265,13,FALSE)</f>
        <v>1.09610224876423</v>
      </c>
      <c r="G28">
        <f>VLOOKUP(A28,'mineral(countries)'!$A$2:$O$265,15,FALSE)</f>
        <v>0.92102588932365703</v>
      </c>
    </row>
    <row r="29" spans="1:7">
      <c r="A29" s="20" t="s">
        <v>21</v>
      </c>
      <c r="B29">
        <f>VLOOKUP(A29,'mineral(countries)'!$A$2:$O$265,5,FALSE)</f>
        <v>0.13316227991327101</v>
      </c>
      <c r="C29">
        <f>VLOOKUP(A29,'mineral(countries)'!$A$2:$O$265,7,FALSE)</f>
        <v>0.236544662475587</v>
      </c>
      <c r="D29">
        <f>VLOOKUP(A29,'mineral(countries)'!$A$2:$O$265,9,FALSE)</f>
        <v>0</v>
      </c>
      <c r="E29">
        <f>VLOOKUP(A29,'mineral(countries)'!$A$2:$O$265,11,FALSE)</f>
        <v>0.15550686715908499</v>
      </c>
      <c r="F29">
        <f>VLOOKUP(A29,'mineral(countries)'!$A$2:$O$265,13,FALSE)</f>
        <v>0.185691826482524</v>
      </c>
      <c r="G29">
        <f>VLOOKUP(A29,'mineral(countries)'!$A$2:$O$265,15,FALSE)</f>
        <v>0.16610698603853899</v>
      </c>
    </row>
    <row r="30" spans="1:7">
      <c r="A30" s="20" t="s">
        <v>37</v>
      </c>
      <c r="B30">
        <f>VLOOKUP(A30,'mineral(countries)'!$A$2:$O$265,5,FALSE)</f>
        <v>10.5289459505395</v>
      </c>
      <c r="C30">
        <f>VLOOKUP(A30,'mineral(countries)'!$A$2:$O$265,7,FALSE)</f>
        <v>8.5262680403712494</v>
      </c>
      <c r="D30">
        <f>VLOOKUP(A30,'mineral(countries)'!$A$2:$O$265,9,FALSE)</f>
        <v>11.3416538618473</v>
      </c>
      <c r="E30">
        <f>VLOOKUP(A30,'mineral(countries)'!$A$2:$O$265,11,FALSE)</f>
        <v>8.1849599763626095</v>
      </c>
      <c r="F30">
        <f>VLOOKUP(A30,'mineral(countries)'!$A$2:$O$265,13,FALSE)</f>
        <v>8.8349888419062808</v>
      </c>
      <c r="G30">
        <f>VLOOKUP(A30,'mineral(countries)'!$A$2:$O$265,15,FALSE)</f>
        <v>7.7210725686995101</v>
      </c>
    </row>
    <row r="31" spans="1:7">
      <c r="A31" s="20" t="s">
        <v>95</v>
      </c>
      <c r="B31">
        <f>VLOOKUP(A31,'mineral(countries)'!$A$2:$O$265,5,FALSE)</f>
        <v>52.3594373254709</v>
      </c>
      <c r="C31">
        <f>VLOOKUP(A31,'mineral(countries)'!$A$2:$O$265,7,FALSE)</f>
        <v>53.257172425327902</v>
      </c>
      <c r="D31">
        <f>VLOOKUP(A31,'mineral(countries)'!$A$2:$O$265,9,FALSE)</f>
        <v>49.7806853382436</v>
      </c>
      <c r="E31">
        <f>VLOOKUP(A31,'mineral(countries)'!$A$2:$O$265,11,FALSE)</f>
        <v>45.736911075140497</v>
      </c>
      <c r="F31">
        <f>VLOOKUP(A31,'mineral(countries)'!$A$2:$O$265,13,FALSE)</f>
        <v>52.338295626362502</v>
      </c>
      <c r="G31">
        <f>VLOOKUP(A31,'mineral(countries)'!$A$2:$O$265,15,FALSE)</f>
        <v>53.541951505649102</v>
      </c>
    </row>
    <row r="32" spans="1:7">
      <c r="A32" s="20" t="s">
        <v>89</v>
      </c>
      <c r="B32">
        <f>VLOOKUP(A32,'mineral(countries)'!$A$2:$O$265,5,FALSE)</f>
        <v>12.1320926483652</v>
      </c>
      <c r="C32">
        <f>VLOOKUP(A32,'mineral(countries)'!$A$2:$O$265,7,FALSE)</f>
        <v>17.384373027750598</v>
      </c>
      <c r="D32">
        <f>VLOOKUP(A32,'mineral(countries)'!$A$2:$O$265,9,FALSE)</f>
        <v>15.594263907490101</v>
      </c>
      <c r="E32">
        <f>VLOOKUP(A32,'mineral(countries)'!$A$2:$O$265,11,FALSE)</f>
        <v>14.393285497762401</v>
      </c>
      <c r="F32">
        <f>VLOOKUP(A32,'mineral(countries)'!$A$2:$O$265,13,FALSE)</f>
        <v>10.4651048452066</v>
      </c>
      <c r="G32">
        <f>VLOOKUP(A32,'mineral(countries)'!$A$2:$O$265,15,FALSE)</f>
        <v>11.2875423939954</v>
      </c>
    </row>
    <row r="33" spans="1:7">
      <c r="A33" s="20" t="s">
        <v>96</v>
      </c>
      <c r="B33">
        <f>VLOOKUP(A33,'mineral(countries)'!$A$2:$O$265,5,FALSE)</f>
        <v>2.6633411187688298</v>
      </c>
      <c r="C33">
        <f>VLOOKUP(A33,'mineral(countries)'!$A$2:$O$265,7,FALSE)</f>
        <v>2.9933330345771201</v>
      </c>
      <c r="D33">
        <f>VLOOKUP(A33,'mineral(countries)'!$A$2:$O$265,9,FALSE)</f>
        <v>3.8084413228425902</v>
      </c>
      <c r="E33">
        <f>VLOOKUP(A33,'mineral(countries)'!$A$2:$O$265,11,FALSE)</f>
        <v>2.33434393651368</v>
      </c>
      <c r="F33">
        <f>VLOOKUP(A33,'mineral(countries)'!$A$2:$O$265,13,FALSE)</f>
        <v>2.17800208473908</v>
      </c>
      <c r="G33">
        <f>VLOOKUP(A33,'mineral(countries)'!$A$2:$O$265,15,FALSE)</f>
        <v>2.3036916762550801</v>
      </c>
    </row>
    <row r="34" spans="1:7">
      <c r="A34" s="20" t="s">
        <v>86</v>
      </c>
      <c r="B34">
        <f>VLOOKUP(A34,'mineral(countries)'!$A$2:$O$265,5,FALSE)</f>
        <v>3.2353352154325701</v>
      </c>
      <c r="C34">
        <f>VLOOKUP(A34,'mineral(countries)'!$A$2:$O$265,7,FALSE)</f>
        <v>4.4231488970070396</v>
      </c>
      <c r="D34">
        <f>VLOOKUP(A34,'mineral(countries)'!$A$2:$O$265,9,FALSE)</f>
        <v>4.1790639196588897</v>
      </c>
      <c r="E34">
        <f>VLOOKUP(A34,'mineral(countries)'!$A$2:$O$265,11,FALSE)</f>
        <v>3.3542823452518302</v>
      </c>
      <c r="F34">
        <f>VLOOKUP(A34,'mineral(countries)'!$A$2:$O$265,13,FALSE)</f>
        <v>3.3341121947042001</v>
      </c>
      <c r="G34">
        <f>VLOOKUP(A34,'mineral(countries)'!$A$2:$O$265,15,FALSE)</f>
        <v>0.49172422129082199</v>
      </c>
    </row>
    <row r="35" spans="1:7">
      <c r="A35" s="20" t="s">
        <v>24</v>
      </c>
      <c r="B35">
        <f>VLOOKUP(A35,'mineral(countries)'!$A$2:$O$265,5,FALSE)</f>
        <v>1.79834014856901</v>
      </c>
      <c r="C35">
        <f>VLOOKUP(A35,'mineral(countries)'!$A$2:$O$265,7,FALSE)</f>
        <v>1.9557509260385499</v>
      </c>
      <c r="D35">
        <f>VLOOKUP(A35,'mineral(countries)'!$A$2:$O$265,9,FALSE)</f>
        <v>2.3340269442124502</v>
      </c>
      <c r="E35">
        <f>VLOOKUP(A35,'mineral(countries)'!$A$2:$O$265,11,FALSE)</f>
        <v>2.8880392125568601</v>
      </c>
      <c r="F35">
        <f>VLOOKUP(A35,'mineral(countries)'!$A$2:$O$265,13,FALSE)</f>
        <v>3.8745190546767199</v>
      </c>
      <c r="G35">
        <f>VLOOKUP(A35,'mineral(countries)'!$A$2:$O$265,15,FALSE)</f>
        <v>4.3024771320994297</v>
      </c>
    </row>
    <row r="36" spans="1:7">
      <c r="A36" s="20" t="s">
        <v>101</v>
      </c>
      <c r="B36">
        <f>VLOOKUP(A36,'mineral(countries)'!$A$2:$O$265,5,FALSE)</f>
        <v>5.9643378056883396</v>
      </c>
      <c r="C36">
        <f>VLOOKUP(A36,'mineral(countries)'!$A$2:$O$265,7,FALSE)</f>
        <v>12.0348298612337</v>
      </c>
      <c r="D36">
        <f>VLOOKUP(A36,'mineral(countries)'!$A$2:$O$265,9,FALSE)</f>
        <v>8.4459553968745809</v>
      </c>
      <c r="E36">
        <f>VLOOKUP(A36,'mineral(countries)'!$A$2:$O$265,11,FALSE)</f>
        <v>11.686709884329799</v>
      </c>
      <c r="F36">
        <f>VLOOKUP(A36,'mineral(countries)'!$A$2:$O$265,13,FALSE)</f>
        <v>9.7194841798208191</v>
      </c>
      <c r="G36">
        <f>VLOOKUP(A36,'mineral(countries)'!$A$2:$O$265,15,FALSE)</f>
        <v>0</v>
      </c>
    </row>
    <row r="37" spans="1:7">
      <c r="A37" s="20" t="s">
        <v>51</v>
      </c>
      <c r="B37">
        <f>VLOOKUP(A37,'mineral(countries)'!$A$2:$O$265,5,FALSE)</f>
        <v>31.300994989262001</v>
      </c>
      <c r="C37">
        <f>VLOOKUP(A37,'mineral(countries)'!$A$2:$O$265,7,FALSE)</f>
        <v>27.762081544687401</v>
      </c>
      <c r="D37">
        <f>VLOOKUP(A37,'mineral(countries)'!$A$2:$O$265,9,FALSE)</f>
        <v>29.2501854691304</v>
      </c>
      <c r="E37">
        <f>VLOOKUP(A37,'mineral(countries)'!$A$2:$O$265,11,FALSE)</f>
        <v>24.8310796857001</v>
      </c>
      <c r="F37">
        <f>VLOOKUP(A37,'mineral(countries)'!$A$2:$O$265,13,FALSE)</f>
        <v>22.991637117774001</v>
      </c>
      <c r="G37">
        <f>VLOOKUP(A37,'mineral(countries)'!$A$2:$O$265,15,FALSE)</f>
        <v>30.397718661349501</v>
      </c>
    </row>
    <row r="38" spans="1:7">
      <c r="A38" s="20" t="s">
        <v>18</v>
      </c>
      <c r="B38">
        <f>VLOOKUP(A38,'mineral(countries)'!$A$2:$O$265,5,FALSE)</f>
        <v>5.2272362599137203</v>
      </c>
      <c r="C38">
        <f>VLOOKUP(A38,'mineral(countries)'!$A$2:$O$265,7,FALSE)</f>
        <v>3.9352574259997501</v>
      </c>
      <c r="D38">
        <f>VLOOKUP(A38,'mineral(countries)'!$A$2:$O$265,9,FALSE)</f>
        <v>5.0948212783592197</v>
      </c>
      <c r="E38">
        <f>VLOOKUP(A38,'mineral(countries)'!$A$2:$O$265,11,FALSE)</f>
        <v>6.62204578274849</v>
      </c>
      <c r="F38">
        <f>VLOOKUP(A38,'mineral(countries)'!$A$2:$O$265,13,FALSE)</f>
        <v>4.0515836244274999</v>
      </c>
      <c r="G38">
        <f>VLOOKUP(A38,'mineral(countries)'!$A$2:$O$265,15,FALSE)</f>
        <v>5.0053364096431396</v>
      </c>
    </row>
    <row r="39" spans="1:7">
      <c r="A39" s="20" t="s">
        <v>102</v>
      </c>
      <c r="B39">
        <f>VLOOKUP(A39,'mineral(countries)'!$A$2:$O$265,5,FALSE)</f>
        <v>56.607230179237703</v>
      </c>
      <c r="C39">
        <f>VLOOKUP(A39,'mineral(countries)'!$A$2:$O$265,7,FALSE)</f>
        <v>64.575342449161994</v>
      </c>
      <c r="D39">
        <f>VLOOKUP(A39,'mineral(countries)'!$A$2:$O$265,9,FALSE)</f>
        <v>60.675777153619102</v>
      </c>
      <c r="E39">
        <f>VLOOKUP(A39,'mineral(countries)'!$A$2:$O$265,11,FALSE)</f>
        <v>55.546007744860397</v>
      </c>
      <c r="F39">
        <f>VLOOKUP(A39,'mineral(countries)'!$A$2:$O$265,13,FALSE)</f>
        <v>51.184157832425903</v>
      </c>
      <c r="G39">
        <f>VLOOKUP(A39,'mineral(countries)'!$A$2:$O$265,15,FALSE)</f>
        <v>53.537535277905</v>
      </c>
    </row>
    <row r="40" spans="1:7">
      <c r="A40" s="20" t="s">
        <v>29</v>
      </c>
      <c r="B40">
        <f>VLOOKUP(A40,'mineral(countries)'!$A$2:$O$265,5,FALSE)</f>
        <v>0.221986187320906</v>
      </c>
      <c r="C40">
        <f>VLOOKUP(A40,'mineral(countries)'!$A$2:$O$265,7,FALSE)</f>
        <v>0.15465421511540101</v>
      </c>
      <c r="D40">
        <f>VLOOKUP(A40,'mineral(countries)'!$A$2:$O$265,9,FALSE)</f>
        <v>0.13845559626562501</v>
      </c>
      <c r="E40">
        <f>VLOOKUP(A40,'mineral(countries)'!$A$2:$O$265,11,FALSE)</f>
        <v>0.76903498267284298</v>
      </c>
      <c r="F40">
        <f>VLOOKUP(A40,'mineral(countries)'!$A$2:$O$265,13,FALSE)</f>
        <v>1.4271725389038401</v>
      </c>
      <c r="G40">
        <f>VLOOKUP(A40,'mineral(countries)'!$A$2:$O$265,15,FALSE)</f>
        <v>1.1812352483889399</v>
      </c>
    </row>
    <row r="41" spans="1:7">
      <c r="A41" s="20" t="s">
        <v>91</v>
      </c>
      <c r="B41">
        <f>VLOOKUP(A41,'mineral(countries)'!$A$2:$O$265,5,FALSE)</f>
        <v>0.657329843309163</v>
      </c>
      <c r="C41">
        <f>VLOOKUP(A41,'mineral(countries)'!$A$2:$O$265,7,FALSE)</f>
        <v>0.62553259672637296</v>
      </c>
      <c r="D41">
        <f>VLOOKUP(A41,'mineral(countries)'!$A$2:$O$265,9,FALSE)</f>
        <v>0.66805555345441403</v>
      </c>
      <c r="E41">
        <f>VLOOKUP(A41,'mineral(countries)'!$A$2:$O$265,11,FALSE)</f>
        <v>0.77297172177020701</v>
      </c>
      <c r="F41">
        <f>VLOOKUP(A41,'mineral(countries)'!$A$2:$O$265,13,FALSE)</f>
        <v>1.08958978005505</v>
      </c>
      <c r="G41">
        <f>VLOOKUP(A41,'mineral(countries)'!$A$2:$O$265,15,FALSE)</f>
        <v>1.29890204341555</v>
      </c>
    </row>
    <row r="42" spans="1:7">
      <c r="A42" s="20" t="s">
        <v>39</v>
      </c>
      <c r="B42">
        <f>VLOOKUP(A42,'mineral(countries)'!$A$2:$O$265,5,FALSE)</f>
        <v>0.63290293679875498</v>
      </c>
      <c r="C42">
        <f>VLOOKUP(A42,'mineral(countries)'!$A$2:$O$265,7,FALSE)</f>
        <v>0.29125867222183099</v>
      </c>
      <c r="D42">
        <f>VLOOKUP(A42,'mineral(countries)'!$A$2:$O$265,9,FALSE)</f>
        <v>0.24608124242156701</v>
      </c>
      <c r="E42">
        <f>VLOOKUP(A42,'mineral(countries)'!$A$2:$O$265,11,FALSE)</f>
        <v>0.17969070062234099</v>
      </c>
      <c r="F42">
        <f>VLOOKUP(A42,'mineral(countries)'!$A$2:$O$265,13,FALSE)</f>
        <v>0.25177504175735199</v>
      </c>
      <c r="G42">
        <f>VLOOKUP(A42,'mineral(countries)'!$A$2:$O$265,15,FALSE)</f>
        <v>0</v>
      </c>
    </row>
    <row r="43" spans="1:7">
      <c r="A43" s="20" t="s">
        <v>90</v>
      </c>
      <c r="B43">
        <f>VLOOKUP(A43,'mineral(countries)'!$A$2:$O$265,5,FALSE)</f>
        <v>26.5495220581277</v>
      </c>
      <c r="C43">
        <f>VLOOKUP(A43,'mineral(countries)'!$A$2:$O$265,7,FALSE)</f>
        <v>33.328477495928098</v>
      </c>
      <c r="D43">
        <f>VLOOKUP(A43,'mineral(countries)'!$A$2:$O$265,9,FALSE)</f>
        <v>24.572247390675201</v>
      </c>
      <c r="E43">
        <f>VLOOKUP(A43,'mineral(countries)'!$A$2:$O$265,11,FALSE)</f>
        <v>22.194408266046999</v>
      </c>
      <c r="F43">
        <f>VLOOKUP(A43,'mineral(countries)'!$A$2:$O$265,13,FALSE)</f>
        <v>36.574378896914403</v>
      </c>
      <c r="G43">
        <f>VLOOKUP(A43,'mineral(countries)'!$A$2:$O$265,15,FALSE)</f>
        <v>36.3129578285156</v>
      </c>
    </row>
    <row r="44" spans="1:7">
      <c r="A44" s="20" t="s">
        <v>19</v>
      </c>
      <c r="B44">
        <f>VLOOKUP(A44,'mineral(countries)'!$A$2:$O$265,5,FALSE)</f>
        <v>11.644881715155099</v>
      </c>
      <c r="C44">
        <f>VLOOKUP(A44,'mineral(countries)'!$A$2:$O$265,7,FALSE)</f>
        <v>11.355974395129399</v>
      </c>
      <c r="D44">
        <f>VLOOKUP(A44,'mineral(countries)'!$A$2:$O$265,9,FALSE)</f>
        <v>13.006958898286999</v>
      </c>
      <c r="E44">
        <f>VLOOKUP(A44,'mineral(countries)'!$A$2:$O$265,11,FALSE)</f>
        <v>8.6446187058353097</v>
      </c>
      <c r="F44">
        <f>VLOOKUP(A44,'mineral(countries)'!$A$2:$O$265,13,FALSE)</f>
        <v>14.772900542322301</v>
      </c>
      <c r="G44">
        <f>VLOOKUP(A44,'mineral(countries)'!$A$2:$O$265,15,FALSE)</f>
        <v>11.553036134563399</v>
      </c>
    </row>
    <row r="45" spans="1:7">
      <c r="A45" s="20" t="s">
        <v>80</v>
      </c>
      <c r="B45">
        <f>VLOOKUP(A45,'mineral(countries)'!$A$2:$O$265,5,FALSE)</f>
        <v>6.1576204125632499</v>
      </c>
      <c r="C45">
        <f>VLOOKUP(A45,'mineral(countries)'!$A$2:$O$265,7,FALSE)</f>
        <v>7.42147844490946</v>
      </c>
      <c r="D45">
        <f>VLOOKUP(A45,'mineral(countries)'!$A$2:$O$265,9,FALSE)</f>
        <v>6.83946745635388</v>
      </c>
      <c r="E45">
        <f>VLOOKUP(A45,'mineral(countries)'!$A$2:$O$265,11,FALSE)</f>
        <v>8.9888087535903392</v>
      </c>
      <c r="F45">
        <f>VLOOKUP(A45,'mineral(countries)'!$A$2:$O$265,13,FALSE)</f>
        <v>7.0762833494673796</v>
      </c>
      <c r="G45">
        <f>VLOOKUP(A45,'mineral(countries)'!$A$2:$O$265,15,FALSE)</f>
        <v>8.3129206837554595</v>
      </c>
    </row>
    <row r="46" spans="1:7">
      <c r="A46" s="20" t="s">
        <v>43</v>
      </c>
      <c r="B46">
        <f>VLOOKUP(A46,'mineral(countries)'!$A$2:$O$265,5,FALSE)</f>
        <v>19.349876319541199</v>
      </c>
      <c r="C46">
        <f>VLOOKUP(A46,'mineral(countries)'!$A$2:$O$265,7,FALSE)</f>
        <v>14.542784874044701</v>
      </c>
      <c r="D46">
        <f>VLOOKUP(A46,'mineral(countries)'!$A$2:$O$265,9,FALSE)</f>
        <v>8.6392008486448706</v>
      </c>
      <c r="E46">
        <f>VLOOKUP(A46,'mineral(countries)'!$A$2:$O$265,11,FALSE)</f>
        <v>7.0073472434318997</v>
      </c>
      <c r="F46">
        <f>VLOOKUP(A46,'mineral(countries)'!$A$2:$O$265,13,FALSE)</f>
        <v>4.0556465747758503</v>
      </c>
      <c r="G46">
        <f>VLOOKUP(A46,'mineral(countries)'!$A$2:$O$265,15,FALSE)</f>
        <v>1.0522941326019499</v>
      </c>
    </row>
    <row r="47" spans="1:7">
      <c r="A47" s="20" t="s">
        <v>54</v>
      </c>
      <c r="B47">
        <f>VLOOKUP(A47,'mineral(countries)'!$A$2:$O$265,5,FALSE)</f>
        <v>0.66851382358711997</v>
      </c>
      <c r="C47">
        <f>VLOOKUP(A47,'mineral(countries)'!$A$2:$O$265,7,FALSE)</f>
        <v>0.238306102830627</v>
      </c>
      <c r="D47">
        <f>VLOOKUP(A47,'mineral(countries)'!$A$2:$O$265,9,FALSE)</f>
        <v>0</v>
      </c>
      <c r="E47">
        <f>VLOOKUP(A47,'mineral(countries)'!$A$2:$O$265,11,FALSE)</f>
        <v>0</v>
      </c>
      <c r="F47">
        <f>VLOOKUP(A47,'mineral(countries)'!$A$2:$O$265,13,FALSE)</f>
        <v>0</v>
      </c>
      <c r="G47">
        <f>VLOOKUP(A47,'mineral(countries)'!$A$2:$O$265,15,FALSE)</f>
        <v>0</v>
      </c>
    </row>
    <row r="48" spans="1:7">
      <c r="A48" s="20" t="s">
        <v>16</v>
      </c>
      <c r="B48">
        <f>VLOOKUP(A48,'mineral(countries)'!$A$2:$O$265,5,FALSE)</f>
        <v>1.3159070006640901</v>
      </c>
      <c r="C48">
        <f>VLOOKUP(A48,'mineral(countries)'!$A$2:$O$265,7,FALSE)</f>
        <v>2.6730779166389498</v>
      </c>
      <c r="D48">
        <f>VLOOKUP(A48,'mineral(countries)'!$A$2:$O$265,9,FALSE)</f>
        <v>3.5308127762729402</v>
      </c>
      <c r="E48">
        <f>VLOOKUP(A48,'mineral(countries)'!$A$2:$O$265,11,FALSE)</f>
        <v>3.95006260257925</v>
      </c>
      <c r="F48">
        <f>VLOOKUP(A48,'mineral(countries)'!$A$2:$O$265,13,FALSE)</f>
        <v>3.9828226289478801</v>
      </c>
      <c r="G48">
        <f>VLOOKUP(A48,'mineral(countries)'!$A$2:$O$265,15,FALSE)</f>
        <v>5.4243846560893898</v>
      </c>
    </row>
    <row r="49" spans="1:7">
      <c r="A49" s="20" t="s">
        <v>57</v>
      </c>
      <c r="B49">
        <f>VLOOKUP(A49,'mineral(countries)'!$A$2:$O$265,5,FALSE)</f>
        <v>84.887380361232701</v>
      </c>
      <c r="C49">
        <f>VLOOKUP(A49,'mineral(countries)'!$A$2:$O$265,7,FALSE)</f>
        <v>84.783133174943501</v>
      </c>
      <c r="D49">
        <f>VLOOKUP(A49,'mineral(countries)'!$A$2:$O$265,9,FALSE)</f>
        <v>71.579894795242296</v>
      </c>
      <c r="E49">
        <f>VLOOKUP(A49,'mineral(countries)'!$A$2:$O$265,11,FALSE)</f>
        <v>78.176064598855305</v>
      </c>
      <c r="F49">
        <f>VLOOKUP(A49,'mineral(countries)'!$A$2:$O$265,13,FALSE)</f>
        <v>74.961904435183001</v>
      </c>
      <c r="G49">
        <f>VLOOKUP(A49,'mineral(countries)'!$A$2:$O$265,15,FALSE)</f>
        <v>77.422622677288402</v>
      </c>
    </row>
    <row r="50" spans="1:7">
      <c r="A50" s="20" t="s">
        <v>55</v>
      </c>
      <c r="B50">
        <f>VLOOKUP(A50,'mineral(countries)'!$A$2:$O$265,5,FALSE)</f>
        <v>16.832118450643001</v>
      </c>
      <c r="C50">
        <f>VLOOKUP(A50,'mineral(countries)'!$A$2:$O$265,7,FALSE)</f>
        <v>33.737090852731903</v>
      </c>
      <c r="D50">
        <f>VLOOKUP(A50,'mineral(countries)'!$A$2:$O$265,9,FALSE)</f>
        <v>24.546875417191</v>
      </c>
      <c r="E50">
        <f>VLOOKUP(A50,'mineral(countries)'!$A$2:$O$265,11,FALSE)</f>
        <v>17.364237911582901</v>
      </c>
      <c r="F50">
        <f>VLOOKUP(A50,'mineral(countries)'!$A$2:$O$265,13,FALSE)</f>
        <v>11.3509971059317</v>
      </c>
      <c r="G50">
        <f>VLOOKUP(A50,'mineral(countries)'!$A$2:$O$265,15,FALSE)</f>
        <v>1.31913347852775</v>
      </c>
    </row>
    <row r="51" spans="1:7">
      <c r="A51" s="20" t="s">
        <v>30</v>
      </c>
      <c r="B51">
        <f>VLOOKUP(A51,'mineral(countries)'!$A$2:$O$265,5,FALSE)</f>
        <v>1.32785723567117</v>
      </c>
      <c r="C51">
        <f>VLOOKUP(A51,'mineral(countries)'!$A$2:$O$265,7,FALSE)</f>
        <v>1.3227035842849699</v>
      </c>
      <c r="D51">
        <f>VLOOKUP(A51,'mineral(countries)'!$A$2:$O$265,9,FALSE)</f>
        <v>1.3597972737185</v>
      </c>
      <c r="E51">
        <f>VLOOKUP(A51,'mineral(countries)'!$A$2:$O$265,11,FALSE)</f>
        <v>1.33480471966516</v>
      </c>
      <c r="F51">
        <f>VLOOKUP(A51,'mineral(countries)'!$A$2:$O$265,13,FALSE)</f>
        <v>1.24176438657907</v>
      </c>
      <c r="G51">
        <f>VLOOKUP(A51,'mineral(countries)'!$A$2:$O$265,15,FALSE)</f>
        <v>1.6101898499380201</v>
      </c>
    </row>
    <row r="52" spans="1:7">
      <c r="A52" s="20" t="s">
        <v>46</v>
      </c>
      <c r="B52">
        <f>VLOOKUP(A52,'mineral(countries)'!$A$2:$O$265,5,FALSE)</f>
        <v>6.3857087724568302</v>
      </c>
      <c r="C52">
        <f>VLOOKUP(A52,'mineral(countries)'!$A$2:$O$265,7,FALSE)</f>
        <v>11.2494520143304</v>
      </c>
      <c r="D52">
        <f>VLOOKUP(A52,'mineral(countries)'!$A$2:$O$265,9,FALSE)</f>
        <v>2.6891318462441398</v>
      </c>
      <c r="E52">
        <f>VLOOKUP(A52,'mineral(countries)'!$A$2:$O$265,11,FALSE)</f>
        <v>0</v>
      </c>
      <c r="F52">
        <f>VLOOKUP(A52,'mineral(countries)'!$A$2:$O$265,13,FALSE)</f>
        <v>3.2574214840442699</v>
      </c>
      <c r="G52">
        <f>VLOOKUP(A52,'mineral(countries)'!$A$2:$O$265,15,FALSE)</f>
        <v>4.3167434727911598</v>
      </c>
    </row>
    <row r="53" spans="1:7">
      <c r="A53" s="20" t="s">
        <v>53</v>
      </c>
      <c r="B53">
        <f>VLOOKUP(A53,'mineral(countries)'!$A$2:$O$265,5,FALSE)</f>
        <v>4.2511551022247804</v>
      </c>
      <c r="C53">
        <f>VLOOKUP(A53,'mineral(countries)'!$A$2:$O$265,7,FALSE)</f>
        <v>3.9103154602528201</v>
      </c>
      <c r="D53">
        <f>VLOOKUP(A53,'mineral(countries)'!$A$2:$O$265,9,FALSE)</f>
        <v>4.7653047268984503</v>
      </c>
      <c r="E53">
        <f>VLOOKUP(A53,'mineral(countries)'!$A$2:$O$265,11,FALSE)</f>
        <v>5.2903487998426604</v>
      </c>
      <c r="F53">
        <f>VLOOKUP(A53,'mineral(countries)'!$A$2:$O$265,13,FALSE)</f>
        <v>7.6461602607354902</v>
      </c>
      <c r="G53">
        <f>VLOOKUP(A53,'mineral(countries)'!$A$2:$O$265,15,FALSE)</f>
        <v>8.2626604505381493</v>
      </c>
    </row>
    <row r="54" spans="1:7">
      <c r="A54" s="20" t="s">
        <v>49</v>
      </c>
      <c r="B54">
        <f>VLOOKUP(A54,'mineral(countries)'!$A$2:$O$265,5,FALSE)</f>
        <v>3.2270610638558601</v>
      </c>
      <c r="C54">
        <f>VLOOKUP(A54,'mineral(countries)'!$A$2:$O$265,7,FALSE)</f>
        <v>2.0304948301978798</v>
      </c>
      <c r="D54">
        <f>VLOOKUP(A54,'mineral(countries)'!$A$2:$O$265,9,FALSE)</f>
        <v>0</v>
      </c>
      <c r="E54">
        <f>VLOOKUP(A54,'mineral(countries)'!$A$2:$O$265,11,FALSE)</f>
        <v>0</v>
      </c>
      <c r="F54">
        <f>VLOOKUP(A54,'mineral(countries)'!$A$2:$O$265,13,FALSE)</f>
        <v>0</v>
      </c>
      <c r="G54">
        <f>VLOOKUP(A54,'mineral(countries)'!$A$2:$O$265,15,FALSE)</f>
        <v>6.0093795617887196</v>
      </c>
    </row>
    <row r="55" spans="1:7">
      <c r="A55" s="20" t="s">
        <v>38</v>
      </c>
      <c r="B55">
        <f>VLOOKUP(A55,'mineral(countries)'!$A$2:$O$265,5,FALSE)</f>
        <v>0.90842837025969203</v>
      </c>
      <c r="C55">
        <f>VLOOKUP(A55,'mineral(countries)'!$A$2:$O$265,7,FALSE)</f>
        <v>1.0201840947305101</v>
      </c>
      <c r="D55">
        <f>VLOOKUP(A55,'mineral(countries)'!$A$2:$O$265,9,FALSE)</f>
        <v>0.64021391220129797</v>
      </c>
      <c r="E55">
        <f>VLOOKUP(A55,'mineral(countries)'!$A$2:$O$265,11,FALSE)</f>
        <v>0.68584612119005794</v>
      </c>
      <c r="F55">
        <f>VLOOKUP(A55,'mineral(countries)'!$A$2:$O$265,13,FALSE)</f>
        <v>0.741590952995689</v>
      </c>
      <c r="G55">
        <f>VLOOKUP(A55,'mineral(countries)'!$A$2:$O$265,15,FALSE)</f>
        <v>0.90352356440360504</v>
      </c>
    </row>
    <row r="56" spans="1:7">
      <c r="A56" s="20" t="s">
        <v>36</v>
      </c>
      <c r="B56">
        <f>VLOOKUP(A56,'mineral(countries)'!$A$2:$O$265,5,FALSE)</f>
        <v>7.9633887427764396</v>
      </c>
      <c r="C56">
        <f>VLOOKUP(A56,'mineral(countries)'!$A$2:$O$265,7,FALSE)</f>
        <v>9.8664120668307405</v>
      </c>
      <c r="D56">
        <f>VLOOKUP(A56,'mineral(countries)'!$A$2:$O$265,9,FALSE)</f>
        <v>6.3428077832338703</v>
      </c>
      <c r="E56">
        <f>VLOOKUP(A56,'mineral(countries)'!$A$2:$O$265,11,FALSE)</f>
        <v>4.7767497627425097</v>
      </c>
      <c r="F56">
        <f>VLOOKUP(A56,'mineral(countries)'!$A$2:$O$265,13,FALSE)</f>
        <v>5.7242818219229701</v>
      </c>
      <c r="G56">
        <f>VLOOKUP(A56,'mineral(countries)'!$A$2:$O$265,15,FALSE)</f>
        <v>6.6868970935549399</v>
      </c>
    </row>
    <row r="57" spans="1:7" ht="30">
      <c r="A57" s="20" t="s">
        <v>32</v>
      </c>
      <c r="B57">
        <f>VLOOKUP(A57,'mineral(countries)'!$A$2:$O$265,5,FALSE)</f>
        <v>0</v>
      </c>
      <c r="C57">
        <f>VLOOKUP(A57,'mineral(countries)'!$A$2:$O$265,7,FALSE)</f>
        <v>0</v>
      </c>
      <c r="D57">
        <f>VLOOKUP(A57,'mineral(countries)'!$A$2:$O$265,9,FALSE)</f>
        <v>0</v>
      </c>
      <c r="E57">
        <f>VLOOKUP(A57,'mineral(countries)'!$A$2:$O$265,11,FALSE)</f>
        <v>0</v>
      </c>
      <c r="F57">
        <f>VLOOKUP(A57,'mineral(countries)'!$A$2:$O$265,13,FALSE)</f>
        <v>0</v>
      </c>
      <c r="G57">
        <f>VLOOKUP(A57,'mineral(countries)'!$A$2:$O$265,15,FALSE)</f>
        <v>10.6974793438575</v>
      </c>
    </row>
    <row r="58" spans="1:7">
      <c r="A58" s="20" t="s">
        <v>25</v>
      </c>
      <c r="B58">
        <f>VLOOKUP(A58,'mineral(countries)'!$A$2:$O$265,5,FALSE)</f>
        <v>0</v>
      </c>
      <c r="C58">
        <f>VLOOKUP(A58,'mineral(countries)'!$A$2:$O$265,7,FALSE)</f>
        <v>0.71411813859358297</v>
      </c>
      <c r="D58">
        <f>VLOOKUP(A58,'mineral(countries)'!$A$2:$O$265,9,FALSE)</f>
        <v>1.24709770472006</v>
      </c>
      <c r="E58">
        <f>VLOOKUP(A58,'mineral(countries)'!$A$2:$O$265,11,FALSE)</f>
        <v>1.73141707146629</v>
      </c>
      <c r="F58">
        <f>VLOOKUP(A58,'mineral(countries)'!$A$2:$O$265,13,FALSE)</f>
        <v>2.5365932212334501</v>
      </c>
      <c r="G58">
        <f>VLOOKUP(A58,'mineral(countries)'!$A$2:$O$265,15,FALSE)</f>
        <v>5.5230069571662197</v>
      </c>
    </row>
    <row r="59" spans="1:7">
      <c r="A59" s="20" t="s">
        <v>47</v>
      </c>
      <c r="B59">
        <f>VLOOKUP(A59,'mineral(countries)'!$A$2:$O$265,5,FALSE)</f>
        <v>2.21111065771799</v>
      </c>
      <c r="C59">
        <f>VLOOKUP(A59,'mineral(countries)'!$A$2:$O$265,7,FALSE)</f>
        <v>0</v>
      </c>
      <c r="D59">
        <f>VLOOKUP(A59,'mineral(countries)'!$A$2:$O$265,9,FALSE)</f>
        <v>0</v>
      </c>
      <c r="E59">
        <f>VLOOKUP(A59,'mineral(countries)'!$A$2:$O$265,11,FALSE)</f>
        <v>0</v>
      </c>
      <c r="F59">
        <f>VLOOKUP(A59,'mineral(countries)'!$A$2:$O$265,13,FALSE)</f>
        <v>0</v>
      </c>
      <c r="G59">
        <f>VLOOKUP(A59,'mineral(countries)'!$A$2:$O$265,15,FALSE)</f>
        <v>0</v>
      </c>
    </row>
    <row r="60" spans="1:7">
      <c r="A60" s="20" t="s">
        <v>41</v>
      </c>
      <c r="B60">
        <f>VLOOKUP(A60,'mineral(countries)'!$A$2:$O$265,5,FALSE)</f>
        <v>1.03252193334253</v>
      </c>
      <c r="C60">
        <f>VLOOKUP(A60,'mineral(countries)'!$A$2:$O$265,7,FALSE)</f>
        <v>2.0407730594846498</v>
      </c>
      <c r="D60">
        <f>VLOOKUP(A60,'mineral(countries)'!$A$2:$O$265,9,FALSE)</f>
        <v>0.94552183328121897</v>
      </c>
      <c r="E60">
        <f>VLOOKUP(A60,'mineral(countries)'!$A$2:$O$265,11,FALSE)</f>
        <v>0.59037716453922295</v>
      </c>
      <c r="F60">
        <f>VLOOKUP(A60,'mineral(countries)'!$A$2:$O$265,13,FALSE)</f>
        <v>0.52118860217718599</v>
      </c>
      <c r="G60">
        <f>VLOOKUP(A60,'mineral(countries)'!$A$2:$O$265,15,FALSE)</f>
        <v>0.85756121885436898</v>
      </c>
    </row>
    <row r="61" spans="1:7">
      <c r="A61" s="20" t="s">
        <v>52</v>
      </c>
      <c r="B61">
        <f>VLOOKUP(A61,'mineral(countries)'!$A$2:$O$265,5,FALSE)</f>
        <v>29.126601494471402</v>
      </c>
      <c r="C61">
        <f>VLOOKUP(A61,'mineral(countries)'!$A$2:$O$265,7,FALSE)</f>
        <v>28.309616170764698</v>
      </c>
      <c r="D61">
        <f>VLOOKUP(A61,'mineral(countries)'!$A$2:$O$265,9,FALSE)</f>
        <v>27.6936475361851</v>
      </c>
      <c r="E61">
        <f>VLOOKUP(A61,'mineral(countries)'!$A$2:$O$265,11,FALSE)</f>
        <v>26.036125539840999</v>
      </c>
      <c r="F61">
        <f>VLOOKUP(A61,'mineral(countries)'!$A$2:$O$265,13,FALSE)</f>
        <v>23.575264742234001</v>
      </c>
      <c r="G61">
        <f>VLOOKUP(A61,'mineral(countries)'!$A$2:$O$265,15,FALSE)</f>
        <v>26.512725566406701</v>
      </c>
    </row>
    <row r="62" spans="1:7">
      <c r="A62" s="20" t="s">
        <v>48</v>
      </c>
      <c r="B62">
        <f>VLOOKUP(A62,'mineral(countries)'!$A$2:$O$265,5,FALSE)</f>
        <v>18.262559482995901</v>
      </c>
      <c r="C62">
        <f>VLOOKUP(A62,'mineral(countries)'!$A$2:$O$265,7,FALSE)</f>
        <v>42.869818982356897</v>
      </c>
      <c r="D62">
        <f>VLOOKUP(A62,'mineral(countries)'!$A$2:$O$265,9,FALSE)</f>
        <v>47.556841786789199</v>
      </c>
      <c r="E62">
        <f>VLOOKUP(A62,'mineral(countries)'!$A$2:$O$265,11,FALSE)</f>
        <v>35.221073920389898</v>
      </c>
      <c r="F62">
        <f>VLOOKUP(A62,'mineral(countries)'!$A$2:$O$265,13,FALSE)</f>
        <v>41.854746214462203</v>
      </c>
      <c r="G62">
        <f>VLOOKUP(A62,'mineral(countries)'!$A$2:$O$265,15,FALSE)</f>
        <v>41.851614763093302</v>
      </c>
    </row>
    <row r="63" spans="1:7">
      <c r="A63" s="20" t="s">
        <v>20</v>
      </c>
      <c r="B63">
        <f>VLOOKUP(A63,'mineral(countries)'!$A$2:$O$265,5,FALSE)</f>
        <v>2.7943198682795298</v>
      </c>
      <c r="C63">
        <f>VLOOKUP(A63,'mineral(countries)'!$A$2:$O$265,7,FALSE)</f>
        <v>0.13028328057647101</v>
      </c>
      <c r="D63">
        <f>VLOOKUP(A63,'mineral(countries)'!$A$2:$O$265,9,FALSE)</f>
        <v>0.15818895297368399</v>
      </c>
      <c r="E63">
        <f>VLOOKUP(A63,'mineral(countries)'!$A$2:$O$265,11,FALSE)</f>
        <v>0.26090783388539002</v>
      </c>
      <c r="F63">
        <f>VLOOKUP(A63,'mineral(countries)'!$A$2:$O$265,13,FALSE)</f>
        <v>0.12980091570046201</v>
      </c>
      <c r="G63">
        <f>VLOOKUP(A63,'mineral(countries)'!$A$2:$O$265,15,FALSE)</f>
        <v>0.27463549632332901</v>
      </c>
    </row>
    <row r="64" spans="1:7">
      <c r="A64" s="20" t="s">
        <v>33</v>
      </c>
      <c r="B64">
        <f>VLOOKUP(A64,'mineral(countries)'!$A$2:$O$265,5,FALSE)</f>
        <v>0</v>
      </c>
      <c r="C64">
        <f>VLOOKUP(A64,'mineral(countries)'!$A$2:$O$265,7,FALSE)</f>
        <v>6.1926821916060605E-5</v>
      </c>
      <c r="D64">
        <f>VLOOKUP(A64,'mineral(countries)'!$A$2:$O$265,9,FALSE)</f>
        <v>4.3127318547465697E-3</v>
      </c>
      <c r="E64">
        <f>VLOOKUP(A64,'mineral(countries)'!$A$2:$O$265,11,FALSE)</f>
        <v>0</v>
      </c>
      <c r="F64">
        <f>VLOOKUP(A64,'mineral(countries)'!$A$2:$O$265,13,FALSE)</f>
        <v>0</v>
      </c>
      <c r="G64">
        <f>VLOOKUP(A64,'mineral(countries)'!$A$2:$O$265,15,FALSE)</f>
        <v>0</v>
      </c>
    </row>
    <row r="65" spans="1:7">
      <c r="A65" s="20" t="s">
        <v>44</v>
      </c>
      <c r="B65">
        <f>VLOOKUP(A65,'mineral(countries)'!$A$2:$O$265,5,FALSE)</f>
        <v>18.355882981048399</v>
      </c>
      <c r="C65">
        <f>VLOOKUP(A65,'mineral(countries)'!$A$2:$O$265,7,FALSE)</f>
        <v>13.049518732298001</v>
      </c>
      <c r="D65">
        <f>VLOOKUP(A65,'mineral(countries)'!$A$2:$O$265,9,FALSE)</f>
        <v>17.971554938954899</v>
      </c>
      <c r="E65">
        <f>VLOOKUP(A65,'mineral(countries)'!$A$2:$O$265,11,FALSE)</f>
        <v>19.9518246683322</v>
      </c>
      <c r="F65">
        <f>VLOOKUP(A65,'mineral(countries)'!$A$2:$O$265,13,FALSE)</f>
        <v>14.8244866986656</v>
      </c>
      <c r="G65">
        <f>VLOOKUP(A65,'mineral(countries)'!$A$2:$O$265,15,FALSE)</f>
        <v>0</v>
      </c>
    </row>
    <row r="66" spans="1:7">
      <c r="A66" s="20" t="s">
        <v>45</v>
      </c>
      <c r="B66">
        <f>VLOOKUP(A66,'mineral(countries)'!$A$2:$O$265,5,FALSE)</f>
        <v>0</v>
      </c>
      <c r="C66">
        <f>VLOOKUP(A66,'mineral(countries)'!$A$2:$O$265,7,FALSE)</f>
        <v>0</v>
      </c>
      <c r="D66">
        <f>VLOOKUP(A66,'mineral(countries)'!$A$2:$O$265,9,FALSE)</f>
        <v>0</v>
      </c>
      <c r="E66">
        <f>VLOOKUP(A66,'mineral(countries)'!$A$2:$O$265,11,FALSE)</f>
        <v>0</v>
      </c>
      <c r="F66">
        <f>VLOOKUP(A66,'mineral(countries)'!$A$2:$O$265,13,FALSE)</f>
        <v>0</v>
      </c>
      <c r="G66">
        <f>VLOOKUP(A66,'mineral(countries)'!$A$2:$O$265,15,FALSE)</f>
        <v>0</v>
      </c>
    </row>
    <row r="67" spans="1:7">
      <c r="A67" s="20" t="s">
        <v>42</v>
      </c>
      <c r="B67">
        <f>VLOOKUP(A67,'mineral(countries)'!$A$2:$O$265,5,FALSE)</f>
        <v>1.7806427223066601</v>
      </c>
      <c r="C67">
        <f>VLOOKUP(A67,'mineral(countries)'!$A$2:$O$265,7,FALSE)</f>
        <v>0.99834562303194396</v>
      </c>
      <c r="D67">
        <f>VLOOKUP(A67,'mineral(countries)'!$A$2:$O$265,9,FALSE)</f>
        <v>2.2339268252457898</v>
      </c>
      <c r="E67">
        <f>VLOOKUP(A67,'mineral(countries)'!$A$2:$O$265,11,FALSE)</f>
        <v>4.3791753996690304</v>
      </c>
      <c r="F67">
        <f>VLOOKUP(A67,'mineral(countries)'!$A$2:$O$265,13,FALSE)</f>
        <v>2.33562508009592</v>
      </c>
      <c r="G67">
        <f>VLOOKUP(A67,'mineral(countries)'!$A$2:$O$265,15,FALSE)</f>
        <v>0.21933190491947799</v>
      </c>
    </row>
    <row r="68" spans="1:7">
      <c r="A68" s="20" t="s">
        <v>17</v>
      </c>
      <c r="B68">
        <f>VLOOKUP(A68,'mineral(countries)'!$A$2:$O$265,5,FALSE)</f>
        <v>1.2890510641559501</v>
      </c>
      <c r="C68">
        <f>VLOOKUP(A68,'mineral(countries)'!$A$2:$O$265,7,FALSE)</f>
        <v>1.57070214838651</v>
      </c>
      <c r="D68">
        <f>VLOOKUP(A68,'mineral(countries)'!$A$2:$O$265,9,FALSE)</f>
        <v>2.0224711074426001</v>
      </c>
      <c r="E68">
        <f>VLOOKUP(A68,'mineral(countries)'!$A$2:$O$265,11,FALSE)</f>
        <v>1.80434977241629</v>
      </c>
      <c r="F68">
        <f>VLOOKUP(A68,'mineral(countries)'!$A$2:$O$265,13,FALSE)</f>
        <v>1.4903137603066501</v>
      </c>
      <c r="G68">
        <f>VLOOKUP(A68,'mineral(countries)'!$A$2:$O$265,15,FALSE)</f>
        <v>2.1170880741923699</v>
      </c>
    </row>
    <row r="69" spans="1:7">
      <c r="A69" s="20" t="s">
        <v>26</v>
      </c>
      <c r="B69">
        <f>VLOOKUP(A69,'mineral(countries)'!$A$2:$O$265,5,FALSE)</f>
        <v>0</v>
      </c>
      <c r="C69">
        <f>VLOOKUP(A69,'mineral(countries)'!$A$2:$O$265,7,FALSE)</f>
        <v>3.9600066917779801</v>
      </c>
      <c r="D69">
        <f>VLOOKUP(A69,'mineral(countries)'!$A$2:$O$265,9,FALSE)</f>
        <v>4.1232793397772802</v>
      </c>
      <c r="E69">
        <f>VLOOKUP(A69,'mineral(countries)'!$A$2:$O$265,11,FALSE)</f>
        <v>3.8595361304095999</v>
      </c>
      <c r="F69">
        <f>VLOOKUP(A69,'mineral(countries)'!$A$2:$O$265,13,FALSE)</f>
        <v>1.57487676519326</v>
      </c>
      <c r="G69">
        <f>VLOOKUP(A69,'mineral(countries)'!$A$2:$O$265,15,FALSE)</f>
        <v>0</v>
      </c>
    </row>
    <row r="70" spans="1:7">
      <c r="A70" s="20" t="s">
        <v>35</v>
      </c>
      <c r="B70">
        <f>VLOOKUP(A70,'mineral(countries)'!$A$2:$O$265,5,FALSE)</f>
        <v>6.2271853789427603</v>
      </c>
      <c r="C70">
        <f>VLOOKUP(A70,'mineral(countries)'!$A$2:$O$265,7,FALSE)</f>
        <v>6.9941863994457298</v>
      </c>
      <c r="D70">
        <f>VLOOKUP(A70,'mineral(countries)'!$A$2:$O$265,9,FALSE)</f>
        <v>3.3374648336444301</v>
      </c>
      <c r="E70">
        <f>VLOOKUP(A70,'mineral(countries)'!$A$2:$O$265,11,FALSE)</f>
        <v>3.0314980043189501</v>
      </c>
      <c r="F70">
        <f>VLOOKUP(A70,'mineral(countries)'!$A$2:$O$265,13,FALSE)</f>
        <v>3.06927601151824</v>
      </c>
      <c r="G70">
        <f>VLOOKUP(A70,'mineral(countries)'!$A$2:$O$265,15,FALSE)</f>
        <v>3.2995254917822998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10564-C13F-6A44-AC89-1F7EA04473C7}">
  <dimension ref="A1:O265"/>
  <sheetViews>
    <sheetView workbookViewId="0">
      <selection activeCell="B1" sqref="B1:B1048576"/>
    </sheetView>
  </sheetViews>
  <sheetFormatPr baseColWidth="10" defaultRowHeight="16"/>
  <cols>
    <col min="1" max="1" width="21.5" customWidth="1"/>
    <col min="4" max="4" width="20.83203125" customWidth="1"/>
  </cols>
  <sheetData>
    <row r="1" spans="1:15">
      <c r="A1" s="21" t="s">
        <v>119</v>
      </c>
      <c r="B1" s="24" t="s">
        <v>120</v>
      </c>
      <c r="C1" s="24" t="s">
        <v>121</v>
      </c>
      <c r="D1" s="24" t="s">
        <v>122</v>
      </c>
      <c r="E1" s="24">
        <v>2008</v>
      </c>
      <c r="F1" s="24">
        <v>2009</v>
      </c>
      <c r="G1" s="24">
        <v>2010</v>
      </c>
      <c r="H1" s="24">
        <v>2011</v>
      </c>
      <c r="I1" s="24">
        <v>2012</v>
      </c>
      <c r="J1" s="24">
        <v>2013</v>
      </c>
      <c r="K1" s="24">
        <v>2014</v>
      </c>
      <c r="L1" s="24">
        <v>2015</v>
      </c>
      <c r="M1" s="24">
        <v>2016</v>
      </c>
      <c r="N1" s="24">
        <v>2017</v>
      </c>
      <c r="O1" s="24">
        <v>2018</v>
      </c>
    </row>
    <row r="2" spans="1:15">
      <c r="A2" s="21" t="s">
        <v>134</v>
      </c>
      <c r="B2" s="24" t="s">
        <v>135</v>
      </c>
      <c r="C2" s="24" t="s">
        <v>587</v>
      </c>
      <c r="D2" s="24" t="s">
        <v>588</v>
      </c>
      <c r="E2" s="27"/>
      <c r="F2" s="24">
        <v>9.3183033534719809E-3</v>
      </c>
      <c r="G2" s="24">
        <v>0.107469641335739</v>
      </c>
      <c r="H2" s="24">
        <v>8.4372589381237692E-3</v>
      </c>
      <c r="I2" s="24">
        <v>4.5857887599403201E-2</v>
      </c>
      <c r="J2" s="24">
        <v>7.0365532654662602E-3</v>
      </c>
      <c r="K2" s="24">
        <v>0.250656882132967</v>
      </c>
      <c r="L2" s="24">
        <v>0.215337070377564</v>
      </c>
      <c r="M2" s="24">
        <v>0.104645581868132</v>
      </c>
      <c r="N2" s="24">
        <v>0.11073879557637401</v>
      </c>
      <c r="O2" s="24">
        <v>0.122010694620539</v>
      </c>
    </row>
    <row r="3" spans="1:15">
      <c r="A3" s="21" t="s">
        <v>138</v>
      </c>
      <c r="B3" s="24" t="s">
        <v>139</v>
      </c>
      <c r="C3" s="24" t="s">
        <v>587</v>
      </c>
      <c r="D3" s="24" t="s">
        <v>588</v>
      </c>
      <c r="E3" s="27"/>
      <c r="F3" s="27"/>
      <c r="G3" s="27"/>
      <c r="H3" s="27"/>
      <c r="I3" s="27"/>
      <c r="J3" s="27"/>
      <c r="K3" s="27"/>
      <c r="L3" s="24">
        <v>3.4504560055740598</v>
      </c>
      <c r="M3" s="27"/>
      <c r="N3" s="27"/>
      <c r="O3" s="24">
        <v>10.4693290077463</v>
      </c>
    </row>
    <row r="4" spans="1:15">
      <c r="A4" s="21" t="s">
        <v>140</v>
      </c>
      <c r="B4" s="24" t="s">
        <v>141</v>
      </c>
      <c r="C4" s="24" t="s">
        <v>587</v>
      </c>
      <c r="D4" s="24" t="s">
        <v>588</v>
      </c>
      <c r="E4" s="27"/>
      <c r="F4" s="24">
        <v>96.611775342417701</v>
      </c>
      <c r="G4" s="24">
        <v>96.534547373200198</v>
      </c>
      <c r="H4" s="24">
        <v>96.556768236077204</v>
      </c>
      <c r="I4" s="24">
        <v>97.177924293965404</v>
      </c>
      <c r="J4" s="24">
        <v>96.679568130662801</v>
      </c>
      <c r="K4" s="24">
        <v>96.194403359153</v>
      </c>
      <c r="L4" s="24">
        <v>93.808362444083798</v>
      </c>
      <c r="M4" s="24">
        <v>92.367015508060007</v>
      </c>
      <c r="N4" s="24">
        <v>94.322227131566294</v>
      </c>
      <c r="O4" s="24">
        <v>92.138979203158101</v>
      </c>
    </row>
    <row r="5" spans="1:15">
      <c r="A5" s="21" t="s">
        <v>58</v>
      </c>
      <c r="B5" s="24" t="s">
        <v>142</v>
      </c>
      <c r="C5" s="24" t="s">
        <v>587</v>
      </c>
      <c r="D5" s="24" t="s">
        <v>588</v>
      </c>
      <c r="E5" s="24">
        <v>21.814272004799999</v>
      </c>
      <c r="F5" s="24">
        <v>11.6024144572502</v>
      </c>
      <c r="G5" s="24">
        <v>17.973226904185701</v>
      </c>
      <c r="H5" s="24">
        <v>21.191947057501501</v>
      </c>
      <c r="I5" s="24">
        <v>26.590781265743601</v>
      </c>
      <c r="J5" s="24">
        <v>31.0030518237451</v>
      </c>
      <c r="K5" s="24">
        <v>1.5675233626023799</v>
      </c>
      <c r="L5" s="24">
        <v>8.8066384949177792</v>
      </c>
      <c r="M5" s="24">
        <v>11.1789815992628</v>
      </c>
      <c r="N5" s="24">
        <v>0.83461089547285905</v>
      </c>
      <c r="O5" s="24">
        <v>1.66317829877038</v>
      </c>
    </row>
    <row r="6" spans="1:15">
      <c r="A6" s="21" t="s">
        <v>143</v>
      </c>
      <c r="B6" s="24" t="s">
        <v>144</v>
      </c>
      <c r="C6" s="24" t="s">
        <v>587</v>
      </c>
      <c r="D6" s="24" t="s">
        <v>588</v>
      </c>
      <c r="E6" s="24">
        <v>7.7677597606269503E-3</v>
      </c>
      <c r="F6" s="24">
        <v>6.7625007694523301E-2</v>
      </c>
      <c r="G6" s="24">
        <v>1.7441147794566899E-3</v>
      </c>
      <c r="H6" s="24">
        <v>3.0823010219896301E-3</v>
      </c>
      <c r="I6" s="24">
        <v>9.8570079860192394E-2</v>
      </c>
      <c r="J6" s="24">
        <v>0.12831573686896999</v>
      </c>
      <c r="K6" s="24">
        <v>0.122804361352133</v>
      </c>
      <c r="L6" s="24">
        <v>4.6028721233277101E-2</v>
      </c>
      <c r="M6" s="24">
        <v>2.0802971967492302E-2</v>
      </c>
      <c r="N6" s="24">
        <v>9.6988436832056608E-3</v>
      </c>
      <c r="O6" s="24">
        <v>1.3955124792527701E-2</v>
      </c>
    </row>
    <row r="7" spans="1:15">
      <c r="A7" s="21" t="s">
        <v>145</v>
      </c>
      <c r="B7" s="24" t="s">
        <v>146</v>
      </c>
      <c r="C7" s="24" t="s">
        <v>587</v>
      </c>
      <c r="D7" s="24" t="s">
        <v>588</v>
      </c>
      <c r="E7" s="24">
        <v>79.834189777726607</v>
      </c>
      <c r="F7" s="24">
        <v>79.558542139603503</v>
      </c>
      <c r="G7" s="24">
        <v>81.924250835077004</v>
      </c>
      <c r="H7" s="24">
        <v>81.7632945200546</v>
      </c>
      <c r="I7" s="24">
        <v>72.141987559435293</v>
      </c>
      <c r="J7" s="24">
        <v>75.682241789932206</v>
      </c>
      <c r="K7" s="24">
        <v>72.821757383792601</v>
      </c>
      <c r="L7" s="24">
        <v>65.601414473797007</v>
      </c>
      <c r="M7" s="24">
        <v>65.034489792012394</v>
      </c>
      <c r="N7" s="27"/>
      <c r="O7" s="27"/>
    </row>
    <row r="8" spans="1:15">
      <c r="A8" s="21" t="s">
        <v>111</v>
      </c>
      <c r="B8" s="24" t="s">
        <v>147</v>
      </c>
      <c r="C8" s="24" t="s">
        <v>587</v>
      </c>
      <c r="D8" s="24" t="s">
        <v>588</v>
      </c>
      <c r="E8" s="24">
        <v>64.814988054026699</v>
      </c>
      <c r="F8" s="27"/>
      <c r="G8" s="27"/>
      <c r="H8" s="27"/>
      <c r="I8" s="24">
        <v>53.5220400458062</v>
      </c>
      <c r="J8" s="24">
        <v>61.230868248169699</v>
      </c>
      <c r="K8" s="24">
        <v>53.626061115186502</v>
      </c>
      <c r="L8" s="24">
        <v>41.4356047137546</v>
      </c>
      <c r="M8" s="24">
        <v>35.2469657933039</v>
      </c>
      <c r="N8" s="24">
        <v>39.372280000238703</v>
      </c>
      <c r="O8" s="24">
        <v>74.775486461911797</v>
      </c>
    </row>
    <row r="9" spans="1:15">
      <c r="A9" s="21" t="s">
        <v>86</v>
      </c>
      <c r="B9" s="24" t="s">
        <v>148</v>
      </c>
      <c r="C9" s="24" t="s">
        <v>587</v>
      </c>
      <c r="D9" s="24" t="s">
        <v>588</v>
      </c>
      <c r="E9" s="24">
        <v>9.4474043650489605</v>
      </c>
      <c r="F9" s="24">
        <v>10.3415097360004</v>
      </c>
      <c r="G9" s="24">
        <v>8.1283364603327293</v>
      </c>
      <c r="H9" s="24">
        <v>6.1195446640388198</v>
      </c>
      <c r="I9" s="24">
        <v>6.3748516179103003</v>
      </c>
      <c r="J9" s="24">
        <v>4.7589535269646399</v>
      </c>
      <c r="K9" s="24">
        <v>4.7518471290083903</v>
      </c>
      <c r="L9" s="24">
        <v>2.6073350754451998</v>
      </c>
      <c r="M9" s="24">
        <v>2.5709565919416701</v>
      </c>
      <c r="N9" s="24">
        <v>2.8659306741875201</v>
      </c>
      <c r="O9" s="24">
        <v>4.2861030465106804</v>
      </c>
    </row>
    <row r="10" spans="1:15">
      <c r="A10" s="21" t="s">
        <v>110</v>
      </c>
      <c r="B10" s="24" t="s">
        <v>149</v>
      </c>
      <c r="C10" s="24" t="s">
        <v>587</v>
      </c>
      <c r="D10" s="24" t="s">
        <v>588</v>
      </c>
      <c r="E10" s="24">
        <v>0.26061596313039298</v>
      </c>
      <c r="F10" s="24">
        <v>9.5418930753552206E-2</v>
      </c>
      <c r="G10" s="24">
        <v>3.1228717226993701</v>
      </c>
      <c r="H10" s="24">
        <v>8.4327208360402999</v>
      </c>
      <c r="I10" s="24">
        <v>7.9251941968020798</v>
      </c>
      <c r="J10" s="24">
        <v>6.0727304519619798</v>
      </c>
      <c r="K10" s="24">
        <v>6.3397507606071901</v>
      </c>
      <c r="L10" s="24">
        <v>6.4197010187568999</v>
      </c>
      <c r="M10" s="24">
        <v>3.8219981779404</v>
      </c>
      <c r="N10" s="24">
        <v>3.86370477088572</v>
      </c>
      <c r="O10" s="24">
        <v>4.0592213083586604</v>
      </c>
    </row>
    <row r="11" spans="1:15">
      <c r="A11" s="21" t="s">
        <v>150</v>
      </c>
      <c r="B11" s="24" t="s">
        <v>151</v>
      </c>
      <c r="C11" s="24" t="s">
        <v>587</v>
      </c>
      <c r="D11" s="24" t="s">
        <v>588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</row>
    <row r="12" spans="1:15">
      <c r="A12" s="21" t="s">
        <v>152</v>
      </c>
      <c r="B12" s="24" t="s">
        <v>153</v>
      </c>
      <c r="C12" s="24" t="s">
        <v>587</v>
      </c>
      <c r="D12" s="24" t="s">
        <v>588</v>
      </c>
      <c r="E12" s="27"/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</row>
    <row r="13" spans="1:15">
      <c r="A13" s="21" t="s">
        <v>104</v>
      </c>
      <c r="B13" s="24" t="s">
        <v>154</v>
      </c>
      <c r="C13" s="24" t="s">
        <v>587</v>
      </c>
      <c r="D13" s="24" t="s">
        <v>588</v>
      </c>
      <c r="E13" s="24">
        <v>34.2671745411701</v>
      </c>
      <c r="F13" s="24">
        <v>31.982038851741098</v>
      </c>
      <c r="G13" s="24">
        <v>30.8231997713788</v>
      </c>
      <c r="H13" s="24">
        <v>29.883286336071599</v>
      </c>
      <c r="I13" s="24">
        <v>30.3574429630395</v>
      </c>
      <c r="J13" s="24">
        <v>27.323126224988101</v>
      </c>
      <c r="K13" s="24">
        <v>28.019409246588101</v>
      </c>
      <c r="L13" s="24">
        <v>26.8644158232804</v>
      </c>
      <c r="M13" s="24">
        <v>27.653920909629601</v>
      </c>
      <c r="N13" s="24">
        <v>22.5715659381015</v>
      </c>
      <c r="O13" s="24">
        <v>24.448890698914301</v>
      </c>
    </row>
    <row r="14" spans="1:15">
      <c r="A14" s="21" t="s">
        <v>62</v>
      </c>
      <c r="B14" s="24" t="s">
        <v>155</v>
      </c>
      <c r="C14" s="24" t="s">
        <v>587</v>
      </c>
      <c r="D14" s="24" t="s">
        <v>588</v>
      </c>
      <c r="E14" s="24">
        <v>3.3758672951655702</v>
      </c>
      <c r="F14" s="24">
        <v>3.4564565767135398</v>
      </c>
      <c r="G14" s="24">
        <v>3.21849374372401</v>
      </c>
      <c r="H14" s="24">
        <v>3.3713449459954199</v>
      </c>
      <c r="I14" s="24">
        <v>3.6245043863950301</v>
      </c>
      <c r="J14" s="24">
        <v>2.6583846203248802</v>
      </c>
      <c r="K14" s="24">
        <v>2.38619560071057</v>
      </c>
      <c r="L14" s="24">
        <v>1.9679851102074799</v>
      </c>
      <c r="M14" s="24">
        <v>1.7058977618072799</v>
      </c>
      <c r="N14" s="24">
        <v>1.8699069744247001</v>
      </c>
      <c r="O14" s="24">
        <v>2.04778585948082</v>
      </c>
    </row>
    <row r="15" spans="1:15">
      <c r="A15" s="21" t="s">
        <v>59</v>
      </c>
      <c r="B15" s="24" t="s">
        <v>156</v>
      </c>
      <c r="C15" s="24" t="s">
        <v>587</v>
      </c>
      <c r="D15" s="24" t="s">
        <v>588</v>
      </c>
      <c r="E15" s="24">
        <v>97.082784866787406</v>
      </c>
      <c r="F15" s="24">
        <v>92.856862976342896</v>
      </c>
      <c r="G15" s="24">
        <v>94.5094963155248</v>
      </c>
      <c r="H15" s="24">
        <v>94.747393957387501</v>
      </c>
      <c r="I15" s="24">
        <v>93.419356784862899</v>
      </c>
      <c r="J15" s="24">
        <v>92.985038980922397</v>
      </c>
      <c r="K15" s="24">
        <v>92.638412567577006</v>
      </c>
      <c r="L15" s="24">
        <v>88.285405686139001</v>
      </c>
      <c r="M15" s="24">
        <v>91.540575386046896</v>
      </c>
      <c r="N15" s="24">
        <v>91.119272729813602</v>
      </c>
      <c r="O15" s="24">
        <v>92.222454280354299</v>
      </c>
    </row>
    <row r="16" spans="1:15">
      <c r="A16" s="21" t="s">
        <v>157</v>
      </c>
      <c r="B16" s="24" t="s">
        <v>158</v>
      </c>
      <c r="C16" s="24" t="s">
        <v>587</v>
      </c>
      <c r="D16" s="24" t="s">
        <v>588</v>
      </c>
      <c r="E16" s="24">
        <v>1.39635813870325</v>
      </c>
      <c r="F16" s="24">
        <v>1.8785852393772</v>
      </c>
      <c r="G16" s="24">
        <v>2.32434971549656</v>
      </c>
      <c r="H16" s="24">
        <v>3.6217680091204102E-2</v>
      </c>
      <c r="I16" s="24">
        <v>9.3611218867601896E-3</v>
      </c>
      <c r="J16" s="24">
        <v>4.678573340984E-4</v>
      </c>
      <c r="K16" s="24">
        <v>3.99318061385837E-2</v>
      </c>
      <c r="L16" s="24">
        <v>5.3878049617048698E-3</v>
      </c>
      <c r="M16" s="24">
        <v>0</v>
      </c>
      <c r="N16" s="24">
        <v>1.3768751419846099E-3</v>
      </c>
      <c r="O16" s="24">
        <v>3.2827598913378303E-2</v>
      </c>
    </row>
    <row r="17" spans="1:15">
      <c r="A17" s="21" t="s">
        <v>65</v>
      </c>
      <c r="B17" s="24" t="s">
        <v>159</v>
      </c>
      <c r="C17" s="24" t="s">
        <v>587</v>
      </c>
      <c r="D17" s="24" t="s">
        <v>588</v>
      </c>
      <c r="E17" s="24">
        <v>9.2006236734489999</v>
      </c>
      <c r="F17" s="24">
        <v>7.4583832957792797</v>
      </c>
      <c r="G17" s="24">
        <v>8.7912048265770206</v>
      </c>
      <c r="H17" s="24">
        <v>10.7509969712077</v>
      </c>
      <c r="I17" s="24">
        <v>11.466549991962699</v>
      </c>
      <c r="J17" s="24">
        <v>12.907398430523999</v>
      </c>
      <c r="K17" s="24">
        <v>11.3366766107196</v>
      </c>
      <c r="L17" s="24">
        <v>8.3702630427596301</v>
      </c>
      <c r="M17" s="24">
        <v>6.8099162264839999</v>
      </c>
      <c r="N17" s="24">
        <v>7.9965713947346204</v>
      </c>
      <c r="O17" s="24">
        <v>9.03563046289403</v>
      </c>
    </row>
    <row r="18" spans="1:15">
      <c r="A18" s="21" t="s">
        <v>42</v>
      </c>
      <c r="B18" s="24" t="s">
        <v>160</v>
      </c>
      <c r="C18" s="24" t="s">
        <v>587</v>
      </c>
      <c r="D18" s="24" t="s">
        <v>588</v>
      </c>
      <c r="E18" s="24">
        <v>0.26672584692954099</v>
      </c>
      <c r="F18" s="24">
        <v>7.9791185252717604E-3</v>
      </c>
      <c r="G18" s="24">
        <v>1.0728003206603999E-2</v>
      </c>
      <c r="H18" s="24">
        <v>0.105566631969381</v>
      </c>
      <c r="I18" s="24">
        <v>5.11876175828661E-3</v>
      </c>
      <c r="J18" s="24">
        <v>2.3701579083592801E-3</v>
      </c>
      <c r="K18" s="24">
        <v>0.25430375912505898</v>
      </c>
      <c r="L18" s="24">
        <v>3.7251700959168401</v>
      </c>
      <c r="M18" s="24">
        <v>4.69901131790205E-2</v>
      </c>
      <c r="N18" s="24">
        <v>2.5786130655716</v>
      </c>
      <c r="O18" s="24">
        <v>4.3978375069605603E-3</v>
      </c>
    </row>
    <row r="19" spans="1:15">
      <c r="A19" s="21" t="s">
        <v>161</v>
      </c>
      <c r="B19" s="24" t="s">
        <v>162</v>
      </c>
      <c r="C19" s="24" t="s">
        <v>587</v>
      </c>
      <c r="D19" s="24" t="s">
        <v>588</v>
      </c>
      <c r="E19" s="24">
        <v>3.1538528485251703E-2</v>
      </c>
      <c r="F19" s="24">
        <v>2.2492756720620299E-2</v>
      </c>
      <c r="G19" s="24">
        <v>5.22819477970215E-2</v>
      </c>
      <c r="H19" s="24">
        <v>1.83077169556802E-2</v>
      </c>
      <c r="I19" s="24">
        <v>10.4218702143685</v>
      </c>
      <c r="J19" s="24">
        <v>11.6107776354319</v>
      </c>
      <c r="K19" s="24">
        <v>11.7330309288393</v>
      </c>
      <c r="L19" s="24">
        <v>2.9129375066104E-2</v>
      </c>
      <c r="M19" s="24">
        <v>1.0968573668024499</v>
      </c>
      <c r="N19" s="24">
        <v>1.3450356137143999</v>
      </c>
      <c r="O19" s="24">
        <v>2.4093933946031401</v>
      </c>
    </row>
    <row r="20" spans="1:15">
      <c r="A20" s="21" t="s">
        <v>118</v>
      </c>
      <c r="B20" s="24" t="s">
        <v>163</v>
      </c>
      <c r="C20" s="24" t="s">
        <v>587</v>
      </c>
      <c r="D20" s="24" t="s">
        <v>588</v>
      </c>
      <c r="E20" s="24">
        <v>1.41066417245576</v>
      </c>
      <c r="F20" s="24">
        <v>1.7267032188451501</v>
      </c>
      <c r="G20" s="24">
        <v>1.8734045225962399</v>
      </c>
      <c r="H20" s="24">
        <v>1.15197563238594</v>
      </c>
      <c r="I20" s="24">
        <v>1.6752851533303199</v>
      </c>
      <c r="J20" s="24">
        <v>1.1358427627991501</v>
      </c>
      <c r="K20" s="27"/>
      <c r="L20" s="24">
        <v>0.56157980679300901</v>
      </c>
      <c r="M20" s="27"/>
      <c r="N20" s="27"/>
      <c r="O20" s="27"/>
    </row>
    <row r="21" spans="1:15">
      <c r="A21" s="21" t="s">
        <v>64</v>
      </c>
      <c r="B21" s="24" t="s">
        <v>164</v>
      </c>
      <c r="C21" s="24" t="s">
        <v>587</v>
      </c>
      <c r="D21" s="24" t="s">
        <v>588</v>
      </c>
      <c r="E21" s="24">
        <v>16.067835965026799</v>
      </c>
      <c r="F21" s="24">
        <v>12.600842525848901</v>
      </c>
      <c r="G21" s="24">
        <v>13.2981179530303</v>
      </c>
      <c r="H21" s="24">
        <v>13.1012697927401</v>
      </c>
      <c r="I21" s="24">
        <v>16.210013432992302</v>
      </c>
      <c r="J21" s="24">
        <v>14.7517877258064</v>
      </c>
      <c r="K21" s="24">
        <v>11.1661749955669</v>
      </c>
      <c r="L21" s="24">
        <v>9.0591970716719707</v>
      </c>
      <c r="M21" s="24">
        <v>8.2409483567825106</v>
      </c>
      <c r="N21" s="24">
        <v>9.1582540153454097</v>
      </c>
      <c r="O21" s="24">
        <v>8.1363827146994598</v>
      </c>
    </row>
    <row r="22" spans="1:15">
      <c r="A22" s="21" t="s">
        <v>165</v>
      </c>
      <c r="B22" s="24" t="s">
        <v>166</v>
      </c>
      <c r="C22" s="24" t="s">
        <v>587</v>
      </c>
      <c r="D22" s="24" t="s">
        <v>588</v>
      </c>
      <c r="E22" s="24">
        <v>69.062590783207895</v>
      </c>
      <c r="F22" s="24">
        <v>68.602042965041605</v>
      </c>
      <c r="G22" s="24">
        <v>74.347476403687395</v>
      </c>
      <c r="H22" s="24">
        <v>71.843922736725702</v>
      </c>
      <c r="I22" s="24">
        <v>64.148802779449298</v>
      </c>
      <c r="J22" s="24">
        <v>59.005033731132499</v>
      </c>
      <c r="K22" s="24">
        <v>66.834654755649893</v>
      </c>
      <c r="L22" s="24">
        <v>50.357690911965797</v>
      </c>
      <c r="M22" s="24">
        <v>45.020940567673897</v>
      </c>
      <c r="N22" s="24">
        <v>50.186476539785403</v>
      </c>
      <c r="O22" s="24">
        <v>53.404349646054897</v>
      </c>
    </row>
    <row r="23" spans="1:15">
      <c r="A23" s="21" t="s">
        <v>167</v>
      </c>
      <c r="B23" s="24" t="s">
        <v>168</v>
      </c>
      <c r="C23" s="24" t="s">
        <v>587</v>
      </c>
      <c r="D23" s="24" t="s">
        <v>588</v>
      </c>
      <c r="E23" s="24">
        <v>0</v>
      </c>
      <c r="F23" s="24">
        <v>0</v>
      </c>
      <c r="G23" s="24">
        <v>0</v>
      </c>
      <c r="H23" s="24">
        <v>0</v>
      </c>
      <c r="I23" s="24">
        <v>2.0205238831507602E-3</v>
      </c>
      <c r="J23" s="24">
        <v>2.00810125892582E-3</v>
      </c>
      <c r="K23" s="24">
        <v>0</v>
      </c>
      <c r="L23" s="24">
        <v>0</v>
      </c>
      <c r="M23" s="27"/>
      <c r="N23" s="27"/>
      <c r="O23" s="27"/>
    </row>
    <row r="24" spans="1:15">
      <c r="A24" s="21" t="s">
        <v>169</v>
      </c>
      <c r="B24" s="24" t="s">
        <v>170</v>
      </c>
      <c r="C24" s="24" t="s">
        <v>587</v>
      </c>
      <c r="D24" s="24" t="s">
        <v>588</v>
      </c>
      <c r="E24" s="24">
        <v>9.6488192796581806</v>
      </c>
      <c r="F24" s="24">
        <v>13.105886698851499</v>
      </c>
      <c r="G24" s="24">
        <v>14.9625149473114</v>
      </c>
      <c r="H24" s="24">
        <v>13.832460475118699</v>
      </c>
      <c r="I24" s="24">
        <v>8.7968161186733091</v>
      </c>
      <c r="J24" s="24">
        <v>11.244646288268999</v>
      </c>
      <c r="K24" s="24">
        <v>9.3965957255200205</v>
      </c>
      <c r="L24" s="24">
        <v>6.8086489579154597</v>
      </c>
      <c r="M24" s="24">
        <v>6.6644238506173901</v>
      </c>
      <c r="N24" s="24">
        <v>8.2083099700131807</v>
      </c>
      <c r="O24" s="24">
        <v>9.5137975650019904</v>
      </c>
    </row>
    <row r="25" spans="1:15">
      <c r="A25" s="21" t="s">
        <v>63</v>
      </c>
      <c r="B25" s="24" t="s">
        <v>171</v>
      </c>
      <c r="C25" s="24" t="s">
        <v>587</v>
      </c>
      <c r="D25" s="24" t="s">
        <v>588</v>
      </c>
      <c r="E25" s="24">
        <v>36.927038024157902</v>
      </c>
      <c r="F25" s="24">
        <v>37.266331048223897</v>
      </c>
      <c r="G25" s="24">
        <v>27.549068704882199</v>
      </c>
      <c r="H25" s="24">
        <v>35.653784843705303</v>
      </c>
      <c r="I25" s="24">
        <v>37.641641700102298</v>
      </c>
      <c r="J25" s="24">
        <v>32.125141412856699</v>
      </c>
      <c r="K25" s="24">
        <v>33.167863788545397</v>
      </c>
      <c r="L25" s="24">
        <v>28.915944102342699</v>
      </c>
      <c r="M25" s="24">
        <v>20.5103432503428</v>
      </c>
      <c r="N25" s="24">
        <v>23.261879301782098</v>
      </c>
      <c r="O25" s="24">
        <v>24.399641126130401</v>
      </c>
    </row>
    <row r="26" spans="1:15">
      <c r="A26" s="21" t="s">
        <v>172</v>
      </c>
      <c r="B26" s="24" t="s">
        <v>173</v>
      </c>
      <c r="C26" s="24" t="s">
        <v>587</v>
      </c>
      <c r="D26" s="24" t="s">
        <v>588</v>
      </c>
      <c r="E26" s="24">
        <v>40.262313534810502</v>
      </c>
      <c r="F26" s="24">
        <v>27.972453885715201</v>
      </c>
      <c r="G26" s="24">
        <v>36.152457166891097</v>
      </c>
      <c r="H26" s="24">
        <v>42.851291043361798</v>
      </c>
      <c r="I26" s="24">
        <v>27.4628663147708</v>
      </c>
      <c r="J26" s="24">
        <v>20.9670862548329</v>
      </c>
      <c r="K26" s="24">
        <v>16.658267187762501</v>
      </c>
      <c r="L26" s="24">
        <v>6.8022224486810803</v>
      </c>
      <c r="M26" s="24">
        <v>5.6501736612376501</v>
      </c>
      <c r="N26" s="24">
        <v>6.3039172163861004</v>
      </c>
      <c r="O26" s="24">
        <v>6.5270129952623703</v>
      </c>
    </row>
    <row r="27" spans="1:15">
      <c r="A27" s="21" t="s">
        <v>174</v>
      </c>
      <c r="B27" s="24" t="s">
        <v>175</v>
      </c>
      <c r="C27" s="24" t="s">
        <v>587</v>
      </c>
      <c r="D27" s="24" t="s">
        <v>588</v>
      </c>
      <c r="E27" s="27"/>
      <c r="F27" s="27"/>
      <c r="G27" s="27"/>
      <c r="H27" s="27"/>
      <c r="I27" s="24">
        <v>6.3200661914550196</v>
      </c>
      <c r="J27" s="27"/>
      <c r="K27" s="27"/>
      <c r="L27" s="24">
        <v>8.4256990198818701E-2</v>
      </c>
      <c r="M27" s="24">
        <v>0.188917459553713</v>
      </c>
      <c r="N27" s="24">
        <v>0.15809407513007201</v>
      </c>
      <c r="O27" s="24">
        <v>6.3162236210265801E-2</v>
      </c>
    </row>
    <row r="28" spans="1:15">
      <c r="A28" s="21" t="s">
        <v>90</v>
      </c>
      <c r="B28" s="24" t="s">
        <v>176</v>
      </c>
      <c r="C28" s="24" t="s">
        <v>587</v>
      </c>
      <c r="D28" s="24" t="s">
        <v>588</v>
      </c>
      <c r="E28" s="24">
        <v>52.303578653473799</v>
      </c>
      <c r="F28" s="24">
        <v>40.006968790597597</v>
      </c>
      <c r="G28" s="24">
        <v>43.862265842484902</v>
      </c>
      <c r="H28" s="24">
        <v>46.713491752542303</v>
      </c>
      <c r="I28" s="24">
        <v>55.004594872936998</v>
      </c>
      <c r="J28" s="24">
        <v>57.0431730610321</v>
      </c>
      <c r="K28" s="24">
        <v>57.843616590598302</v>
      </c>
      <c r="L28" s="24">
        <v>50.3256450053535</v>
      </c>
      <c r="M28" s="24">
        <v>34.588507842945198</v>
      </c>
      <c r="N28" s="24">
        <v>38.323399136858797</v>
      </c>
      <c r="O28" s="24">
        <v>40.253484985954401</v>
      </c>
    </row>
    <row r="29" spans="1:15">
      <c r="A29" s="21" t="s">
        <v>89</v>
      </c>
      <c r="B29" s="24" t="s">
        <v>177</v>
      </c>
      <c r="C29" s="24" t="s">
        <v>587</v>
      </c>
      <c r="D29" s="24" t="s">
        <v>588</v>
      </c>
      <c r="E29" s="24">
        <v>9.4594116426453407</v>
      </c>
      <c r="F29" s="24">
        <v>8.9996591343439807</v>
      </c>
      <c r="G29" s="24">
        <v>9.9057875564365592</v>
      </c>
      <c r="H29" s="24">
        <v>10.544742045084799</v>
      </c>
      <c r="I29" s="24">
        <v>11.027142860997699</v>
      </c>
      <c r="J29" s="24">
        <v>7.4357620620506504</v>
      </c>
      <c r="K29" s="24">
        <v>9.2465223472318492</v>
      </c>
      <c r="L29" s="24">
        <v>7.2650444891221504</v>
      </c>
      <c r="M29" s="24">
        <v>6.3446922795353897</v>
      </c>
      <c r="N29" s="24">
        <v>8.7008528083539893</v>
      </c>
      <c r="O29" s="24">
        <v>12.4970135926179</v>
      </c>
    </row>
    <row r="30" spans="1:15">
      <c r="A30" s="21" t="s">
        <v>178</v>
      </c>
      <c r="B30" s="24" t="s">
        <v>179</v>
      </c>
      <c r="C30" s="24" t="s">
        <v>587</v>
      </c>
      <c r="D30" s="24" t="s">
        <v>588</v>
      </c>
      <c r="E30" s="24">
        <v>8.5099678307210898</v>
      </c>
      <c r="F30" s="24">
        <v>5.1846277703465899</v>
      </c>
      <c r="G30" s="24">
        <v>2.1633232421289401E-2</v>
      </c>
      <c r="H30" s="24">
        <v>7.3786059792136696</v>
      </c>
      <c r="I30" s="24">
        <v>10.807560932348601</v>
      </c>
      <c r="J30" s="24">
        <v>9.2066635557536198</v>
      </c>
      <c r="K30" s="24">
        <v>9.4263753595603106</v>
      </c>
      <c r="L30" s="24">
        <v>5.5648393926534299</v>
      </c>
      <c r="M30" s="24">
        <v>3.55163818592689</v>
      </c>
      <c r="N30" s="24">
        <v>5.2324624277690299</v>
      </c>
      <c r="O30" s="24">
        <v>4.6557212814489501</v>
      </c>
    </row>
    <row r="31" spans="1:15">
      <c r="A31" s="21" t="s">
        <v>180</v>
      </c>
      <c r="B31" s="24" t="s">
        <v>181</v>
      </c>
      <c r="C31" s="24" t="s">
        <v>587</v>
      </c>
      <c r="D31" s="24" t="s">
        <v>588</v>
      </c>
      <c r="E31" s="24">
        <v>97.815169447578299</v>
      </c>
      <c r="F31" s="24">
        <v>96.062234294184606</v>
      </c>
      <c r="G31" s="24">
        <v>95.150386718645507</v>
      </c>
      <c r="H31" s="24">
        <v>95.442189649019795</v>
      </c>
      <c r="I31" s="24">
        <v>95.7484857890108</v>
      </c>
      <c r="J31" s="24">
        <v>96.527596057519304</v>
      </c>
      <c r="K31" s="24">
        <v>92.539892461156001</v>
      </c>
      <c r="L31" s="24">
        <v>92.979809227835403</v>
      </c>
      <c r="M31" s="24">
        <v>87.883926365133803</v>
      </c>
      <c r="N31" s="24">
        <v>89.726295378278493</v>
      </c>
      <c r="O31" s="24">
        <v>95.564140186682494</v>
      </c>
    </row>
    <row r="32" spans="1:15">
      <c r="A32" s="21" t="s">
        <v>182</v>
      </c>
      <c r="B32" s="24" t="s">
        <v>183</v>
      </c>
      <c r="C32" s="24" t="s">
        <v>587</v>
      </c>
      <c r="D32" s="24" t="s">
        <v>588</v>
      </c>
      <c r="E32" s="24">
        <v>48.917514004376798</v>
      </c>
      <c r="F32" s="24">
        <v>42.468723819376301</v>
      </c>
      <c r="G32" s="24">
        <v>1.17938116636528</v>
      </c>
      <c r="H32" s="24">
        <v>1.3260338464397099</v>
      </c>
      <c r="I32" s="24">
        <v>32.916647339556803</v>
      </c>
      <c r="J32" s="27"/>
      <c r="K32" s="27"/>
      <c r="L32" s="27"/>
      <c r="M32" s="27"/>
      <c r="N32" s="27"/>
      <c r="O32" s="27"/>
    </row>
    <row r="33" spans="1:15">
      <c r="A33" s="21" t="s">
        <v>43</v>
      </c>
      <c r="B33" s="24" t="s">
        <v>184</v>
      </c>
      <c r="C33" s="24" t="s">
        <v>587</v>
      </c>
      <c r="D33" s="24" t="s">
        <v>588</v>
      </c>
      <c r="E33" s="24">
        <v>0.30033925801760403</v>
      </c>
      <c r="F33" s="24">
        <v>0.31576522754013098</v>
      </c>
      <c r="G33" s="24">
        <v>0.35699853361761902</v>
      </c>
      <c r="H33" s="24">
        <v>0.40450789164286099</v>
      </c>
      <c r="I33" s="24">
        <v>0.57594423978327103</v>
      </c>
      <c r="J33" s="24">
        <v>0.42196583014309302</v>
      </c>
      <c r="K33" s="24">
        <v>0.48813490308655699</v>
      </c>
      <c r="L33" s="24">
        <v>0.38326427016107001</v>
      </c>
      <c r="M33" s="24">
        <v>0.170939776290122</v>
      </c>
      <c r="N33" s="24">
        <v>0.150031150348829</v>
      </c>
      <c r="O33" s="24">
        <v>0.18468172092705001</v>
      </c>
    </row>
    <row r="34" spans="1:15">
      <c r="A34" s="21" t="s">
        <v>185</v>
      </c>
      <c r="B34" s="24" t="s">
        <v>186</v>
      </c>
      <c r="C34" s="24" t="s">
        <v>587</v>
      </c>
      <c r="D34" s="24" t="s">
        <v>588</v>
      </c>
      <c r="E34" s="24">
        <v>2.4434210624423702E-2</v>
      </c>
      <c r="F34" s="27"/>
      <c r="G34" s="27"/>
      <c r="H34" s="24">
        <v>0.55839764421754401</v>
      </c>
      <c r="I34" s="24">
        <v>4.6875274540581498E-2</v>
      </c>
      <c r="J34" s="24">
        <v>9.3596194948948594E-2</v>
      </c>
      <c r="K34" s="27"/>
      <c r="L34" s="24">
        <v>1.1315873618561E-2</v>
      </c>
      <c r="M34" s="24">
        <v>4.6736866335612699E-2</v>
      </c>
      <c r="N34" s="24">
        <v>6.9718560096091097E-3</v>
      </c>
      <c r="O34" s="27"/>
    </row>
    <row r="35" spans="1:15">
      <c r="A35" s="21" t="s">
        <v>103</v>
      </c>
      <c r="B35" s="24" t="s">
        <v>187</v>
      </c>
      <c r="C35" s="24" t="s">
        <v>587</v>
      </c>
      <c r="D35" s="24" t="s">
        <v>588</v>
      </c>
      <c r="E35" s="24">
        <v>29.695708318060401</v>
      </c>
      <c r="F35" s="24">
        <v>25.040061512185101</v>
      </c>
      <c r="G35" s="24">
        <v>26.294848499833599</v>
      </c>
      <c r="H35" s="24">
        <v>28.604672845709601</v>
      </c>
      <c r="I35" s="24">
        <v>26.5579891082185</v>
      </c>
      <c r="J35" s="24">
        <v>27.326857704188399</v>
      </c>
      <c r="K35" s="24">
        <v>29.9218048753151</v>
      </c>
      <c r="L35" s="24">
        <v>21.323496758662699</v>
      </c>
      <c r="M35" s="24">
        <v>18.284238457056201</v>
      </c>
      <c r="N35" s="24">
        <v>22.7403401929373</v>
      </c>
      <c r="O35" s="24">
        <v>24.735957626507599</v>
      </c>
    </row>
    <row r="36" spans="1:15">
      <c r="A36" s="21" t="s">
        <v>188</v>
      </c>
      <c r="B36" s="24" t="s">
        <v>189</v>
      </c>
      <c r="C36" s="24" t="s">
        <v>587</v>
      </c>
      <c r="D36" s="24" t="s">
        <v>588</v>
      </c>
      <c r="E36" s="24">
        <v>5.58450786356262</v>
      </c>
      <c r="F36" s="24">
        <v>4.8958080817586396</v>
      </c>
      <c r="G36" s="24">
        <v>5.36901650380491</v>
      </c>
      <c r="H36" s="24">
        <v>6.0446301600732397</v>
      </c>
      <c r="I36" s="24">
        <v>6.2039386576125102</v>
      </c>
      <c r="J36" s="24">
        <v>5.5963708448282601</v>
      </c>
      <c r="K36" s="24">
        <v>4.9910335409622402</v>
      </c>
      <c r="L36" s="24">
        <v>4.6210074492211799</v>
      </c>
      <c r="M36" s="24">
        <v>3.3461816898159902</v>
      </c>
      <c r="N36" s="24">
        <v>3.60218431801913</v>
      </c>
      <c r="O36" s="24">
        <v>3.6775758616392999</v>
      </c>
    </row>
    <row r="37" spans="1:15">
      <c r="A37" s="21" t="s">
        <v>190</v>
      </c>
      <c r="B37" s="24" t="s">
        <v>191</v>
      </c>
      <c r="C37" s="24" t="s">
        <v>587</v>
      </c>
      <c r="D37" s="24" t="s">
        <v>588</v>
      </c>
      <c r="E37" s="24">
        <v>3.09112290203604</v>
      </c>
      <c r="F37" s="24">
        <v>2.8961320665003698</v>
      </c>
      <c r="G37" s="24">
        <v>2.9052601920670802</v>
      </c>
      <c r="H37" s="24">
        <v>3.21169717511254</v>
      </c>
      <c r="I37" s="24">
        <v>3.3280450572796201</v>
      </c>
      <c r="J37" s="24">
        <v>1.66535344113408</v>
      </c>
      <c r="K37" s="24">
        <v>1.5378545544901501</v>
      </c>
      <c r="L37" s="24">
        <v>1.34289002565861</v>
      </c>
      <c r="M37" s="24">
        <v>1.0174225915498001</v>
      </c>
      <c r="N37" s="24">
        <v>0.91708034672568495</v>
      </c>
      <c r="O37" s="24">
        <v>1.2004983830739799</v>
      </c>
    </row>
    <row r="38" spans="1:15">
      <c r="A38" s="21" t="s">
        <v>192</v>
      </c>
      <c r="B38" s="24" t="s">
        <v>193</v>
      </c>
      <c r="C38" s="24" t="s">
        <v>587</v>
      </c>
      <c r="D38" s="24" t="s">
        <v>588</v>
      </c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</row>
    <row r="39" spans="1:15">
      <c r="A39" s="21" t="s">
        <v>102</v>
      </c>
      <c r="B39" s="24" t="s">
        <v>194</v>
      </c>
      <c r="C39" s="24" t="s">
        <v>587</v>
      </c>
      <c r="D39" s="24" t="s">
        <v>588</v>
      </c>
      <c r="E39" s="24">
        <v>2.4087933877816599</v>
      </c>
      <c r="F39" s="24">
        <v>1.48657333070881</v>
      </c>
      <c r="G39" s="24">
        <v>0.95308283644580305</v>
      </c>
      <c r="H39" s="24">
        <v>1.1402774913846501</v>
      </c>
      <c r="I39" s="24">
        <v>1.0142317026076699</v>
      </c>
      <c r="J39" s="24">
        <v>1.0148822809542</v>
      </c>
      <c r="K39" s="24">
        <v>0.93398428311774395</v>
      </c>
      <c r="L39" s="24">
        <v>0.77510120930491899</v>
      </c>
      <c r="M39" s="24">
        <v>0.80412982686363799</v>
      </c>
      <c r="N39" s="24">
        <v>0.92764981797504298</v>
      </c>
      <c r="O39" s="24">
        <v>0.89796249044926901</v>
      </c>
    </row>
    <row r="40" spans="1:15">
      <c r="A40" s="21" t="s">
        <v>116</v>
      </c>
      <c r="B40" s="24" t="s">
        <v>195</v>
      </c>
      <c r="C40" s="24" t="s">
        <v>587</v>
      </c>
      <c r="D40" s="24" t="s">
        <v>588</v>
      </c>
      <c r="E40" s="24">
        <v>2.2054974166613799</v>
      </c>
      <c r="F40" s="24">
        <v>1.6981077973435399</v>
      </c>
      <c r="G40" s="24">
        <v>1.68860853471887</v>
      </c>
      <c r="H40" s="24">
        <v>1.6934685789898301</v>
      </c>
      <c r="I40" s="24">
        <v>1.5016763144404599</v>
      </c>
      <c r="J40" s="24">
        <v>1.5213628291068</v>
      </c>
      <c r="K40" s="24">
        <v>1.4587961893166701</v>
      </c>
      <c r="L40" s="24">
        <v>1.2273321222174001</v>
      </c>
      <c r="M40" s="24">
        <v>1.2859757079649199</v>
      </c>
      <c r="N40" s="24">
        <v>1.56685762519183</v>
      </c>
      <c r="O40" s="24">
        <v>1.8726929525265601</v>
      </c>
    </row>
    <row r="41" spans="1:15">
      <c r="A41" s="21" t="s">
        <v>196</v>
      </c>
      <c r="B41" s="24" t="s">
        <v>197</v>
      </c>
      <c r="C41" s="24" t="s">
        <v>587</v>
      </c>
      <c r="D41" s="24" t="s">
        <v>588</v>
      </c>
      <c r="E41" s="24">
        <v>37.3817340813792</v>
      </c>
      <c r="F41" s="24">
        <v>29.9829821735065</v>
      </c>
      <c r="G41" s="24">
        <v>24.086259327663999</v>
      </c>
      <c r="H41" s="24">
        <v>25.660289141021401</v>
      </c>
      <c r="I41" s="24">
        <v>30.919005053442</v>
      </c>
      <c r="J41" s="24">
        <v>21.986076247062201</v>
      </c>
      <c r="K41" s="24">
        <v>22.065045084403099</v>
      </c>
      <c r="L41" s="24">
        <v>13.7819598085573</v>
      </c>
      <c r="M41" s="24">
        <v>13.5060418383094</v>
      </c>
      <c r="N41" s="24">
        <v>13.5349865951711</v>
      </c>
      <c r="O41" s="24">
        <v>17.086062301498998</v>
      </c>
    </row>
    <row r="42" spans="1:15">
      <c r="A42" s="21" t="s">
        <v>198</v>
      </c>
      <c r="B42" s="24" t="s">
        <v>199</v>
      </c>
      <c r="C42" s="24" t="s">
        <v>587</v>
      </c>
      <c r="D42" s="24" t="s">
        <v>588</v>
      </c>
      <c r="E42" s="24">
        <v>1.24711683105754</v>
      </c>
      <c r="F42" s="24">
        <v>0.94743067305828499</v>
      </c>
      <c r="G42" s="24">
        <v>49.548194647572402</v>
      </c>
      <c r="H42" s="24">
        <v>0.55225781111892902</v>
      </c>
      <c r="I42" s="24">
        <v>55.611473419316098</v>
      </c>
      <c r="J42" s="24">
        <v>54.654774452964098</v>
      </c>
      <c r="K42" s="24">
        <v>54.384768942860603</v>
      </c>
      <c r="L42" s="24">
        <v>44.647687493163801</v>
      </c>
      <c r="M42" s="24">
        <v>6.1728012708733297</v>
      </c>
      <c r="N42" s="24">
        <v>42.929709552879402</v>
      </c>
      <c r="O42" s="27"/>
    </row>
    <row r="43" spans="1:15">
      <c r="A43" s="21" t="s">
        <v>200</v>
      </c>
      <c r="B43" s="24" t="s">
        <v>201</v>
      </c>
      <c r="C43" s="24" t="s">
        <v>587</v>
      </c>
      <c r="D43" s="24" t="s">
        <v>588</v>
      </c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</row>
    <row r="44" spans="1:15">
      <c r="A44" s="21" t="s">
        <v>202</v>
      </c>
      <c r="B44" s="24" t="s">
        <v>203</v>
      </c>
      <c r="C44" s="24" t="s">
        <v>587</v>
      </c>
      <c r="D44" s="24" t="s">
        <v>588</v>
      </c>
      <c r="E44" s="24">
        <v>84.0943535950654</v>
      </c>
      <c r="F44" s="24">
        <v>70.659308670359806</v>
      </c>
      <c r="G44" s="24">
        <v>67.720451789054096</v>
      </c>
      <c r="H44" s="24">
        <v>77.666166082287006</v>
      </c>
      <c r="I44" s="24">
        <v>78.897827863079499</v>
      </c>
      <c r="J44" s="24">
        <v>75.709781306026699</v>
      </c>
      <c r="K44" s="24">
        <v>46.189040373369799</v>
      </c>
      <c r="L44" s="24">
        <v>31.271091897362201</v>
      </c>
      <c r="M44" s="24">
        <v>19.501244807891901</v>
      </c>
      <c r="N44" s="24">
        <v>44.579707167998002</v>
      </c>
      <c r="O44" s="24">
        <v>82.243714921596904</v>
      </c>
    </row>
    <row r="45" spans="1:15">
      <c r="A45" s="21" t="s">
        <v>204</v>
      </c>
      <c r="B45" s="24" t="s">
        <v>205</v>
      </c>
      <c r="C45" s="24" t="s">
        <v>587</v>
      </c>
      <c r="D45" s="24" t="s">
        <v>588</v>
      </c>
      <c r="E45" s="24">
        <v>47.2568622020978</v>
      </c>
      <c r="F45" s="24">
        <v>50.721913839042401</v>
      </c>
      <c r="G45" s="24">
        <v>60.403378907494798</v>
      </c>
      <c r="H45" s="24">
        <v>68.201343530727598</v>
      </c>
      <c r="I45" s="24">
        <v>69.641474731939795</v>
      </c>
      <c r="J45" s="24">
        <v>69.429369602862295</v>
      </c>
      <c r="K45" s="24">
        <v>67.528601317197797</v>
      </c>
      <c r="L45" s="24">
        <v>54.449426648442</v>
      </c>
      <c r="M45" s="24">
        <v>49.959599423790898</v>
      </c>
      <c r="N45" s="24">
        <v>56.789868158403898</v>
      </c>
      <c r="O45" s="24">
        <v>59.959475060574498</v>
      </c>
    </row>
    <row r="46" spans="1:15">
      <c r="A46" s="21" t="s">
        <v>206</v>
      </c>
      <c r="B46" s="24" t="s">
        <v>207</v>
      </c>
      <c r="C46" s="24" t="s">
        <v>587</v>
      </c>
      <c r="D46" s="24" t="s">
        <v>588</v>
      </c>
      <c r="E46" s="27"/>
      <c r="F46" s="24">
        <v>2.36698103289717E-2</v>
      </c>
      <c r="G46" s="24">
        <v>5.4577510381982997E-2</v>
      </c>
      <c r="H46" s="24">
        <v>7.0059892308342905E-2</v>
      </c>
      <c r="I46" s="24">
        <v>1.7388494580408E-2</v>
      </c>
      <c r="J46" s="28">
        <v>3.0128919840261299E-5</v>
      </c>
      <c r="K46" s="24">
        <v>1.60903288612314</v>
      </c>
      <c r="L46" s="28">
        <v>5.8180208411849697E-5</v>
      </c>
      <c r="M46" s="27"/>
      <c r="N46" s="24">
        <v>8.6535820375587894E-3</v>
      </c>
      <c r="O46" s="28">
        <v>4.1113028348666402E-5</v>
      </c>
    </row>
    <row r="47" spans="1:15">
      <c r="A47" s="21" t="s">
        <v>208</v>
      </c>
      <c r="B47" s="24" t="s">
        <v>209</v>
      </c>
      <c r="C47" s="24" t="s">
        <v>587</v>
      </c>
      <c r="D47" s="24" t="s">
        <v>588</v>
      </c>
      <c r="E47" s="27"/>
      <c r="F47" s="24">
        <v>0</v>
      </c>
      <c r="G47" s="24">
        <v>0</v>
      </c>
      <c r="H47" s="24">
        <v>5.8938218851958097E-4</v>
      </c>
      <c r="I47" s="24">
        <v>0</v>
      </c>
      <c r="J47" s="24">
        <v>0</v>
      </c>
      <c r="K47" s="24">
        <v>0</v>
      </c>
      <c r="L47" s="24">
        <v>0</v>
      </c>
      <c r="M47" s="27"/>
      <c r="N47" s="27"/>
      <c r="O47" s="27"/>
    </row>
    <row r="48" spans="1:15">
      <c r="A48" s="21" t="s">
        <v>92</v>
      </c>
      <c r="B48" s="24" t="s">
        <v>210</v>
      </c>
      <c r="C48" s="24" t="s">
        <v>587</v>
      </c>
      <c r="D48" s="24" t="s">
        <v>588</v>
      </c>
      <c r="E48" s="24">
        <v>0.84861698926962403</v>
      </c>
      <c r="F48" s="24">
        <v>0.57419656506522598</v>
      </c>
      <c r="G48" s="24">
        <v>0.58205557451922896</v>
      </c>
      <c r="H48" s="24">
        <v>0.34201427322786498</v>
      </c>
      <c r="I48" s="24">
        <v>5.6626985510893998E-2</v>
      </c>
      <c r="J48" s="24">
        <v>4.8842854382843498E-2</v>
      </c>
      <c r="K48" s="24">
        <v>4.3355734798861303E-2</v>
      </c>
      <c r="L48" s="24">
        <v>5.5046129455244099E-2</v>
      </c>
      <c r="M48" s="24">
        <v>5.21863777378032E-2</v>
      </c>
      <c r="N48" s="24">
        <v>4.6101134758867998E-2</v>
      </c>
      <c r="O48" s="24">
        <v>4.1345657755628797E-2</v>
      </c>
    </row>
    <row r="49" spans="1:15">
      <c r="A49" s="21" t="s">
        <v>211</v>
      </c>
      <c r="B49" s="24" t="s">
        <v>212</v>
      </c>
      <c r="C49" s="24" t="s">
        <v>587</v>
      </c>
      <c r="D49" s="24" t="s">
        <v>588</v>
      </c>
      <c r="E49" s="24">
        <v>48.784921736919102</v>
      </c>
      <c r="F49" s="24">
        <v>53.220812673701602</v>
      </c>
      <c r="G49" s="24">
        <v>46.521531100144699</v>
      </c>
      <c r="H49" s="24">
        <v>42.249096349957298</v>
      </c>
      <c r="I49" s="24">
        <v>38.799982042431402</v>
      </c>
      <c r="J49" s="24">
        <v>43.428454161678403</v>
      </c>
      <c r="K49" s="24">
        <v>41.819284438768499</v>
      </c>
      <c r="L49" s="24">
        <v>37.250551674707097</v>
      </c>
      <c r="M49" s="27"/>
      <c r="N49" s="27"/>
      <c r="O49" s="27"/>
    </row>
    <row r="50" spans="1:15">
      <c r="A50" s="21" t="s">
        <v>93</v>
      </c>
      <c r="B50" s="24" t="s">
        <v>213</v>
      </c>
      <c r="C50" s="24" t="s">
        <v>587</v>
      </c>
      <c r="D50" s="24" t="s">
        <v>588</v>
      </c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</row>
    <row r="51" spans="1:15">
      <c r="A51" s="21" t="s">
        <v>214</v>
      </c>
      <c r="B51" s="24" t="s">
        <v>215</v>
      </c>
      <c r="C51" s="24" t="s">
        <v>587</v>
      </c>
      <c r="D51" s="24" t="s">
        <v>588</v>
      </c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</row>
    <row r="52" spans="1:15">
      <c r="A52" s="21" t="s">
        <v>216</v>
      </c>
      <c r="B52" s="24" t="s">
        <v>217</v>
      </c>
      <c r="C52" s="24" t="s">
        <v>587</v>
      </c>
      <c r="D52" s="24" t="s">
        <v>588</v>
      </c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</row>
    <row r="53" spans="1:15">
      <c r="A53" s="21" t="s">
        <v>28</v>
      </c>
      <c r="B53" s="24" t="s">
        <v>218</v>
      </c>
      <c r="C53" s="24" t="s">
        <v>587</v>
      </c>
      <c r="D53" s="24" t="s">
        <v>588</v>
      </c>
      <c r="E53" s="24">
        <v>4.8431631964705301E-3</v>
      </c>
      <c r="F53" s="24">
        <v>3.9748107603825299E-4</v>
      </c>
      <c r="G53" s="24">
        <v>2.4041456442692598E-3</v>
      </c>
      <c r="H53" s="24">
        <v>1.3896236278343899E-2</v>
      </c>
      <c r="I53" s="28">
        <v>9.9872643442719708E-6</v>
      </c>
      <c r="J53" s="28">
        <v>2.4147920626653298E-5</v>
      </c>
      <c r="K53" s="24">
        <v>0</v>
      </c>
      <c r="L53" s="24">
        <v>11.831498972074799</v>
      </c>
      <c r="M53" s="24">
        <v>19.702169445374398</v>
      </c>
      <c r="N53" s="24">
        <v>31.529971081848998</v>
      </c>
      <c r="O53" s="24">
        <v>41.553942234658003</v>
      </c>
    </row>
    <row r="54" spans="1:15">
      <c r="A54" s="21" t="s">
        <v>219</v>
      </c>
      <c r="B54" s="24" t="s">
        <v>220</v>
      </c>
      <c r="C54" s="24" t="s">
        <v>587</v>
      </c>
      <c r="D54" s="24" t="s">
        <v>588</v>
      </c>
      <c r="E54" s="24">
        <v>2.9576095058346601</v>
      </c>
      <c r="F54" s="24">
        <v>3.5514724638640902</v>
      </c>
      <c r="G54" s="24">
        <v>3.6520372317590502</v>
      </c>
      <c r="H54" s="24">
        <v>3.7639269529033399</v>
      </c>
      <c r="I54" s="24">
        <v>3.7862919772824499</v>
      </c>
      <c r="J54" s="24">
        <v>2.9548773274136</v>
      </c>
      <c r="K54" s="24">
        <v>2.6444265170796402</v>
      </c>
      <c r="L54" s="24">
        <v>2.9493063768867098</v>
      </c>
      <c r="M54" s="24">
        <v>1.88104119323463</v>
      </c>
      <c r="N54" s="24">
        <v>1.7752871565636099</v>
      </c>
      <c r="O54" s="24">
        <v>1.9281042756583</v>
      </c>
    </row>
    <row r="55" spans="1:15">
      <c r="A55" s="21" t="s">
        <v>68</v>
      </c>
      <c r="B55" s="24" t="s">
        <v>221</v>
      </c>
      <c r="C55" s="24" t="s">
        <v>587</v>
      </c>
      <c r="D55" s="24" t="s">
        <v>588</v>
      </c>
      <c r="E55" s="24">
        <v>2.6250639917237</v>
      </c>
      <c r="F55" s="24">
        <v>2.0797665056171999</v>
      </c>
      <c r="G55" s="24">
        <v>2.0226309387815302</v>
      </c>
      <c r="H55" s="24">
        <v>2.3667106401478302</v>
      </c>
      <c r="I55" s="24">
        <v>2.4812364471417001</v>
      </c>
      <c r="J55" s="24">
        <v>2.4638729819059701</v>
      </c>
      <c r="K55" s="24">
        <v>2.30293642352306</v>
      </c>
      <c r="L55" s="24">
        <v>2.2131314000449098</v>
      </c>
      <c r="M55" s="24">
        <v>1.7435483602964199</v>
      </c>
      <c r="N55" s="24">
        <v>1.7832893916519399</v>
      </c>
      <c r="O55" s="24">
        <v>2.0629329300739099</v>
      </c>
    </row>
    <row r="56" spans="1:15">
      <c r="A56" s="21" t="s">
        <v>222</v>
      </c>
      <c r="B56" s="24" t="s">
        <v>223</v>
      </c>
      <c r="C56" s="24" t="s">
        <v>587</v>
      </c>
      <c r="D56" s="24" t="s">
        <v>588</v>
      </c>
      <c r="E56" s="27"/>
      <c r="F56" s="24">
        <v>6.4733194129714704</v>
      </c>
      <c r="G56" s="27"/>
      <c r="H56" s="27"/>
      <c r="I56" s="27"/>
      <c r="J56" s="27"/>
      <c r="K56" s="27"/>
      <c r="L56" s="27"/>
      <c r="M56" s="27"/>
      <c r="N56" s="27"/>
      <c r="O56" s="27"/>
    </row>
    <row r="57" spans="1:15">
      <c r="A57" s="21" t="s">
        <v>224</v>
      </c>
      <c r="B57" s="24" t="s">
        <v>225</v>
      </c>
      <c r="C57" s="24" t="s">
        <v>587</v>
      </c>
      <c r="D57" s="24" t="s">
        <v>588</v>
      </c>
      <c r="E57" s="24">
        <v>0</v>
      </c>
      <c r="F57" s="24">
        <v>0</v>
      </c>
      <c r="G57" s="24">
        <v>5.2801916348377699E-2</v>
      </c>
      <c r="H57" s="27"/>
      <c r="I57" s="24">
        <v>0</v>
      </c>
      <c r="J57" s="27"/>
      <c r="K57" s="27"/>
      <c r="L57" s="27"/>
      <c r="M57" s="27"/>
      <c r="N57" s="27"/>
      <c r="O57" s="27"/>
    </row>
    <row r="58" spans="1:15">
      <c r="A58" s="21" t="s">
        <v>226</v>
      </c>
      <c r="B58" s="24" t="s">
        <v>227</v>
      </c>
      <c r="C58" s="24" t="s">
        <v>587</v>
      </c>
      <c r="D58" s="24" t="s">
        <v>588</v>
      </c>
      <c r="E58" s="24">
        <v>9.6002269343977105</v>
      </c>
      <c r="F58" s="24">
        <v>7.6535145263396602</v>
      </c>
      <c r="G58" s="24">
        <v>8.0922914270006103</v>
      </c>
      <c r="H58" s="24">
        <v>8.9407615355443895</v>
      </c>
      <c r="I58" s="24">
        <v>9.3836732713276003</v>
      </c>
      <c r="J58" s="24">
        <v>8.5917190552695697</v>
      </c>
      <c r="K58" s="24">
        <v>6.5418163490463401</v>
      </c>
      <c r="L58" s="24">
        <v>4.82021641303922</v>
      </c>
      <c r="M58" s="24">
        <v>3.8456711828267198</v>
      </c>
      <c r="N58" s="24">
        <v>4.17619671445871</v>
      </c>
      <c r="O58" s="24">
        <v>4.6302263482230304</v>
      </c>
    </row>
    <row r="59" spans="1:15">
      <c r="A59" s="21" t="s">
        <v>228</v>
      </c>
      <c r="B59" s="24" t="s">
        <v>229</v>
      </c>
      <c r="C59" s="24" t="s">
        <v>587</v>
      </c>
      <c r="D59" s="24" t="s">
        <v>588</v>
      </c>
      <c r="E59" s="24">
        <v>8.2085797243959799</v>
      </c>
      <c r="F59" s="24">
        <v>3.8058968239484299E-2</v>
      </c>
      <c r="G59" s="24">
        <v>0.110006473537497</v>
      </c>
      <c r="H59" s="24">
        <v>2.93686095445825</v>
      </c>
      <c r="I59" s="24">
        <v>6.4927593740428602</v>
      </c>
      <c r="J59" s="24">
        <v>2.3125603788126301</v>
      </c>
      <c r="K59" s="24">
        <v>6.7781263067200399</v>
      </c>
      <c r="L59" s="24">
        <v>0.48042283693337001</v>
      </c>
      <c r="M59" s="24">
        <v>0.47410207890129802</v>
      </c>
      <c r="N59" s="24">
        <v>0.34820198592658003</v>
      </c>
      <c r="O59" s="27"/>
    </row>
    <row r="60" spans="1:15">
      <c r="A60" s="21" t="s">
        <v>39</v>
      </c>
      <c r="B60" s="24" t="s">
        <v>230</v>
      </c>
      <c r="C60" s="24" t="s">
        <v>587</v>
      </c>
      <c r="D60" s="24" t="s">
        <v>588</v>
      </c>
      <c r="E60" s="24">
        <v>97.578775999942494</v>
      </c>
      <c r="F60" s="24">
        <v>97.701544549589499</v>
      </c>
      <c r="G60" s="24">
        <v>97.345998211011505</v>
      </c>
      <c r="H60" s="24">
        <v>97.196900969595902</v>
      </c>
      <c r="I60" s="24">
        <v>97.135491241910103</v>
      </c>
      <c r="J60" s="24">
        <v>96.722000336924793</v>
      </c>
      <c r="K60" s="24">
        <v>95.764231785516301</v>
      </c>
      <c r="L60" s="24">
        <v>94.325859870477501</v>
      </c>
      <c r="M60" s="24">
        <v>93.992128248157698</v>
      </c>
      <c r="N60" s="24">
        <v>94.516740621817604</v>
      </c>
      <c r="O60" s="27"/>
    </row>
    <row r="61" spans="1:15">
      <c r="A61" s="21" t="s">
        <v>231</v>
      </c>
      <c r="B61" s="24" t="s">
        <v>232</v>
      </c>
      <c r="C61" s="24" t="s">
        <v>587</v>
      </c>
      <c r="D61" s="24" t="s">
        <v>588</v>
      </c>
      <c r="E61" s="24">
        <v>6.4681366653522003</v>
      </c>
      <c r="F61" s="24">
        <v>5.4628743483609599</v>
      </c>
      <c r="G61" s="24">
        <v>5.5741693572323499</v>
      </c>
      <c r="H61" s="24">
        <v>6.1150277938601203</v>
      </c>
      <c r="I61" s="24">
        <v>6.14944197916512</v>
      </c>
      <c r="J61" s="24">
        <v>6.2085847614004104</v>
      </c>
      <c r="K61" s="24">
        <v>5.837093432224</v>
      </c>
      <c r="L61" s="24">
        <v>4.5517172493773197</v>
      </c>
      <c r="M61" s="24">
        <v>3.9147538222876102</v>
      </c>
      <c r="N61" s="24">
        <v>4.4795137777177203</v>
      </c>
      <c r="O61" s="24">
        <v>4.8403660727320803</v>
      </c>
    </row>
    <row r="62" spans="1:15">
      <c r="A62" s="21" t="s">
        <v>233</v>
      </c>
      <c r="B62" s="24" t="s">
        <v>234</v>
      </c>
      <c r="C62" s="24" t="s">
        <v>587</v>
      </c>
      <c r="D62" s="24" t="s">
        <v>588</v>
      </c>
      <c r="E62" s="24">
        <v>35.719058765411901</v>
      </c>
      <c r="F62" s="24">
        <v>33.454416445162998</v>
      </c>
      <c r="G62" s="24">
        <v>35.770275539584297</v>
      </c>
      <c r="H62" s="24">
        <v>34.323977381642401</v>
      </c>
      <c r="I62" s="24">
        <v>32.996291653795303</v>
      </c>
      <c r="J62" s="24">
        <v>34.6945108270546</v>
      </c>
      <c r="K62" s="24">
        <v>30.988039241784399</v>
      </c>
      <c r="L62" s="24">
        <v>23.510272663018402</v>
      </c>
      <c r="M62" s="24">
        <v>25.339702556749199</v>
      </c>
      <c r="N62" s="24">
        <v>17.967521813742401</v>
      </c>
      <c r="O62" s="24">
        <v>11.8238078853592</v>
      </c>
    </row>
    <row r="63" spans="1:15">
      <c r="A63" s="21" t="s">
        <v>235</v>
      </c>
      <c r="B63" s="24" t="s">
        <v>236</v>
      </c>
      <c r="C63" s="24" t="s">
        <v>587</v>
      </c>
      <c r="D63" s="24" t="s">
        <v>588</v>
      </c>
      <c r="E63" s="24">
        <v>8.0990114911978601</v>
      </c>
      <c r="F63" s="24">
        <v>6.9820457060216201</v>
      </c>
      <c r="G63" s="24">
        <v>7.0428320322851397</v>
      </c>
      <c r="H63" s="24">
        <v>7.9340640056899199</v>
      </c>
      <c r="I63" s="24">
        <v>7.8435510324504296</v>
      </c>
      <c r="J63" s="24">
        <v>7.6487021317344004</v>
      </c>
      <c r="K63" s="24">
        <v>7.3684658985211398</v>
      </c>
      <c r="L63" s="24">
        <v>6.0440229714547602</v>
      </c>
      <c r="M63" s="24">
        <v>5.5204877625788598</v>
      </c>
      <c r="N63" s="24">
        <v>5.4382668459498502</v>
      </c>
      <c r="O63" s="24">
        <v>5.9399453190740399</v>
      </c>
    </row>
    <row r="64" spans="1:15">
      <c r="A64" s="21" t="s">
        <v>237</v>
      </c>
      <c r="B64" s="24" t="s">
        <v>238</v>
      </c>
      <c r="C64" s="24" t="s">
        <v>587</v>
      </c>
      <c r="D64" s="24" t="s">
        <v>588</v>
      </c>
      <c r="E64" s="24">
        <v>49.731624762697699</v>
      </c>
      <c r="F64" s="24">
        <v>49.607566731966301</v>
      </c>
      <c r="G64" s="24">
        <v>49.125725271512202</v>
      </c>
      <c r="H64" s="24">
        <v>50.423752739939303</v>
      </c>
      <c r="I64" s="24">
        <v>52.389565691484101</v>
      </c>
      <c r="J64" s="24">
        <v>52.618703167396099</v>
      </c>
      <c r="K64" s="24">
        <v>51.520327042575097</v>
      </c>
      <c r="L64" s="24">
        <v>46.291708077974398</v>
      </c>
      <c r="M64" s="24">
        <v>37.072831709578999</v>
      </c>
      <c r="N64" s="24">
        <v>37.722391370931298</v>
      </c>
      <c r="O64" s="24">
        <v>40.0877222720462</v>
      </c>
    </row>
    <row r="65" spans="1:15">
      <c r="A65" s="21" t="s">
        <v>239</v>
      </c>
      <c r="B65" s="24" t="s">
        <v>240</v>
      </c>
      <c r="C65" s="24" t="s">
        <v>587</v>
      </c>
      <c r="D65" s="24" t="s">
        <v>588</v>
      </c>
      <c r="E65" s="24">
        <v>12.401942824638899</v>
      </c>
      <c r="F65" s="24">
        <v>11.289796116616801</v>
      </c>
      <c r="G65" s="24">
        <v>11.8287365432041</v>
      </c>
      <c r="H65" s="24">
        <v>12.9293079672358</v>
      </c>
      <c r="I65" s="24">
        <v>13.543737849025399</v>
      </c>
      <c r="J65" s="24">
        <v>13.818217108241001</v>
      </c>
      <c r="K65" s="24">
        <v>12.951238912337301</v>
      </c>
      <c r="L65" s="24">
        <v>10.8567703304484</v>
      </c>
      <c r="M65" s="24">
        <v>8.8232516973200497</v>
      </c>
      <c r="N65" s="24">
        <v>9.4998734417597994</v>
      </c>
      <c r="O65" s="24">
        <v>10.3983385527367</v>
      </c>
    </row>
    <row r="66" spans="1:15">
      <c r="A66" s="21" t="s">
        <v>91</v>
      </c>
      <c r="B66" s="24" t="s">
        <v>241</v>
      </c>
      <c r="C66" s="24" t="s">
        <v>587</v>
      </c>
      <c r="D66" s="24" t="s">
        <v>588</v>
      </c>
      <c r="E66" s="24">
        <v>61.7154119715888</v>
      </c>
      <c r="F66" s="24">
        <v>49.815774492558802</v>
      </c>
      <c r="G66" s="24">
        <v>55.2784307172277</v>
      </c>
      <c r="H66" s="24">
        <v>57.782463532627297</v>
      </c>
      <c r="I66" s="24">
        <v>57.885130945158402</v>
      </c>
      <c r="J66" s="24">
        <v>57.020669074125898</v>
      </c>
      <c r="K66" s="24">
        <v>53.469381575520302</v>
      </c>
      <c r="L66" s="24">
        <v>37.695290346613199</v>
      </c>
      <c r="M66" s="24">
        <v>33.097836369219799</v>
      </c>
      <c r="N66" s="24">
        <v>36.612859352793798</v>
      </c>
      <c r="O66" s="24">
        <v>41.094858450483301</v>
      </c>
    </row>
    <row r="67" spans="1:15">
      <c r="A67" s="21" t="s">
        <v>242</v>
      </c>
      <c r="B67" s="24" t="s">
        <v>243</v>
      </c>
      <c r="C67" s="24" t="s">
        <v>587</v>
      </c>
      <c r="D67" s="24" t="s">
        <v>588</v>
      </c>
      <c r="E67" s="24">
        <v>44.418033178998897</v>
      </c>
      <c r="F67" s="24">
        <v>28.918841109827198</v>
      </c>
      <c r="G67" s="24">
        <v>29.831094160889901</v>
      </c>
      <c r="H67" s="24">
        <v>30.913924164928002</v>
      </c>
      <c r="I67" s="24">
        <v>31.5404707031317</v>
      </c>
      <c r="J67" s="24">
        <v>26.928337375518801</v>
      </c>
      <c r="K67" s="24">
        <v>23.8779831083334</v>
      </c>
      <c r="L67" s="24">
        <v>18.536877074877999</v>
      </c>
      <c r="M67" s="24">
        <v>15.8752566500758</v>
      </c>
      <c r="N67" s="24">
        <v>21.132270567612402</v>
      </c>
      <c r="O67" s="24">
        <v>25.9201811516769</v>
      </c>
    </row>
    <row r="68" spans="1:15">
      <c r="A68" s="21" t="s">
        <v>244</v>
      </c>
      <c r="B68" s="24" t="s">
        <v>245</v>
      </c>
      <c r="C68" s="24" t="s">
        <v>587</v>
      </c>
      <c r="D68" s="24" t="s">
        <v>588</v>
      </c>
      <c r="E68" s="24">
        <v>5.5852741935264598</v>
      </c>
      <c r="F68" s="24">
        <v>4.4275631343486497</v>
      </c>
      <c r="G68" s="24">
        <v>5.1110742916440604</v>
      </c>
      <c r="H68" s="24">
        <v>6.3189222265911402</v>
      </c>
      <c r="I68" s="24">
        <v>6.61108827734218</v>
      </c>
      <c r="J68" s="24">
        <v>7.3366031337696498</v>
      </c>
      <c r="K68" s="24">
        <v>6.5263247277207999</v>
      </c>
      <c r="L68" s="24">
        <v>4.8748755760491997</v>
      </c>
      <c r="M68" s="24">
        <v>3.9899565446351102</v>
      </c>
      <c r="N68" s="24">
        <v>4.4816541794665099</v>
      </c>
      <c r="O68" s="24">
        <v>5.0121241270658503</v>
      </c>
    </row>
    <row r="69" spans="1:15">
      <c r="A69" s="21" t="s">
        <v>45</v>
      </c>
      <c r="B69" s="24" t="s">
        <v>246</v>
      </c>
      <c r="C69" s="24" t="s">
        <v>587</v>
      </c>
      <c r="D69" s="24" t="s">
        <v>588</v>
      </c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</row>
    <row r="70" spans="1:15">
      <c r="A70" s="21" t="s">
        <v>81</v>
      </c>
      <c r="B70" s="24" t="s">
        <v>247</v>
      </c>
      <c r="C70" s="24" t="s">
        <v>587</v>
      </c>
      <c r="D70" s="24" t="s">
        <v>588</v>
      </c>
      <c r="E70" s="24">
        <v>6.3732411814811503</v>
      </c>
      <c r="F70" s="24">
        <v>4.4061051645129696</v>
      </c>
      <c r="G70" s="24">
        <v>4.93498970540535</v>
      </c>
      <c r="H70" s="24">
        <v>7.2719118234173301</v>
      </c>
      <c r="I70" s="24">
        <v>7.3217572093328398</v>
      </c>
      <c r="J70" s="24">
        <v>6.7856670181741201</v>
      </c>
      <c r="K70" s="24">
        <v>6.6749101641024602</v>
      </c>
      <c r="L70" s="24">
        <v>4.8485833011916197</v>
      </c>
      <c r="M70" s="24">
        <v>3.83089597419522</v>
      </c>
      <c r="N70" s="24">
        <v>5.3960013006967502</v>
      </c>
      <c r="O70" s="24">
        <v>6.2137742576811696</v>
      </c>
    </row>
    <row r="71" spans="1:15">
      <c r="A71" s="21" t="s">
        <v>61</v>
      </c>
      <c r="B71" s="24" t="s">
        <v>248</v>
      </c>
      <c r="C71" s="24" t="s">
        <v>587</v>
      </c>
      <c r="D71" s="24" t="s">
        <v>588</v>
      </c>
      <c r="E71" s="24">
        <v>11.699219080553201</v>
      </c>
      <c r="F71" s="24">
        <v>16.242617354350401</v>
      </c>
      <c r="G71" s="24">
        <v>15.5838087353417</v>
      </c>
      <c r="H71" s="24">
        <v>16.641098813235999</v>
      </c>
      <c r="I71" s="24">
        <v>15.8987570684973</v>
      </c>
      <c r="J71" s="24">
        <v>9.9459594398336293</v>
      </c>
      <c r="K71" s="24">
        <v>10.316927264708401</v>
      </c>
      <c r="L71" s="24">
        <v>10.245850574755799</v>
      </c>
      <c r="M71" s="24">
        <v>8.0725401662082792</v>
      </c>
      <c r="N71" s="24">
        <v>8.9584446215108606</v>
      </c>
      <c r="O71" s="24">
        <v>10.8003827965381</v>
      </c>
    </row>
    <row r="72" spans="1:15">
      <c r="A72" s="21" t="s">
        <v>41</v>
      </c>
      <c r="B72" s="24" t="s">
        <v>249</v>
      </c>
      <c r="C72" s="24" t="s">
        <v>587</v>
      </c>
      <c r="D72" s="24" t="s">
        <v>588</v>
      </c>
      <c r="E72" s="24">
        <v>9.6427955538639296E-3</v>
      </c>
      <c r="F72" s="24">
        <v>1.56949110986458E-3</v>
      </c>
      <c r="G72" s="24">
        <v>6.91674988054894E-3</v>
      </c>
      <c r="H72" s="28">
        <v>1.5535759037881701E-5</v>
      </c>
      <c r="I72" s="24">
        <v>2.8992345959880099E-3</v>
      </c>
      <c r="J72" s="24">
        <v>1.31218413488628E-3</v>
      </c>
      <c r="K72" s="24">
        <v>5.0178270010628599E-2</v>
      </c>
      <c r="L72" s="28">
        <v>9.1200997943207701E-7</v>
      </c>
      <c r="M72" s="24">
        <v>1.33129075862493E-3</v>
      </c>
      <c r="N72" s="24">
        <v>5.6499174949601098E-4</v>
      </c>
      <c r="O72" s="28">
        <v>5.0711740980435202E-5</v>
      </c>
    </row>
    <row r="73" spans="1:15">
      <c r="A73" s="21" t="s">
        <v>250</v>
      </c>
      <c r="B73" s="24" t="s">
        <v>251</v>
      </c>
      <c r="C73" s="24" t="s">
        <v>587</v>
      </c>
      <c r="D73" s="24" t="s">
        <v>588</v>
      </c>
      <c r="E73" s="24">
        <v>5.65025059076563</v>
      </c>
      <c r="F73" s="24">
        <v>4.5083617906918496</v>
      </c>
      <c r="G73" s="24">
        <v>5.1600545419182504</v>
      </c>
      <c r="H73" s="24">
        <v>6.2583247231341401</v>
      </c>
      <c r="I73" s="24">
        <v>6.6105370548879803</v>
      </c>
      <c r="J73" s="24">
        <v>7.1065587304107902</v>
      </c>
      <c r="K73" s="24">
        <v>6.3487412131056198</v>
      </c>
      <c r="L73" s="24">
        <v>4.8356784526754897</v>
      </c>
      <c r="M73" s="24">
        <v>3.9190978180871299</v>
      </c>
      <c r="N73" s="24">
        <v>4.3847889625960903</v>
      </c>
      <c r="O73" s="24">
        <v>4.8857388289124897</v>
      </c>
    </row>
    <row r="74" spans="1:15">
      <c r="A74" s="21" t="s">
        <v>252</v>
      </c>
      <c r="B74" s="24" t="s">
        <v>253</v>
      </c>
      <c r="C74" s="24" t="s">
        <v>587</v>
      </c>
      <c r="D74" s="24" t="s">
        <v>588</v>
      </c>
      <c r="E74" s="24">
        <v>86.130161676126505</v>
      </c>
      <c r="F74" s="24">
        <v>86.196914643736704</v>
      </c>
      <c r="G74" s="24">
        <v>83.759384156104403</v>
      </c>
      <c r="H74" s="24">
        <v>74.544534068814798</v>
      </c>
      <c r="I74" s="24">
        <v>81.0893304262584</v>
      </c>
      <c r="J74" s="24">
        <v>84.529486486796799</v>
      </c>
      <c r="K74" s="27"/>
      <c r="L74" s="27"/>
      <c r="M74" s="27"/>
      <c r="N74" s="27"/>
      <c r="O74" s="27"/>
    </row>
    <row r="75" spans="1:15">
      <c r="A75" s="21" t="s">
        <v>69</v>
      </c>
      <c r="B75" s="24" t="s">
        <v>254</v>
      </c>
      <c r="C75" s="24" t="s">
        <v>587</v>
      </c>
      <c r="D75" s="24" t="s">
        <v>588</v>
      </c>
      <c r="E75" s="24">
        <v>6.9987775017229001</v>
      </c>
      <c r="F75" s="24">
        <v>6.5817295204928001</v>
      </c>
      <c r="G75" s="24">
        <v>8.1975194692960702</v>
      </c>
      <c r="H75" s="24">
        <v>9.7223811793397594</v>
      </c>
      <c r="I75" s="24">
        <v>11.2173055162851</v>
      </c>
      <c r="J75" s="24">
        <v>12.5026780246559</v>
      </c>
      <c r="K75" s="24">
        <v>11.000241227683301</v>
      </c>
      <c r="L75" s="24">
        <v>6.8220315214170304</v>
      </c>
      <c r="M75" s="24">
        <v>7.6723108697530504</v>
      </c>
      <c r="N75" s="24">
        <v>7.7409019591646899</v>
      </c>
      <c r="O75" s="24">
        <v>8.3427315916471692</v>
      </c>
    </row>
    <row r="76" spans="1:15">
      <c r="A76" s="21" t="s">
        <v>255</v>
      </c>
      <c r="B76" s="24" t="s">
        <v>256</v>
      </c>
      <c r="C76" s="24" t="s">
        <v>587</v>
      </c>
      <c r="D76" s="24" t="s">
        <v>588</v>
      </c>
      <c r="E76" s="24">
        <v>4.87367108793176E-2</v>
      </c>
      <c r="F76" s="24">
        <v>0.17577079898311501</v>
      </c>
      <c r="G76" s="24">
        <v>9.8165466178387104E-2</v>
      </c>
      <c r="H76" s="24">
        <v>0.141923056074307</v>
      </c>
      <c r="I76" s="24">
        <v>4.5939512392340398E-2</v>
      </c>
      <c r="J76" s="24">
        <v>2.9993397381261201E-2</v>
      </c>
      <c r="K76" s="24">
        <v>6.2673145308974297E-3</v>
      </c>
      <c r="L76" s="24">
        <v>6.1151311179342503E-3</v>
      </c>
      <c r="M76" s="24">
        <v>2.1624786447523799E-2</v>
      </c>
      <c r="N76" s="24">
        <v>5.04443539112241E-2</v>
      </c>
      <c r="O76" s="24">
        <v>3.9556905087382098E-2</v>
      </c>
    </row>
    <row r="77" spans="1:15">
      <c r="A77" s="21" t="s">
        <v>257</v>
      </c>
      <c r="B77" s="24" t="s">
        <v>258</v>
      </c>
      <c r="C77" s="24" t="s">
        <v>587</v>
      </c>
      <c r="D77" s="24" t="s">
        <v>588</v>
      </c>
      <c r="E77" s="24">
        <v>5.05491332656573</v>
      </c>
      <c r="F77" s="24">
        <v>3.5712408093148</v>
      </c>
      <c r="G77" s="24">
        <v>3.6588690247407598</v>
      </c>
      <c r="H77" s="24">
        <v>4.5740131378469897</v>
      </c>
      <c r="I77" s="24">
        <v>4.4532915028009699</v>
      </c>
      <c r="J77" s="24">
        <v>3.9324647746313599</v>
      </c>
      <c r="K77" s="24">
        <v>3.90387842111745</v>
      </c>
      <c r="L77" s="24">
        <v>3.0378590351027399</v>
      </c>
      <c r="M77" s="24">
        <v>2.39780862475321</v>
      </c>
      <c r="N77" s="24">
        <v>2.7603357897751302</v>
      </c>
      <c r="O77" s="24">
        <v>3.24320190688442</v>
      </c>
    </row>
    <row r="78" spans="1:15">
      <c r="A78" s="21" t="s">
        <v>259</v>
      </c>
      <c r="B78" s="24" t="s">
        <v>260</v>
      </c>
      <c r="C78" s="24" t="s">
        <v>587</v>
      </c>
      <c r="D78" s="24" t="s">
        <v>588</v>
      </c>
      <c r="E78" s="24">
        <v>2.1389075525288299</v>
      </c>
      <c r="F78" s="24">
        <v>2.8108768682031999</v>
      </c>
      <c r="G78" s="27"/>
      <c r="H78" s="27"/>
      <c r="I78" s="27"/>
      <c r="J78" s="27"/>
      <c r="K78" s="27"/>
      <c r="L78" s="27"/>
      <c r="M78" s="27"/>
      <c r="N78" s="27"/>
      <c r="O78" s="27"/>
    </row>
    <row r="79" spans="1:15">
      <c r="A79" s="21" t="s">
        <v>261</v>
      </c>
      <c r="B79" s="24" t="s">
        <v>262</v>
      </c>
      <c r="C79" s="24" t="s">
        <v>587</v>
      </c>
      <c r="D79" s="24" t="s">
        <v>588</v>
      </c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</row>
    <row r="80" spans="1:15">
      <c r="A80" s="21" t="s">
        <v>47</v>
      </c>
      <c r="B80" s="24" t="s">
        <v>263</v>
      </c>
      <c r="C80" s="24" t="s">
        <v>587</v>
      </c>
      <c r="D80" s="24" t="s">
        <v>588</v>
      </c>
      <c r="E80" s="24">
        <v>89.172254572424706</v>
      </c>
      <c r="F80" s="24">
        <v>83.134838314536495</v>
      </c>
      <c r="G80" s="27"/>
      <c r="H80" s="27"/>
      <c r="I80" s="27"/>
      <c r="J80" s="27"/>
      <c r="K80" s="27"/>
      <c r="L80" s="27"/>
      <c r="M80" s="27"/>
      <c r="N80" s="27"/>
      <c r="O80" s="27"/>
    </row>
    <row r="81" spans="1:15">
      <c r="A81" s="21" t="s">
        <v>85</v>
      </c>
      <c r="B81" s="24" t="s">
        <v>264</v>
      </c>
      <c r="C81" s="24" t="s">
        <v>587</v>
      </c>
      <c r="D81" s="24" t="s">
        <v>588</v>
      </c>
      <c r="E81" s="24">
        <v>12.879794093426399</v>
      </c>
      <c r="F81" s="24">
        <v>11.043789886136601</v>
      </c>
      <c r="G81" s="24">
        <v>12.4376307747747</v>
      </c>
      <c r="H81" s="24">
        <v>12.6381997248797</v>
      </c>
      <c r="I81" s="24">
        <v>13.935858880610899</v>
      </c>
      <c r="J81" s="24">
        <v>13.3683272451068</v>
      </c>
      <c r="K81" s="24">
        <v>11.7632102646742</v>
      </c>
      <c r="L81" s="24">
        <v>7.6549345656907697</v>
      </c>
      <c r="M81" s="24">
        <v>6.5230508599821899</v>
      </c>
      <c r="N81" s="24">
        <v>8.2450895620453508</v>
      </c>
      <c r="O81" s="24">
        <v>9.9416611174448501</v>
      </c>
    </row>
    <row r="82" spans="1:15">
      <c r="A82" s="21" t="s">
        <v>265</v>
      </c>
      <c r="B82" s="24" t="s">
        <v>266</v>
      </c>
      <c r="C82" s="24" t="s">
        <v>587</v>
      </c>
      <c r="D82" s="24" t="s">
        <v>588</v>
      </c>
      <c r="E82" s="24">
        <v>3.1633004264717699</v>
      </c>
      <c r="F82" s="24">
        <v>4.9604201454955597</v>
      </c>
      <c r="G82" s="24">
        <v>5.5026868348319704</v>
      </c>
      <c r="H82" s="24">
        <v>4.4245676899943902</v>
      </c>
      <c r="I82" s="24">
        <v>3.1308277243305098</v>
      </c>
      <c r="J82" s="24">
        <v>3.4112593528849899</v>
      </c>
      <c r="K82" s="24">
        <v>3.8518588152258202</v>
      </c>
      <c r="L82" s="24">
        <v>8.4462333520218795</v>
      </c>
      <c r="M82" s="24">
        <v>3.7096859910517201</v>
      </c>
      <c r="N82" s="24">
        <v>4.24751659156877</v>
      </c>
      <c r="O82" s="24">
        <v>2.1335688530556798</v>
      </c>
    </row>
    <row r="83" spans="1:15">
      <c r="A83" s="21" t="s">
        <v>46</v>
      </c>
      <c r="B83" s="24" t="s">
        <v>267</v>
      </c>
      <c r="C83" s="24" t="s">
        <v>587</v>
      </c>
      <c r="D83" s="24" t="s">
        <v>588</v>
      </c>
      <c r="E83" s="24">
        <v>2.41547587159865</v>
      </c>
      <c r="F83" s="24">
        <v>4.18311482217727</v>
      </c>
      <c r="G83" s="24">
        <v>0.32351245468206002</v>
      </c>
      <c r="H83" s="24">
        <v>55.112447140955297</v>
      </c>
      <c r="I83" s="24">
        <v>52.685499968544498</v>
      </c>
      <c r="J83" s="24">
        <v>43.105073951869002</v>
      </c>
      <c r="K83" s="27"/>
      <c r="L83" s="27"/>
      <c r="M83" s="24">
        <v>22.146921135608402</v>
      </c>
      <c r="N83" s="24">
        <v>42.813683714188898</v>
      </c>
      <c r="O83" s="24">
        <v>47.5464948843291</v>
      </c>
    </row>
    <row r="84" spans="1:15">
      <c r="A84" s="21" t="s">
        <v>268</v>
      </c>
      <c r="B84" s="24" t="s">
        <v>269</v>
      </c>
      <c r="C84" s="24" t="s">
        <v>587</v>
      </c>
      <c r="D84" s="24" t="s">
        <v>588</v>
      </c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</row>
    <row r="85" spans="1:15">
      <c r="A85" s="21" t="s">
        <v>270</v>
      </c>
      <c r="B85" s="24" t="s">
        <v>271</v>
      </c>
      <c r="C85" s="24" t="s">
        <v>587</v>
      </c>
      <c r="D85" s="24" t="s">
        <v>588</v>
      </c>
      <c r="E85" s="24">
        <v>1.5125434738994401</v>
      </c>
      <c r="F85" s="27"/>
      <c r="G85" s="27"/>
      <c r="H85" s="27"/>
      <c r="I85" s="27"/>
      <c r="J85" s="24">
        <v>0.77862700845254196</v>
      </c>
      <c r="K85" s="24">
        <v>0.65505313057760695</v>
      </c>
      <c r="L85" s="24">
        <v>0.35338261097975199</v>
      </c>
      <c r="M85" s="27"/>
      <c r="N85" s="27"/>
      <c r="O85" s="27"/>
    </row>
    <row r="86" spans="1:15">
      <c r="A86" s="21" t="s">
        <v>272</v>
      </c>
      <c r="B86" s="24" t="s">
        <v>273</v>
      </c>
      <c r="C86" s="24" t="s">
        <v>587</v>
      </c>
      <c r="D86" s="24" t="s">
        <v>588</v>
      </c>
      <c r="E86" s="24">
        <v>0</v>
      </c>
      <c r="F86" s="24">
        <v>3.0903147668307901E-3</v>
      </c>
      <c r="G86" s="24">
        <v>0</v>
      </c>
      <c r="H86" s="24">
        <v>0</v>
      </c>
      <c r="I86" s="24">
        <v>0</v>
      </c>
      <c r="J86" s="24">
        <v>0</v>
      </c>
      <c r="K86" s="24">
        <v>0</v>
      </c>
      <c r="L86" s="24">
        <v>0.39702996768618798</v>
      </c>
      <c r="M86" s="24">
        <v>0.68656528959628804</v>
      </c>
      <c r="N86" s="24">
        <v>2.2120798336406002E-3</v>
      </c>
      <c r="O86" s="24">
        <v>1.8369410158239801E-3</v>
      </c>
    </row>
    <row r="87" spans="1:15">
      <c r="A87" s="21" t="s">
        <v>274</v>
      </c>
      <c r="B87" s="24" t="s">
        <v>275</v>
      </c>
      <c r="C87" s="24" t="s">
        <v>587</v>
      </c>
      <c r="D87" s="24" t="s">
        <v>588</v>
      </c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</row>
    <row r="88" spans="1:15">
      <c r="A88" s="21" t="s">
        <v>276</v>
      </c>
      <c r="B88" s="24" t="s">
        <v>277</v>
      </c>
      <c r="C88" s="24" t="s">
        <v>587</v>
      </c>
      <c r="D88" s="24" t="s">
        <v>588</v>
      </c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</row>
    <row r="89" spans="1:15">
      <c r="A89" s="21" t="s">
        <v>82</v>
      </c>
      <c r="B89" s="24" t="s">
        <v>278</v>
      </c>
      <c r="C89" s="24" t="s">
        <v>587</v>
      </c>
      <c r="D89" s="24" t="s">
        <v>588</v>
      </c>
      <c r="E89" s="24">
        <v>21.6409131371576</v>
      </c>
      <c r="F89" s="24">
        <v>20.323720385401199</v>
      </c>
      <c r="G89" s="24">
        <v>26.081029280828101</v>
      </c>
      <c r="H89" s="24">
        <v>30.872891639595402</v>
      </c>
      <c r="I89" s="24">
        <v>39.007605519489601</v>
      </c>
      <c r="J89" s="24">
        <v>39.895648249608001</v>
      </c>
      <c r="K89" s="24">
        <v>38.501736024040703</v>
      </c>
      <c r="L89" s="24">
        <v>29.8503759745733</v>
      </c>
      <c r="M89" s="24">
        <v>27.519775480532498</v>
      </c>
      <c r="N89" s="24">
        <v>31.543778639886</v>
      </c>
      <c r="O89" s="24">
        <v>34.355762222052498</v>
      </c>
    </row>
    <row r="90" spans="1:15">
      <c r="A90" s="21" t="s">
        <v>279</v>
      </c>
      <c r="B90" s="24" t="s">
        <v>280</v>
      </c>
      <c r="C90" s="24" t="s">
        <v>587</v>
      </c>
      <c r="D90" s="24" t="s">
        <v>588</v>
      </c>
      <c r="E90" s="24">
        <v>3.3833046424820899E-2</v>
      </c>
      <c r="F90" s="27"/>
      <c r="G90" s="27"/>
      <c r="H90" s="27"/>
      <c r="I90" s="27"/>
      <c r="J90" s="27"/>
      <c r="K90" s="27"/>
      <c r="L90" s="27"/>
      <c r="M90" s="27"/>
      <c r="N90" s="27"/>
      <c r="O90" s="27"/>
    </row>
    <row r="91" spans="1:15">
      <c r="A91" s="21" t="s">
        <v>281</v>
      </c>
      <c r="B91" s="24" t="s">
        <v>282</v>
      </c>
      <c r="C91" s="24" t="s">
        <v>587</v>
      </c>
      <c r="D91" s="24" t="s">
        <v>588</v>
      </c>
      <c r="E91" s="24">
        <v>3.3723989676754198E-4</v>
      </c>
      <c r="F91" s="28">
        <v>6.1882432743198495E-5</v>
      </c>
      <c r="G91" s="24">
        <v>4.5859058637515501E-4</v>
      </c>
      <c r="H91" s="24">
        <v>2.6031273620132002E-4</v>
      </c>
      <c r="I91" s="24">
        <v>1.26657753774153E-4</v>
      </c>
      <c r="J91" s="28">
        <v>6.3433040677889104E-5</v>
      </c>
      <c r="K91" s="28">
        <v>3.5040698432495002E-5</v>
      </c>
      <c r="L91" s="24">
        <v>2.18064567195489E-4</v>
      </c>
      <c r="M91" s="28">
        <v>5.3534198466374499E-5</v>
      </c>
      <c r="N91" s="24">
        <v>2.4285157494113499E-4</v>
      </c>
      <c r="O91" s="28">
        <v>5.8355679501770599E-5</v>
      </c>
    </row>
    <row r="92" spans="1:15">
      <c r="A92" s="21" t="s">
        <v>98</v>
      </c>
      <c r="B92" s="24" t="s">
        <v>283</v>
      </c>
      <c r="C92" s="24" t="s">
        <v>587</v>
      </c>
      <c r="D92" s="24" t="s">
        <v>588</v>
      </c>
      <c r="E92" s="24">
        <v>6.9963743595322603</v>
      </c>
      <c r="F92" s="24">
        <v>4.0665078183161398</v>
      </c>
      <c r="G92" s="24">
        <v>4.5439473327134001</v>
      </c>
      <c r="H92" s="24">
        <v>5.1180591822127504</v>
      </c>
      <c r="I92" s="24">
        <v>3.98942146961424</v>
      </c>
      <c r="J92" s="24">
        <v>4.62736627360424</v>
      </c>
      <c r="K92" s="24">
        <v>6.5615471230395199</v>
      </c>
      <c r="L92" s="24">
        <v>4.1375254222473696</v>
      </c>
      <c r="M92" s="24">
        <v>3.2023368250917401</v>
      </c>
      <c r="N92" s="24">
        <v>3.4676311715993098</v>
      </c>
      <c r="O92" s="27"/>
    </row>
    <row r="93" spans="1:15">
      <c r="A93" s="21" t="s">
        <v>284</v>
      </c>
      <c r="B93" s="24" t="s">
        <v>285</v>
      </c>
      <c r="C93" s="24" t="s">
        <v>587</v>
      </c>
      <c r="D93" s="24" t="s">
        <v>588</v>
      </c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</row>
    <row r="94" spans="1:15">
      <c r="A94" s="21" t="s">
        <v>286</v>
      </c>
      <c r="B94" s="24" t="s">
        <v>287</v>
      </c>
      <c r="C94" s="24" t="s">
        <v>587</v>
      </c>
      <c r="D94" s="24" t="s">
        <v>588</v>
      </c>
      <c r="E94" s="24">
        <v>1.00215155893638E-3</v>
      </c>
      <c r="F94" s="24">
        <v>2.7596224512487302E-4</v>
      </c>
      <c r="G94" s="24">
        <v>0</v>
      </c>
      <c r="H94" s="24">
        <v>0</v>
      </c>
      <c r="I94" s="28">
        <v>8.7488102708059099E-5</v>
      </c>
      <c r="J94" s="28">
        <v>5.0131743297032898E-6</v>
      </c>
      <c r="K94" s="24">
        <v>6.45708019495168E-4</v>
      </c>
      <c r="L94" s="28">
        <v>8.7439374369987797E-5</v>
      </c>
      <c r="M94" s="24">
        <v>5.7678279063411598E-4</v>
      </c>
      <c r="N94" s="24">
        <v>2.51270763370151E-3</v>
      </c>
      <c r="O94" s="24">
        <v>3.1792498894177099E-3</v>
      </c>
    </row>
    <row r="95" spans="1:15">
      <c r="A95" s="21" t="s">
        <v>288</v>
      </c>
      <c r="B95" s="24" t="s">
        <v>289</v>
      </c>
      <c r="C95" s="24" t="s">
        <v>587</v>
      </c>
      <c r="D95" s="24" t="s">
        <v>588</v>
      </c>
      <c r="E95" s="24">
        <v>13.4399936138543</v>
      </c>
      <c r="F95" s="24">
        <v>10.848218212476</v>
      </c>
      <c r="G95" s="24">
        <v>11.695638401608299</v>
      </c>
      <c r="H95" s="24">
        <v>13.047318921737499</v>
      </c>
      <c r="I95" s="24">
        <v>13.417001628056401</v>
      </c>
      <c r="J95" s="24">
        <v>14.313782172425601</v>
      </c>
      <c r="K95" s="24">
        <v>13.727090275989299</v>
      </c>
      <c r="L95" s="24">
        <v>11.2740817071242</v>
      </c>
      <c r="M95" s="24">
        <v>10.3056206734831</v>
      </c>
      <c r="N95" s="24">
        <v>9.4664859325350701</v>
      </c>
      <c r="O95" s="24">
        <v>11.2247873836479</v>
      </c>
    </row>
    <row r="96" spans="1:15">
      <c r="A96" s="21" t="s">
        <v>290</v>
      </c>
      <c r="B96" s="24" t="s">
        <v>291</v>
      </c>
      <c r="C96" s="24" t="s">
        <v>587</v>
      </c>
      <c r="D96" s="24" t="s">
        <v>588</v>
      </c>
      <c r="E96" s="24">
        <v>2.7811233373506798</v>
      </c>
      <c r="F96" s="24">
        <v>4.4213422835886202</v>
      </c>
      <c r="G96" s="24">
        <v>3.2940413720717698</v>
      </c>
      <c r="H96" s="24">
        <v>4.0980196472511699</v>
      </c>
      <c r="I96" s="24">
        <v>3.21329633902478</v>
      </c>
      <c r="J96" s="24">
        <v>3.0960905154079801</v>
      </c>
      <c r="K96" s="24">
        <v>3.2332125815836399</v>
      </c>
      <c r="L96" s="24">
        <v>3.92813243452099</v>
      </c>
      <c r="M96" s="24">
        <v>4.2262315689943701</v>
      </c>
      <c r="N96" s="24">
        <v>0.133705660502656</v>
      </c>
      <c r="O96" s="24">
        <v>0.140300125267904</v>
      </c>
    </row>
    <row r="97" spans="1:15">
      <c r="A97" s="21" t="s">
        <v>94</v>
      </c>
      <c r="B97" s="24" t="s">
        <v>292</v>
      </c>
      <c r="C97" s="24" t="s">
        <v>587</v>
      </c>
      <c r="D97" s="24" t="s">
        <v>588</v>
      </c>
      <c r="E97" s="27"/>
      <c r="F97" s="24">
        <v>6.5551278103497799</v>
      </c>
      <c r="G97" s="24">
        <v>8.5618834480792607</v>
      </c>
      <c r="H97" s="24">
        <v>4.3706435319685299</v>
      </c>
      <c r="I97" s="24">
        <v>4.0906631814440004</v>
      </c>
      <c r="J97" s="27"/>
      <c r="K97" s="24">
        <v>4.5370367018575698E-2</v>
      </c>
      <c r="L97" s="24">
        <v>2.55775416808144E-2</v>
      </c>
      <c r="M97" s="24">
        <v>2.46348646820727E-2</v>
      </c>
      <c r="N97" s="24">
        <v>0.84399450788448505</v>
      </c>
      <c r="O97" s="27"/>
    </row>
    <row r="98" spans="1:15">
      <c r="A98" s="21" t="s">
        <v>293</v>
      </c>
      <c r="B98" s="24" t="s">
        <v>294</v>
      </c>
      <c r="C98" s="24" t="s">
        <v>587</v>
      </c>
      <c r="D98" s="24" t="s">
        <v>588</v>
      </c>
      <c r="E98" s="24">
        <v>32.324982013269</v>
      </c>
      <c r="F98" s="24">
        <v>28.086742600154</v>
      </c>
      <c r="G98" s="24">
        <v>28.954711838155301</v>
      </c>
      <c r="H98" s="24">
        <v>31.704093956675301</v>
      </c>
      <c r="I98" s="24">
        <v>28.561745788691301</v>
      </c>
      <c r="J98" s="24">
        <v>28.347077105991001</v>
      </c>
      <c r="K98" s="24">
        <v>20.217295974310801</v>
      </c>
      <c r="L98" s="24">
        <v>15.756723759519099</v>
      </c>
      <c r="M98" s="24">
        <v>11.4344818711598</v>
      </c>
      <c r="N98" s="24">
        <v>19.784597071425502</v>
      </c>
      <c r="O98" s="27"/>
    </row>
    <row r="99" spans="1:15">
      <c r="A99" s="21" t="s">
        <v>71</v>
      </c>
      <c r="B99" s="24" t="s">
        <v>295</v>
      </c>
      <c r="C99" s="24" t="s">
        <v>587</v>
      </c>
      <c r="D99" s="24" t="s">
        <v>588</v>
      </c>
      <c r="E99" s="24">
        <v>12.697880536827901</v>
      </c>
      <c r="F99" s="24">
        <v>12.9421104740969</v>
      </c>
      <c r="G99" s="24">
        <v>12.327726236359499</v>
      </c>
      <c r="H99" s="24">
        <v>12.0039757960229</v>
      </c>
      <c r="I99" s="24">
        <v>13.702738378783801</v>
      </c>
      <c r="J99" s="24">
        <v>13.9058159253184</v>
      </c>
      <c r="K99" s="24">
        <v>13.458133226265501</v>
      </c>
      <c r="L99" s="24">
        <v>10.887645314533</v>
      </c>
      <c r="M99" s="24">
        <v>9.4484398717563494</v>
      </c>
      <c r="N99" s="24">
        <v>10.654371568409401</v>
      </c>
      <c r="O99" s="24">
        <v>10.398611929965501</v>
      </c>
    </row>
    <row r="100" spans="1:15">
      <c r="A100" s="21" t="s">
        <v>117</v>
      </c>
      <c r="B100" s="24" t="s">
        <v>296</v>
      </c>
      <c r="C100" s="24" t="s">
        <v>587</v>
      </c>
      <c r="D100" s="24" t="s">
        <v>588</v>
      </c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 spans="1:15">
      <c r="A101" s="21" t="s">
        <v>83</v>
      </c>
      <c r="B101" s="24" t="s">
        <v>297</v>
      </c>
      <c r="C101" s="24" t="s">
        <v>587</v>
      </c>
      <c r="D101" s="24" t="s">
        <v>588</v>
      </c>
      <c r="E101" s="24">
        <v>3.09828335658089</v>
      </c>
      <c r="F101" s="24">
        <v>2.4740425697083701</v>
      </c>
      <c r="G101" s="24">
        <v>2.6458633964907201</v>
      </c>
      <c r="H101" s="24">
        <v>3.4689253990189401</v>
      </c>
      <c r="I101" s="24">
        <v>4.0116594600650197</v>
      </c>
      <c r="J101" s="24">
        <v>3.5682534368385199</v>
      </c>
      <c r="K101" s="24">
        <v>3.3174154243367702</v>
      </c>
      <c r="L101" s="27"/>
      <c r="M101" s="24">
        <v>1.8263742189279699</v>
      </c>
      <c r="N101" s="24">
        <v>2.47824872687326</v>
      </c>
      <c r="O101" s="24">
        <v>2.7636801172325001</v>
      </c>
    </row>
    <row r="102" spans="1:15">
      <c r="A102" s="21" t="s">
        <v>298</v>
      </c>
      <c r="B102" s="24" t="s">
        <v>299</v>
      </c>
      <c r="C102" s="24" t="s">
        <v>587</v>
      </c>
      <c r="D102" s="24" t="s">
        <v>588</v>
      </c>
      <c r="E102" s="24">
        <v>20.0418978493324</v>
      </c>
      <c r="F102" s="24">
        <v>19.752189655225202</v>
      </c>
      <c r="G102" s="24">
        <v>20.926558199601299</v>
      </c>
      <c r="H102" s="24">
        <v>20.574060049562299</v>
      </c>
      <c r="I102" s="24">
        <v>20.240059503273098</v>
      </c>
      <c r="J102" s="24">
        <v>21.128228099012102</v>
      </c>
      <c r="K102" s="24">
        <v>19.380066260687698</v>
      </c>
      <c r="L102" s="24">
        <v>15.7948733432917</v>
      </c>
      <c r="M102" s="24">
        <v>14.6372790397652</v>
      </c>
      <c r="N102" s="24">
        <v>14.606456090133101</v>
      </c>
      <c r="O102" s="24">
        <v>13.3717521943748</v>
      </c>
    </row>
    <row r="103" spans="1:15">
      <c r="A103" s="21" t="s">
        <v>300</v>
      </c>
      <c r="B103" s="24" t="s">
        <v>301</v>
      </c>
      <c r="C103" s="24" t="s">
        <v>587</v>
      </c>
      <c r="D103" s="24" t="s">
        <v>588</v>
      </c>
      <c r="E103" s="24">
        <v>21.425760113555398</v>
      </c>
      <c r="F103" s="24">
        <v>21.066572518701001</v>
      </c>
      <c r="G103" s="24">
        <v>22.1470459420702</v>
      </c>
      <c r="H103" s="24">
        <v>21.8220426150591</v>
      </c>
      <c r="I103" s="24">
        <v>21.325678325951401</v>
      </c>
      <c r="J103" s="24">
        <v>22.190666747220298</v>
      </c>
      <c r="K103" s="24">
        <v>20.572138920943502</v>
      </c>
      <c r="L103" s="24">
        <v>15.5964445266879</v>
      </c>
      <c r="M103" s="24">
        <v>15.8936190392507</v>
      </c>
      <c r="N103" s="24">
        <v>16.017596394124801</v>
      </c>
      <c r="O103" s="24">
        <v>14.997710286785001</v>
      </c>
    </row>
    <row r="104" spans="1:15">
      <c r="A104" s="21" t="s">
        <v>302</v>
      </c>
      <c r="B104" s="24" t="s">
        <v>303</v>
      </c>
      <c r="C104" s="24" t="s">
        <v>587</v>
      </c>
      <c r="D104" s="24" t="s">
        <v>588</v>
      </c>
      <c r="E104" s="24">
        <v>47.529880542887298</v>
      </c>
      <c r="F104" s="24">
        <v>46.273743256574697</v>
      </c>
      <c r="G104" s="24">
        <v>44.446286834902303</v>
      </c>
      <c r="H104" s="24">
        <v>45.4659819787503</v>
      </c>
      <c r="I104" s="24">
        <v>42.416510350141003</v>
      </c>
      <c r="J104" s="24">
        <v>44.033570769057</v>
      </c>
      <c r="K104" s="24">
        <v>47.796878132683602</v>
      </c>
      <c r="L104" s="27"/>
      <c r="M104" s="27"/>
      <c r="N104" s="24">
        <v>45.707615070329403</v>
      </c>
      <c r="O104" s="27"/>
    </row>
    <row r="105" spans="1:15">
      <c r="A105" s="21" t="s">
        <v>304</v>
      </c>
      <c r="B105" s="24" t="s">
        <v>305</v>
      </c>
      <c r="C105" s="24" t="s">
        <v>587</v>
      </c>
      <c r="D105" s="24" t="s">
        <v>588</v>
      </c>
      <c r="E105" s="24">
        <v>67.389522395582503</v>
      </c>
      <c r="F105" s="24">
        <v>65.310370598714798</v>
      </c>
      <c r="G105" s="24">
        <v>64.715352095193495</v>
      </c>
      <c r="H105" s="24">
        <v>64.746893118849698</v>
      </c>
      <c r="I105" s="24">
        <v>62.563261851571298</v>
      </c>
      <c r="J105" s="24">
        <v>65.050722949793595</v>
      </c>
      <c r="K105" s="24">
        <v>67.772741214968406</v>
      </c>
      <c r="L105" s="27"/>
      <c r="M105" s="24">
        <v>67.617725295821103</v>
      </c>
      <c r="N105" s="24">
        <v>64.033040754160993</v>
      </c>
      <c r="O105" s="24">
        <v>67.224224237647505</v>
      </c>
    </row>
    <row r="106" spans="1:15">
      <c r="A106" s="21" t="s">
        <v>36</v>
      </c>
      <c r="B106" s="24" t="s">
        <v>306</v>
      </c>
      <c r="C106" s="24" t="s">
        <v>587</v>
      </c>
      <c r="D106" s="24" t="s">
        <v>588</v>
      </c>
      <c r="E106" s="24">
        <v>29.100009231672502</v>
      </c>
      <c r="F106" s="24">
        <v>28.4204837869164</v>
      </c>
      <c r="G106" s="24">
        <v>29.726910487276999</v>
      </c>
      <c r="H106" s="24">
        <v>34.141076197320402</v>
      </c>
      <c r="I106" s="24">
        <v>33.590891359537302</v>
      </c>
      <c r="J106" s="24">
        <v>31.623959874639201</v>
      </c>
      <c r="K106" s="24">
        <v>29.1797619080209</v>
      </c>
      <c r="L106" s="24">
        <v>23.214803850610298</v>
      </c>
      <c r="M106" s="24">
        <v>19.3036301900685</v>
      </c>
      <c r="N106" s="24">
        <v>21.691446646139301</v>
      </c>
      <c r="O106" s="24">
        <v>23.2288866538482</v>
      </c>
    </row>
    <row r="107" spans="1:15">
      <c r="A107" s="21" t="s">
        <v>307</v>
      </c>
      <c r="B107" s="24" t="s">
        <v>308</v>
      </c>
      <c r="C107" s="24" t="s">
        <v>587</v>
      </c>
      <c r="D107" s="24" t="s">
        <v>588</v>
      </c>
      <c r="E107" s="24">
        <v>25.845643781104599</v>
      </c>
      <c r="F107" s="24">
        <v>25.260184473447101</v>
      </c>
      <c r="G107" s="24">
        <v>24.961698317138499</v>
      </c>
      <c r="H107" s="24">
        <v>24.942107144777399</v>
      </c>
      <c r="I107" s="24">
        <v>18.7233666470289</v>
      </c>
      <c r="J107" s="27"/>
      <c r="K107" s="27"/>
      <c r="L107" s="27"/>
      <c r="M107" s="27"/>
      <c r="N107" s="27"/>
      <c r="O107" s="27"/>
    </row>
    <row r="108" spans="1:15">
      <c r="A108" s="21" t="s">
        <v>309</v>
      </c>
      <c r="B108" s="24" t="s">
        <v>310</v>
      </c>
      <c r="C108" s="24" t="s">
        <v>587</v>
      </c>
      <c r="D108" s="24" t="s">
        <v>588</v>
      </c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1:15">
      <c r="A109" s="21" t="s">
        <v>35</v>
      </c>
      <c r="B109" s="24" t="s">
        <v>311</v>
      </c>
      <c r="C109" s="24" t="s">
        <v>587</v>
      </c>
      <c r="D109" s="24" t="s">
        <v>588</v>
      </c>
      <c r="E109" s="24">
        <v>17.710078669305599</v>
      </c>
      <c r="F109" s="24">
        <v>13.3855083113181</v>
      </c>
      <c r="G109" s="24">
        <v>16.945274967493798</v>
      </c>
      <c r="H109" s="24">
        <v>18.516552788379101</v>
      </c>
      <c r="I109" s="24">
        <v>18.508040637721798</v>
      </c>
      <c r="J109" s="24">
        <v>20.349144396790201</v>
      </c>
      <c r="K109" s="24">
        <v>19.6266231494598</v>
      </c>
      <c r="L109" s="24">
        <v>12.0734470482309</v>
      </c>
      <c r="M109" s="24">
        <v>10.7712449865161</v>
      </c>
      <c r="N109" s="24">
        <v>12.207477779731301</v>
      </c>
      <c r="O109" s="24">
        <v>14.9266322697492</v>
      </c>
    </row>
    <row r="110" spans="1:15">
      <c r="A110" s="21" t="s">
        <v>312</v>
      </c>
      <c r="B110" s="24" t="s">
        <v>313</v>
      </c>
      <c r="C110" s="24" t="s">
        <v>587</v>
      </c>
      <c r="D110" s="24" t="s">
        <v>588</v>
      </c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spans="1:15">
      <c r="A111" s="21" t="s">
        <v>60</v>
      </c>
      <c r="B111" s="24" t="s">
        <v>314</v>
      </c>
      <c r="C111" s="24" t="s">
        <v>587</v>
      </c>
      <c r="D111" s="24" t="s">
        <v>588</v>
      </c>
      <c r="E111" s="24">
        <v>0.96452911122183804</v>
      </c>
      <c r="F111" s="24">
        <v>0.70843338976931902</v>
      </c>
      <c r="G111" s="24">
        <v>1.13062724404612</v>
      </c>
      <c r="H111" s="24">
        <v>1.4533784085464201</v>
      </c>
      <c r="I111" s="24">
        <v>1.71429647585879</v>
      </c>
      <c r="J111" s="24">
        <v>0.92488254698754602</v>
      </c>
      <c r="K111" s="24">
        <v>0.91644745380497705</v>
      </c>
      <c r="L111" s="24">
        <v>0.689221812161389</v>
      </c>
      <c r="M111" s="24">
        <v>0.58067115487184695</v>
      </c>
      <c r="N111" s="24">
        <v>0.80860573798018198</v>
      </c>
      <c r="O111" s="24">
        <v>0.85401538727410997</v>
      </c>
    </row>
    <row r="112" spans="1:15">
      <c r="A112" s="21" t="s">
        <v>315</v>
      </c>
      <c r="B112" s="24" t="s">
        <v>316</v>
      </c>
      <c r="C112" s="24" t="s">
        <v>587</v>
      </c>
      <c r="D112" s="24" t="s">
        <v>588</v>
      </c>
      <c r="E112" s="27"/>
      <c r="F112" s="27"/>
      <c r="G112" s="24">
        <v>70.774936482781399</v>
      </c>
      <c r="H112" s="24">
        <v>70.478630400772502</v>
      </c>
      <c r="I112" s="27"/>
      <c r="J112" s="24">
        <v>71.671973684494603</v>
      </c>
      <c r="K112" s="24">
        <v>67.667661175187206</v>
      </c>
      <c r="L112" s="27"/>
      <c r="M112" s="24">
        <v>67.400263614570804</v>
      </c>
      <c r="N112" s="24">
        <v>70.778303056459904</v>
      </c>
      <c r="O112" s="27"/>
    </row>
    <row r="113" spans="1:15">
      <c r="A113" s="21" t="s">
        <v>33</v>
      </c>
      <c r="B113" s="24" t="s">
        <v>317</v>
      </c>
      <c r="C113" s="24" t="s">
        <v>587</v>
      </c>
      <c r="D113" s="24" t="s">
        <v>588</v>
      </c>
      <c r="E113" s="24">
        <v>99.857661171371802</v>
      </c>
      <c r="F113" s="24">
        <v>98.617355049690701</v>
      </c>
      <c r="G113" s="24">
        <v>99.727078461765302</v>
      </c>
      <c r="H113" s="24">
        <v>99.769955860191303</v>
      </c>
      <c r="I113" s="24">
        <v>99.734210599064895</v>
      </c>
      <c r="J113" s="24">
        <v>99.790185327557396</v>
      </c>
      <c r="K113" s="24">
        <v>99.913383723843594</v>
      </c>
      <c r="L113" s="24">
        <v>99.970167747676697</v>
      </c>
      <c r="M113" s="24">
        <v>99.986485140509998</v>
      </c>
      <c r="N113" s="27"/>
      <c r="O113" s="27"/>
    </row>
    <row r="114" spans="1:15">
      <c r="A114" s="21" t="s">
        <v>66</v>
      </c>
      <c r="B114" s="24" t="s">
        <v>318</v>
      </c>
      <c r="C114" s="24" t="s">
        <v>587</v>
      </c>
      <c r="D114" s="24" t="s">
        <v>588</v>
      </c>
      <c r="E114" s="24">
        <v>1.4833120102052</v>
      </c>
      <c r="F114" s="24">
        <v>0.99218283192102097</v>
      </c>
      <c r="G114" s="24">
        <v>1.02860187413813</v>
      </c>
      <c r="H114" s="24">
        <v>1.93349500770853</v>
      </c>
      <c r="I114" s="24">
        <v>2.01373789228886</v>
      </c>
      <c r="J114" s="24">
        <v>1.5991327436991301</v>
      </c>
      <c r="K114" s="24">
        <v>1.9910460944019399</v>
      </c>
      <c r="L114" s="24">
        <v>1.61103715205781</v>
      </c>
      <c r="M114" s="24">
        <v>1.3092040043413999</v>
      </c>
      <c r="N114" s="24">
        <v>1.18136743598906</v>
      </c>
      <c r="O114" s="24">
        <v>2.0140163435694101</v>
      </c>
    </row>
    <row r="115" spans="1:15">
      <c r="A115" s="21" t="s">
        <v>34</v>
      </c>
      <c r="B115" s="24" t="s">
        <v>319</v>
      </c>
      <c r="C115" s="24" t="s">
        <v>587</v>
      </c>
      <c r="D115" s="24" t="s">
        <v>588</v>
      </c>
      <c r="E115" s="24">
        <v>0.91397726323471495</v>
      </c>
      <c r="F115" s="24">
        <v>4.6975633808532098E-2</v>
      </c>
      <c r="G115" s="24">
        <v>0.86801656627138901</v>
      </c>
      <c r="H115" s="24">
        <v>0.97501744295972204</v>
      </c>
      <c r="I115" s="24">
        <v>1.7049977085747801</v>
      </c>
      <c r="J115" s="24">
        <v>1.58243189104965</v>
      </c>
      <c r="K115" s="24">
        <v>1.14469592222631</v>
      </c>
      <c r="L115" s="24">
        <v>0.794402146273399</v>
      </c>
      <c r="M115" s="24">
        <v>1.37846008149233</v>
      </c>
      <c r="N115" s="24">
        <v>1.4396766923761399</v>
      </c>
      <c r="O115" s="24">
        <v>2.2637805212728201</v>
      </c>
    </row>
    <row r="116" spans="1:15">
      <c r="A116" s="21" t="s">
        <v>84</v>
      </c>
      <c r="B116" s="24" t="s">
        <v>320</v>
      </c>
      <c r="C116" s="24" t="s">
        <v>587</v>
      </c>
      <c r="D116" s="24" t="s">
        <v>588</v>
      </c>
      <c r="E116" s="24">
        <v>4.6252726332092404</v>
      </c>
      <c r="F116" s="24">
        <v>3.5753834772358002</v>
      </c>
      <c r="G116" s="24">
        <v>4.6860427047063604</v>
      </c>
      <c r="H116" s="24">
        <v>4.7922152870425796</v>
      </c>
      <c r="I116" s="24">
        <v>4.7187326676367203</v>
      </c>
      <c r="J116" s="24">
        <v>4.2892768225984499</v>
      </c>
      <c r="K116" s="24">
        <v>3.7595720459775901</v>
      </c>
      <c r="L116" s="24">
        <v>3.30239149625895</v>
      </c>
      <c r="M116" s="24">
        <v>2.6800547478278398</v>
      </c>
      <c r="N116" s="24">
        <v>3.2701859227719199</v>
      </c>
      <c r="O116" s="24">
        <v>3.4497710694971002</v>
      </c>
    </row>
    <row r="117" spans="1:15">
      <c r="A117" s="21" t="s">
        <v>101</v>
      </c>
      <c r="B117" s="24" t="s">
        <v>321</v>
      </c>
      <c r="C117" s="24" t="s">
        <v>587</v>
      </c>
      <c r="D117" s="24" t="s">
        <v>588</v>
      </c>
      <c r="E117" s="24">
        <v>18.276289558645701</v>
      </c>
      <c r="F117" s="24">
        <v>17.244393662637101</v>
      </c>
      <c r="G117" s="24">
        <v>22.688774786941799</v>
      </c>
      <c r="H117" s="24">
        <v>24.456320076505801</v>
      </c>
      <c r="I117" s="24">
        <v>23.865312109371299</v>
      </c>
      <c r="J117" s="24">
        <v>24.025510939791602</v>
      </c>
      <c r="K117" s="24">
        <v>21.975782253212898</v>
      </c>
      <c r="L117" s="24">
        <v>16.076952745348201</v>
      </c>
      <c r="M117" s="24">
        <v>15.945311533120901</v>
      </c>
      <c r="N117" s="24">
        <v>18.8558770190965</v>
      </c>
      <c r="O117" s="27"/>
    </row>
    <row r="118" spans="1:15">
      <c r="A118" s="21" t="s">
        <v>37</v>
      </c>
      <c r="B118" s="24" t="s">
        <v>322</v>
      </c>
      <c r="C118" s="24" t="s">
        <v>587</v>
      </c>
      <c r="D118" s="24" t="s">
        <v>588</v>
      </c>
      <c r="E118" s="24">
        <v>0.15081529643479</v>
      </c>
      <c r="F118" s="24">
        <v>0.57764208713602905</v>
      </c>
      <c r="G118" s="24">
        <v>1.10025668439355</v>
      </c>
      <c r="H118" s="24">
        <v>0.19049066558678099</v>
      </c>
      <c r="I118" s="24">
        <v>0.28807806653761597</v>
      </c>
      <c r="J118" s="24">
        <v>0.174325477314067</v>
      </c>
      <c r="K118" s="24">
        <v>0.168398551895312</v>
      </c>
      <c r="L118" s="24">
        <v>0.120957592348965</v>
      </c>
      <c r="M118" s="24">
        <v>0.106914044549968</v>
      </c>
      <c r="N118" s="24">
        <v>0.12409114013893301</v>
      </c>
      <c r="O118" s="24">
        <v>1.7167325709591701</v>
      </c>
    </row>
    <row r="119" spans="1:15">
      <c r="A119" s="21" t="s">
        <v>27</v>
      </c>
      <c r="B119" s="24" t="s">
        <v>323</v>
      </c>
      <c r="C119" s="24" t="s">
        <v>587</v>
      </c>
      <c r="D119" s="24" t="s">
        <v>588</v>
      </c>
      <c r="E119" s="24">
        <v>2.38391537313833</v>
      </c>
      <c r="F119" s="24">
        <v>1.8444913135921699</v>
      </c>
      <c r="G119" s="24">
        <v>1.7372990158295301</v>
      </c>
      <c r="H119" s="24">
        <v>2.0152494707205402</v>
      </c>
      <c r="I119" s="24">
        <v>1.7147866100398199</v>
      </c>
      <c r="J119" s="24">
        <v>2.3202980890424501</v>
      </c>
      <c r="K119" s="24">
        <v>2.1981862657971498</v>
      </c>
      <c r="L119" s="24">
        <v>1.7714749616469601</v>
      </c>
      <c r="M119" s="24">
        <v>1.41410732210395</v>
      </c>
      <c r="N119" s="24">
        <v>1.50947645426347</v>
      </c>
      <c r="O119" s="24">
        <v>1.6748181165691101</v>
      </c>
    </row>
    <row r="120" spans="1:15">
      <c r="A120" s="21" t="s">
        <v>19</v>
      </c>
      <c r="B120" s="24" t="s">
        <v>324</v>
      </c>
      <c r="C120" s="24" t="s">
        <v>587</v>
      </c>
      <c r="D120" s="24" t="s">
        <v>588</v>
      </c>
      <c r="E120" s="24">
        <v>69.254421313970397</v>
      </c>
      <c r="F120" s="24">
        <v>70.586977831701901</v>
      </c>
      <c r="G120" s="24">
        <v>72.778140012417794</v>
      </c>
      <c r="H120" s="24">
        <v>72.825704404673701</v>
      </c>
      <c r="I120" s="24">
        <v>70.558679006530298</v>
      </c>
      <c r="J120" s="24">
        <v>76.701128544956205</v>
      </c>
      <c r="K120" s="24">
        <v>76.627131160979303</v>
      </c>
      <c r="L120" s="24">
        <v>68.018261221236102</v>
      </c>
      <c r="M120" s="24">
        <v>60.735269541611203</v>
      </c>
      <c r="N120" s="24">
        <v>63.305577765092998</v>
      </c>
      <c r="O120" s="24">
        <v>70.024413117485906</v>
      </c>
    </row>
    <row r="121" spans="1:15">
      <c r="A121" s="21" t="s">
        <v>49</v>
      </c>
      <c r="B121" s="24" t="s">
        <v>325</v>
      </c>
      <c r="C121" s="24" t="s">
        <v>587</v>
      </c>
      <c r="D121" s="24" t="s">
        <v>588</v>
      </c>
      <c r="E121" s="24">
        <v>2.1069103402862699</v>
      </c>
      <c r="F121" s="24">
        <v>4.23323538234356</v>
      </c>
      <c r="G121" s="24">
        <v>4.3018201055379199</v>
      </c>
      <c r="H121" s="27"/>
      <c r="I121" s="27"/>
      <c r="J121" s="24">
        <v>0.97074405044996803</v>
      </c>
      <c r="K121" s="27"/>
      <c r="L121" s="27"/>
      <c r="M121" s="27"/>
      <c r="N121" s="24">
        <v>1.0215532054307399</v>
      </c>
      <c r="O121" s="24">
        <v>0.89666696152605696</v>
      </c>
    </row>
    <row r="122" spans="1:15">
      <c r="A122" s="21" t="s">
        <v>326</v>
      </c>
      <c r="B122" s="24" t="s">
        <v>327</v>
      </c>
      <c r="C122" s="24" t="s">
        <v>587</v>
      </c>
      <c r="D122" s="24" t="s">
        <v>588</v>
      </c>
      <c r="E122" s="24">
        <v>5.3204888357456799</v>
      </c>
      <c r="F122" s="24">
        <v>6.1789385956520899</v>
      </c>
      <c r="G122" s="24">
        <v>15.304930568027499</v>
      </c>
      <c r="H122" s="24">
        <v>22.1242110928684</v>
      </c>
      <c r="I122" s="24">
        <v>20.0721146881361</v>
      </c>
      <c r="J122" s="24">
        <v>20.607610431182</v>
      </c>
      <c r="K122" s="24">
        <v>13.1606002301003</v>
      </c>
      <c r="L122" s="24">
        <v>9.6977707687840695</v>
      </c>
      <c r="M122" s="24">
        <v>6.7884113230930296</v>
      </c>
      <c r="N122" s="24">
        <v>8.26768017487497</v>
      </c>
      <c r="O122" s="24">
        <v>11.9680606559112</v>
      </c>
    </row>
    <row r="123" spans="1:15">
      <c r="A123" s="21" t="s">
        <v>20</v>
      </c>
      <c r="B123" s="24" t="s">
        <v>328</v>
      </c>
      <c r="C123" s="24" t="s">
        <v>587</v>
      </c>
      <c r="D123" s="24" t="s">
        <v>588</v>
      </c>
      <c r="E123" s="28">
        <v>1.2375917543970701E-5</v>
      </c>
      <c r="F123" s="27"/>
      <c r="G123" s="24">
        <v>1.03593777569394E-4</v>
      </c>
      <c r="H123" s="24">
        <v>1.4103232169396099E-4</v>
      </c>
      <c r="I123" s="24">
        <v>1.47631685206292E-2</v>
      </c>
      <c r="J123" s="24">
        <v>9.0773896774651005E-4</v>
      </c>
      <c r="K123" s="28">
        <v>3.54941245760958E-5</v>
      </c>
      <c r="L123" s="28">
        <v>2.9516943117244599E-5</v>
      </c>
      <c r="M123" s="24">
        <v>7.8597849058773799E-3</v>
      </c>
      <c r="N123" s="28">
        <v>5.2410100213004698E-6</v>
      </c>
      <c r="O123" s="24">
        <v>7.1355172834222799E-4</v>
      </c>
    </row>
    <row r="124" spans="1:15">
      <c r="A124" s="21" t="s">
        <v>329</v>
      </c>
      <c r="B124" s="24" t="s">
        <v>330</v>
      </c>
      <c r="C124" s="24" t="s">
        <v>587</v>
      </c>
      <c r="D124" s="24" t="s">
        <v>588</v>
      </c>
      <c r="E124" s="24">
        <v>6.2904509650767604E-2</v>
      </c>
      <c r="F124" s="27"/>
      <c r="G124" s="27"/>
      <c r="H124" s="24">
        <v>1.16311163533845E-4</v>
      </c>
      <c r="I124" s="24">
        <v>1.7195423059853301E-4</v>
      </c>
      <c r="J124" s="24">
        <v>32.4586507967065</v>
      </c>
      <c r="K124" s="24">
        <v>8.2823810693832804</v>
      </c>
      <c r="L124" s="24">
        <v>9.66602186156077</v>
      </c>
      <c r="M124" s="24">
        <v>8.2823820039009899</v>
      </c>
      <c r="N124" s="27"/>
      <c r="O124" s="27"/>
    </row>
    <row r="125" spans="1:15">
      <c r="A125" s="21" t="s">
        <v>331</v>
      </c>
      <c r="B125" s="24" t="s">
        <v>332</v>
      </c>
      <c r="C125" s="24" t="s">
        <v>587</v>
      </c>
      <c r="D125" s="24" t="s">
        <v>588</v>
      </c>
      <c r="E125" s="28">
        <v>6.9741600164757596E-6</v>
      </c>
      <c r="F125" s="24">
        <v>1.06885636857759E-4</v>
      </c>
      <c r="G125" s="24">
        <v>3.3040556457037099E-3</v>
      </c>
      <c r="H125" s="24">
        <v>6.5937577328065797E-3</v>
      </c>
      <c r="I125" s="24">
        <v>8.9195495562586508E-3</v>
      </c>
      <c r="J125" s="24">
        <v>5.7433140645146501E-4</v>
      </c>
      <c r="K125" s="24">
        <v>1.57014128585019E-3</v>
      </c>
      <c r="L125" s="24">
        <v>6.5544309974819605E-4</v>
      </c>
      <c r="M125" s="24">
        <v>3.8277076856194601E-4</v>
      </c>
      <c r="N125" s="24">
        <v>2.68583051217028E-2</v>
      </c>
      <c r="O125" s="27"/>
    </row>
    <row r="126" spans="1:15">
      <c r="A126" s="21" t="s">
        <v>333</v>
      </c>
      <c r="B126" s="24" t="s">
        <v>334</v>
      </c>
      <c r="C126" s="24" t="s">
        <v>587</v>
      </c>
      <c r="D126" s="24" t="s">
        <v>588</v>
      </c>
      <c r="E126" s="24">
        <v>8.9934207796979404</v>
      </c>
      <c r="F126" s="24">
        <v>6.43014505526767</v>
      </c>
      <c r="G126" s="24">
        <v>6.8763289228673701</v>
      </c>
      <c r="H126" s="24">
        <v>9.4202957507916096</v>
      </c>
      <c r="I126" s="24">
        <v>10.390345025616901</v>
      </c>
      <c r="J126" s="24">
        <v>9.5395215229228008</v>
      </c>
      <c r="K126" s="24">
        <v>9.0077061721123695</v>
      </c>
      <c r="L126" s="24">
        <v>6.1591216390297197</v>
      </c>
      <c r="M126" s="24">
        <v>5.42554064114917</v>
      </c>
      <c r="N126" s="24">
        <v>6.1812055682938301</v>
      </c>
      <c r="O126" s="24">
        <v>7.7657597173701598</v>
      </c>
    </row>
    <row r="127" spans="1:15">
      <c r="A127" s="21" t="s">
        <v>21</v>
      </c>
      <c r="B127" s="24" t="s">
        <v>335</v>
      </c>
      <c r="C127" s="24" t="s">
        <v>587</v>
      </c>
      <c r="D127" s="24" t="s">
        <v>588</v>
      </c>
      <c r="E127" s="24">
        <v>96.491063376989004</v>
      </c>
      <c r="F127" s="24">
        <v>93.208222768283306</v>
      </c>
      <c r="G127" s="24">
        <v>92.752284294089904</v>
      </c>
      <c r="H127" s="24">
        <v>94.8478402102877</v>
      </c>
      <c r="I127" s="27"/>
      <c r="J127" s="24">
        <v>94.221156929357093</v>
      </c>
      <c r="K127" s="24">
        <v>95.222108602123896</v>
      </c>
      <c r="L127" s="24">
        <v>92.513571848843299</v>
      </c>
      <c r="M127" s="24">
        <v>92.780325466333693</v>
      </c>
      <c r="N127" s="24">
        <v>93.599197682441797</v>
      </c>
      <c r="O127" s="24">
        <v>90.902086709006198</v>
      </c>
    </row>
    <row r="128" spans="1:15">
      <c r="A128" s="21" t="s">
        <v>336</v>
      </c>
      <c r="B128" s="24" t="s">
        <v>337</v>
      </c>
      <c r="C128" s="24" t="s">
        <v>587</v>
      </c>
      <c r="D128" s="24" t="s">
        <v>588</v>
      </c>
      <c r="E128" s="24">
        <v>23.152814892392101</v>
      </c>
      <c r="F128" s="24">
        <v>21.382727390595299</v>
      </c>
      <c r="G128" s="24">
        <v>22.132914285416501</v>
      </c>
      <c r="H128" s="24">
        <v>21.312571446361101</v>
      </c>
      <c r="I128" s="24">
        <v>23.572234008478699</v>
      </c>
      <c r="J128" s="24">
        <v>22.002733157140302</v>
      </c>
      <c r="K128" s="24">
        <v>14.1848441468536</v>
      </c>
      <c r="L128" s="24">
        <v>9.9535772640469204</v>
      </c>
      <c r="M128" s="24">
        <v>8.7615760501082196</v>
      </c>
      <c r="N128" s="24">
        <v>10.2775281433085</v>
      </c>
      <c r="O128" s="24">
        <v>12.5648199682235</v>
      </c>
    </row>
    <row r="129" spans="1:15">
      <c r="A129" s="21" t="s">
        <v>338</v>
      </c>
      <c r="B129" s="24" t="s">
        <v>339</v>
      </c>
      <c r="C129" s="24" t="s">
        <v>587</v>
      </c>
      <c r="D129" s="24" t="s">
        <v>588</v>
      </c>
      <c r="E129" s="27"/>
      <c r="F129" s="27"/>
      <c r="G129" s="24">
        <v>0.93051294990840705</v>
      </c>
      <c r="H129" s="24">
        <v>0.81948619789251198</v>
      </c>
      <c r="I129" s="24">
        <v>0.79162929375986701</v>
      </c>
      <c r="J129" s="24">
        <v>0.66819498749190198</v>
      </c>
      <c r="K129" s="24">
        <v>4.4511628885040101E-2</v>
      </c>
      <c r="L129" s="24">
        <v>0.18555399499379299</v>
      </c>
      <c r="M129" s="24">
        <v>0.251247799063755</v>
      </c>
      <c r="N129" s="24">
        <v>27.318330501252699</v>
      </c>
      <c r="O129" s="24">
        <v>24.918971953767201</v>
      </c>
    </row>
    <row r="130" spans="1:15">
      <c r="A130" s="21" t="s">
        <v>22</v>
      </c>
      <c r="B130" s="24" t="s">
        <v>340</v>
      </c>
      <c r="C130" s="24" t="s">
        <v>587</v>
      </c>
      <c r="D130" s="24" t="s">
        <v>588</v>
      </c>
      <c r="E130" s="24">
        <v>0.37155275699657497</v>
      </c>
      <c r="F130" s="24">
        <v>0.46152227480048202</v>
      </c>
      <c r="G130" s="24">
        <v>0.17030999997786</v>
      </c>
      <c r="H130" s="24">
        <v>0.138166463137217</v>
      </c>
      <c r="I130" s="24">
        <v>2.94147948512708</v>
      </c>
      <c r="J130" s="24">
        <v>9.9732969932054392</v>
      </c>
      <c r="K130" s="24">
        <v>1.0974922865757299</v>
      </c>
      <c r="L130" s="24">
        <v>0.87520105236927304</v>
      </c>
      <c r="M130" s="24">
        <v>0.61491569794318302</v>
      </c>
      <c r="N130" s="24">
        <v>0.51816687476108003</v>
      </c>
      <c r="O130" s="24">
        <v>0.90034051698190598</v>
      </c>
    </row>
    <row r="131" spans="1:15">
      <c r="A131" s="21" t="s">
        <v>341</v>
      </c>
      <c r="B131" s="24" t="s">
        <v>342</v>
      </c>
      <c r="C131" s="24" t="s">
        <v>587</v>
      </c>
      <c r="D131" s="24" t="s">
        <v>588</v>
      </c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</row>
    <row r="132" spans="1:15">
      <c r="A132" s="21" t="s">
        <v>343</v>
      </c>
      <c r="B132" s="24" t="s">
        <v>344</v>
      </c>
      <c r="C132" s="24" t="s">
        <v>587</v>
      </c>
      <c r="D132" s="24" t="s">
        <v>588</v>
      </c>
      <c r="E132" s="24">
        <v>96.737703917253995</v>
      </c>
      <c r="F132" s="24">
        <v>97.893904895753195</v>
      </c>
      <c r="G132" s="24">
        <v>97.718160605715099</v>
      </c>
      <c r="H132" s="27"/>
      <c r="I132" s="27"/>
      <c r="J132" s="27"/>
      <c r="K132" s="27"/>
      <c r="L132" s="27"/>
      <c r="M132" s="27"/>
      <c r="N132" s="27"/>
      <c r="O132" s="27"/>
    </row>
    <row r="133" spans="1:15">
      <c r="A133" s="21" t="s">
        <v>345</v>
      </c>
      <c r="B133" s="24" t="s">
        <v>346</v>
      </c>
      <c r="C133" s="24" t="s">
        <v>587</v>
      </c>
      <c r="D133" s="24" t="s">
        <v>588</v>
      </c>
      <c r="E133" s="24">
        <v>2.4532522199284999E-2</v>
      </c>
      <c r="F133" s="24">
        <v>4.87952535331636E-2</v>
      </c>
      <c r="G133" s="24">
        <v>1.7092137309793101E-2</v>
      </c>
      <c r="H133" s="24">
        <v>1.28225361156604E-2</v>
      </c>
      <c r="I133" s="24">
        <v>7.4875813097276204E-3</v>
      </c>
      <c r="J133" s="24">
        <v>1.9864856309598E-2</v>
      </c>
      <c r="K133" s="24">
        <v>0.22541366986577899</v>
      </c>
      <c r="L133" s="24">
        <v>0.36761195918641998</v>
      </c>
      <c r="M133" s="24">
        <v>2.2559474832275699</v>
      </c>
      <c r="N133" s="24">
        <v>5.6204984315837203</v>
      </c>
      <c r="O133" s="27"/>
    </row>
    <row r="134" spans="1:15">
      <c r="A134" s="21" t="s">
        <v>347</v>
      </c>
      <c r="B134" s="24" t="s">
        <v>348</v>
      </c>
      <c r="C134" s="24" t="s">
        <v>587</v>
      </c>
      <c r="D134" s="24" t="s">
        <v>588</v>
      </c>
      <c r="E134" s="24">
        <v>21.599515585156301</v>
      </c>
      <c r="F134" s="24">
        <v>20.033813539155499</v>
      </c>
      <c r="G134" s="24">
        <v>20.4976808944281</v>
      </c>
      <c r="H134" s="24">
        <v>19.6710507974643</v>
      </c>
      <c r="I134" s="24">
        <v>21.613341965180702</v>
      </c>
      <c r="J134" s="24">
        <v>20.307254920781102</v>
      </c>
      <c r="K134" s="24">
        <v>13.307073882593601</v>
      </c>
      <c r="L134" s="24">
        <v>9.4362962629544196</v>
      </c>
      <c r="M134" s="24">
        <v>7.8553588247058102</v>
      </c>
      <c r="N134" s="24">
        <v>9.3498124775915503</v>
      </c>
      <c r="O134" s="24">
        <v>11.3636290528801</v>
      </c>
    </row>
    <row r="135" spans="1:15">
      <c r="A135" s="21" t="s">
        <v>349</v>
      </c>
      <c r="B135" s="24" t="s">
        <v>350</v>
      </c>
      <c r="C135" s="24" t="s">
        <v>587</v>
      </c>
      <c r="D135" s="24" t="s">
        <v>588</v>
      </c>
      <c r="E135" s="27"/>
      <c r="F135" s="24">
        <v>56.546533575489804</v>
      </c>
      <c r="G135" s="24">
        <v>51.745219161392903</v>
      </c>
      <c r="H135" s="24">
        <v>50.811551253152601</v>
      </c>
      <c r="I135" s="24">
        <v>47.793657610846502</v>
      </c>
      <c r="J135" s="24">
        <v>47.665905269174203</v>
      </c>
      <c r="K135" s="24">
        <v>55.694243942384297</v>
      </c>
      <c r="L135" s="24">
        <v>42.367487097050699</v>
      </c>
      <c r="M135" s="27"/>
      <c r="N135" s="27"/>
      <c r="O135" s="27"/>
    </row>
    <row r="136" spans="1:15">
      <c r="A136" s="21" t="s">
        <v>351</v>
      </c>
      <c r="B136" s="24" t="s">
        <v>352</v>
      </c>
      <c r="C136" s="24" t="s">
        <v>587</v>
      </c>
      <c r="D136" s="24" t="s">
        <v>588</v>
      </c>
      <c r="E136" s="24">
        <v>48.3853716978902</v>
      </c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1:15">
      <c r="A137" s="21" t="s">
        <v>353</v>
      </c>
      <c r="B137" s="24" t="s">
        <v>354</v>
      </c>
      <c r="C137" s="24" t="s">
        <v>587</v>
      </c>
      <c r="D137" s="24" t="s">
        <v>588</v>
      </c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1:15">
      <c r="A138" s="21" t="s">
        <v>355</v>
      </c>
      <c r="B138" s="24" t="s">
        <v>356</v>
      </c>
      <c r="C138" s="24" t="s">
        <v>587</v>
      </c>
      <c r="D138" s="24" t="s">
        <v>588</v>
      </c>
      <c r="E138" s="24">
        <v>2.30797532659382E-2</v>
      </c>
      <c r="F138" s="24">
        <v>3.1192367928292102E-2</v>
      </c>
      <c r="G138" s="24">
        <v>0.15888460614880001</v>
      </c>
      <c r="H138" s="24">
        <v>0.444798103643683</v>
      </c>
      <c r="I138" s="24">
        <v>0.36760738947128702</v>
      </c>
      <c r="J138" s="24">
        <v>0.32295097048926502</v>
      </c>
      <c r="K138" s="24">
        <v>2.6541885721376199</v>
      </c>
      <c r="L138" s="24">
        <v>1.81561623291293</v>
      </c>
      <c r="M138" s="24">
        <v>1.6119679866744101</v>
      </c>
      <c r="N138" s="24">
        <v>2.5711969344376202</v>
      </c>
      <c r="O138" s="27"/>
    </row>
    <row r="139" spans="1:15">
      <c r="A139" s="21" t="s">
        <v>357</v>
      </c>
      <c r="B139" s="24" t="s">
        <v>358</v>
      </c>
      <c r="C139" s="24" t="s">
        <v>587</v>
      </c>
      <c r="D139" s="24" t="s">
        <v>588</v>
      </c>
      <c r="E139" s="24">
        <v>30.758722511184502</v>
      </c>
      <c r="F139" s="24">
        <v>31.9240075345413</v>
      </c>
      <c r="G139" s="24">
        <v>32.257625876134298</v>
      </c>
      <c r="H139" s="24">
        <v>33.4442864027368</v>
      </c>
      <c r="I139" s="24">
        <v>32.941073102347197</v>
      </c>
      <c r="J139" s="24">
        <v>33.535465801310302</v>
      </c>
      <c r="K139" s="24">
        <v>33.531045805390399</v>
      </c>
      <c r="L139" s="24">
        <v>23.8463673773784</v>
      </c>
      <c r="M139" s="24">
        <v>28.908742050144401</v>
      </c>
      <c r="N139" s="24">
        <v>30.289765976044499</v>
      </c>
      <c r="O139" s="24">
        <v>27.6418185655718</v>
      </c>
    </row>
    <row r="140" spans="1:15">
      <c r="A140" s="21" t="s">
        <v>359</v>
      </c>
      <c r="B140" s="24" t="s">
        <v>360</v>
      </c>
      <c r="C140" s="24" t="s">
        <v>587</v>
      </c>
      <c r="D140" s="24" t="s">
        <v>588</v>
      </c>
      <c r="E140" s="24">
        <v>22.453545985070502</v>
      </c>
      <c r="F140" s="24">
        <v>22.124045312920298</v>
      </c>
      <c r="G140" s="24">
        <v>23.2654774737425</v>
      </c>
      <c r="H140" s="24">
        <v>22.9218573528325</v>
      </c>
      <c r="I140" s="24">
        <v>22.426175355549901</v>
      </c>
      <c r="J140" s="24">
        <v>23.326307550456299</v>
      </c>
      <c r="K140" s="24">
        <v>21.6327451150954</v>
      </c>
      <c r="L140" s="24">
        <v>16.426759094792601</v>
      </c>
      <c r="M140" s="24">
        <v>16.818838252963602</v>
      </c>
      <c r="N140" s="24">
        <v>16.914166089623599</v>
      </c>
      <c r="O140" s="24">
        <v>15.8663664148637</v>
      </c>
    </row>
    <row r="141" spans="1:15">
      <c r="A141" s="21" t="s">
        <v>361</v>
      </c>
      <c r="B141" s="24" t="s">
        <v>362</v>
      </c>
      <c r="C141" s="24" t="s">
        <v>587</v>
      </c>
      <c r="D141" s="24" t="s">
        <v>588</v>
      </c>
      <c r="E141" s="24">
        <v>0.35854196471234501</v>
      </c>
      <c r="F141" s="24">
        <v>1.59157147331234E-2</v>
      </c>
      <c r="G141" s="24">
        <v>7.2397121592475397E-2</v>
      </c>
      <c r="H141" s="24">
        <v>0.14030530093067001</v>
      </c>
      <c r="I141" s="24">
        <v>0.11620069427902099</v>
      </c>
      <c r="J141" s="24">
        <v>8.6279936372725602E-2</v>
      </c>
      <c r="K141" s="24">
        <v>4.7396420635710299E-2</v>
      </c>
      <c r="L141" s="24">
        <v>7.4689036036272305E-2</v>
      </c>
      <c r="M141" s="27"/>
      <c r="N141" s="24">
        <v>8.4113391536771706E-2</v>
      </c>
      <c r="O141" s="27"/>
    </row>
    <row r="142" spans="1:15">
      <c r="A142" s="21" t="s">
        <v>363</v>
      </c>
      <c r="B142" s="24" t="s">
        <v>364</v>
      </c>
      <c r="C142" s="24" t="s">
        <v>587</v>
      </c>
      <c r="D142" s="24" t="s">
        <v>588</v>
      </c>
      <c r="E142" s="24">
        <v>21.654604657548401</v>
      </c>
      <c r="F142" s="24">
        <v>17.867277152541401</v>
      </c>
      <c r="G142" s="24">
        <v>18.346239721078199</v>
      </c>
      <c r="H142" s="24">
        <v>18.861911982855101</v>
      </c>
      <c r="I142" s="24">
        <v>19.807045731285399</v>
      </c>
      <c r="J142" s="24">
        <v>21.697890339748199</v>
      </c>
      <c r="K142" s="24">
        <v>20.969273210289</v>
      </c>
      <c r="L142" s="24">
        <v>18.543482454802401</v>
      </c>
      <c r="M142" s="24">
        <v>15.9807511100282</v>
      </c>
      <c r="N142" s="24">
        <v>16.840563558591899</v>
      </c>
      <c r="O142" s="24">
        <v>19.790673717664799</v>
      </c>
    </row>
    <row r="143" spans="1:15">
      <c r="A143" s="21" t="s">
        <v>73</v>
      </c>
      <c r="B143" s="24" t="s">
        <v>365</v>
      </c>
      <c r="C143" s="24" t="s">
        <v>587</v>
      </c>
      <c r="D143" s="24" t="s">
        <v>588</v>
      </c>
      <c r="E143" s="24">
        <v>24.860171441975702</v>
      </c>
      <c r="F143" s="24">
        <v>21.370500702205401</v>
      </c>
      <c r="G143" s="24">
        <v>23.4146524869385</v>
      </c>
      <c r="H143" s="24">
        <v>25.402857455126998</v>
      </c>
      <c r="I143" s="24">
        <v>24.617044145799099</v>
      </c>
      <c r="J143" s="24">
        <v>23.163115474899101</v>
      </c>
      <c r="K143" s="24">
        <v>17.685165188561001</v>
      </c>
      <c r="L143" s="24">
        <v>16.457326907686902</v>
      </c>
      <c r="M143" s="24">
        <v>13.9626783073941</v>
      </c>
      <c r="N143" s="24">
        <v>14.788232892585199</v>
      </c>
      <c r="O143" s="24">
        <v>14.6094149736753</v>
      </c>
    </row>
    <row r="144" spans="1:15">
      <c r="A144" s="21" t="s">
        <v>74</v>
      </c>
      <c r="B144" s="24" t="s">
        <v>366</v>
      </c>
      <c r="C144" s="24" t="s">
        <v>587</v>
      </c>
      <c r="D144" s="24" t="s">
        <v>588</v>
      </c>
      <c r="E144" s="24">
        <v>0.87622794772609003</v>
      </c>
      <c r="F144" s="24">
        <v>1.2552455513779299</v>
      </c>
      <c r="G144" s="24">
        <v>0.95549413663651905</v>
      </c>
      <c r="H144" s="24">
        <v>0.84502375497145599</v>
      </c>
      <c r="I144" s="24">
        <v>0.92374401236556003</v>
      </c>
      <c r="J144" s="24">
        <v>0.923435064771295</v>
      </c>
      <c r="K144" s="24">
        <v>0.81451954881135902</v>
      </c>
      <c r="L144" s="24">
        <v>0.492039161042442</v>
      </c>
      <c r="M144" s="24">
        <v>7.7698509154847495E-2</v>
      </c>
      <c r="N144" s="24">
        <v>9.3307975397506501E-2</v>
      </c>
      <c r="O144" s="24">
        <v>0.11121560466734</v>
      </c>
    </row>
    <row r="145" spans="1:15">
      <c r="A145" s="21" t="s">
        <v>72</v>
      </c>
      <c r="B145" s="24" t="s">
        <v>367</v>
      </c>
      <c r="C145" s="24" t="s">
        <v>587</v>
      </c>
      <c r="D145" s="24" t="s">
        <v>588</v>
      </c>
      <c r="E145" s="24">
        <v>3.4583037727450101</v>
      </c>
      <c r="F145" s="24">
        <v>5.0777638441130604</v>
      </c>
      <c r="G145" s="24">
        <v>5.3252830386985996</v>
      </c>
      <c r="H145" s="24">
        <v>8.3116245762922194</v>
      </c>
      <c r="I145" s="24">
        <v>7.9330114727207501</v>
      </c>
      <c r="J145" s="24">
        <v>7.7727458805378404</v>
      </c>
      <c r="K145" s="24">
        <v>8.8166824240619501</v>
      </c>
      <c r="L145" s="24">
        <v>7.5244377294901801</v>
      </c>
      <c r="M145" s="24">
        <v>5.7297660510519401</v>
      </c>
      <c r="N145" s="24">
        <v>5.2496984000539602</v>
      </c>
      <c r="O145" s="24">
        <v>5.27201228807749</v>
      </c>
    </row>
    <row r="146" spans="1:15">
      <c r="A146" s="21" t="s">
        <v>368</v>
      </c>
      <c r="B146" s="24" t="s">
        <v>369</v>
      </c>
      <c r="C146" s="24" t="s">
        <v>587</v>
      </c>
      <c r="D146" s="24" t="s">
        <v>588</v>
      </c>
      <c r="E146" s="24">
        <v>0</v>
      </c>
      <c r="F146" s="24">
        <v>0</v>
      </c>
      <c r="G146" s="24">
        <v>0</v>
      </c>
      <c r="H146" s="27"/>
      <c r="I146" s="27"/>
      <c r="J146" s="27"/>
      <c r="K146" s="24">
        <v>0</v>
      </c>
      <c r="L146" s="24">
        <v>0</v>
      </c>
      <c r="M146" s="27"/>
      <c r="N146" s="27"/>
      <c r="O146" s="27"/>
    </row>
    <row r="147" spans="1:15">
      <c r="A147" s="21" t="s">
        <v>370</v>
      </c>
      <c r="B147" s="24" t="s">
        <v>371</v>
      </c>
      <c r="C147" s="24" t="s">
        <v>587</v>
      </c>
      <c r="D147" s="24" t="s">
        <v>588</v>
      </c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1:15">
      <c r="A148" s="21" t="s">
        <v>50</v>
      </c>
      <c r="B148" s="24" t="s">
        <v>372</v>
      </c>
      <c r="C148" s="24" t="s">
        <v>587</v>
      </c>
      <c r="D148" s="24" t="s">
        <v>588</v>
      </c>
      <c r="E148" s="24">
        <v>2.1541552456216002</v>
      </c>
      <c r="F148" s="24">
        <v>2.3324972069440899</v>
      </c>
      <c r="G148" s="24">
        <v>1.07277837806053</v>
      </c>
      <c r="H148" s="24">
        <v>2.61290945795787</v>
      </c>
      <c r="I148" s="24">
        <v>3.9701257922573499</v>
      </c>
      <c r="J148" s="24">
        <v>5.0279510403332699</v>
      </c>
      <c r="K148" s="24">
        <v>3.2922975007284001</v>
      </c>
      <c r="L148" s="24">
        <v>1.41874118145913</v>
      </c>
      <c r="M148" s="24">
        <v>0.85849253029916806</v>
      </c>
      <c r="N148" s="24">
        <v>0.92326139625748405</v>
      </c>
      <c r="O148" s="24">
        <v>1.1724668434207599</v>
      </c>
    </row>
    <row r="149" spans="1:15">
      <c r="A149" s="21" t="s">
        <v>373</v>
      </c>
      <c r="B149" s="24" t="s">
        <v>374</v>
      </c>
      <c r="C149" s="24" t="s">
        <v>587</v>
      </c>
      <c r="D149" s="24" t="s">
        <v>588</v>
      </c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</row>
    <row r="150" spans="1:15">
      <c r="A150" s="21" t="s">
        <v>115</v>
      </c>
      <c r="B150" s="24" t="s">
        <v>375</v>
      </c>
      <c r="C150" s="24" t="s">
        <v>587</v>
      </c>
      <c r="D150" s="24" t="s">
        <v>588</v>
      </c>
      <c r="E150" s="24">
        <v>0.28794538482636001</v>
      </c>
      <c r="F150" s="24">
        <v>0.35570620952176002</v>
      </c>
      <c r="G150" s="24">
        <v>0.33600125072663201</v>
      </c>
      <c r="H150" s="24">
        <v>0.687564389965025</v>
      </c>
      <c r="I150" s="24">
        <v>0.31202652947217602</v>
      </c>
      <c r="J150" s="24">
        <v>0.19320004113479999</v>
      </c>
      <c r="K150" s="24">
        <v>0.25396989562871602</v>
      </c>
      <c r="L150" s="24">
        <v>0.13280947853101799</v>
      </c>
      <c r="M150" s="24">
        <v>5.8892666864841001E-2</v>
      </c>
      <c r="N150" s="24">
        <v>5.9239531164499502E-2</v>
      </c>
      <c r="O150" s="24">
        <v>4.8370904920865002E-2</v>
      </c>
    </row>
    <row r="151" spans="1:15">
      <c r="A151" s="21" t="s">
        <v>376</v>
      </c>
      <c r="B151" s="24" t="s">
        <v>377</v>
      </c>
      <c r="C151" s="24" t="s">
        <v>587</v>
      </c>
      <c r="D151" s="24" t="s">
        <v>588</v>
      </c>
      <c r="E151" s="24">
        <v>5.84616334233373</v>
      </c>
      <c r="F151" s="24">
        <v>4.9294174820711696</v>
      </c>
      <c r="G151" s="24">
        <v>6.6547272529280503</v>
      </c>
      <c r="H151" s="24">
        <v>6.8956604352903197</v>
      </c>
      <c r="I151" s="24">
        <v>6.9599034401024102</v>
      </c>
      <c r="J151" s="24">
        <v>4.6751394908093404</v>
      </c>
      <c r="K151" s="24">
        <v>3.8649863526213601</v>
      </c>
      <c r="L151" s="24">
        <v>3.0389225628530401</v>
      </c>
      <c r="M151" s="24">
        <v>1.93430415995458</v>
      </c>
      <c r="N151" s="24">
        <v>1.6981886593223601</v>
      </c>
      <c r="O151" s="24">
        <v>2.4450005843026998</v>
      </c>
    </row>
    <row r="152" spans="1:15">
      <c r="A152" s="21" t="s">
        <v>378</v>
      </c>
      <c r="B152" s="24" t="s">
        <v>379</v>
      </c>
      <c r="C152" s="24" t="s">
        <v>587</v>
      </c>
      <c r="D152" s="24" t="s">
        <v>588</v>
      </c>
      <c r="E152" s="24">
        <v>1.27117497924993E-2</v>
      </c>
      <c r="F152" s="24">
        <v>7.2338960865090396E-2</v>
      </c>
      <c r="G152" s="24">
        <v>2.3216059373168299E-2</v>
      </c>
      <c r="H152" s="24">
        <v>4.5448486615152599E-2</v>
      </c>
      <c r="I152" s="24">
        <v>3.43073532681685E-2</v>
      </c>
      <c r="J152" s="24">
        <v>4.63037212773749E-2</v>
      </c>
      <c r="K152" s="24">
        <v>4.66777384759983E-2</v>
      </c>
      <c r="L152" s="24">
        <v>2.54986476186502E-2</v>
      </c>
      <c r="M152" s="24">
        <v>8.9596317976021501E-3</v>
      </c>
      <c r="N152" s="24">
        <v>1.4758312886858E-3</v>
      </c>
      <c r="O152" s="24">
        <v>1.4480104085488801E-2</v>
      </c>
    </row>
    <row r="153" spans="1:15">
      <c r="A153" s="21" t="s">
        <v>380</v>
      </c>
      <c r="B153" s="24" t="s">
        <v>381</v>
      </c>
      <c r="C153" s="24" t="s">
        <v>587</v>
      </c>
      <c r="D153" s="24" t="s">
        <v>588</v>
      </c>
      <c r="E153" s="24">
        <v>74.779441803757507</v>
      </c>
      <c r="F153" s="24">
        <v>73.079912310177093</v>
      </c>
      <c r="G153" s="24">
        <v>74.892022487633895</v>
      </c>
      <c r="H153" s="24">
        <v>74.348629546099104</v>
      </c>
      <c r="I153" s="24">
        <v>67.298265581112503</v>
      </c>
      <c r="J153" s="24">
        <v>71.054458244323399</v>
      </c>
      <c r="K153" s="24">
        <v>68.224795864055693</v>
      </c>
      <c r="L153" s="24">
        <v>61.354693964017102</v>
      </c>
      <c r="M153" s="24">
        <v>61.438514016165499</v>
      </c>
      <c r="N153" s="27"/>
      <c r="O153" s="27"/>
    </row>
    <row r="154" spans="1:15">
      <c r="A154" s="21" t="s">
        <v>96</v>
      </c>
      <c r="B154" s="24" t="s">
        <v>382</v>
      </c>
      <c r="C154" s="24" t="s">
        <v>587</v>
      </c>
      <c r="D154" s="24" t="s">
        <v>588</v>
      </c>
      <c r="E154" s="24">
        <v>17.387683179988699</v>
      </c>
      <c r="F154" s="24">
        <v>13.514560722590099</v>
      </c>
      <c r="G154" s="24">
        <v>14.042296299284599</v>
      </c>
      <c r="H154" s="24">
        <v>16.312993524528199</v>
      </c>
      <c r="I154" s="24">
        <v>14.370336797297901</v>
      </c>
      <c r="J154" s="24">
        <v>13.0140019971351</v>
      </c>
      <c r="K154" s="24">
        <v>10.6176562100708</v>
      </c>
      <c r="L154" s="24">
        <v>5.9991636026434998</v>
      </c>
      <c r="M154" s="24">
        <v>4.9026668876985697</v>
      </c>
      <c r="N154" s="24">
        <v>5.6417492598020598</v>
      </c>
      <c r="O154" s="24">
        <v>6.6609227933818902</v>
      </c>
    </row>
    <row r="155" spans="1:15">
      <c r="A155" s="21" t="s">
        <v>383</v>
      </c>
      <c r="B155" s="24" t="s">
        <v>384</v>
      </c>
      <c r="C155" s="24" t="s">
        <v>587</v>
      </c>
      <c r="D155" s="24" t="s">
        <v>588</v>
      </c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1:15">
      <c r="A156" s="21" t="s">
        <v>385</v>
      </c>
      <c r="B156" s="24" t="s">
        <v>386</v>
      </c>
      <c r="C156" s="24" t="s">
        <v>587</v>
      </c>
      <c r="D156" s="24" t="s">
        <v>588</v>
      </c>
      <c r="E156" s="24">
        <v>22.1701457459395</v>
      </c>
      <c r="F156" s="24">
        <v>21.831847492834999</v>
      </c>
      <c r="G156" s="24">
        <v>22.962142786624501</v>
      </c>
      <c r="H156" s="24">
        <v>22.700308392988099</v>
      </c>
      <c r="I156" s="24">
        <v>22.351371059405398</v>
      </c>
      <c r="J156" s="24">
        <v>23.2739943489157</v>
      </c>
      <c r="K156" s="24">
        <v>21.5849873081306</v>
      </c>
      <c r="L156" s="24">
        <v>16.488991021124502</v>
      </c>
      <c r="M156" s="24">
        <v>16.851673186883701</v>
      </c>
      <c r="N156" s="24">
        <v>16.931056524038102</v>
      </c>
      <c r="O156" s="24">
        <v>15.8663650094029</v>
      </c>
    </row>
    <row r="157" spans="1:15">
      <c r="A157" s="21" t="s">
        <v>387</v>
      </c>
      <c r="B157" s="24" t="s">
        <v>388</v>
      </c>
      <c r="C157" s="24" t="s">
        <v>587</v>
      </c>
      <c r="D157" s="24" t="s">
        <v>588</v>
      </c>
      <c r="E157" s="27"/>
      <c r="F157" s="24">
        <v>1.1178510839103399</v>
      </c>
      <c r="G157" s="24">
        <v>7.6822478444290896</v>
      </c>
      <c r="H157" s="24">
        <v>8.7153020202489806</v>
      </c>
      <c r="I157" s="24">
        <v>6.4389799677844399</v>
      </c>
      <c r="J157" s="24">
        <v>2.4789698737538601</v>
      </c>
      <c r="K157" s="24">
        <v>1.75512220092315</v>
      </c>
      <c r="L157" s="24">
        <v>1.3592213997448599</v>
      </c>
      <c r="M157" s="24">
        <v>1.1484343690508101</v>
      </c>
      <c r="N157" s="24">
        <v>1.5071041539852099</v>
      </c>
      <c r="O157" s="24">
        <v>1.69829722288296</v>
      </c>
    </row>
    <row r="158" spans="1:15">
      <c r="A158" s="21" t="s">
        <v>389</v>
      </c>
      <c r="B158" s="24" t="s">
        <v>390</v>
      </c>
      <c r="C158" s="24" t="s">
        <v>587</v>
      </c>
      <c r="D158" s="24" t="s">
        <v>588</v>
      </c>
      <c r="E158" s="24">
        <v>5.9883877802238299</v>
      </c>
      <c r="F158" s="27"/>
      <c r="G158" s="24">
        <v>0.12720420340661001</v>
      </c>
      <c r="H158" s="24">
        <v>0.15470569023870701</v>
      </c>
      <c r="I158" s="24">
        <v>0.29540803496569001</v>
      </c>
      <c r="J158" s="27"/>
      <c r="K158" s="27"/>
      <c r="L158" s="27"/>
      <c r="M158" s="24">
        <v>5.4777918548314299E-2</v>
      </c>
      <c r="N158" s="24">
        <v>6.3897016764688702E-2</v>
      </c>
      <c r="O158" s="27"/>
    </row>
    <row r="159" spans="1:15">
      <c r="A159" s="21" t="s">
        <v>391</v>
      </c>
      <c r="B159" s="24" t="s">
        <v>392</v>
      </c>
      <c r="C159" s="24" t="s">
        <v>587</v>
      </c>
      <c r="D159" s="24" t="s">
        <v>588</v>
      </c>
      <c r="E159" s="24">
        <v>2.1370095270776299</v>
      </c>
      <c r="F159" s="24">
        <v>1.5534404148117</v>
      </c>
      <c r="G159" s="24">
        <v>25.656278759310698</v>
      </c>
      <c r="H159" s="24">
        <v>42.590237315343998</v>
      </c>
      <c r="I159" s="24">
        <v>45.176673837145202</v>
      </c>
      <c r="J159" s="24">
        <v>42.483459154521697</v>
      </c>
      <c r="K159" s="24">
        <v>43.057286831274297</v>
      </c>
      <c r="L159" s="24">
        <v>37.768915619836399</v>
      </c>
      <c r="M159" s="24">
        <v>24.483935029602399</v>
      </c>
      <c r="N159" s="24">
        <v>36.433289719976003</v>
      </c>
      <c r="O159" s="24">
        <v>29.132030005236</v>
      </c>
    </row>
    <row r="160" spans="1:15">
      <c r="A160" s="21" t="s">
        <v>25</v>
      </c>
      <c r="B160" s="24" t="s">
        <v>393</v>
      </c>
      <c r="C160" s="24" t="s">
        <v>587</v>
      </c>
      <c r="D160" s="24" t="s">
        <v>588</v>
      </c>
      <c r="E160" s="27"/>
      <c r="F160" s="27"/>
      <c r="G160" s="24">
        <v>35.181808202683001</v>
      </c>
      <c r="H160" s="24">
        <v>35.9097192434511</v>
      </c>
      <c r="I160" s="24">
        <v>24.3583253644933</v>
      </c>
      <c r="J160" s="24">
        <v>33.617440674576997</v>
      </c>
      <c r="K160" s="24">
        <v>42.873059549250598</v>
      </c>
      <c r="L160" s="24">
        <v>44.562343642868903</v>
      </c>
      <c r="M160" s="24">
        <v>28.1751497701276</v>
      </c>
      <c r="N160" s="24">
        <v>26.888843148916099</v>
      </c>
      <c r="O160" s="24">
        <v>21.578600039065901</v>
      </c>
    </row>
    <row r="161" spans="1:15">
      <c r="A161" s="21" t="s">
        <v>394</v>
      </c>
      <c r="B161" s="24" t="s">
        <v>395</v>
      </c>
      <c r="C161" s="24" t="s">
        <v>587</v>
      </c>
      <c r="D161" s="24" t="s">
        <v>588</v>
      </c>
      <c r="E161" s="24">
        <v>72.339094613738794</v>
      </c>
      <c r="F161" s="24">
        <v>70.428453288212694</v>
      </c>
      <c r="G161" s="24">
        <v>71.075508399976101</v>
      </c>
      <c r="H161" s="24">
        <v>67.573262578278204</v>
      </c>
      <c r="I161" s="27"/>
      <c r="J161" s="24">
        <v>67.526225952794704</v>
      </c>
      <c r="K161" s="24">
        <v>65.167669469960003</v>
      </c>
      <c r="L161" s="27"/>
      <c r="M161" s="24">
        <v>63.242003849922902</v>
      </c>
      <c r="N161" s="27"/>
      <c r="O161" s="27"/>
    </row>
    <row r="162" spans="1:15">
      <c r="A162" s="21" t="s">
        <v>396</v>
      </c>
      <c r="B162" s="24" t="s">
        <v>397</v>
      </c>
      <c r="C162" s="24" t="s">
        <v>587</v>
      </c>
      <c r="D162" s="24" t="s">
        <v>588</v>
      </c>
      <c r="E162" s="24">
        <v>3.96301751719961</v>
      </c>
      <c r="F162" s="24">
        <v>3.5696951423926899</v>
      </c>
      <c r="G162" s="24">
        <v>10.7550022582619</v>
      </c>
      <c r="H162" s="24">
        <v>14.980803572901101</v>
      </c>
      <c r="I162" s="24">
        <v>13.89894689346</v>
      </c>
      <c r="J162" s="24">
        <v>29.249960316337798</v>
      </c>
      <c r="K162" s="24">
        <v>14.5616643039941</v>
      </c>
      <c r="L162" s="24">
        <v>14.8155843718284</v>
      </c>
      <c r="M162" s="24">
        <v>16.111559806038301</v>
      </c>
      <c r="N162" s="24">
        <v>12.3795633020833</v>
      </c>
      <c r="O162" s="24">
        <v>20.806647577602799</v>
      </c>
    </row>
    <row r="163" spans="1:15">
      <c r="A163" s="21" t="s">
        <v>398</v>
      </c>
      <c r="B163" s="24" t="s">
        <v>399</v>
      </c>
      <c r="C163" s="24" t="s">
        <v>587</v>
      </c>
      <c r="D163" s="24" t="s">
        <v>588</v>
      </c>
      <c r="E163" s="27"/>
      <c r="F163" s="27"/>
      <c r="G163" s="27"/>
      <c r="H163" s="27"/>
      <c r="I163" s="27"/>
      <c r="J163" s="24">
        <v>41.6734070904524</v>
      </c>
      <c r="K163" s="24">
        <v>27.865240090465999</v>
      </c>
      <c r="L163" s="24">
        <v>22.697230013577499</v>
      </c>
      <c r="M163" s="24">
        <v>31.6804664734148</v>
      </c>
      <c r="N163" s="24">
        <v>47.374329283555802</v>
      </c>
      <c r="O163" s="24">
        <v>46.7493326177892</v>
      </c>
    </row>
    <row r="164" spans="1:15">
      <c r="A164" s="21" t="s">
        <v>400</v>
      </c>
      <c r="B164" s="24" t="s">
        <v>401</v>
      </c>
      <c r="C164" s="24" t="s">
        <v>587</v>
      </c>
      <c r="D164" s="24" t="s">
        <v>588</v>
      </c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1:15">
      <c r="A165" s="21" t="s">
        <v>402</v>
      </c>
      <c r="B165" s="24" t="s">
        <v>403</v>
      </c>
      <c r="C165" s="24" t="s">
        <v>587</v>
      </c>
      <c r="D165" s="24" t="s">
        <v>588</v>
      </c>
      <c r="E165" s="24">
        <v>10.868344865421101</v>
      </c>
      <c r="F165" s="24">
        <v>17.481769642487901</v>
      </c>
      <c r="G165" s="24">
        <v>19.658842838959799</v>
      </c>
      <c r="H165" s="24">
        <v>16.278982652030599</v>
      </c>
      <c r="I165" s="24">
        <v>27.8129580184631</v>
      </c>
      <c r="J165" s="24">
        <v>33.463549448336202</v>
      </c>
      <c r="K165" s="24">
        <v>30.0379129460039</v>
      </c>
      <c r="L165" s="24">
        <v>30.379624999956501</v>
      </c>
      <c r="M165" s="24">
        <v>27.8893633156063</v>
      </c>
      <c r="N165" s="24">
        <v>51.983332852395201</v>
      </c>
      <c r="O165" s="24">
        <v>47.020963001470598</v>
      </c>
    </row>
    <row r="166" spans="1:15">
      <c r="A166" s="21" t="s">
        <v>404</v>
      </c>
      <c r="B166" s="24" t="s">
        <v>405</v>
      </c>
      <c r="C166" s="24" t="s">
        <v>587</v>
      </c>
      <c r="D166" s="24" t="s">
        <v>588</v>
      </c>
      <c r="E166" s="24">
        <v>21.671895840386799</v>
      </c>
      <c r="F166" s="24">
        <v>17.870294264826001</v>
      </c>
      <c r="G166" s="24">
        <v>16.6473073075481</v>
      </c>
      <c r="H166" s="24">
        <v>5.0552618621310303</v>
      </c>
      <c r="I166" s="24">
        <v>14.963596436117401</v>
      </c>
      <c r="J166" s="24">
        <v>2.9677647200170698</v>
      </c>
      <c r="K166" s="24">
        <v>3.2626558008689099</v>
      </c>
      <c r="L166" s="27"/>
      <c r="M166" s="27"/>
      <c r="N166" s="27"/>
      <c r="O166" s="27"/>
    </row>
    <row r="167" spans="1:15">
      <c r="A167" s="21" t="s">
        <v>406</v>
      </c>
      <c r="B167" s="24" t="s">
        <v>407</v>
      </c>
      <c r="C167" s="24" t="s">
        <v>587</v>
      </c>
      <c r="D167" s="24" t="s">
        <v>588</v>
      </c>
      <c r="E167" s="24">
        <v>3.2709935021834599E-2</v>
      </c>
      <c r="F167" s="24">
        <v>2.98838248890014E-2</v>
      </c>
      <c r="G167" s="24">
        <v>6.0061507978108103E-4</v>
      </c>
      <c r="H167" s="24">
        <v>8.3192690493467697E-4</v>
      </c>
      <c r="I167" s="24">
        <v>7.5324445449235296E-4</v>
      </c>
      <c r="J167" s="24">
        <v>5.5219290273173796E-4</v>
      </c>
      <c r="K167" s="24">
        <v>9.2346230963622801E-4</v>
      </c>
      <c r="L167" s="24">
        <v>2.1926577476618402E-3</v>
      </c>
      <c r="M167" s="24">
        <v>5.2685048827548703E-4</v>
      </c>
      <c r="N167" s="24">
        <v>1.5753114628024201</v>
      </c>
      <c r="O167" s="24">
        <v>1.10686183082339</v>
      </c>
    </row>
    <row r="168" spans="1:15">
      <c r="A168" s="21" t="s">
        <v>408</v>
      </c>
      <c r="B168" s="24" t="s">
        <v>409</v>
      </c>
      <c r="C168" s="24" t="s">
        <v>587</v>
      </c>
      <c r="D168" s="24" t="s">
        <v>588</v>
      </c>
      <c r="E168" s="24">
        <v>2.6977959632336901E-2</v>
      </c>
      <c r="F168" s="24">
        <v>0.11377631575548</v>
      </c>
      <c r="G168" s="24">
        <v>0.18568595052998901</v>
      </c>
      <c r="H168" s="24">
        <v>9.8610271880163899E-2</v>
      </c>
      <c r="I168" s="24">
        <v>9.4092842462414894E-2</v>
      </c>
      <c r="J168" s="24">
        <v>3.65608401334633E-2</v>
      </c>
      <c r="K168" s="24">
        <v>4.4931583233135002E-2</v>
      </c>
      <c r="L168" s="24">
        <v>2.02459803518657E-2</v>
      </c>
      <c r="M168" s="24">
        <v>2.3873985337034401E-2</v>
      </c>
      <c r="N168" s="24">
        <v>7.9590224636322496E-2</v>
      </c>
      <c r="O168" s="27"/>
    </row>
    <row r="169" spans="1:15">
      <c r="A169" s="21" t="s">
        <v>24</v>
      </c>
      <c r="B169" s="24" t="s">
        <v>410</v>
      </c>
      <c r="C169" s="24" t="s">
        <v>587</v>
      </c>
      <c r="D169" s="24" t="s">
        <v>588</v>
      </c>
      <c r="E169" s="24">
        <v>18.3965767828652</v>
      </c>
      <c r="F169" s="24">
        <v>14.811860333894501</v>
      </c>
      <c r="G169" s="24">
        <v>15.856876825526699</v>
      </c>
      <c r="H169" s="24">
        <v>17.751428066152201</v>
      </c>
      <c r="I169" s="24">
        <v>20.436155586352001</v>
      </c>
      <c r="J169" s="24">
        <v>22.258187587944601</v>
      </c>
      <c r="K169" s="24">
        <v>22.011187692999801</v>
      </c>
      <c r="L169" s="24">
        <v>16.093610008412099</v>
      </c>
      <c r="M169" s="24">
        <v>13.783290019128801</v>
      </c>
      <c r="N169" s="24">
        <v>15.124771099408701</v>
      </c>
      <c r="O169" s="24">
        <v>15.3211634190955</v>
      </c>
    </row>
    <row r="170" spans="1:15">
      <c r="A170" s="21" t="s">
        <v>411</v>
      </c>
      <c r="B170" s="24" t="s">
        <v>412</v>
      </c>
      <c r="C170" s="24" t="s">
        <v>587</v>
      </c>
      <c r="D170" s="24" t="s">
        <v>588</v>
      </c>
      <c r="E170" s="24">
        <v>11.8996966854683</v>
      </c>
      <c r="F170" s="24">
        <v>10.261163668686001</v>
      </c>
      <c r="G170" s="24">
        <v>11.62377222756</v>
      </c>
      <c r="H170" s="24">
        <v>14.359955180308299</v>
      </c>
      <c r="I170" s="24">
        <v>14.0552155477473</v>
      </c>
      <c r="J170" s="24">
        <v>14.779094528308001</v>
      </c>
      <c r="K170" s="24">
        <v>15.5209330016169</v>
      </c>
      <c r="L170" s="24">
        <v>11.230233182551601</v>
      </c>
      <c r="M170" s="24">
        <v>10.194654817154699</v>
      </c>
      <c r="N170" s="24">
        <v>13.4727165428658</v>
      </c>
      <c r="O170" s="24">
        <v>16.273244551653001</v>
      </c>
    </row>
    <row r="171" spans="1:15">
      <c r="A171" s="21" t="s">
        <v>51</v>
      </c>
      <c r="B171" s="24" t="s">
        <v>413</v>
      </c>
      <c r="C171" s="24" t="s">
        <v>587</v>
      </c>
      <c r="D171" s="24" t="s">
        <v>588</v>
      </c>
      <c r="E171" s="24">
        <v>0.47935618118874102</v>
      </c>
      <c r="F171" s="24">
        <v>0.840594566617896</v>
      </c>
      <c r="G171" s="24">
        <v>1.30244723790398</v>
      </c>
      <c r="H171" s="24">
        <v>1.31809071403106</v>
      </c>
      <c r="I171" s="24">
        <v>0.99309266978161304</v>
      </c>
      <c r="J171" s="24">
        <v>1.2615964417658601</v>
      </c>
      <c r="K171" s="24">
        <v>1.4810226862021501</v>
      </c>
      <c r="L171" s="24">
        <v>2.8184950318855799</v>
      </c>
      <c r="M171" s="24">
        <v>1.47022422929957</v>
      </c>
      <c r="N171" s="24">
        <v>0.50361685768979902</v>
      </c>
      <c r="O171" s="24">
        <v>0.62457803765808895</v>
      </c>
    </row>
    <row r="172" spans="1:15">
      <c r="A172" s="21" t="s">
        <v>414</v>
      </c>
      <c r="B172" s="24" t="s">
        <v>415</v>
      </c>
      <c r="C172" s="24" t="s">
        <v>587</v>
      </c>
      <c r="D172" s="24" t="s">
        <v>588</v>
      </c>
      <c r="E172" s="24">
        <v>1.1218409475634499E-2</v>
      </c>
      <c r="F172" s="24">
        <v>4.8779231188354998E-3</v>
      </c>
      <c r="G172" s="24">
        <v>7.62544373728435E-2</v>
      </c>
      <c r="H172" s="24">
        <v>1.04689196699379E-2</v>
      </c>
      <c r="I172" s="24">
        <v>1.52025031468088E-2</v>
      </c>
      <c r="J172" s="24">
        <v>1.47760940182045E-2</v>
      </c>
      <c r="K172" s="24">
        <v>2.4384511273763299E-3</v>
      </c>
      <c r="L172" s="24">
        <v>1.3200711699004501E-2</v>
      </c>
      <c r="M172" s="27"/>
      <c r="N172" s="27"/>
      <c r="O172" s="27"/>
    </row>
    <row r="173" spans="1:15">
      <c r="A173" s="21" t="s">
        <v>416</v>
      </c>
      <c r="B173" s="24" t="s">
        <v>417</v>
      </c>
      <c r="C173" s="24" t="s">
        <v>587</v>
      </c>
      <c r="D173" s="24" t="s">
        <v>588</v>
      </c>
      <c r="E173" s="24">
        <v>1.5854481727810601</v>
      </c>
      <c r="F173" s="24">
        <v>1.2380253705736901</v>
      </c>
      <c r="G173" s="24">
        <v>1.8521100558332799</v>
      </c>
      <c r="H173" s="24">
        <v>1.10739104380653</v>
      </c>
      <c r="I173" s="24">
        <v>18.279816077312301</v>
      </c>
      <c r="J173" s="24">
        <v>31.494213773349699</v>
      </c>
      <c r="K173" s="24">
        <v>27.031870426697498</v>
      </c>
      <c r="L173" s="24">
        <v>19.8306814480433</v>
      </c>
      <c r="M173" s="24">
        <v>17.117153836563599</v>
      </c>
      <c r="N173" s="27"/>
      <c r="O173" s="27"/>
    </row>
    <row r="174" spans="1:15">
      <c r="A174" s="21" t="s">
        <v>418</v>
      </c>
      <c r="B174" s="24" t="s">
        <v>419</v>
      </c>
      <c r="C174" s="24" t="s">
        <v>587</v>
      </c>
      <c r="D174" s="24" t="s">
        <v>588</v>
      </c>
      <c r="E174" s="24">
        <v>91.743409298898797</v>
      </c>
      <c r="F174" s="24">
        <v>90.361531347458296</v>
      </c>
      <c r="G174" s="24">
        <v>87.131679092679803</v>
      </c>
      <c r="H174" s="24">
        <v>89.126472851510101</v>
      </c>
      <c r="I174" s="24">
        <v>84.038927616375204</v>
      </c>
      <c r="J174" s="24">
        <v>87.620664636391396</v>
      </c>
      <c r="K174" s="24">
        <v>90.854186859809005</v>
      </c>
      <c r="L174" s="27"/>
      <c r="M174" s="24">
        <v>96.301862900076003</v>
      </c>
      <c r="N174" s="24">
        <v>95.842424371160703</v>
      </c>
      <c r="O174" s="24">
        <v>94.010477359288103</v>
      </c>
    </row>
    <row r="175" spans="1:15">
      <c r="A175" s="21" t="s">
        <v>97</v>
      </c>
      <c r="B175" s="24" t="s">
        <v>420</v>
      </c>
      <c r="C175" s="24" t="s">
        <v>587</v>
      </c>
      <c r="D175" s="24" t="s">
        <v>588</v>
      </c>
      <c r="E175" s="24">
        <v>0.39168424564652998</v>
      </c>
      <c r="F175" s="24">
        <v>0.857329021079272</v>
      </c>
      <c r="G175" s="24">
        <v>1.37211976583933</v>
      </c>
      <c r="H175" s="24">
        <v>0.77390210780808399</v>
      </c>
      <c r="I175" s="24">
        <v>0.38404377561978698</v>
      </c>
      <c r="J175" s="24">
        <v>0.461374534775704</v>
      </c>
      <c r="K175" s="24">
        <v>0.33530366438221498</v>
      </c>
      <c r="L175" s="24">
        <v>0.29657761399490401</v>
      </c>
      <c r="M175" s="24">
        <v>0.171876077732288</v>
      </c>
      <c r="N175" s="24">
        <v>0.24997541478149601</v>
      </c>
      <c r="O175" s="24">
        <v>0.26663726157033002</v>
      </c>
    </row>
    <row r="176" spans="1:15">
      <c r="A176" s="21" t="s">
        <v>70</v>
      </c>
      <c r="B176" s="24" t="s">
        <v>421</v>
      </c>
      <c r="C176" s="24" t="s">
        <v>587</v>
      </c>
      <c r="D176" s="24" t="s">
        <v>588</v>
      </c>
      <c r="E176" s="24">
        <v>10.5942695133466</v>
      </c>
      <c r="F176" s="24">
        <v>8.1544164661757694</v>
      </c>
      <c r="G176" s="24">
        <v>10.0089384279926</v>
      </c>
      <c r="H176" s="24">
        <v>13.392173951742601</v>
      </c>
      <c r="I176" s="24">
        <v>14.0691250568321</v>
      </c>
      <c r="J176" s="24">
        <v>19.5103641270181</v>
      </c>
      <c r="K176" s="24">
        <v>16.5940016683058</v>
      </c>
      <c r="L176" s="24">
        <v>10.5916074682928</v>
      </c>
      <c r="M176" s="24">
        <v>8.6138592487213099</v>
      </c>
      <c r="N176" s="24">
        <v>9.0623065265285003</v>
      </c>
      <c r="O176" s="24">
        <v>10.266163886149</v>
      </c>
    </row>
    <row r="177" spans="1:15">
      <c r="A177" s="21" t="s">
        <v>422</v>
      </c>
      <c r="B177" s="24" t="s">
        <v>423</v>
      </c>
      <c r="C177" s="24" t="s">
        <v>587</v>
      </c>
      <c r="D177" s="24" t="s">
        <v>588</v>
      </c>
      <c r="E177" s="24">
        <v>68.896673422129197</v>
      </c>
      <c r="F177" s="24">
        <v>63.038910770346298</v>
      </c>
      <c r="G177" s="24">
        <v>63.757320323287402</v>
      </c>
      <c r="H177" s="24">
        <v>68.163356297417707</v>
      </c>
      <c r="I177" s="24">
        <v>69.999448118898997</v>
      </c>
      <c r="J177" s="24">
        <v>67.689794803521295</v>
      </c>
      <c r="K177" s="24">
        <v>64.905217050932094</v>
      </c>
      <c r="L177" s="24">
        <v>57.730244758316097</v>
      </c>
      <c r="M177" s="24">
        <v>53.004469687022102</v>
      </c>
      <c r="N177" s="24">
        <v>57.217480770081401</v>
      </c>
      <c r="O177" s="24">
        <v>62.332092647303199</v>
      </c>
    </row>
    <row r="178" spans="1:15">
      <c r="A178" s="21" t="s">
        <v>26</v>
      </c>
      <c r="B178" s="24" t="s">
        <v>424</v>
      </c>
      <c r="C178" s="24" t="s">
        <v>587</v>
      </c>
      <c r="D178" s="24" t="s">
        <v>588</v>
      </c>
      <c r="E178" s="27"/>
      <c r="F178" s="24">
        <v>1.6875201518896799E-3</v>
      </c>
      <c r="G178" s="28">
        <v>4.5184108995034E-5</v>
      </c>
      <c r="H178" s="28">
        <v>5.1783004873770201E-6</v>
      </c>
      <c r="I178" s="24">
        <v>1.2744540156967301E-2</v>
      </c>
      <c r="J178" s="24">
        <v>3.1733694248497302E-3</v>
      </c>
      <c r="K178" s="24">
        <v>4.2769197140458699E-3</v>
      </c>
      <c r="L178" s="24">
        <v>2.11759790980908E-4</v>
      </c>
      <c r="M178" s="28">
        <v>2.8813567917267701E-5</v>
      </c>
      <c r="N178" s="24">
        <v>2.6623596515867199E-3</v>
      </c>
      <c r="O178" s="27"/>
    </row>
    <row r="179" spans="1:15">
      <c r="A179" s="21" t="s">
        <v>425</v>
      </c>
      <c r="B179" s="24" t="s">
        <v>426</v>
      </c>
      <c r="C179" s="24" t="s">
        <v>587</v>
      </c>
      <c r="D179" s="24" t="s">
        <v>588</v>
      </c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1:15">
      <c r="A180" s="21" t="s">
        <v>105</v>
      </c>
      <c r="B180" s="24" t="s">
        <v>427</v>
      </c>
      <c r="C180" s="24" t="s">
        <v>587</v>
      </c>
      <c r="D180" s="24" t="s">
        <v>588</v>
      </c>
      <c r="E180" s="24">
        <v>7.2096502754574701</v>
      </c>
      <c r="F180" s="24">
        <v>5.0918444862764396</v>
      </c>
      <c r="G180" s="24">
        <v>5.0176381935738297</v>
      </c>
      <c r="H180" s="24">
        <v>5.56531937040595</v>
      </c>
      <c r="I180" s="24">
        <v>4.9382265669445404</v>
      </c>
      <c r="J180" s="24">
        <v>3.7289760670141598</v>
      </c>
      <c r="K180" s="24">
        <v>3.2737557799065602</v>
      </c>
      <c r="L180" s="24">
        <v>1.9180416584789499</v>
      </c>
      <c r="M180" s="24">
        <v>1.47669725046471</v>
      </c>
      <c r="N180" s="24">
        <v>1.69806275494254</v>
      </c>
      <c r="O180" s="24">
        <v>1.83887101241085</v>
      </c>
    </row>
    <row r="181" spans="1:15">
      <c r="A181" s="21" t="s">
        <v>428</v>
      </c>
      <c r="B181" s="24" t="s">
        <v>429</v>
      </c>
      <c r="C181" s="24" t="s">
        <v>587</v>
      </c>
      <c r="D181" s="24" t="s">
        <v>588</v>
      </c>
      <c r="E181" s="24">
        <v>8.9883210859523199</v>
      </c>
      <c r="F181" s="24">
        <v>7.56640305341858</v>
      </c>
      <c r="G181" s="24">
        <v>8.2664136777873001</v>
      </c>
      <c r="H181" s="24">
        <v>9.6607959016028495</v>
      </c>
      <c r="I181" s="24">
        <v>9.8553148341416108</v>
      </c>
      <c r="J181" s="24">
        <v>10.030515532993601</v>
      </c>
      <c r="K181" s="24">
        <v>9.5405018669493202</v>
      </c>
      <c r="L181" s="24">
        <v>7.2878905106565997</v>
      </c>
      <c r="M181" s="24">
        <v>6.3700596001973704</v>
      </c>
      <c r="N181" s="24">
        <v>7.3239442416527298</v>
      </c>
      <c r="O181" s="24">
        <v>8.4415346242235696</v>
      </c>
    </row>
    <row r="182" spans="1:15">
      <c r="A182" s="21" t="s">
        <v>16</v>
      </c>
      <c r="B182" s="24" t="s">
        <v>430</v>
      </c>
      <c r="C182" s="24" t="s">
        <v>587</v>
      </c>
      <c r="D182" s="24" t="s">
        <v>588</v>
      </c>
      <c r="E182" s="24">
        <v>86.389095585623807</v>
      </c>
      <c r="F182" s="24">
        <v>75.025638316553895</v>
      </c>
      <c r="G182" s="24">
        <v>77.843840934196905</v>
      </c>
      <c r="H182" s="24">
        <v>74.375706429803103</v>
      </c>
      <c r="I182" s="24">
        <v>83.549548190259699</v>
      </c>
      <c r="J182" s="24">
        <v>82.537099292656507</v>
      </c>
      <c r="K182" s="24">
        <v>81.671196778666598</v>
      </c>
      <c r="L182" s="24">
        <v>76.163659779985906</v>
      </c>
      <c r="M182" s="24">
        <v>75.108375046102097</v>
      </c>
      <c r="N182" s="24">
        <v>73.704379474407105</v>
      </c>
      <c r="O182" s="24">
        <v>75.221407863399193</v>
      </c>
    </row>
    <row r="183" spans="1:15">
      <c r="A183" s="21" t="s">
        <v>431</v>
      </c>
      <c r="B183" s="24" t="s">
        <v>432</v>
      </c>
      <c r="C183" s="24" t="s">
        <v>587</v>
      </c>
      <c r="D183" s="24" t="s">
        <v>588</v>
      </c>
      <c r="E183" s="24">
        <v>67.816858486585602</v>
      </c>
      <c r="F183" s="24">
        <v>58.237419134520799</v>
      </c>
      <c r="G183" s="24">
        <v>67.832758701442103</v>
      </c>
      <c r="H183" s="24">
        <v>68.396845265727293</v>
      </c>
      <c r="I183" s="24">
        <v>61.898698776047397</v>
      </c>
      <c r="J183" s="24">
        <v>64.4287060234237</v>
      </c>
      <c r="K183" s="24">
        <v>64.5698997843337</v>
      </c>
      <c r="L183" s="24">
        <v>59.962266825824301</v>
      </c>
      <c r="M183" s="24">
        <v>63.995769317126197</v>
      </c>
      <c r="N183" s="24">
        <v>65.761146979635797</v>
      </c>
      <c r="O183" s="24">
        <v>67.211319532081504</v>
      </c>
    </row>
    <row r="184" spans="1:15">
      <c r="A184" s="21" t="s">
        <v>17</v>
      </c>
      <c r="B184" s="24" t="s">
        <v>433</v>
      </c>
      <c r="C184" s="24" t="s">
        <v>587</v>
      </c>
      <c r="D184" s="24" t="s">
        <v>588</v>
      </c>
      <c r="E184" s="24">
        <v>5.7928263415625301</v>
      </c>
      <c r="F184" s="24">
        <v>4.1154900358338899</v>
      </c>
      <c r="G184" s="24">
        <v>5.7099125382761704</v>
      </c>
      <c r="H184" s="24">
        <v>5.2157727348368397</v>
      </c>
      <c r="I184" s="24">
        <v>1.35109415363232</v>
      </c>
      <c r="J184" s="24">
        <v>2.1054092618074298</v>
      </c>
      <c r="K184" s="24">
        <v>2.6421981068514899</v>
      </c>
      <c r="L184" s="24">
        <v>1.2108963725692501</v>
      </c>
      <c r="M184" s="24">
        <v>0.76182833586216603</v>
      </c>
      <c r="N184" s="24">
        <v>1.20324142352913</v>
      </c>
      <c r="O184" s="24">
        <v>2.13434567457255</v>
      </c>
    </row>
    <row r="185" spans="1:15">
      <c r="A185" s="21" t="s">
        <v>88</v>
      </c>
      <c r="B185" s="24" t="s">
        <v>434</v>
      </c>
      <c r="C185" s="24" t="s">
        <v>587</v>
      </c>
      <c r="D185" s="24" t="s">
        <v>588</v>
      </c>
      <c r="E185" s="24">
        <v>0.65001940505740197</v>
      </c>
      <c r="F185" s="24">
        <v>0.91375176842481898</v>
      </c>
      <c r="G185" s="24">
        <v>0.31270758848964297</v>
      </c>
      <c r="H185" s="24">
        <v>1.26315548620216E-2</v>
      </c>
      <c r="I185" s="24">
        <v>1.4284396622626001E-2</v>
      </c>
      <c r="J185" s="24">
        <v>1.16919558165401E-2</v>
      </c>
      <c r="K185" s="24">
        <v>1.41294644762111E-2</v>
      </c>
      <c r="L185" s="24">
        <v>1.22985702099356E-2</v>
      </c>
      <c r="M185" s="24">
        <v>2.9789408802617701E-2</v>
      </c>
      <c r="N185" s="27"/>
      <c r="O185" s="27"/>
    </row>
    <row r="186" spans="1:15">
      <c r="A186" s="21" t="s">
        <v>95</v>
      </c>
      <c r="B186" s="24" t="s">
        <v>435</v>
      </c>
      <c r="C186" s="24" t="s">
        <v>587</v>
      </c>
      <c r="D186" s="24" t="s">
        <v>588</v>
      </c>
      <c r="E186" s="24">
        <v>11.118427987110399</v>
      </c>
      <c r="F186" s="24">
        <v>10.3487606849492</v>
      </c>
      <c r="G186" s="24">
        <v>11.915180674060901</v>
      </c>
      <c r="H186" s="24">
        <v>13.4800932927602</v>
      </c>
      <c r="I186" s="24">
        <v>14.664757543475</v>
      </c>
      <c r="J186" s="24">
        <v>16.064324493451</v>
      </c>
      <c r="K186" s="24">
        <v>14.445847891042201</v>
      </c>
      <c r="L186" s="24">
        <v>8.6831751851466201</v>
      </c>
      <c r="M186" s="24">
        <v>7.8439050555487801</v>
      </c>
      <c r="N186" s="24">
        <v>9.4619356277813704</v>
      </c>
      <c r="O186" s="24">
        <v>10.4489706183526</v>
      </c>
    </row>
    <row r="187" spans="1:15">
      <c r="A187" s="21" t="s">
        <v>18</v>
      </c>
      <c r="B187" s="24" t="s">
        <v>436</v>
      </c>
      <c r="C187" s="24" t="s">
        <v>587</v>
      </c>
      <c r="D187" s="24" t="s">
        <v>588</v>
      </c>
      <c r="E187" s="24">
        <v>3.3049823262537199</v>
      </c>
      <c r="F187" s="24">
        <v>1.7937382728684701</v>
      </c>
      <c r="G187" s="24">
        <v>1.8821934192104499</v>
      </c>
      <c r="H187" s="24">
        <v>2.68404713702449</v>
      </c>
      <c r="I187" s="24">
        <v>2.3923252911487598</v>
      </c>
      <c r="J187" s="24">
        <v>3.7095655072454399</v>
      </c>
      <c r="K187" s="24">
        <v>2.95935892071016</v>
      </c>
      <c r="L187" s="24">
        <v>1.3012920932518</v>
      </c>
      <c r="M187" s="24">
        <v>1.33792938917211</v>
      </c>
      <c r="N187" s="24">
        <v>1.52474888937015</v>
      </c>
      <c r="O187" s="24">
        <v>1.57619669552464</v>
      </c>
    </row>
    <row r="188" spans="1:15">
      <c r="A188" s="21" t="s">
        <v>437</v>
      </c>
      <c r="B188" s="24" t="s">
        <v>438</v>
      </c>
      <c r="C188" s="24" t="s">
        <v>587</v>
      </c>
      <c r="D188" s="24" t="s">
        <v>588</v>
      </c>
      <c r="E188" s="27"/>
      <c r="F188" s="27"/>
      <c r="G188" s="27"/>
      <c r="H188" s="27"/>
      <c r="I188" s="24">
        <v>0.11475059683659899</v>
      </c>
      <c r="J188" s="27"/>
      <c r="K188" s="27"/>
      <c r="L188" s="27"/>
      <c r="M188" s="24">
        <v>5.19903035025715E-2</v>
      </c>
      <c r="N188" s="24">
        <v>0.45891123655713001</v>
      </c>
      <c r="O188" s="27"/>
    </row>
    <row r="189" spans="1:15">
      <c r="A189" s="21" t="s">
        <v>439</v>
      </c>
      <c r="B189" s="24" t="s">
        <v>440</v>
      </c>
      <c r="C189" s="24" t="s">
        <v>587</v>
      </c>
      <c r="D189" s="24" t="s">
        <v>588</v>
      </c>
      <c r="E189" s="27"/>
      <c r="F189" s="27"/>
      <c r="G189" s="27"/>
      <c r="H189" s="24">
        <v>0.60786659025350098</v>
      </c>
      <c r="I189" s="24">
        <v>1.6660909586108701</v>
      </c>
      <c r="J189" s="27"/>
      <c r="K189" s="27"/>
      <c r="L189" s="27"/>
      <c r="M189" s="27"/>
      <c r="N189" s="27"/>
      <c r="O189" s="27"/>
    </row>
    <row r="190" spans="1:15">
      <c r="A190" s="21" t="s">
        <v>67</v>
      </c>
      <c r="B190" s="24" t="s">
        <v>441</v>
      </c>
      <c r="C190" s="24" t="s">
        <v>587</v>
      </c>
      <c r="D190" s="24" t="s">
        <v>588</v>
      </c>
      <c r="E190" s="24">
        <v>4.1734209835066798</v>
      </c>
      <c r="F190" s="24">
        <v>3.0349911457248302</v>
      </c>
      <c r="G190" s="24">
        <v>4.0995931609898797</v>
      </c>
      <c r="H190" s="24">
        <v>4.85141214389526</v>
      </c>
      <c r="I190" s="24">
        <v>4.9207639238998198</v>
      </c>
      <c r="J190" s="24">
        <v>4.5936612042931202</v>
      </c>
      <c r="K190" s="24">
        <v>4.0466338387947003</v>
      </c>
      <c r="L190" s="24">
        <v>3.2503984154771102</v>
      </c>
      <c r="M190" s="24">
        <v>2.52147148105202</v>
      </c>
      <c r="N190" s="24">
        <v>2.4764277489685198</v>
      </c>
      <c r="O190" s="24">
        <v>2.4966965686992699</v>
      </c>
    </row>
    <row r="191" spans="1:15">
      <c r="A191" s="21" t="s">
        <v>442</v>
      </c>
      <c r="B191" s="24" t="s">
        <v>443</v>
      </c>
      <c r="C191" s="24" t="s">
        <v>587</v>
      </c>
      <c r="D191" s="24" t="s">
        <v>588</v>
      </c>
      <c r="E191" s="24">
        <v>74.016497355880603</v>
      </c>
      <c r="F191" s="24">
        <v>77.774775114553407</v>
      </c>
      <c r="G191" s="24">
        <v>76.829890176045495</v>
      </c>
      <c r="H191" s="24">
        <v>78.290892130824602</v>
      </c>
      <c r="I191" s="24">
        <v>77.652571161736802</v>
      </c>
      <c r="J191" s="24">
        <v>76.844789933914001</v>
      </c>
      <c r="K191" s="24">
        <v>78.208985828538005</v>
      </c>
      <c r="L191" s="27"/>
      <c r="M191" s="24">
        <v>77.396609632305399</v>
      </c>
      <c r="N191" s="27"/>
      <c r="O191" s="27"/>
    </row>
    <row r="192" spans="1:15">
      <c r="A192" s="21" t="s">
        <v>444</v>
      </c>
      <c r="B192" s="24" t="s">
        <v>445</v>
      </c>
      <c r="C192" s="24" t="s">
        <v>587</v>
      </c>
      <c r="D192" s="24" t="s">
        <v>588</v>
      </c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1:15">
      <c r="A193" s="21" t="s">
        <v>446</v>
      </c>
      <c r="B193" s="24" t="s">
        <v>447</v>
      </c>
      <c r="C193" s="24" t="s">
        <v>587</v>
      </c>
      <c r="D193" s="24" t="s">
        <v>588</v>
      </c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1:15">
      <c r="A194" s="21" t="s">
        <v>77</v>
      </c>
      <c r="B194" s="24" t="s">
        <v>448</v>
      </c>
      <c r="C194" s="24" t="s">
        <v>587</v>
      </c>
      <c r="D194" s="24" t="s">
        <v>588</v>
      </c>
      <c r="E194" s="24">
        <v>5.3323807959935898</v>
      </c>
      <c r="F194" s="24">
        <v>4.7106071578049598</v>
      </c>
      <c r="G194" s="24">
        <v>6.1033349902074399</v>
      </c>
      <c r="H194" s="24">
        <v>6.8646044839825704</v>
      </c>
      <c r="I194" s="24">
        <v>8.1382231537497294</v>
      </c>
      <c r="J194" s="24">
        <v>10.213195663837601</v>
      </c>
      <c r="K194" s="24">
        <v>7.9469302949754699</v>
      </c>
      <c r="L194" s="24">
        <v>7.3230539702397301</v>
      </c>
      <c r="M194" s="24">
        <v>5.9607432563525604</v>
      </c>
      <c r="N194" s="24">
        <v>6.8288640172913002</v>
      </c>
      <c r="O194" s="24">
        <v>6.63096637004909</v>
      </c>
    </row>
    <row r="195" spans="1:15">
      <c r="A195" s="21" t="s">
        <v>87</v>
      </c>
      <c r="B195" s="24" t="s">
        <v>449</v>
      </c>
      <c r="C195" s="24" t="s">
        <v>587</v>
      </c>
      <c r="D195" s="24" t="s">
        <v>588</v>
      </c>
      <c r="E195" s="24">
        <v>30.348995613609901</v>
      </c>
      <c r="F195" s="24">
        <v>37.794328411461102</v>
      </c>
      <c r="G195" s="24">
        <v>30.496326855316099</v>
      </c>
      <c r="H195" s="24">
        <v>29.353704873434801</v>
      </c>
      <c r="I195" s="24">
        <v>31.2091568354688</v>
      </c>
      <c r="J195" s="24">
        <v>24.053742690842601</v>
      </c>
      <c r="K195" s="24">
        <v>22.748514677927702</v>
      </c>
      <c r="L195" s="24">
        <v>25.169065079462602</v>
      </c>
      <c r="M195" s="24">
        <v>25.5826785002841</v>
      </c>
      <c r="N195" s="24">
        <v>24.803312364624102</v>
      </c>
      <c r="O195" s="24">
        <v>23.330340164404401</v>
      </c>
    </row>
    <row r="196" spans="1:15">
      <c r="A196" s="21" t="s">
        <v>450</v>
      </c>
      <c r="B196" s="24" t="s">
        <v>451</v>
      </c>
      <c r="C196" s="24" t="s">
        <v>587</v>
      </c>
      <c r="D196" s="24" t="s">
        <v>588</v>
      </c>
      <c r="E196" s="24">
        <v>0.38818675130254898</v>
      </c>
      <c r="F196" s="24">
        <v>0.21593550557137201</v>
      </c>
      <c r="G196" s="24">
        <v>9.1166487019422607E-2</v>
      </c>
      <c r="H196" s="24">
        <v>8.6633166842056394E-2</v>
      </c>
      <c r="I196" s="24">
        <v>0.23957864838523199</v>
      </c>
      <c r="J196" s="24">
        <v>0.23212061752007501</v>
      </c>
      <c r="K196" s="24">
        <v>0.19122987960721899</v>
      </c>
      <c r="L196" s="24">
        <v>0.164613187496219</v>
      </c>
      <c r="M196" s="24">
        <v>0.16351588481030799</v>
      </c>
      <c r="N196" s="27"/>
      <c r="O196" s="27"/>
    </row>
    <row r="197" spans="1:15">
      <c r="A197" s="21" t="s">
        <v>452</v>
      </c>
      <c r="B197" s="24" t="s">
        <v>453</v>
      </c>
      <c r="C197" s="24" t="s">
        <v>587</v>
      </c>
      <c r="D197" s="24" t="s">
        <v>588</v>
      </c>
      <c r="E197" s="24">
        <v>5.68150270381425E-2</v>
      </c>
      <c r="F197" s="24">
        <v>0.13418790774861999</v>
      </c>
      <c r="G197" s="24">
        <v>9.3959847435261604E-2</v>
      </c>
      <c r="H197" s="24">
        <v>0.104422279428712</v>
      </c>
      <c r="I197" s="24">
        <v>3.5627830495966198E-2</v>
      </c>
      <c r="J197" s="24">
        <v>0.16688020426177799</v>
      </c>
      <c r="K197" s="24">
        <v>3.3980469554346297E-2</v>
      </c>
      <c r="L197" s="24">
        <v>1.59696067515563</v>
      </c>
      <c r="M197" s="24">
        <v>1.36184745362449</v>
      </c>
      <c r="N197" s="24">
        <v>1.8279503819134899</v>
      </c>
      <c r="O197" s="24">
        <v>2.01866838092843</v>
      </c>
    </row>
    <row r="198" spans="1:15">
      <c r="A198" s="21" t="s">
        <v>454</v>
      </c>
      <c r="B198" s="24" t="s">
        <v>455</v>
      </c>
      <c r="C198" s="24" t="s">
        <v>587</v>
      </c>
      <c r="D198" s="24" t="s">
        <v>588</v>
      </c>
      <c r="E198" s="24">
        <v>9.0831447536655308</v>
      </c>
      <c r="F198" s="24">
        <v>7.7580558991609001</v>
      </c>
      <c r="G198" s="24">
        <v>8.3531842656813193</v>
      </c>
      <c r="H198" s="24">
        <v>9.8188168801274696</v>
      </c>
      <c r="I198" s="24">
        <v>9.9697965163582101</v>
      </c>
      <c r="J198" s="24">
        <v>10.1642451982263</v>
      </c>
      <c r="K198" s="24">
        <v>9.7510346028162793</v>
      </c>
      <c r="L198" s="24">
        <v>7.5563576442193696</v>
      </c>
      <c r="M198" s="24">
        <v>6.6484863127242697</v>
      </c>
      <c r="N198" s="24">
        <v>7.4499876742296403</v>
      </c>
      <c r="O198" s="24">
        <v>8.5373200658063997</v>
      </c>
    </row>
    <row r="199" spans="1:15">
      <c r="A199" s="21" t="s">
        <v>456</v>
      </c>
      <c r="B199" s="24" t="s">
        <v>457</v>
      </c>
      <c r="C199" s="24" t="s">
        <v>587</v>
      </c>
      <c r="D199" s="24" t="s">
        <v>588</v>
      </c>
      <c r="E199" s="24">
        <v>6.8134962685539299E-2</v>
      </c>
      <c r="F199" s="24">
        <v>5.8134222866887103E-2</v>
      </c>
      <c r="G199" s="24">
        <v>4.0566694474888497E-2</v>
      </c>
      <c r="H199" s="24">
        <v>3.6293810717676997E-2</v>
      </c>
      <c r="I199" s="24">
        <v>1.49683940176381E-2</v>
      </c>
      <c r="J199" s="24">
        <v>2.2658938224467101E-2</v>
      </c>
      <c r="K199" s="24">
        <v>1.02509951080992E-2</v>
      </c>
      <c r="L199" s="24">
        <v>1.25099607878315E-2</v>
      </c>
      <c r="M199" s="27"/>
      <c r="N199" s="27"/>
      <c r="O199" s="27"/>
    </row>
    <row r="200" spans="1:15">
      <c r="A200" s="21" t="s">
        <v>458</v>
      </c>
      <c r="B200" s="24" t="s">
        <v>459</v>
      </c>
      <c r="C200" s="24" t="s">
        <v>587</v>
      </c>
      <c r="D200" s="24" t="s">
        <v>588</v>
      </c>
      <c r="E200" s="24">
        <v>92.099040995587401</v>
      </c>
      <c r="F200" s="24">
        <v>73.900994027665604</v>
      </c>
      <c r="G200" s="24">
        <v>92.554855923310996</v>
      </c>
      <c r="H200" s="24">
        <v>92.996199135098607</v>
      </c>
      <c r="I200" s="24">
        <v>82.4787528498303</v>
      </c>
      <c r="J200" s="24">
        <v>88.680623497353395</v>
      </c>
      <c r="K200" s="24">
        <v>87.813679017685899</v>
      </c>
      <c r="L200" s="24">
        <v>82.766923254239103</v>
      </c>
      <c r="M200" s="24">
        <v>91.817724134838201</v>
      </c>
      <c r="N200" s="24">
        <v>93.620610224237595</v>
      </c>
      <c r="O200" s="24">
        <v>93.879173026850793</v>
      </c>
    </row>
    <row r="201" spans="1:15">
      <c r="A201" s="21" t="s">
        <v>75</v>
      </c>
      <c r="B201" s="24" t="s">
        <v>460</v>
      </c>
      <c r="C201" s="24" t="s">
        <v>587</v>
      </c>
      <c r="D201" s="24" t="s">
        <v>588</v>
      </c>
      <c r="E201" s="24">
        <v>9.1081366890255406</v>
      </c>
      <c r="F201" s="24">
        <v>5.8889081935155598</v>
      </c>
      <c r="G201" s="24">
        <v>5.1956498865479102</v>
      </c>
      <c r="H201" s="24">
        <v>5.4792948780723396</v>
      </c>
      <c r="I201" s="24">
        <v>5.0877058743609602</v>
      </c>
      <c r="J201" s="24">
        <v>4.8497645778093403</v>
      </c>
      <c r="K201" s="24">
        <v>5.7585796170971797</v>
      </c>
      <c r="L201" s="24">
        <v>4.4273403557786901</v>
      </c>
      <c r="M201" s="24">
        <v>3.5787494022861401</v>
      </c>
      <c r="N201" s="24">
        <v>3.7399014126327201</v>
      </c>
      <c r="O201" s="24">
        <v>4.0222193259132597</v>
      </c>
    </row>
    <row r="202" spans="1:15">
      <c r="A202" s="21" t="s">
        <v>461</v>
      </c>
      <c r="B202" s="24" t="s">
        <v>462</v>
      </c>
      <c r="C202" s="24" t="s">
        <v>587</v>
      </c>
      <c r="D202" s="24" t="s">
        <v>588</v>
      </c>
      <c r="E202" s="24">
        <v>65.662002327659707</v>
      </c>
      <c r="F202" s="24">
        <v>66.685307928340706</v>
      </c>
      <c r="G202" s="24">
        <v>65.622431987486806</v>
      </c>
      <c r="H202" s="24">
        <v>66.982445094209993</v>
      </c>
      <c r="I202" s="24">
        <v>70.933743945367297</v>
      </c>
      <c r="J202" s="24">
        <v>71.247555692170394</v>
      </c>
      <c r="K202" s="24">
        <v>69.874292736139495</v>
      </c>
      <c r="L202" s="24">
        <v>62.996297173706999</v>
      </c>
      <c r="M202" s="24">
        <v>48.299213842555801</v>
      </c>
      <c r="N202" s="24">
        <v>49.089932842228201</v>
      </c>
      <c r="O202" s="24">
        <v>52.017168330424802</v>
      </c>
    </row>
    <row r="203" spans="1:15">
      <c r="A203" s="21" t="s">
        <v>463</v>
      </c>
      <c r="B203" s="24" t="s">
        <v>464</v>
      </c>
      <c r="C203" s="24" t="s">
        <v>587</v>
      </c>
      <c r="D203" s="24" t="s">
        <v>588</v>
      </c>
      <c r="E203" s="24">
        <v>0.239934257663276</v>
      </c>
      <c r="F203" s="24">
        <v>4.6689726229983998E-2</v>
      </c>
      <c r="G203" s="24">
        <v>6.8530511673462802E-2</v>
      </c>
      <c r="H203" s="24">
        <v>3.1789265840942903E-2</v>
      </c>
      <c r="I203" s="24">
        <v>2.4070449348067E-2</v>
      </c>
      <c r="J203" s="24">
        <v>0.109696456651905</v>
      </c>
      <c r="K203" s="24">
        <v>0.19831494737397401</v>
      </c>
      <c r="L203" s="24">
        <v>0.149817292056213</v>
      </c>
      <c r="M203" s="24">
        <v>8.9409945345947803E-2</v>
      </c>
      <c r="N203" s="27"/>
      <c r="O203" s="27"/>
    </row>
    <row r="204" spans="1:15">
      <c r="A204" s="21" t="s">
        <v>465</v>
      </c>
      <c r="B204" s="24" t="s">
        <v>466</v>
      </c>
      <c r="C204" s="24" t="s">
        <v>587</v>
      </c>
      <c r="D204" s="24" t="s">
        <v>588</v>
      </c>
      <c r="E204" s="24">
        <v>15.1643606281042</v>
      </c>
      <c r="F204" s="24">
        <v>11.4646682340551</v>
      </c>
      <c r="G204" s="24">
        <v>14.412592644170701</v>
      </c>
      <c r="H204" s="24">
        <v>15.6165232028548</v>
      </c>
      <c r="I204" s="24">
        <v>15.418079578101599</v>
      </c>
      <c r="J204" s="24">
        <v>16.9036321807131</v>
      </c>
      <c r="K204" s="24">
        <v>17.566591469522699</v>
      </c>
      <c r="L204" s="24">
        <v>10.0596314918225</v>
      </c>
      <c r="M204" s="24">
        <v>9.5886128925098006</v>
      </c>
      <c r="N204" s="24">
        <v>10.920292167909899</v>
      </c>
      <c r="O204" s="24">
        <v>13.8050027311535</v>
      </c>
    </row>
    <row r="205" spans="1:15">
      <c r="A205" s="21" t="s">
        <v>29</v>
      </c>
      <c r="B205" s="24" t="s">
        <v>467</v>
      </c>
      <c r="C205" s="24" t="s">
        <v>587</v>
      </c>
      <c r="D205" s="24" t="s">
        <v>588</v>
      </c>
      <c r="E205" s="24">
        <v>91.369664997231794</v>
      </c>
      <c r="F205" s="24">
        <v>87.883301871954103</v>
      </c>
      <c r="G205" s="24">
        <v>87.541033973547201</v>
      </c>
      <c r="H205" s="24">
        <v>88.619751927054807</v>
      </c>
      <c r="I205" s="24">
        <v>88.501183035177505</v>
      </c>
      <c r="J205" s="24">
        <v>87.425737887102599</v>
      </c>
      <c r="K205" s="24">
        <v>84.9370072153405</v>
      </c>
      <c r="L205" s="24">
        <v>77.950118211097504</v>
      </c>
      <c r="M205" s="24">
        <v>77.3982999622298</v>
      </c>
      <c r="N205" s="27"/>
      <c r="O205" s="27"/>
    </row>
    <row r="206" spans="1:15">
      <c r="A206" s="21" t="s">
        <v>54</v>
      </c>
      <c r="B206" s="24" t="s">
        <v>468</v>
      </c>
      <c r="C206" s="24" t="s">
        <v>587</v>
      </c>
      <c r="D206" s="24" t="s">
        <v>588</v>
      </c>
      <c r="E206" s="24">
        <v>94.370132876799204</v>
      </c>
      <c r="F206" s="24">
        <v>92.097529107221703</v>
      </c>
      <c r="G206" s="24">
        <v>94.411267428225599</v>
      </c>
      <c r="H206" s="24">
        <v>90.861747348996204</v>
      </c>
      <c r="I206" s="27"/>
      <c r="J206" s="27"/>
      <c r="K206" s="27"/>
      <c r="L206" s="27"/>
      <c r="M206" s="27"/>
      <c r="N206" s="27"/>
      <c r="O206" s="27"/>
    </row>
    <row r="207" spans="1:15">
      <c r="A207" s="21" t="s">
        <v>53</v>
      </c>
      <c r="B207" s="24" t="s">
        <v>469</v>
      </c>
      <c r="C207" s="24" t="s">
        <v>587</v>
      </c>
      <c r="D207" s="24" t="s">
        <v>588</v>
      </c>
      <c r="E207" s="24">
        <v>34.312040850177397</v>
      </c>
      <c r="F207" s="24">
        <v>24.008464264588</v>
      </c>
      <c r="G207" s="24">
        <v>23.191196134147901</v>
      </c>
      <c r="H207" s="24">
        <v>16.3316302711257</v>
      </c>
      <c r="I207" s="24">
        <v>16.5527747727076</v>
      </c>
      <c r="J207" s="24">
        <v>19.072029400520599</v>
      </c>
      <c r="K207" s="24">
        <v>19.187163705898499</v>
      </c>
      <c r="L207" s="24">
        <v>15.389222972364999</v>
      </c>
      <c r="M207" s="24">
        <v>12.2256895015017</v>
      </c>
      <c r="N207" s="24">
        <v>17.102723098184502</v>
      </c>
      <c r="O207" s="24">
        <v>18.9023056188969</v>
      </c>
    </row>
    <row r="208" spans="1:15">
      <c r="A208" s="21" t="s">
        <v>470</v>
      </c>
      <c r="B208" s="24" t="s">
        <v>471</v>
      </c>
      <c r="C208" s="24" t="s">
        <v>587</v>
      </c>
      <c r="D208" s="24" t="s">
        <v>588</v>
      </c>
      <c r="E208" s="24">
        <v>18.4982187141546</v>
      </c>
      <c r="F208" s="24">
        <v>15.3693905620498</v>
      </c>
      <c r="G208" s="24">
        <v>16.234258293304499</v>
      </c>
      <c r="H208" s="24">
        <v>19.804219757724599</v>
      </c>
      <c r="I208" s="24">
        <v>18.560558485399799</v>
      </c>
      <c r="J208" s="24">
        <v>17.5237076320326</v>
      </c>
      <c r="K208" s="24">
        <v>16.8809634933402</v>
      </c>
      <c r="L208" s="24">
        <v>12.600875689236</v>
      </c>
      <c r="M208" s="24">
        <v>11.3668385691086</v>
      </c>
      <c r="N208" s="24">
        <v>13.122823126272801</v>
      </c>
      <c r="O208" s="24">
        <v>13.4625780316189</v>
      </c>
    </row>
    <row r="209" spans="1:15">
      <c r="A209" s="21" t="s">
        <v>472</v>
      </c>
      <c r="B209" s="24" t="s">
        <v>473</v>
      </c>
      <c r="C209" s="24" t="s">
        <v>587</v>
      </c>
      <c r="D209" s="24" t="s">
        <v>588</v>
      </c>
      <c r="E209" s="27"/>
      <c r="F209" s="24">
        <v>1.34585307079092E-4</v>
      </c>
      <c r="G209" s="27"/>
      <c r="H209" s="24">
        <v>4.5437065343095599E-3</v>
      </c>
      <c r="I209" s="24">
        <v>3.8097821525147099E-3</v>
      </c>
      <c r="J209" s="24">
        <v>9.7221454901199201E-3</v>
      </c>
      <c r="K209" s="24">
        <v>8.4017873932671597E-4</v>
      </c>
      <c r="L209" s="24">
        <v>4.6243564871389301E-4</v>
      </c>
      <c r="M209" s="28">
        <v>4.3969554230989497E-5</v>
      </c>
      <c r="N209" s="28">
        <v>5.03744729510318E-6</v>
      </c>
      <c r="O209" s="27"/>
    </row>
    <row r="210" spans="1:15">
      <c r="A210" s="21" t="s">
        <v>474</v>
      </c>
      <c r="B210" s="24" t="s">
        <v>475</v>
      </c>
      <c r="C210" s="24" t="s">
        <v>587</v>
      </c>
      <c r="D210" s="24" t="s">
        <v>588</v>
      </c>
      <c r="E210" s="27"/>
      <c r="F210" s="27"/>
      <c r="G210" s="27"/>
      <c r="H210" s="27"/>
      <c r="I210" s="27"/>
      <c r="J210" s="27"/>
      <c r="K210" s="24">
        <v>1.28424574141634E-2</v>
      </c>
      <c r="L210" s="24">
        <v>0</v>
      </c>
      <c r="M210" s="27"/>
      <c r="N210" s="24">
        <v>5.6466933234308403E-2</v>
      </c>
      <c r="O210" s="27"/>
    </row>
    <row r="211" spans="1:15">
      <c r="A211" s="21" t="s">
        <v>476</v>
      </c>
      <c r="B211" s="24" t="s">
        <v>477</v>
      </c>
      <c r="C211" s="24" t="s">
        <v>587</v>
      </c>
      <c r="D211" s="24" t="s">
        <v>588</v>
      </c>
      <c r="E211" s="24">
        <v>3.4662240924562</v>
      </c>
      <c r="F211" s="24">
        <v>2.8052422907602099</v>
      </c>
      <c r="G211" s="24">
        <v>3.0149730612623702</v>
      </c>
      <c r="H211" s="24">
        <v>3.2606300875543299</v>
      </c>
      <c r="I211" s="24">
        <v>3.2474709139195101</v>
      </c>
      <c r="J211" s="24">
        <v>2.3322953599279899</v>
      </c>
      <c r="K211" s="24">
        <v>2.5882363639877202</v>
      </c>
      <c r="L211" s="24">
        <v>1.97050211413395</v>
      </c>
      <c r="M211" s="24">
        <v>2.86862313900426</v>
      </c>
      <c r="N211" s="24">
        <v>3.17384696356556</v>
      </c>
      <c r="O211" s="24">
        <v>3.54110525210608</v>
      </c>
    </row>
    <row r="212" spans="1:15">
      <c r="A212" s="21" t="s">
        <v>478</v>
      </c>
      <c r="B212" s="24" t="s">
        <v>479</v>
      </c>
      <c r="C212" s="24" t="s">
        <v>587</v>
      </c>
      <c r="D212" s="24" t="s">
        <v>588</v>
      </c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</row>
    <row r="213" spans="1:15">
      <c r="A213" s="21" t="s">
        <v>480</v>
      </c>
      <c r="B213" s="24" t="s">
        <v>481</v>
      </c>
      <c r="C213" s="24" t="s">
        <v>587</v>
      </c>
      <c r="D213" s="24" t="s">
        <v>588</v>
      </c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</row>
    <row r="214" spans="1:15">
      <c r="A214" s="21" t="s">
        <v>482</v>
      </c>
      <c r="B214" s="24" t="s">
        <v>483</v>
      </c>
      <c r="C214" s="24" t="s">
        <v>587</v>
      </c>
      <c r="D214" s="24" t="s">
        <v>588</v>
      </c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</row>
    <row r="215" spans="1:15">
      <c r="A215" s="21" t="s">
        <v>484</v>
      </c>
      <c r="B215" s="24" t="s">
        <v>485</v>
      </c>
      <c r="C215" s="24" t="s">
        <v>587</v>
      </c>
      <c r="D215" s="24" t="s">
        <v>588</v>
      </c>
      <c r="E215" s="24">
        <v>42.2154212128846</v>
      </c>
      <c r="F215" s="24">
        <v>50.212431742630301</v>
      </c>
      <c r="G215" s="24">
        <v>48.341353378154999</v>
      </c>
      <c r="H215" s="24">
        <v>50.691888462680403</v>
      </c>
      <c r="I215" s="24">
        <v>49.357306072074103</v>
      </c>
      <c r="J215" s="24">
        <v>48.572327875579099</v>
      </c>
      <c r="K215" s="24">
        <v>49.172687000921897</v>
      </c>
      <c r="L215" s="27"/>
      <c r="M215" s="24">
        <v>47.516675555370597</v>
      </c>
      <c r="N215" s="24">
        <v>49.727015851510203</v>
      </c>
      <c r="O215" s="24">
        <v>50.797278635399302</v>
      </c>
    </row>
    <row r="216" spans="1:15">
      <c r="A216" s="21" t="s">
        <v>486</v>
      </c>
      <c r="B216" s="24" t="s">
        <v>487</v>
      </c>
      <c r="C216" s="24" t="s">
        <v>587</v>
      </c>
      <c r="D216" s="24" t="s">
        <v>588</v>
      </c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</row>
    <row r="217" spans="1:15">
      <c r="A217" s="21" t="s">
        <v>488</v>
      </c>
      <c r="B217" s="24" t="s">
        <v>489</v>
      </c>
      <c r="C217" s="24" t="s">
        <v>587</v>
      </c>
      <c r="D217" s="24" t="s">
        <v>588</v>
      </c>
      <c r="E217" s="24">
        <v>41.820375901384899</v>
      </c>
      <c r="F217" s="24">
        <v>49.8694635805087</v>
      </c>
      <c r="G217" s="24">
        <v>47.944964998806903</v>
      </c>
      <c r="H217" s="24">
        <v>50.271976069463399</v>
      </c>
      <c r="I217" s="24">
        <v>48.931015978862803</v>
      </c>
      <c r="J217" s="24">
        <v>48.159030193087602</v>
      </c>
      <c r="K217" s="24">
        <v>48.736246766946202</v>
      </c>
      <c r="L217" s="27"/>
      <c r="M217" s="24">
        <v>47.102225360850298</v>
      </c>
      <c r="N217" s="24">
        <v>49.311715794953102</v>
      </c>
      <c r="O217" s="24">
        <v>50.356179385415103</v>
      </c>
    </row>
    <row r="218" spans="1:15">
      <c r="A218" s="21" t="s">
        <v>490</v>
      </c>
      <c r="B218" s="24" t="s">
        <v>491</v>
      </c>
      <c r="C218" s="24" t="s">
        <v>587</v>
      </c>
      <c r="D218" s="24" t="s">
        <v>588</v>
      </c>
      <c r="E218" s="24">
        <v>65.416151188847095</v>
      </c>
      <c r="F218" s="24">
        <v>57.278845184887999</v>
      </c>
      <c r="G218" s="24">
        <v>65.020930453581698</v>
      </c>
      <c r="H218" s="24">
        <v>64.9533988515375</v>
      </c>
      <c r="I218" s="24">
        <v>58.853332387088898</v>
      </c>
      <c r="J218" s="24">
        <v>61.594611603600903</v>
      </c>
      <c r="K218" s="24">
        <v>61.537661389927798</v>
      </c>
      <c r="L218" s="24">
        <v>57.248093630600003</v>
      </c>
      <c r="M218" s="24">
        <v>61.683854430910003</v>
      </c>
      <c r="N218" s="24">
        <v>63.837273336172501</v>
      </c>
      <c r="O218" s="24">
        <v>65.892805002310695</v>
      </c>
    </row>
    <row r="219" spans="1:15">
      <c r="A219" s="21" t="s">
        <v>492</v>
      </c>
      <c r="B219" s="24" t="s">
        <v>493</v>
      </c>
      <c r="C219" s="24" t="s">
        <v>587</v>
      </c>
      <c r="D219" s="24" t="s">
        <v>588</v>
      </c>
      <c r="E219" s="24">
        <v>0</v>
      </c>
      <c r="F219" s="24">
        <v>0</v>
      </c>
      <c r="G219" s="27"/>
      <c r="H219" s="24">
        <v>0</v>
      </c>
      <c r="I219" s="24">
        <v>0.74641773397385502</v>
      </c>
      <c r="J219" s="27"/>
      <c r="K219" s="27"/>
      <c r="L219" s="27"/>
      <c r="M219" s="24">
        <v>1.15524883009574E-3</v>
      </c>
      <c r="N219" s="24">
        <v>7.57397023353959E-4</v>
      </c>
      <c r="O219" s="24">
        <v>3.8139197647250002E-3</v>
      </c>
    </row>
    <row r="220" spans="1:15">
      <c r="A220" s="21" t="s">
        <v>494</v>
      </c>
      <c r="B220" s="24" t="s">
        <v>495</v>
      </c>
      <c r="C220" s="24" t="s">
        <v>587</v>
      </c>
      <c r="D220" s="24" t="s">
        <v>588</v>
      </c>
      <c r="E220" s="24">
        <v>10.990780384612201</v>
      </c>
      <c r="F220" s="24">
        <v>4.4974014538135902</v>
      </c>
      <c r="G220" s="24">
        <v>13.015588584694701</v>
      </c>
      <c r="H220" s="24">
        <v>8.9664715930972108</v>
      </c>
      <c r="I220" s="24">
        <v>5.3157388292004297</v>
      </c>
      <c r="J220" s="24">
        <v>8.0144578089394791</v>
      </c>
      <c r="K220" s="24">
        <v>10.6347480325067</v>
      </c>
      <c r="L220" s="27"/>
      <c r="M220" s="24">
        <v>35.171931526778998</v>
      </c>
      <c r="N220" s="27"/>
      <c r="O220" s="27"/>
    </row>
    <row r="221" spans="1:15">
      <c r="A221" s="21" t="s">
        <v>496</v>
      </c>
      <c r="B221" s="24" t="s">
        <v>497</v>
      </c>
      <c r="C221" s="24" t="s">
        <v>587</v>
      </c>
      <c r="D221" s="24" t="s">
        <v>588</v>
      </c>
      <c r="E221" s="24">
        <v>4.9799458822990301</v>
      </c>
      <c r="F221" s="24">
        <v>4.5223620309727597</v>
      </c>
      <c r="G221" s="24">
        <v>5.26542411845492</v>
      </c>
      <c r="H221" s="24">
        <v>6.2492538829340702</v>
      </c>
      <c r="I221" s="24">
        <v>5.8437889058163401</v>
      </c>
      <c r="J221" s="24">
        <v>5.4005722887212801</v>
      </c>
      <c r="K221" s="24">
        <v>4.3842718723762202</v>
      </c>
      <c r="L221" s="24">
        <v>3.4651528261829401</v>
      </c>
      <c r="M221" s="24">
        <v>2.63018082798841</v>
      </c>
      <c r="N221" s="24">
        <v>3.24538612545919</v>
      </c>
      <c r="O221" s="24">
        <v>2.9062634637494602</v>
      </c>
    </row>
    <row r="222" spans="1:15">
      <c r="A222" s="21" t="s">
        <v>108</v>
      </c>
      <c r="B222" s="24" t="s">
        <v>498</v>
      </c>
      <c r="C222" s="24" t="s">
        <v>587</v>
      </c>
      <c r="D222" s="24" t="s">
        <v>588</v>
      </c>
      <c r="E222" s="24">
        <v>3.0404186315129</v>
      </c>
      <c r="F222" s="24">
        <v>3.29035316149935</v>
      </c>
      <c r="G222" s="24">
        <v>4.2824069820312802</v>
      </c>
      <c r="H222" s="24">
        <v>5.7912261798597804</v>
      </c>
      <c r="I222" s="24">
        <v>6.4974325117940799</v>
      </c>
      <c r="J222" s="24">
        <v>6.69713439724074</v>
      </c>
      <c r="K222" s="24">
        <v>6.18799332336852</v>
      </c>
      <c r="L222" s="24">
        <v>5.3598038783903803</v>
      </c>
      <c r="M222" s="24">
        <v>4.5671177073551696</v>
      </c>
      <c r="N222" s="24">
        <v>4.9227446396829597</v>
      </c>
      <c r="O222" s="24">
        <v>5.2326748901424498</v>
      </c>
    </row>
    <row r="223" spans="1:15">
      <c r="A223" s="21" t="s">
        <v>78</v>
      </c>
      <c r="B223" s="24" t="s">
        <v>499</v>
      </c>
      <c r="C223" s="24" t="s">
        <v>587</v>
      </c>
      <c r="D223" s="24" t="s">
        <v>588</v>
      </c>
      <c r="E223" s="24">
        <v>7.2259025527607497</v>
      </c>
      <c r="F223" s="24">
        <v>6.0548484903133897</v>
      </c>
      <c r="G223" s="24">
        <v>6.8689231105633803</v>
      </c>
      <c r="H223" s="24">
        <v>7.1962893997548996</v>
      </c>
      <c r="I223" s="24">
        <v>9.2449477070138997</v>
      </c>
      <c r="J223" s="24">
        <v>7.6866412040275298</v>
      </c>
      <c r="K223" s="24">
        <v>7.9832163802597602</v>
      </c>
      <c r="L223" s="24">
        <v>6.1523269666443303</v>
      </c>
      <c r="M223" s="24">
        <v>5.6670168370650398</v>
      </c>
      <c r="N223" s="24">
        <v>6.4148378998309603</v>
      </c>
      <c r="O223" s="24">
        <v>7.4204932820285503</v>
      </c>
    </row>
    <row r="224" spans="1:15">
      <c r="A224" s="21" t="s">
        <v>500</v>
      </c>
      <c r="B224" s="24" t="s">
        <v>501</v>
      </c>
      <c r="C224" s="24" t="s">
        <v>587</v>
      </c>
      <c r="D224" s="24" t="s">
        <v>588</v>
      </c>
      <c r="E224" s="24">
        <v>1.7914101438997201</v>
      </c>
      <c r="F224" s="24">
        <v>0.78471372359490699</v>
      </c>
      <c r="G224" s="24">
        <v>1.1745331089092299</v>
      </c>
      <c r="H224" s="24">
        <v>0.50578095583784</v>
      </c>
      <c r="I224" s="24">
        <v>0.96582681248234703</v>
      </c>
      <c r="J224" s="24">
        <v>1.2978676778051501</v>
      </c>
      <c r="K224" s="24">
        <v>0.95786891423093801</v>
      </c>
      <c r="L224" s="24">
        <v>0.77467466403222895</v>
      </c>
      <c r="M224" s="24">
        <v>0.878352728189428</v>
      </c>
      <c r="N224" s="24">
        <v>1.1857775796469401</v>
      </c>
      <c r="O224" s="24">
        <v>0.99909314263747095</v>
      </c>
    </row>
    <row r="225" spans="1:15">
      <c r="A225" s="21" t="s">
        <v>502</v>
      </c>
      <c r="B225" s="24" t="s">
        <v>503</v>
      </c>
      <c r="C225" s="24" t="s">
        <v>587</v>
      </c>
      <c r="D225" s="24" t="s">
        <v>588</v>
      </c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</row>
    <row r="226" spans="1:15">
      <c r="A226" s="21" t="s">
        <v>504</v>
      </c>
      <c r="B226" s="24" t="s">
        <v>505</v>
      </c>
      <c r="C226" s="24" t="s">
        <v>587</v>
      </c>
      <c r="D226" s="24" t="s">
        <v>588</v>
      </c>
      <c r="E226" s="24">
        <v>2.3959870838903001E-3</v>
      </c>
      <c r="F226" s="27"/>
      <c r="G226" s="24">
        <v>5.4871137126671198E-3</v>
      </c>
      <c r="H226" s="24">
        <v>1.8226821200196699</v>
      </c>
      <c r="I226" s="24">
        <v>1.4926158330494401E-3</v>
      </c>
      <c r="J226" s="24">
        <v>1.9280664694158599E-3</v>
      </c>
      <c r="K226" s="24">
        <v>2.5140292460659702E-3</v>
      </c>
      <c r="L226" s="24">
        <v>2.2058377730036398E-3</v>
      </c>
      <c r="M226" s="24">
        <v>1.88626813207242E-3</v>
      </c>
      <c r="N226" s="24">
        <v>7.1909045615162499E-3</v>
      </c>
      <c r="O226" s="24">
        <v>4.4223940120541299E-3</v>
      </c>
    </row>
    <row r="227" spans="1:15">
      <c r="A227" s="21" t="s">
        <v>506</v>
      </c>
      <c r="B227" s="24" t="s">
        <v>507</v>
      </c>
      <c r="C227" s="24" t="s">
        <v>587</v>
      </c>
      <c r="D227" s="24" t="s">
        <v>588</v>
      </c>
      <c r="E227" s="24">
        <v>38.575803564238903</v>
      </c>
      <c r="F227" s="24">
        <v>37.824512797457103</v>
      </c>
      <c r="G227" s="24">
        <v>49.887073743464903</v>
      </c>
      <c r="H227" s="27"/>
      <c r="I227" s="27"/>
      <c r="J227" s="27"/>
      <c r="K227" s="27"/>
      <c r="L227" s="27"/>
      <c r="M227" s="27"/>
      <c r="N227" s="27"/>
      <c r="O227" s="27"/>
    </row>
    <row r="228" spans="1:15">
      <c r="A228" s="21" t="s">
        <v>508</v>
      </c>
      <c r="B228" s="24" t="s">
        <v>509</v>
      </c>
      <c r="C228" s="24" t="s">
        <v>587</v>
      </c>
      <c r="D228" s="24" t="s">
        <v>588</v>
      </c>
      <c r="E228" s="27"/>
      <c r="F228" s="27"/>
      <c r="G228" s="27"/>
      <c r="H228" s="24">
        <v>2.1798720227606799E-2</v>
      </c>
      <c r="I228" s="24">
        <v>5.6972533659863198E-2</v>
      </c>
      <c r="J228" s="27"/>
      <c r="K228" s="27"/>
      <c r="L228" s="27"/>
      <c r="M228" s="27"/>
      <c r="N228" s="27"/>
      <c r="O228" s="27"/>
    </row>
    <row r="229" spans="1:15">
      <c r="A229" s="21" t="s">
        <v>510</v>
      </c>
      <c r="B229" s="24" t="s">
        <v>511</v>
      </c>
      <c r="C229" s="24" t="s">
        <v>587</v>
      </c>
      <c r="D229" s="24" t="s">
        <v>588</v>
      </c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</row>
    <row r="230" spans="1:15">
      <c r="A230" s="21" t="s">
        <v>512</v>
      </c>
      <c r="B230" s="24" t="s">
        <v>513</v>
      </c>
      <c r="C230" s="24" t="s">
        <v>587</v>
      </c>
      <c r="D230" s="24" t="s">
        <v>588</v>
      </c>
      <c r="E230" s="24">
        <v>6.4681366653522003</v>
      </c>
      <c r="F230" s="24">
        <v>5.4628743483609599</v>
      </c>
      <c r="G230" s="24">
        <v>5.5741693572323499</v>
      </c>
      <c r="H230" s="24">
        <v>6.1150277938601203</v>
      </c>
      <c r="I230" s="24">
        <v>6.1494260538995196</v>
      </c>
      <c r="J230" s="24">
        <v>6.2085847614004104</v>
      </c>
      <c r="K230" s="24">
        <v>5.837093432224</v>
      </c>
      <c r="L230" s="24">
        <v>4.5517172493773197</v>
      </c>
      <c r="M230" s="24">
        <v>3.9147436158400999</v>
      </c>
      <c r="N230" s="24">
        <v>4.4795031542760704</v>
      </c>
      <c r="O230" s="24">
        <v>4.8403660727320803</v>
      </c>
    </row>
    <row r="231" spans="1:15">
      <c r="A231" s="21" t="s">
        <v>514</v>
      </c>
      <c r="B231" s="24" t="s">
        <v>515</v>
      </c>
      <c r="C231" s="24" t="s">
        <v>587</v>
      </c>
      <c r="D231" s="24" t="s">
        <v>588</v>
      </c>
      <c r="E231" s="24">
        <v>39.296418777331198</v>
      </c>
      <c r="F231" s="24">
        <v>38.877192097163999</v>
      </c>
      <c r="G231" s="24">
        <v>38.646485534555801</v>
      </c>
      <c r="H231" s="24">
        <v>39.777044058010702</v>
      </c>
      <c r="I231" s="24">
        <v>41.290795355858201</v>
      </c>
      <c r="J231" s="24">
        <v>41.399890073435401</v>
      </c>
      <c r="K231" s="24">
        <v>40.510218508419399</v>
      </c>
      <c r="L231" s="24">
        <v>36.278377114064497</v>
      </c>
      <c r="M231" s="24">
        <v>29.050649890884301</v>
      </c>
      <c r="N231" s="24">
        <v>29.663502631802999</v>
      </c>
      <c r="O231" s="24">
        <v>31.491736046856399</v>
      </c>
    </row>
    <row r="232" spans="1:15">
      <c r="A232" s="21" t="s">
        <v>44</v>
      </c>
      <c r="B232" s="24" t="s">
        <v>516</v>
      </c>
      <c r="C232" s="24" t="s">
        <v>587</v>
      </c>
      <c r="D232" s="24" t="s">
        <v>588</v>
      </c>
      <c r="E232" s="24">
        <v>7.3944656246368998</v>
      </c>
      <c r="F232" s="24">
        <v>3.6056837041085199E-2</v>
      </c>
      <c r="G232" s="24">
        <v>9.9620272941201599E-2</v>
      </c>
      <c r="H232" s="24">
        <v>0.71762709099067801</v>
      </c>
      <c r="I232" s="24">
        <v>1.8449532176310099</v>
      </c>
      <c r="J232" s="24">
        <v>0.99508541968299102</v>
      </c>
      <c r="K232" s="24">
        <v>1.3932425440051801</v>
      </c>
      <c r="L232" s="24">
        <v>1.4391464300308101</v>
      </c>
      <c r="M232" s="24">
        <v>1.9011273935844699</v>
      </c>
      <c r="N232" s="24">
        <v>2.1294767339728802</v>
      </c>
      <c r="O232" s="27"/>
    </row>
    <row r="233" spans="1:15">
      <c r="A233" s="21" t="s">
        <v>30</v>
      </c>
      <c r="B233" s="24" t="s">
        <v>517</v>
      </c>
      <c r="C233" s="24" t="s">
        <v>587</v>
      </c>
      <c r="D233" s="24" t="s">
        <v>588</v>
      </c>
      <c r="E233" s="24">
        <v>6.4118458138811496</v>
      </c>
      <c r="F233" s="24">
        <v>5.2488048474606801</v>
      </c>
      <c r="G233" s="24">
        <v>4.8365206239528096</v>
      </c>
      <c r="H233" s="24">
        <v>5.3980348371970202</v>
      </c>
      <c r="I233" s="24">
        <v>6.1606395579547701</v>
      </c>
      <c r="J233" s="24">
        <v>5.9613045449853397</v>
      </c>
      <c r="K233" s="24">
        <v>4.8007662516001304</v>
      </c>
      <c r="L233" s="24">
        <v>3.5724429892298102</v>
      </c>
      <c r="M233" s="24">
        <v>2.7095836966362699</v>
      </c>
      <c r="N233" s="24">
        <v>3.1663639790853502</v>
      </c>
      <c r="O233" s="24">
        <v>3.9478126921494598</v>
      </c>
    </row>
    <row r="234" spans="1:15">
      <c r="A234" s="21" t="s">
        <v>518</v>
      </c>
      <c r="B234" s="24" t="s">
        <v>519</v>
      </c>
      <c r="C234" s="24" t="s">
        <v>587</v>
      </c>
      <c r="D234" s="24" t="s">
        <v>588</v>
      </c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</row>
    <row r="235" spans="1:15">
      <c r="A235" s="21" t="s">
        <v>31</v>
      </c>
      <c r="B235" s="24" t="s">
        <v>520</v>
      </c>
      <c r="C235" s="24" t="s">
        <v>587</v>
      </c>
      <c r="D235" s="24" t="s">
        <v>588</v>
      </c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</row>
    <row r="236" spans="1:15">
      <c r="A236" s="21" t="s">
        <v>521</v>
      </c>
      <c r="B236" s="24" t="s">
        <v>522</v>
      </c>
      <c r="C236" s="24" t="s">
        <v>587</v>
      </c>
      <c r="D236" s="24" t="s">
        <v>588</v>
      </c>
      <c r="E236" s="24">
        <v>21.6232083911705</v>
      </c>
      <c r="F236" s="24">
        <v>20.090015866277</v>
      </c>
      <c r="G236" s="24">
        <v>20.5575876210765</v>
      </c>
      <c r="H236" s="24">
        <v>19.737576685560299</v>
      </c>
      <c r="I236" s="24">
        <v>21.6850395409895</v>
      </c>
      <c r="J236" s="24">
        <v>20.3627038847949</v>
      </c>
      <c r="K236" s="24">
        <v>13.3438336459902</v>
      </c>
      <c r="L236" s="24">
        <v>9.4629494946264003</v>
      </c>
      <c r="M236" s="24">
        <v>7.8716641854592497</v>
      </c>
      <c r="N236" s="24">
        <v>9.3690202207588893</v>
      </c>
      <c r="O236" s="24">
        <v>11.388644142118199</v>
      </c>
    </row>
    <row r="237" spans="1:15">
      <c r="A237" s="21" t="s">
        <v>523</v>
      </c>
      <c r="B237" s="24" t="s">
        <v>524</v>
      </c>
      <c r="C237" s="24" t="s">
        <v>587</v>
      </c>
      <c r="D237" s="24" t="s">
        <v>588</v>
      </c>
      <c r="E237" s="27"/>
      <c r="F237" s="27"/>
      <c r="G237" s="27"/>
      <c r="H237" s="27"/>
      <c r="I237" s="27"/>
      <c r="J237" s="27"/>
      <c r="K237" s="27"/>
      <c r="L237" s="27"/>
      <c r="M237" s="27"/>
      <c r="N237" s="24">
        <v>2.0094221693542398</v>
      </c>
      <c r="O237" s="27"/>
    </row>
    <row r="238" spans="1:15">
      <c r="A238" s="21" t="s">
        <v>525</v>
      </c>
      <c r="B238" s="24" t="s">
        <v>526</v>
      </c>
      <c r="C238" s="24" t="s">
        <v>587</v>
      </c>
      <c r="D238" s="24" t="s">
        <v>588</v>
      </c>
      <c r="E238" s="24">
        <v>72.515694003686505</v>
      </c>
      <c r="F238" s="24">
        <v>70.600727650821995</v>
      </c>
      <c r="G238" s="24">
        <v>71.199744561022598</v>
      </c>
      <c r="H238" s="24">
        <v>67.716272353328307</v>
      </c>
      <c r="I238" s="27"/>
      <c r="J238" s="24">
        <v>67.668827753330902</v>
      </c>
      <c r="K238" s="24">
        <v>65.305359944212597</v>
      </c>
      <c r="L238" s="27"/>
      <c r="M238" s="24">
        <v>63.379491029529397</v>
      </c>
      <c r="N238" s="27"/>
      <c r="O238" s="27"/>
    </row>
    <row r="239" spans="1:15">
      <c r="A239" s="21" t="s">
        <v>527</v>
      </c>
      <c r="B239" s="24" t="s">
        <v>528</v>
      </c>
      <c r="C239" s="24" t="s">
        <v>587</v>
      </c>
      <c r="D239" s="24" t="s">
        <v>588</v>
      </c>
      <c r="E239" s="24">
        <v>0</v>
      </c>
      <c r="F239" s="24">
        <v>5.7789953653893597E-2</v>
      </c>
      <c r="G239" s="24">
        <v>3.1501069582470299E-4</v>
      </c>
      <c r="H239" s="27"/>
      <c r="I239" s="24">
        <v>6.2771015663893703E-4</v>
      </c>
      <c r="J239" s="24">
        <v>0.16432881203911601</v>
      </c>
      <c r="K239" s="24">
        <v>1.40759266745567E-4</v>
      </c>
      <c r="L239" s="27"/>
      <c r="M239" s="27"/>
      <c r="N239" s="27"/>
      <c r="O239" s="27"/>
    </row>
    <row r="240" spans="1:15">
      <c r="A240" s="21" t="s">
        <v>529</v>
      </c>
      <c r="B240" s="24" t="s">
        <v>530</v>
      </c>
      <c r="C240" s="24" t="s">
        <v>587</v>
      </c>
      <c r="D240" s="24" t="s">
        <v>588</v>
      </c>
      <c r="E240" s="24">
        <v>15.1643606281042</v>
      </c>
      <c r="F240" s="24">
        <v>11.4646682340551</v>
      </c>
      <c r="G240" s="24">
        <v>14.412592644170701</v>
      </c>
      <c r="H240" s="24">
        <v>15.6165232028548</v>
      </c>
      <c r="I240" s="24">
        <v>15.418079578101599</v>
      </c>
      <c r="J240" s="24">
        <v>16.9036321807131</v>
      </c>
      <c r="K240" s="24">
        <v>17.566591469522699</v>
      </c>
      <c r="L240" s="24">
        <v>10.0596314918225</v>
      </c>
      <c r="M240" s="24">
        <v>9.5886128925098006</v>
      </c>
      <c r="N240" s="24">
        <v>10.920292167909899</v>
      </c>
      <c r="O240" s="24">
        <v>13.8050027311535</v>
      </c>
    </row>
    <row r="241" spans="1:15">
      <c r="A241" s="21" t="s">
        <v>531</v>
      </c>
      <c r="B241" s="24" t="s">
        <v>532</v>
      </c>
      <c r="C241" s="24" t="s">
        <v>587</v>
      </c>
      <c r="D241" s="24" t="s">
        <v>588</v>
      </c>
      <c r="E241" s="24">
        <v>41.820375901384899</v>
      </c>
      <c r="F241" s="24">
        <v>49.8694635805087</v>
      </c>
      <c r="G241" s="24">
        <v>47.944964998806903</v>
      </c>
      <c r="H241" s="24">
        <v>50.271976069463399</v>
      </c>
      <c r="I241" s="24">
        <v>48.931015978862803</v>
      </c>
      <c r="J241" s="24">
        <v>48.159030193087602</v>
      </c>
      <c r="K241" s="24">
        <v>48.736246766946202</v>
      </c>
      <c r="L241" s="27"/>
      <c r="M241" s="24">
        <v>47.102225360850298</v>
      </c>
      <c r="N241" s="24">
        <v>49.311715794953102</v>
      </c>
      <c r="O241" s="24">
        <v>50.356179385415103</v>
      </c>
    </row>
    <row r="242" spans="1:15">
      <c r="A242" s="21" t="s">
        <v>533</v>
      </c>
      <c r="B242" s="24" t="s">
        <v>534</v>
      </c>
      <c r="C242" s="24" t="s">
        <v>587</v>
      </c>
      <c r="D242" s="24" t="s">
        <v>588</v>
      </c>
      <c r="E242" s="24">
        <v>69.970765763342499</v>
      </c>
      <c r="F242" s="24">
        <v>78.995722494974402</v>
      </c>
      <c r="G242" s="24">
        <v>66.122752108367607</v>
      </c>
      <c r="H242" s="24">
        <v>59.245760118837403</v>
      </c>
      <c r="I242" s="24">
        <v>55.2678476732749</v>
      </c>
      <c r="J242" s="24">
        <v>62.197399366211101</v>
      </c>
      <c r="K242" s="24">
        <v>59.622801065683603</v>
      </c>
      <c r="L242" s="24">
        <v>48.8656875596295</v>
      </c>
      <c r="M242" s="27"/>
      <c r="N242" s="27"/>
      <c r="O242" s="27"/>
    </row>
    <row r="243" spans="1:15">
      <c r="A243" s="21" t="s">
        <v>56</v>
      </c>
      <c r="B243" s="24" t="s">
        <v>535</v>
      </c>
      <c r="C243" s="24" t="s">
        <v>587</v>
      </c>
      <c r="D243" s="24" t="s">
        <v>588</v>
      </c>
      <c r="E243" s="24">
        <v>17.3239757413142</v>
      </c>
      <c r="F243" s="24">
        <v>13.640587350192799</v>
      </c>
      <c r="G243" s="24">
        <v>14.177306021805601</v>
      </c>
      <c r="H243" s="24">
        <v>14.5556321469682</v>
      </c>
      <c r="I243" s="24">
        <v>16.787996799469799</v>
      </c>
      <c r="J243" s="24">
        <v>15.2160314520212</v>
      </c>
      <c r="K243" s="24">
        <v>13.1898466039483</v>
      </c>
      <c r="L243" s="24">
        <v>7.2119104743683504</v>
      </c>
      <c r="M243" s="24">
        <v>5.6474506283431598</v>
      </c>
      <c r="N243" s="24">
        <v>5.9665017919136796</v>
      </c>
      <c r="O243" s="27"/>
    </row>
    <row r="244" spans="1:15">
      <c r="A244" s="21" t="s">
        <v>536</v>
      </c>
      <c r="B244" s="24" t="s">
        <v>537</v>
      </c>
      <c r="C244" s="24" t="s">
        <v>587</v>
      </c>
      <c r="D244" s="24" t="s">
        <v>588</v>
      </c>
      <c r="E244" s="24">
        <v>5.8485450268130501</v>
      </c>
      <c r="F244" s="24">
        <v>4.0242697597964598</v>
      </c>
      <c r="G244" s="24">
        <v>3.9045150030122202</v>
      </c>
      <c r="H244" s="24">
        <v>4.69920014325547</v>
      </c>
      <c r="I244" s="24">
        <v>5.2852416293153999</v>
      </c>
      <c r="J244" s="24">
        <v>4.2580953087710496</v>
      </c>
      <c r="K244" s="24">
        <v>3.7619381989604799</v>
      </c>
      <c r="L244" s="24">
        <v>3.0833294235857598</v>
      </c>
      <c r="M244" s="24">
        <v>2.2029706994279401</v>
      </c>
      <c r="N244" s="24">
        <v>2.6367244839064501</v>
      </c>
      <c r="O244" s="24">
        <v>2.4303859359126498</v>
      </c>
    </row>
    <row r="245" spans="1:15">
      <c r="A245" s="21" t="s">
        <v>538</v>
      </c>
      <c r="B245" s="24" t="s">
        <v>539</v>
      </c>
      <c r="C245" s="24" t="s">
        <v>587</v>
      </c>
      <c r="D245" s="24" t="s">
        <v>588</v>
      </c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</row>
    <row r="246" spans="1:15">
      <c r="A246" s="21" t="s">
        <v>55</v>
      </c>
      <c r="B246" s="24" t="s">
        <v>540</v>
      </c>
      <c r="C246" s="24" t="s">
        <v>587</v>
      </c>
      <c r="D246" s="24" t="s">
        <v>588</v>
      </c>
      <c r="E246" s="24">
        <v>2.93110667150316</v>
      </c>
      <c r="F246" s="24">
        <v>0.99318458085175199</v>
      </c>
      <c r="G246" s="24">
        <v>2.5305251775773501</v>
      </c>
      <c r="H246" s="24">
        <v>1.19104576328142</v>
      </c>
      <c r="I246" s="24">
        <v>1.8862019534951699</v>
      </c>
      <c r="J246" s="24">
        <v>3.4783410442010201</v>
      </c>
      <c r="K246" s="24">
        <v>2.1908977035067601</v>
      </c>
      <c r="L246" s="24">
        <v>2.9063507287236798</v>
      </c>
      <c r="M246" s="24">
        <v>1.34272594263089</v>
      </c>
      <c r="N246" s="24">
        <v>1.78392274160399</v>
      </c>
      <c r="O246" s="24">
        <v>0.89518439086212898</v>
      </c>
    </row>
    <row r="247" spans="1:15">
      <c r="A247" s="21" t="s">
        <v>541</v>
      </c>
      <c r="B247" s="24" t="s">
        <v>542</v>
      </c>
      <c r="C247" s="24" t="s">
        <v>587</v>
      </c>
      <c r="D247" s="24" t="s">
        <v>588</v>
      </c>
      <c r="E247" s="24">
        <v>1.28009044150764</v>
      </c>
      <c r="F247" s="24">
        <v>1.37508645415348</v>
      </c>
      <c r="G247" s="24">
        <v>1.2099928325066001</v>
      </c>
      <c r="H247" s="24">
        <v>5.7729999324912002</v>
      </c>
      <c r="I247" s="24">
        <v>6.67317126545933</v>
      </c>
      <c r="J247" s="24">
        <v>1.0731461153998501</v>
      </c>
      <c r="K247" s="24">
        <v>2.1140995218968599</v>
      </c>
      <c r="L247" s="24">
        <v>1.0815646436286399</v>
      </c>
      <c r="M247" s="24">
        <v>1.3791485647228801</v>
      </c>
      <c r="N247" s="24">
        <v>3.0449620667886501</v>
      </c>
      <c r="O247" s="24">
        <v>6.6779856940021096</v>
      </c>
    </row>
    <row r="248" spans="1:15">
      <c r="A248" s="21" t="s">
        <v>80</v>
      </c>
      <c r="B248" s="24" t="s">
        <v>543</v>
      </c>
      <c r="C248" s="24" t="s">
        <v>587</v>
      </c>
      <c r="D248" s="24" t="s">
        <v>588</v>
      </c>
      <c r="E248" s="24">
        <v>5.9666491434620896</v>
      </c>
      <c r="F248" s="24">
        <v>5.2260363435703603</v>
      </c>
      <c r="G248" s="24">
        <v>6.9253216857312498</v>
      </c>
      <c r="H248" s="24">
        <v>8.1123702787525396</v>
      </c>
      <c r="I248" s="24">
        <v>5.04909387934309</v>
      </c>
      <c r="J248" s="24">
        <v>4.2001709174711603</v>
      </c>
      <c r="K248" s="24">
        <v>3.38994047309588</v>
      </c>
      <c r="L248" s="24">
        <v>1.06961484523227</v>
      </c>
      <c r="M248" s="24">
        <v>0.96591913495119497</v>
      </c>
      <c r="N248" s="24">
        <v>1.52552009865607</v>
      </c>
      <c r="O248" s="24">
        <v>1.45805260448525</v>
      </c>
    </row>
    <row r="249" spans="1:15">
      <c r="A249" s="21" t="s">
        <v>544</v>
      </c>
      <c r="B249" s="24" t="s">
        <v>545</v>
      </c>
      <c r="C249" s="24" t="s">
        <v>587</v>
      </c>
      <c r="D249" s="24" t="s">
        <v>588</v>
      </c>
      <c r="E249" s="24">
        <v>20.491751192174501</v>
      </c>
      <c r="F249" s="24">
        <v>19.719637981199199</v>
      </c>
      <c r="G249" s="24">
        <v>21.0266634646255</v>
      </c>
      <c r="H249" s="24">
        <v>20.432395573025701</v>
      </c>
      <c r="I249" s="24">
        <v>20.055246853538399</v>
      </c>
      <c r="J249" s="24">
        <v>21.120406083122599</v>
      </c>
      <c r="K249" s="24">
        <v>19.116894092260399</v>
      </c>
      <c r="L249" s="24">
        <v>15.206417300107599</v>
      </c>
      <c r="M249" s="24">
        <v>14.344716079347799</v>
      </c>
      <c r="N249" s="24">
        <v>14.0505154958809</v>
      </c>
      <c r="O249" s="24">
        <v>13.553368955632299</v>
      </c>
    </row>
    <row r="250" spans="1:15">
      <c r="A250" s="21" t="s">
        <v>100</v>
      </c>
      <c r="B250" s="24" t="s">
        <v>546</v>
      </c>
      <c r="C250" s="24" t="s">
        <v>587</v>
      </c>
      <c r="D250" s="24" t="s">
        <v>588</v>
      </c>
      <c r="E250" s="24">
        <v>3.3614486546798799</v>
      </c>
      <c r="F250" s="24">
        <v>1.5096831379915201</v>
      </c>
      <c r="G250" s="24">
        <v>3.16151339262395</v>
      </c>
      <c r="H250" s="24">
        <v>0.77058260217361896</v>
      </c>
      <c r="I250" s="24">
        <v>1.1267449165949299</v>
      </c>
      <c r="J250" s="24">
        <v>0.51116323479421899</v>
      </c>
      <c r="K250" s="24">
        <v>1.13312897089952</v>
      </c>
      <c r="L250" s="24">
        <v>0.29859795976549902</v>
      </c>
      <c r="M250" s="24">
        <v>0.495635981496509</v>
      </c>
      <c r="N250" s="24">
        <v>2.01386143326246</v>
      </c>
      <c r="O250" s="24">
        <v>1.2020670348587901</v>
      </c>
    </row>
    <row r="251" spans="1:15">
      <c r="A251" s="21" t="s">
        <v>547</v>
      </c>
      <c r="B251" s="24" t="s">
        <v>548</v>
      </c>
      <c r="C251" s="24" t="s">
        <v>587</v>
      </c>
      <c r="D251" s="24" t="s">
        <v>588</v>
      </c>
      <c r="E251" s="24">
        <v>6.5061517399324096</v>
      </c>
      <c r="F251" s="24">
        <v>5.7820336585429999</v>
      </c>
      <c r="G251" s="24">
        <v>7.1773203535359702</v>
      </c>
      <c r="H251" s="24">
        <v>10.0427223895573</v>
      </c>
      <c r="I251" s="24">
        <v>10.2660131159082</v>
      </c>
      <c r="J251" s="24">
        <v>10.976168004529701</v>
      </c>
      <c r="K251" s="24">
        <v>11.1563736099247</v>
      </c>
      <c r="L251" s="24">
        <v>8.1713346878036504</v>
      </c>
      <c r="M251" s="24">
        <v>7.7430106342772396</v>
      </c>
      <c r="N251" s="24">
        <v>10.6640746381499</v>
      </c>
      <c r="O251" s="24">
        <v>13.7085850126184</v>
      </c>
    </row>
    <row r="252" spans="1:15">
      <c r="A252" s="21" t="s">
        <v>32</v>
      </c>
      <c r="B252" s="24" t="s">
        <v>549</v>
      </c>
      <c r="C252" s="24" t="s">
        <v>587</v>
      </c>
      <c r="D252" s="24" t="s">
        <v>588</v>
      </c>
      <c r="E252" s="27"/>
      <c r="F252" s="27"/>
      <c r="G252" s="27"/>
      <c r="H252" s="27"/>
      <c r="I252" s="27"/>
      <c r="J252" s="27"/>
      <c r="K252" s="27"/>
      <c r="L252" s="27"/>
      <c r="M252" s="27"/>
      <c r="N252" s="24">
        <v>24.303767711390002</v>
      </c>
      <c r="O252" s="24">
        <v>34.310567172524401</v>
      </c>
    </row>
    <row r="253" spans="1:15">
      <c r="A253" s="21" t="s">
        <v>550</v>
      </c>
      <c r="B253" s="24" t="s">
        <v>551</v>
      </c>
      <c r="C253" s="24" t="s">
        <v>587</v>
      </c>
      <c r="D253" s="24" t="s">
        <v>588</v>
      </c>
      <c r="E253" s="24">
        <v>9.2210701113129394E-3</v>
      </c>
      <c r="F253" s="24">
        <v>0</v>
      </c>
      <c r="G253" s="24">
        <v>9.8726798482773499E-4</v>
      </c>
      <c r="H253" s="24">
        <v>4.03314835535943E-4</v>
      </c>
      <c r="I253" s="24">
        <v>2.1356909269915499E-3</v>
      </c>
      <c r="J253" s="24">
        <v>1.17666872751556E-3</v>
      </c>
      <c r="K253" s="24">
        <v>4.81629370627451E-4</v>
      </c>
      <c r="L253" s="24">
        <v>8.8566087192884296E-4</v>
      </c>
      <c r="M253" s="24">
        <v>7.5026825737871897E-3</v>
      </c>
      <c r="N253" s="28">
        <v>5.2103274833421699E-5</v>
      </c>
      <c r="O253" s="24">
        <v>1.5417656212527901E-4</v>
      </c>
    </row>
    <row r="254" spans="1:15">
      <c r="A254" s="21" t="s">
        <v>552</v>
      </c>
      <c r="B254" s="24" t="s">
        <v>553</v>
      </c>
      <c r="C254" s="24" t="s">
        <v>587</v>
      </c>
      <c r="D254" s="24" t="s">
        <v>588</v>
      </c>
      <c r="E254" s="24">
        <v>93.828000724128401</v>
      </c>
      <c r="F254" s="24">
        <v>95.898372881910504</v>
      </c>
      <c r="G254" s="24">
        <v>93.418898492627704</v>
      </c>
      <c r="H254" s="24">
        <v>67.175251253239693</v>
      </c>
      <c r="I254" s="24">
        <v>98.763729503252506</v>
      </c>
      <c r="J254" s="24">
        <v>97.667861358494093</v>
      </c>
      <c r="K254" s="27"/>
      <c r="L254" s="27"/>
      <c r="M254" s="27"/>
      <c r="N254" s="27"/>
      <c r="O254" s="27"/>
    </row>
    <row r="255" spans="1:15">
      <c r="A255" s="21" t="s">
        <v>554</v>
      </c>
      <c r="B255" s="24" t="s">
        <v>555</v>
      </c>
      <c r="C255" s="24" t="s">
        <v>587</v>
      </c>
      <c r="D255" s="24" t="s">
        <v>588</v>
      </c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</row>
    <row r="256" spans="1:15">
      <c r="A256" s="21" t="s">
        <v>556</v>
      </c>
      <c r="B256" s="24" t="s">
        <v>557</v>
      </c>
      <c r="C256" s="24" t="s">
        <v>587</v>
      </c>
      <c r="D256" s="24" t="s">
        <v>588</v>
      </c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</row>
    <row r="257" spans="1:15">
      <c r="A257" s="21" t="s">
        <v>38</v>
      </c>
      <c r="B257" s="24" t="s">
        <v>558</v>
      </c>
      <c r="C257" s="24" t="s">
        <v>587</v>
      </c>
      <c r="D257" s="24" t="s">
        <v>588</v>
      </c>
      <c r="E257" s="24">
        <v>20.289214372222499</v>
      </c>
      <c r="F257" s="24">
        <v>15.1186894655355</v>
      </c>
      <c r="G257" s="24">
        <v>11.052798419448999</v>
      </c>
      <c r="H257" s="24">
        <v>11.3722513683509</v>
      </c>
      <c r="I257" s="24">
        <v>9.9300773981872901</v>
      </c>
      <c r="J257" s="24">
        <v>7.3498347827302002</v>
      </c>
      <c r="K257" s="24">
        <v>6.1582822496206298</v>
      </c>
      <c r="L257" s="27"/>
      <c r="M257" s="24">
        <v>2.0313219626552201</v>
      </c>
      <c r="N257" s="24">
        <v>2.2540561759052098</v>
      </c>
      <c r="O257" s="24">
        <v>1.5992699692416901</v>
      </c>
    </row>
    <row r="258" spans="1:15">
      <c r="A258" s="21" t="s">
        <v>559</v>
      </c>
      <c r="B258" s="24" t="s">
        <v>560</v>
      </c>
      <c r="C258" s="24" t="s">
        <v>587</v>
      </c>
      <c r="D258" s="24" t="s">
        <v>588</v>
      </c>
      <c r="E258" s="27"/>
      <c r="F258" s="24">
        <v>0.13578002486169799</v>
      </c>
      <c r="G258" s="24">
        <v>0.16815076541170701</v>
      </c>
      <c r="H258" s="24">
        <v>6.8762788448651094E-2</v>
      </c>
      <c r="I258" s="27"/>
      <c r="J258" s="27"/>
      <c r="K258" s="27"/>
      <c r="L258" s="27"/>
      <c r="M258" s="27"/>
      <c r="N258" s="27"/>
      <c r="O258" s="27"/>
    </row>
    <row r="259" spans="1:15">
      <c r="A259" s="21" t="s">
        <v>561</v>
      </c>
      <c r="B259" s="24" t="s">
        <v>562</v>
      </c>
      <c r="C259" s="24" t="s">
        <v>587</v>
      </c>
      <c r="D259" s="24" t="s">
        <v>588</v>
      </c>
      <c r="E259" s="24">
        <v>16.1667922111364</v>
      </c>
      <c r="F259" s="24">
        <v>14.335962621815201</v>
      </c>
      <c r="G259" s="24">
        <v>15.4006961783971</v>
      </c>
      <c r="H259" s="24">
        <v>16.181848246467499</v>
      </c>
      <c r="I259" s="24">
        <v>16.201686373885899</v>
      </c>
      <c r="J259" s="24">
        <v>17.126767854029598</v>
      </c>
      <c r="K259" s="24">
        <v>16.160752367991002</v>
      </c>
      <c r="L259" s="24">
        <v>12.8110157185678</v>
      </c>
      <c r="M259" s="24">
        <v>12.3116990124234</v>
      </c>
      <c r="N259" s="24">
        <v>11.788250199378</v>
      </c>
      <c r="O259" s="24">
        <v>12.6232476700748</v>
      </c>
    </row>
    <row r="260" spans="1:15">
      <c r="A260" s="21" t="s">
        <v>563</v>
      </c>
      <c r="B260" s="24" t="s">
        <v>564</v>
      </c>
      <c r="C260" s="24" t="s">
        <v>587</v>
      </c>
      <c r="D260" s="24" t="s">
        <v>588</v>
      </c>
      <c r="E260" s="24">
        <v>0.159905073509479</v>
      </c>
      <c r="F260" s="24">
        <v>7.0991192254867205E-2</v>
      </c>
      <c r="G260" s="24">
        <v>3.0950589903625202E-3</v>
      </c>
      <c r="H260" s="24">
        <v>3.9327040970006701E-3</v>
      </c>
      <c r="I260" s="24">
        <v>1.27880439347802E-2</v>
      </c>
      <c r="J260" s="24">
        <v>0.51721900115035402</v>
      </c>
      <c r="K260" s="24">
        <v>1.82051517534925E-2</v>
      </c>
      <c r="L260" s="24">
        <v>25.2875140647282</v>
      </c>
      <c r="M260" s="24">
        <v>21.4788157608196</v>
      </c>
      <c r="N260" s="24">
        <v>29.055427780495599</v>
      </c>
      <c r="O260" s="24">
        <v>25.721831518652198</v>
      </c>
    </row>
    <row r="261" spans="1:15">
      <c r="A261" s="21" t="s">
        <v>565</v>
      </c>
      <c r="B261" s="24" t="s">
        <v>566</v>
      </c>
      <c r="C261" s="24" t="s">
        <v>587</v>
      </c>
      <c r="D261" s="24" t="s">
        <v>588</v>
      </c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</row>
    <row r="262" spans="1:15">
      <c r="A262" s="21" t="s">
        <v>567</v>
      </c>
      <c r="B262" s="24" t="s">
        <v>568</v>
      </c>
      <c r="C262" s="24" t="s">
        <v>587</v>
      </c>
      <c r="D262" s="24" t="s">
        <v>588</v>
      </c>
      <c r="E262" s="24">
        <v>92.407229262230302</v>
      </c>
      <c r="F262" s="24">
        <v>92.206119641434498</v>
      </c>
      <c r="G262" s="24">
        <v>91.204937399530607</v>
      </c>
      <c r="H262" s="24">
        <v>89.071371028781698</v>
      </c>
      <c r="I262" s="24">
        <v>89.483068438059604</v>
      </c>
      <c r="J262" s="24">
        <v>75.9390181130766</v>
      </c>
      <c r="K262" s="24">
        <v>70.258252962936993</v>
      </c>
      <c r="L262" s="24">
        <v>0.19200872304526301</v>
      </c>
      <c r="M262" s="27"/>
      <c r="N262" s="27"/>
      <c r="O262" s="27"/>
    </row>
    <row r="263" spans="1:15">
      <c r="A263" s="21" t="s">
        <v>52</v>
      </c>
      <c r="B263" s="24" t="s">
        <v>569</v>
      </c>
      <c r="C263" s="24" t="s">
        <v>587</v>
      </c>
      <c r="D263" s="24" t="s">
        <v>588</v>
      </c>
      <c r="E263" s="24">
        <v>9.4802788560721005</v>
      </c>
      <c r="F263" s="24">
        <v>11.0614936427654</v>
      </c>
      <c r="G263" s="24">
        <v>10.602624669282401</v>
      </c>
      <c r="H263" s="24">
        <v>11.581057204895</v>
      </c>
      <c r="I263" s="24">
        <v>12.436414756007</v>
      </c>
      <c r="J263" s="24">
        <v>11.3376010290014</v>
      </c>
      <c r="K263" s="24">
        <v>10.8252693131529</v>
      </c>
      <c r="L263" s="24">
        <v>10.1791577184896</v>
      </c>
      <c r="M263" s="24">
        <v>9.9814641826972892</v>
      </c>
      <c r="N263" s="24">
        <v>12.590169779188599</v>
      </c>
      <c r="O263" s="24">
        <v>11.1321593114951</v>
      </c>
    </row>
    <row r="264" spans="1:15">
      <c r="A264" s="21" t="s">
        <v>57</v>
      </c>
      <c r="B264" s="24" t="s">
        <v>570</v>
      </c>
      <c r="C264" s="24" t="s">
        <v>587</v>
      </c>
      <c r="D264" s="24" t="s">
        <v>588</v>
      </c>
      <c r="E264" s="24">
        <v>0.73134824355336403</v>
      </c>
      <c r="F264" s="24">
        <v>0.98932149036194506</v>
      </c>
      <c r="G264" s="24">
        <v>0.55943432983480701</v>
      </c>
      <c r="H264" s="24">
        <v>0.62508076763966403</v>
      </c>
      <c r="I264" s="24">
        <v>1.24926373435636</v>
      </c>
      <c r="J264" s="24">
        <v>1.91905472858376</v>
      </c>
      <c r="K264" s="24">
        <v>1.15604200977598</v>
      </c>
      <c r="L264" s="24">
        <v>1.75840534153926</v>
      </c>
      <c r="M264" s="24">
        <v>1.0048873640889</v>
      </c>
      <c r="N264" s="24">
        <v>0.97975875052394801</v>
      </c>
      <c r="O264" s="24">
        <v>1.0469929879369699</v>
      </c>
    </row>
    <row r="265" spans="1:15">
      <c r="A265" s="21" t="s">
        <v>48</v>
      </c>
      <c r="B265" s="24" t="s">
        <v>571</v>
      </c>
      <c r="C265" s="24" t="s">
        <v>587</v>
      </c>
      <c r="D265" s="24" t="s">
        <v>588</v>
      </c>
      <c r="E265" s="24">
        <v>1.1405403890167001</v>
      </c>
      <c r="F265" s="24">
        <v>2.0889296495768401</v>
      </c>
      <c r="G265" s="24">
        <v>2.0000473073276699</v>
      </c>
      <c r="H265" s="24">
        <v>1.06152101671057</v>
      </c>
      <c r="I265" s="24">
        <v>1.0913805722330401</v>
      </c>
      <c r="J265" s="24">
        <v>1.71212074453073</v>
      </c>
      <c r="K265" s="24">
        <v>1.4184735460673199</v>
      </c>
      <c r="L265" s="24">
        <v>2.4068565110760001</v>
      </c>
      <c r="M265" s="24">
        <v>0.78585704509430698</v>
      </c>
      <c r="N265" s="24">
        <v>0.97459218437022299</v>
      </c>
      <c r="O265" s="24">
        <v>1.3993223578851299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B03-4F1E-E543-85E9-9C92D2534CBA}">
  <dimension ref="A1:O265"/>
  <sheetViews>
    <sheetView workbookViewId="0">
      <selection activeCell="S29" sqref="S29"/>
    </sheetView>
  </sheetViews>
  <sheetFormatPr baseColWidth="10" defaultRowHeight="16"/>
  <sheetData>
    <row r="1" spans="1:15">
      <c r="A1" s="23" t="s">
        <v>119</v>
      </c>
      <c r="B1" s="24" t="s">
        <v>120</v>
      </c>
      <c r="C1" s="24" t="s">
        <v>121</v>
      </c>
      <c r="D1" s="24" t="s">
        <v>122</v>
      </c>
      <c r="E1" s="24">
        <v>2008</v>
      </c>
      <c r="F1" s="24">
        <v>2009</v>
      </c>
      <c r="G1" s="24">
        <v>2010</v>
      </c>
      <c r="H1" s="24">
        <v>2011</v>
      </c>
      <c r="I1" s="24">
        <v>2012</v>
      </c>
      <c r="J1" s="24">
        <v>2013</v>
      </c>
      <c r="K1" s="24">
        <v>2014</v>
      </c>
      <c r="L1" s="24">
        <v>2015</v>
      </c>
      <c r="M1" s="24">
        <v>2016</v>
      </c>
      <c r="N1" s="24">
        <v>2017</v>
      </c>
      <c r="O1" s="24">
        <v>2018</v>
      </c>
    </row>
    <row r="2" spans="1:15">
      <c r="A2" s="25" t="s">
        <v>134</v>
      </c>
      <c r="B2" s="24" t="s">
        <v>135</v>
      </c>
      <c r="C2" s="26" t="s">
        <v>572</v>
      </c>
      <c r="D2" s="24" t="s">
        <v>573</v>
      </c>
      <c r="E2" s="27"/>
      <c r="F2" s="24">
        <v>0.17330967573727599</v>
      </c>
      <c r="G2" s="24">
        <v>0.203950088364169</v>
      </c>
      <c r="H2" s="24">
        <v>1.2983012098787901</v>
      </c>
      <c r="I2" s="24">
        <v>2.0130295795105302</v>
      </c>
      <c r="J2" s="24">
        <v>1.8500834858670301</v>
      </c>
      <c r="K2" s="24">
        <v>2.5887288352882698</v>
      </c>
      <c r="L2" s="24">
        <v>4.3794997897216303</v>
      </c>
      <c r="M2" s="24">
        <v>12.858047536992199</v>
      </c>
      <c r="N2" s="24">
        <v>17.124344526353401</v>
      </c>
      <c r="O2" s="24">
        <v>6.4347762043797099</v>
      </c>
    </row>
    <row r="3" spans="1:15">
      <c r="A3" s="25" t="s">
        <v>138</v>
      </c>
      <c r="B3" s="24" t="s">
        <v>139</v>
      </c>
      <c r="C3" s="26" t="s">
        <v>572</v>
      </c>
      <c r="D3" s="24" t="s">
        <v>573</v>
      </c>
      <c r="E3" s="27"/>
      <c r="F3" s="24">
        <v>0.13797680248695399</v>
      </c>
      <c r="G3" s="24">
        <v>0.27524454151073802</v>
      </c>
      <c r="H3" s="24">
        <v>0.30578638842550698</v>
      </c>
      <c r="I3" s="27"/>
      <c r="J3" s="27"/>
      <c r="K3" s="27"/>
      <c r="L3" s="24">
        <v>1.0652527281933799</v>
      </c>
      <c r="M3" s="24">
        <v>1.1245220863871701</v>
      </c>
      <c r="N3" s="27"/>
      <c r="O3" s="24">
        <v>1.24022854640136</v>
      </c>
    </row>
    <row r="4" spans="1:15">
      <c r="A4" s="25" t="s">
        <v>140</v>
      </c>
      <c r="B4" s="24" t="s">
        <v>141</v>
      </c>
      <c r="C4" s="26" t="s">
        <v>572</v>
      </c>
      <c r="D4" s="24" t="s">
        <v>573</v>
      </c>
      <c r="E4" s="27"/>
      <c r="F4" s="24">
        <v>2.0020314697600599</v>
      </c>
      <c r="G4" s="24">
        <v>2.0376292492136701</v>
      </c>
      <c r="H4" s="24">
        <v>1.82030992034358</v>
      </c>
      <c r="I4" s="24">
        <v>1.5667156976497401</v>
      </c>
      <c r="J4" s="24">
        <v>1.7073114724164999</v>
      </c>
      <c r="K4" s="24">
        <v>2.1836673628280301</v>
      </c>
      <c r="L4" s="24">
        <v>3.2472577055860099</v>
      </c>
      <c r="M4" s="24">
        <v>3.54310261996998</v>
      </c>
      <c r="N4" s="24">
        <v>3.2888775257853502</v>
      </c>
      <c r="O4" s="24">
        <v>2.8564903852164201</v>
      </c>
    </row>
    <row r="5" spans="1:15">
      <c r="A5" s="25" t="s">
        <v>58</v>
      </c>
      <c r="B5" s="24" t="s">
        <v>142</v>
      </c>
      <c r="C5" s="26" t="s">
        <v>572</v>
      </c>
      <c r="D5" s="24" t="s">
        <v>573</v>
      </c>
      <c r="E5" s="24">
        <v>32.633140666781401</v>
      </c>
      <c r="F5" s="24">
        <v>9.5577464696685706</v>
      </c>
      <c r="G5" s="24">
        <v>12.8293490735749</v>
      </c>
      <c r="H5" s="24">
        <v>11.9034256291615</v>
      </c>
      <c r="I5" s="24">
        <v>10.912701687911699</v>
      </c>
      <c r="J5" s="24">
        <v>9.7839927347666809</v>
      </c>
      <c r="K5" s="24">
        <v>4.5821601429240904</v>
      </c>
      <c r="L5" s="24">
        <v>7.5458427370942296</v>
      </c>
      <c r="M5" s="24">
        <v>8.8089972687636493</v>
      </c>
      <c r="N5" s="24">
        <v>4.8340275295442199</v>
      </c>
      <c r="O5" s="24">
        <v>2.02835783113018</v>
      </c>
    </row>
    <row r="6" spans="1:15">
      <c r="A6" s="25" t="s">
        <v>143</v>
      </c>
      <c r="B6" s="24" t="s">
        <v>144</v>
      </c>
      <c r="C6" s="26" t="s">
        <v>572</v>
      </c>
      <c r="D6" s="24" t="s">
        <v>573</v>
      </c>
      <c r="E6" s="24">
        <v>3.6409003273274401</v>
      </c>
      <c r="F6" s="24">
        <v>2.89921356734262</v>
      </c>
      <c r="G6" s="24">
        <v>4.4155090616588799</v>
      </c>
      <c r="H6" s="24">
        <v>3.5606895294768401</v>
      </c>
      <c r="I6" s="24">
        <v>3.7056422529854398</v>
      </c>
      <c r="J6" s="24">
        <v>3.28325859062114</v>
      </c>
      <c r="K6" s="24">
        <v>4.0415114549347502</v>
      </c>
      <c r="L6" s="24">
        <v>4.6638331076621302</v>
      </c>
      <c r="M6" s="24">
        <v>2.5962374437380502</v>
      </c>
      <c r="N6" s="24">
        <v>2.8169147942141599</v>
      </c>
      <c r="O6" s="24">
        <v>3.2800550566230702</v>
      </c>
    </row>
    <row r="7" spans="1:15">
      <c r="A7" s="25" t="s">
        <v>145</v>
      </c>
      <c r="B7" s="24" t="s">
        <v>146</v>
      </c>
      <c r="C7" s="26" t="s">
        <v>572</v>
      </c>
      <c r="D7" s="24" t="s">
        <v>573</v>
      </c>
      <c r="E7" s="24">
        <v>1.6439292225903499</v>
      </c>
      <c r="F7" s="24">
        <v>1.4230057033979</v>
      </c>
      <c r="G7" s="24">
        <v>1.5439891603062801</v>
      </c>
      <c r="H7" s="24">
        <v>1.68864542692769</v>
      </c>
      <c r="I7" s="24">
        <v>2.07961799095516</v>
      </c>
      <c r="J7" s="24">
        <v>1.93865823589222</v>
      </c>
      <c r="K7" s="24">
        <v>2.3122177413749099</v>
      </c>
      <c r="L7" s="24">
        <v>2.98856113569212</v>
      </c>
      <c r="M7" s="24">
        <v>3.2916076143350699</v>
      </c>
      <c r="N7" s="24">
        <v>3.4010543557449702</v>
      </c>
      <c r="O7" s="24">
        <v>3.5976489671191798</v>
      </c>
    </row>
    <row r="8" spans="1:15">
      <c r="A8" s="25" t="s">
        <v>111</v>
      </c>
      <c r="B8" s="24" t="s">
        <v>147</v>
      </c>
      <c r="C8" s="26" t="s">
        <v>572</v>
      </c>
      <c r="D8" s="24" t="s">
        <v>573</v>
      </c>
      <c r="E8" s="24">
        <v>0.94109768463821197</v>
      </c>
      <c r="F8" s="27"/>
      <c r="G8" s="27"/>
      <c r="H8" s="27"/>
      <c r="I8" s="24">
        <v>1.8233831317815401</v>
      </c>
      <c r="J8" s="24">
        <v>2.1804989229979301</v>
      </c>
      <c r="K8" s="24">
        <v>3.45507205530261</v>
      </c>
      <c r="L8" s="24">
        <v>4.9784721557588503</v>
      </c>
      <c r="M8" s="24">
        <v>5.4598599658826199</v>
      </c>
      <c r="N8" s="24">
        <v>5.85896863260845</v>
      </c>
      <c r="O8" s="24">
        <v>6.5497166097792796</v>
      </c>
    </row>
    <row r="9" spans="1:15">
      <c r="A9" s="25" t="s">
        <v>86</v>
      </c>
      <c r="B9" s="24" t="s">
        <v>148</v>
      </c>
      <c r="C9" s="26" t="s">
        <v>572</v>
      </c>
      <c r="D9" s="24" t="s">
        <v>573</v>
      </c>
      <c r="E9" s="24">
        <v>3.2353352154325701</v>
      </c>
      <c r="F9" s="24">
        <v>3.8292912527708198</v>
      </c>
      <c r="G9" s="24">
        <v>4.4231488970070396</v>
      </c>
      <c r="H9" s="24">
        <v>4.0520488567252704</v>
      </c>
      <c r="I9" s="24">
        <v>4.1790639196588897</v>
      </c>
      <c r="J9" s="24">
        <v>3.2583330936844099</v>
      </c>
      <c r="K9" s="24">
        <v>3.3542823452518302</v>
      </c>
      <c r="L9" s="24">
        <v>2.8641515319552102</v>
      </c>
      <c r="M9" s="24">
        <v>3.3341121947042001</v>
      </c>
      <c r="N9" s="24">
        <v>3.3200668011681098</v>
      </c>
      <c r="O9" s="24">
        <v>0.49172422129082199</v>
      </c>
    </row>
    <row r="10" spans="1:15">
      <c r="A10" s="25" t="s">
        <v>110</v>
      </c>
      <c r="B10" s="24" t="s">
        <v>149</v>
      </c>
      <c r="C10" s="26" t="s">
        <v>572</v>
      </c>
      <c r="D10" s="24" t="s">
        <v>573</v>
      </c>
      <c r="E10" s="24">
        <v>28.639844508897699</v>
      </c>
      <c r="F10" s="24">
        <v>46.5400268525988</v>
      </c>
      <c r="G10" s="24">
        <v>52.480031352725902</v>
      </c>
      <c r="H10" s="24">
        <v>51.008858363149699</v>
      </c>
      <c r="I10" s="24">
        <v>42.815186190250998</v>
      </c>
      <c r="J10" s="24">
        <v>39.6241477887217</v>
      </c>
      <c r="K10" s="24">
        <v>37.573157413563997</v>
      </c>
      <c r="L10" s="24">
        <v>44.435956355376099</v>
      </c>
      <c r="M10" s="24">
        <v>37.973726845962503</v>
      </c>
      <c r="N10" s="24">
        <v>42.520962723114103</v>
      </c>
      <c r="O10" s="24">
        <v>36.879265907594103</v>
      </c>
    </row>
    <row r="11" spans="1:15">
      <c r="A11" s="25" t="s">
        <v>150</v>
      </c>
      <c r="B11" s="24" t="s">
        <v>151</v>
      </c>
      <c r="C11" s="26" t="s">
        <v>572</v>
      </c>
      <c r="D11" s="24" t="s">
        <v>573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</row>
    <row r="12" spans="1:15">
      <c r="A12" s="25" t="s">
        <v>152</v>
      </c>
      <c r="B12" s="24" t="s">
        <v>153</v>
      </c>
      <c r="C12" s="26" t="s">
        <v>572</v>
      </c>
      <c r="D12" s="24" t="s">
        <v>573</v>
      </c>
      <c r="E12" s="27"/>
      <c r="F12" s="24">
        <v>6.1443809706687196</v>
      </c>
      <c r="G12" s="24">
        <v>1.7761705361064799</v>
      </c>
      <c r="H12" s="24">
        <v>1.98029913853413</v>
      </c>
      <c r="I12" s="24">
        <v>2.7023301017621799</v>
      </c>
      <c r="J12" s="24">
        <v>30.990827067998602</v>
      </c>
      <c r="K12" s="24">
        <v>17.531707738081501</v>
      </c>
      <c r="L12" s="24">
        <v>15.620451580135599</v>
      </c>
      <c r="M12" s="24">
        <v>7.5061008529190598</v>
      </c>
      <c r="N12" s="24">
        <v>7.2720658046880402</v>
      </c>
      <c r="O12" s="24">
        <v>0.30731981875368602</v>
      </c>
    </row>
    <row r="13" spans="1:15">
      <c r="A13" s="25" t="s">
        <v>104</v>
      </c>
      <c r="B13" s="24" t="s">
        <v>154</v>
      </c>
      <c r="C13" s="26" t="s">
        <v>572</v>
      </c>
      <c r="D13" s="24" t="s">
        <v>573</v>
      </c>
      <c r="E13" s="24">
        <v>26.7205673065844</v>
      </c>
      <c r="F13" s="24">
        <v>27.426587418440199</v>
      </c>
      <c r="G13" s="24">
        <v>33.873864036155503</v>
      </c>
      <c r="H13" s="24">
        <v>36.774874460857703</v>
      </c>
      <c r="I13" s="24">
        <v>34.267221110746497</v>
      </c>
      <c r="J13" s="24">
        <v>38.197173651612601</v>
      </c>
      <c r="K13" s="24">
        <v>36.7620661826423</v>
      </c>
      <c r="L13" s="24">
        <v>31.4275550333242</v>
      </c>
      <c r="M13" s="24">
        <v>31.718688503930402</v>
      </c>
      <c r="N13" s="24">
        <v>30.7308736882303</v>
      </c>
      <c r="O13" s="24">
        <v>28.334706062405601</v>
      </c>
    </row>
    <row r="14" spans="1:15">
      <c r="A14" s="25" t="s">
        <v>62</v>
      </c>
      <c r="B14" s="24" t="s">
        <v>155</v>
      </c>
      <c r="C14" s="26" t="s">
        <v>572</v>
      </c>
      <c r="D14" s="24" t="s">
        <v>573</v>
      </c>
      <c r="E14" s="24">
        <v>3.4859327387447401</v>
      </c>
      <c r="F14" s="24">
        <v>3.1561848870000202</v>
      </c>
      <c r="G14" s="24">
        <v>3.93117853127313</v>
      </c>
      <c r="H14" s="24">
        <v>3.9136044756016299</v>
      </c>
      <c r="I14" s="24">
        <v>3.8124621976746398</v>
      </c>
      <c r="J14" s="24">
        <v>3.3103813551158199</v>
      </c>
      <c r="K14" s="24">
        <v>3.1495128016150402</v>
      </c>
      <c r="L14" s="24">
        <v>3.3298848483249701</v>
      </c>
      <c r="M14" s="24">
        <v>3.20167485125745</v>
      </c>
      <c r="N14" s="24">
        <v>3.3229961278424001</v>
      </c>
      <c r="O14" s="24">
        <v>3.0176373802808798</v>
      </c>
    </row>
    <row r="15" spans="1:15">
      <c r="A15" s="25" t="s">
        <v>59</v>
      </c>
      <c r="B15" s="24" t="s">
        <v>156</v>
      </c>
      <c r="C15" s="26" t="s">
        <v>572</v>
      </c>
      <c r="D15" s="24" t="s">
        <v>573</v>
      </c>
      <c r="E15" s="24">
        <v>0.28822364294431702</v>
      </c>
      <c r="F15" s="24">
        <v>0.249949966888524</v>
      </c>
      <c r="G15" s="24">
        <v>0.114324818397536</v>
      </c>
      <c r="H15" s="24">
        <v>0.19342780866614301</v>
      </c>
      <c r="I15" s="24">
        <v>0.53223522318101901</v>
      </c>
      <c r="J15" s="24">
        <v>0.487670934809529</v>
      </c>
      <c r="K15" s="24">
        <v>0.51217802172461802</v>
      </c>
      <c r="L15" s="24">
        <v>0.86379740017166795</v>
      </c>
      <c r="M15" s="24">
        <v>1.09610224876423</v>
      </c>
      <c r="N15" s="24">
        <v>1.22387675315706</v>
      </c>
      <c r="O15" s="24">
        <v>0.92102588932365703</v>
      </c>
    </row>
    <row r="16" spans="1:15">
      <c r="A16" s="25" t="s">
        <v>157</v>
      </c>
      <c r="B16" s="24" t="s">
        <v>158</v>
      </c>
      <c r="C16" s="26" t="s">
        <v>572</v>
      </c>
      <c r="D16" s="24" t="s">
        <v>573</v>
      </c>
      <c r="E16" s="24">
        <v>9.2507267624922704</v>
      </c>
      <c r="F16" s="24">
        <v>4.8325456030257303</v>
      </c>
      <c r="G16" s="24">
        <v>5.2200686371147302</v>
      </c>
      <c r="H16" s="24">
        <v>8.4131322483567708</v>
      </c>
      <c r="I16" s="24">
        <v>13.7260011609918</v>
      </c>
      <c r="J16" s="24">
        <v>12.800057595332699</v>
      </c>
      <c r="K16" s="24">
        <v>3.2887911278375901</v>
      </c>
      <c r="L16" s="24">
        <v>2.4403680059244901</v>
      </c>
      <c r="M16" s="24">
        <v>4.4498213685772496</v>
      </c>
      <c r="N16" s="24">
        <v>7.5552504534981004</v>
      </c>
      <c r="O16" s="24">
        <v>12.8213019957015</v>
      </c>
    </row>
    <row r="17" spans="1:15">
      <c r="A17" s="25" t="s">
        <v>65</v>
      </c>
      <c r="B17" s="24" t="s">
        <v>159</v>
      </c>
      <c r="C17" s="26" t="s">
        <v>572</v>
      </c>
      <c r="D17" s="24" t="s">
        <v>573</v>
      </c>
      <c r="E17" s="24">
        <v>3.34334179166878</v>
      </c>
      <c r="F17" s="24">
        <v>2.7486785773159701</v>
      </c>
      <c r="G17" s="24">
        <v>3.6631305184161498</v>
      </c>
      <c r="H17" s="24">
        <v>3.79187947998805</v>
      </c>
      <c r="I17" s="24">
        <v>3.6652433574536198</v>
      </c>
      <c r="J17" s="24">
        <v>3.0190697402116302</v>
      </c>
      <c r="K17" s="24">
        <v>2.7061959167806902</v>
      </c>
      <c r="L17" s="24">
        <v>2.71840176616803</v>
      </c>
      <c r="M17" s="24">
        <v>2.4734811381330299</v>
      </c>
      <c r="N17" s="24">
        <v>2.66837737208406</v>
      </c>
      <c r="O17" s="24">
        <v>3.2465225971765101</v>
      </c>
    </row>
    <row r="18" spans="1:15">
      <c r="A18" s="25" t="s">
        <v>42</v>
      </c>
      <c r="B18" s="24" t="s">
        <v>160</v>
      </c>
      <c r="C18" s="26" t="s">
        <v>572</v>
      </c>
      <c r="D18" s="24" t="s">
        <v>573</v>
      </c>
      <c r="E18" s="24">
        <v>1.7806427223066601</v>
      </c>
      <c r="F18" s="24">
        <v>0.71798924539238596</v>
      </c>
      <c r="G18" s="24">
        <v>0.99834562303194396</v>
      </c>
      <c r="H18" s="24">
        <v>3.57189560420094</v>
      </c>
      <c r="I18" s="24">
        <v>2.2339268252457898</v>
      </c>
      <c r="J18" s="24">
        <v>2.8744591850539298</v>
      </c>
      <c r="K18" s="24">
        <v>4.3791753996690304</v>
      </c>
      <c r="L18" s="24">
        <v>1.5157009422137999</v>
      </c>
      <c r="M18" s="24">
        <v>2.33562508009592</v>
      </c>
      <c r="N18" s="24">
        <v>0.60159033266011397</v>
      </c>
      <c r="O18" s="24">
        <v>0.21933190491947799</v>
      </c>
    </row>
    <row r="19" spans="1:15">
      <c r="A19" s="25" t="s">
        <v>161</v>
      </c>
      <c r="B19" s="24" t="s">
        <v>162</v>
      </c>
      <c r="C19" s="26" t="s">
        <v>572</v>
      </c>
      <c r="D19" s="24" t="s">
        <v>573</v>
      </c>
      <c r="E19" s="24">
        <v>0.35175162497006202</v>
      </c>
      <c r="F19" s="24">
        <v>0.64208971329807996</v>
      </c>
      <c r="G19" s="24">
        <v>1.64535092310422</v>
      </c>
      <c r="H19" s="24">
        <v>1.48885873473167</v>
      </c>
      <c r="I19" s="24">
        <v>0.350560810680005</v>
      </c>
      <c r="J19" s="24">
        <v>2.6784828319751299</v>
      </c>
      <c r="K19" s="24">
        <v>8.6834280640563595</v>
      </c>
      <c r="L19" s="24">
        <v>7.0562426339281101</v>
      </c>
      <c r="M19" s="24">
        <v>9.5907255947183305</v>
      </c>
      <c r="N19" s="24">
        <v>16.814696854797798</v>
      </c>
      <c r="O19" s="24">
        <v>17.024690242284102</v>
      </c>
    </row>
    <row r="20" spans="1:15">
      <c r="A20" s="25" t="s">
        <v>118</v>
      </c>
      <c r="B20" s="24" t="s">
        <v>163</v>
      </c>
      <c r="C20" s="26" t="s">
        <v>572</v>
      </c>
      <c r="D20" s="24" t="s">
        <v>573</v>
      </c>
      <c r="E20" s="24">
        <v>0.32701150462463502</v>
      </c>
      <c r="F20" s="24">
        <v>0.33116049915794699</v>
      </c>
      <c r="G20" s="24">
        <v>0.46158172484253901</v>
      </c>
      <c r="H20" s="24">
        <v>0.448405716167671</v>
      </c>
      <c r="I20" s="24">
        <v>0.420072097028169</v>
      </c>
      <c r="J20" s="24">
        <v>0.31438368151274798</v>
      </c>
      <c r="K20" s="27"/>
      <c r="L20" s="24">
        <v>0.17211567231186201</v>
      </c>
      <c r="M20" s="27"/>
      <c r="N20" s="27"/>
      <c r="O20" s="27"/>
    </row>
    <row r="21" spans="1:15">
      <c r="A21" s="25" t="s">
        <v>64</v>
      </c>
      <c r="B21" s="24" t="s">
        <v>164</v>
      </c>
      <c r="C21" s="26" t="s">
        <v>572</v>
      </c>
      <c r="D21" s="24" t="s">
        <v>573</v>
      </c>
      <c r="E21" s="24">
        <v>16.760161517481599</v>
      </c>
      <c r="F21" s="24">
        <v>15.062538620560799</v>
      </c>
      <c r="G21" s="24">
        <v>16.9344322709388</v>
      </c>
      <c r="H21" s="24">
        <v>18.822926642822601</v>
      </c>
      <c r="I21" s="24">
        <v>17.2309742970203</v>
      </c>
      <c r="J21" s="24">
        <v>16.010896599834201</v>
      </c>
      <c r="K21" s="24">
        <v>14.715163511019901</v>
      </c>
      <c r="L21" s="24">
        <v>14.0583910471531</v>
      </c>
      <c r="M21" s="24">
        <v>11.5297924798291</v>
      </c>
      <c r="N21" s="24">
        <v>14.1959395033908</v>
      </c>
      <c r="O21" s="24">
        <v>14.081504611197399</v>
      </c>
    </row>
    <row r="22" spans="1:15">
      <c r="A22" s="25" t="s">
        <v>165</v>
      </c>
      <c r="B22" s="24" t="s">
        <v>166</v>
      </c>
      <c r="C22" s="26" t="s">
        <v>572</v>
      </c>
      <c r="D22" s="24" t="s">
        <v>573</v>
      </c>
      <c r="E22" s="24">
        <v>17.081887149326398</v>
      </c>
      <c r="F22" s="24">
        <v>15.3621982709794</v>
      </c>
      <c r="G22" s="24">
        <v>18.099310272879901</v>
      </c>
      <c r="H22" s="24">
        <v>21.445034536826999</v>
      </c>
      <c r="I22" s="24">
        <v>21.0934698850313</v>
      </c>
      <c r="J22" s="24">
        <v>18.340901273792099</v>
      </c>
      <c r="K22" s="24">
        <v>15.046257486682499</v>
      </c>
      <c r="L22" s="24">
        <v>22.885944697128199</v>
      </c>
      <c r="M22" s="24">
        <v>27.925861183867301</v>
      </c>
      <c r="N22" s="24">
        <v>24.849260442803001</v>
      </c>
      <c r="O22" s="24">
        <v>22.800693742563301</v>
      </c>
    </row>
    <row r="23" spans="1:15">
      <c r="A23" s="25" t="s">
        <v>167</v>
      </c>
      <c r="B23" s="24" t="s">
        <v>168</v>
      </c>
      <c r="C23" s="26" t="s">
        <v>572</v>
      </c>
      <c r="D23" s="24" t="s">
        <v>573</v>
      </c>
      <c r="E23" s="24">
        <v>10.9197353713162</v>
      </c>
      <c r="F23" s="24">
        <v>9.6091512206426692</v>
      </c>
      <c r="G23" s="24">
        <v>11.036420173461201</v>
      </c>
      <c r="H23" s="24">
        <v>8.9990236071342409</v>
      </c>
      <c r="I23" s="24">
        <v>6.7123018082714099</v>
      </c>
      <c r="J23" s="24">
        <v>6.2553029253677801</v>
      </c>
      <c r="K23" s="24">
        <v>9.525414918369</v>
      </c>
      <c r="L23" s="24">
        <v>10.2197928434957</v>
      </c>
      <c r="M23" s="27"/>
      <c r="N23" s="27"/>
      <c r="O23" s="27"/>
    </row>
    <row r="24" spans="1:15">
      <c r="A24" s="25" t="s">
        <v>169</v>
      </c>
      <c r="B24" s="24" t="s">
        <v>170</v>
      </c>
      <c r="C24" s="26" t="s">
        <v>572</v>
      </c>
      <c r="D24" s="24" t="s">
        <v>573</v>
      </c>
      <c r="E24" s="24">
        <v>12.906695372390701</v>
      </c>
      <c r="F24" s="24">
        <v>9.4886698915726999</v>
      </c>
      <c r="G24" s="24">
        <v>12.229722444941</v>
      </c>
      <c r="H24" s="24">
        <v>12.8876923311997</v>
      </c>
      <c r="I24" s="24">
        <v>12.562363578066099</v>
      </c>
      <c r="J24" s="24">
        <v>10.1532345306348</v>
      </c>
      <c r="K24" s="24">
        <v>9.0317224813982193</v>
      </c>
      <c r="L24" s="24">
        <v>7.7237847696020898</v>
      </c>
      <c r="M24" s="24">
        <v>6.2915879426121499</v>
      </c>
      <c r="N24" s="24">
        <v>7.4485252446862704</v>
      </c>
      <c r="O24" s="24">
        <v>7.51683044776735</v>
      </c>
    </row>
    <row r="25" spans="1:15">
      <c r="A25" s="25" t="s">
        <v>63</v>
      </c>
      <c r="B25" s="24" t="s">
        <v>171</v>
      </c>
      <c r="C25" s="26" t="s">
        <v>572</v>
      </c>
      <c r="D25" s="24" t="s">
        <v>573</v>
      </c>
      <c r="E25" s="24">
        <v>0.51004242898017105</v>
      </c>
      <c r="F25" s="24">
        <v>0.59508247794965996</v>
      </c>
      <c r="G25" s="24">
        <v>0.70469581217126298</v>
      </c>
      <c r="H25" s="24">
        <v>0.59290360637347295</v>
      </c>
      <c r="I25" s="24">
        <v>0.61313330120852305</v>
      </c>
      <c r="J25" s="24">
        <v>0.91336902287647503</v>
      </c>
      <c r="K25" s="24">
        <v>0.86307197070305197</v>
      </c>
      <c r="L25" s="24">
        <v>0.92535577099072597</v>
      </c>
      <c r="M25" s="24">
        <v>1.2351957396061699</v>
      </c>
      <c r="N25" s="24">
        <v>1.23048384294193</v>
      </c>
      <c r="O25" s="24">
        <v>1.0864634359009699</v>
      </c>
    </row>
    <row r="26" spans="1:15">
      <c r="A26" s="25" t="s">
        <v>172</v>
      </c>
      <c r="B26" s="24" t="s">
        <v>173</v>
      </c>
      <c r="C26" s="26" t="s">
        <v>572</v>
      </c>
      <c r="D26" s="24" t="s">
        <v>573</v>
      </c>
      <c r="E26" s="24">
        <v>4.8942949388892801E-3</v>
      </c>
      <c r="F26" s="24">
        <v>4.5181465769662398E-4</v>
      </c>
      <c r="G26" s="24">
        <v>1.59906661595226E-4</v>
      </c>
      <c r="H26" s="24">
        <v>2.4493689682240699E-4</v>
      </c>
      <c r="I26" s="24">
        <v>7.2113603064900096E-4</v>
      </c>
      <c r="J26" s="24">
        <v>1.0610006835230199E-2</v>
      </c>
      <c r="K26" s="24">
        <v>0.19768950269622801</v>
      </c>
      <c r="L26" s="24">
        <v>0.12295214623729001</v>
      </c>
      <c r="M26" s="24">
        <v>0.18681422010082699</v>
      </c>
      <c r="N26" s="24">
        <v>0.312458063703902</v>
      </c>
      <c r="O26" s="24">
        <v>0.55457745491687305</v>
      </c>
    </row>
    <row r="27" spans="1:15">
      <c r="A27" s="25" t="s">
        <v>174</v>
      </c>
      <c r="B27" s="24" t="s">
        <v>175</v>
      </c>
      <c r="C27" s="26" t="s">
        <v>572</v>
      </c>
      <c r="D27" s="24" t="s">
        <v>573</v>
      </c>
      <c r="E27" s="27"/>
      <c r="F27" s="27"/>
      <c r="G27" s="27"/>
      <c r="H27" s="27"/>
      <c r="I27" s="24">
        <v>3.8133027742660898E-3</v>
      </c>
      <c r="J27" s="24">
        <v>0.396888618066497</v>
      </c>
      <c r="K27" s="24">
        <v>3.2794415942313901E-2</v>
      </c>
      <c r="L27" s="24">
        <v>3.3204096756946702E-2</v>
      </c>
      <c r="M27" s="24">
        <v>3.0706751842435199E-2</v>
      </c>
      <c r="N27" s="24">
        <v>4.9004649480064402E-2</v>
      </c>
      <c r="O27" s="24">
        <v>2.5894247335233999E-2</v>
      </c>
    </row>
    <row r="28" spans="1:15">
      <c r="A28" s="25" t="s">
        <v>90</v>
      </c>
      <c r="B28" s="24" t="s">
        <v>176</v>
      </c>
      <c r="C28" s="26" t="s">
        <v>572</v>
      </c>
      <c r="D28" s="24" t="s">
        <v>573</v>
      </c>
      <c r="E28" s="24">
        <v>26.5495220581277</v>
      </c>
      <c r="F28" s="24">
        <v>33.303339378660198</v>
      </c>
      <c r="G28" s="24">
        <v>33.328477495928098</v>
      </c>
      <c r="H28" s="24">
        <v>35.522286779002101</v>
      </c>
      <c r="I28" s="24">
        <v>24.572247390675201</v>
      </c>
      <c r="J28" s="24">
        <v>21.462060758401599</v>
      </c>
      <c r="K28" s="24">
        <v>22.194408266046999</v>
      </c>
      <c r="L28" s="24">
        <v>26.481851633597199</v>
      </c>
      <c r="M28" s="24">
        <v>36.574378896914403</v>
      </c>
      <c r="N28" s="24">
        <v>39.576101478195099</v>
      </c>
      <c r="O28" s="24">
        <v>36.3129578285156</v>
      </c>
    </row>
    <row r="29" spans="1:15">
      <c r="A29" s="25" t="s">
        <v>89</v>
      </c>
      <c r="B29" s="24" t="s">
        <v>177</v>
      </c>
      <c r="C29" s="26" t="s">
        <v>572</v>
      </c>
      <c r="D29" s="24" t="s">
        <v>573</v>
      </c>
      <c r="E29" s="24">
        <v>12.1320926483652</v>
      </c>
      <c r="F29" s="24">
        <v>11.7133302124896</v>
      </c>
      <c r="G29" s="24">
        <v>17.384373027750598</v>
      </c>
      <c r="H29" s="24">
        <v>19.299567236481099</v>
      </c>
      <c r="I29" s="24">
        <v>15.594263907490101</v>
      </c>
      <c r="J29" s="24">
        <v>16.377207132247399</v>
      </c>
      <c r="K29" s="24">
        <v>14.393285497762401</v>
      </c>
      <c r="L29" s="24">
        <v>10.7575746176315</v>
      </c>
      <c r="M29" s="24">
        <v>10.4651048452066</v>
      </c>
      <c r="N29" s="24">
        <v>11.8713011194245</v>
      </c>
      <c r="O29" s="24">
        <v>11.2875423939954</v>
      </c>
    </row>
    <row r="30" spans="1:15">
      <c r="A30" s="25" t="s">
        <v>178</v>
      </c>
      <c r="B30" s="24" t="s">
        <v>179</v>
      </c>
      <c r="C30" s="26" t="s">
        <v>572</v>
      </c>
      <c r="D30" s="24" t="s">
        <v>573</v>
      </c>
      <c r="E30" s="24">
        <v>2.7050216990657598</v>
      </c>
      <c r="F30" s="24">
        <v>1.6130193408510101</v>
      </c>
      <c r="G30" s="24">
        <v>1.2038250349037001</v>
      </c>
      <c r="H30" s="24">
        <v>1.06209669622286</v>
      </c>
      <c r="I30" s="24">
        <v>0.835761921867607</v>
      </c>
      <c r="J30" s="24">
        <v>0.99538400644049596</v>
      </c>
      <c r="K30" s="24">
        <v>1.25616131208909</v>
      </c>
      <c r="L30" s="24">
        <v>0.998928783942997</v>
      </c>
      <c r="M30" s="24">
        <v>0.70377973987560805</v>
      </c>
      <c r="N30" s="24">
        <v>0.75052749596270296</v>
      </c>
      <c r="O30" s="24">
        <v>1.44400299247464</v>
      </c>
    </row>
    <row r="31" spans="1:15">
      <c r="A31" s="25" t="s">
        <v>180</v>
      </c>
      <c r="B31" s="24" t="s">
        <v>181</v>
      </c>
      <c r="C31" s="26" t="s">
        <v>572</v>
      </c>
      <c r="D31" s="24" t="s">
        <v>573</v>
      </c>
      <c r="E31" s="24">
        <v>8.5533758051614603E-2</v>
      </c>
      <c r="F31" s="24">
        <v>8.4859274833119294E-2</v>
      </c>
      <c r="G31" s="24">
        <v>0.12556492101703201</v>
      </c>
      <c r="H31" s="24">
        <v>9.0797485902321298E-2</v>
      </c>
      <c r="I31" s="24">
        <v>0.106072432688368</v>
      </c>
      <c r="J31" s="24">
        <v>9.4853475952488095E-2</v>
      </c>
      <c r="K31" s="24">
        <v>0.109636732551252</v>
      </c>
      <c r="L31" s="24">
        <v>0.160073200286697</v>
      </c>
      <c r="M31" s="24">
        <v>0.31972871056733398</v>
      </c>
      <c r="N31" s="24">
        <v>0.25734365505121398</v>
      </c>
      <c r="O31" s="24">
        <v>3.5293767245071501E-4</v>
      </c>
    </row>
    <row r="32" spans="1:15">
      <c r="A32" s="25" t="s">
        <v>182</v>
      </c>
      <c r="B32" s="24" t="s">
        <v>183</v>
      </c>
      <c r="C32" s="26" t="s">
        <v>572</v>
      </c>
      <c r="D32" s="24" t="s">
        <v>573</v>
      </c>
      <c r="E32" s="24">
        <v>1.30154272797893</v>
      </c>
      <c r="F32" s="24">
        <v>10.2383235010841</v>
      </c>
      <c r="G32" s="24">
        <v>21.933587418772099</v>
      </c>
      <c r="H32" s="24">
        <v>21.408460836575099</v>
      </c>
      <c r="I32" s="24">
        <v>11.508077057802</v>
      </c>
      <c r="J32" s="27"/>
      <c r="K32" s="27"/>
      <c r="L32" s="27"/>
      <c r="M32" s="27"/>
      <c r="N32" s="27"/>
      <c r="O32" s="27"/>
    </row>
    <row r="33" spans="1:15">
      <c r="A33" s="25" t="s">
        <v>43</v>
      </c>
      <c r="B33" s="24" t="s">
        <v>184</v>
      </c>
      <c r="C33" s="26" t="s">
        <v>572</v>
      </c>
      <c r="D33" s="24" t="s">
        <v>573</v>
      </c>
      <c r="E33" s="24">
        <v>19.349876319541199</v>
      </c>
      <c r="F33" s="24">
        <v>16.052015181504601</v>
      </c>
      <c r="G33" s="24">
        <v>14.542784874044701</v>
      </c>
      <c r="H33" s="24">
        <v>8.4405818201926692</v>
      </c>
      <c r="I33" s="24">
        <v>8.6392008486448706</v>
      </c>
      <c r="J33" s="24">
        <v>9.2306483027243509</v>
      </c>
      <c r="K33" s="24">
        <v>7.0073472434318997</v>
      </c>
      <c r="L33" s="24">
        <v>7.0054326917761296</v>
      </c>
      <c r="M33" s="24">
        <v>4.0556465747758503</v>
      </c>
      <c r="N33" s="24">
        <v>2.5850227333362401</v>
      </c>
      <c r="O33" s="24">
        <v>1.0522941326019499</v>
      </c>
    </row>
    <row r="34" spans="1:15">
      <c r="A34" s="25" t="s">
        <v>185</v>
      </c>
      <c r="B34" s="24" t="s">
        <v>186</v>
      </c>
      <c r="C34" s="26" t="s">
        <v>572</v>
      </c>
      <c r="D34" s="24" t="s">
        <v>573</v>
      </c>
      <c r="E34" s="24">
        <v>35.761095493632297</v>
      </c>
      <c r="F34" s="24">
        <v>61.999239361997397</v>
      </c>
      <c r="G34" s="24">
        <v>58.665947085020001</v>
      </c>
      <c r="H34" s="24">
        <v>62.181443701552602</v>
      </c>
      <c r="I34" s="24">
        <v>58.395786956526401</v>
      </c>
      <c r="J34" s="24">
        <v>45.974067816605</v>
      </c>
      <c r="K34" s="24">
        <v>0.29392946552679899</v>
      </c>
      <c r="L34" s="24">
        <v>1.2390126116829299E-2</v>
      </c>
      <c r="M34" s="24">
        <v>2.2204924204371599</v>
      </c>
      <c r="N34" s="24">
        <v>3.7557011397381999</v>
      </c>
      <c r="O34" s="27"/>
    </row>
    <row r="35" spans="1:15">
      <c r="A35" s="25" t="s">
        <v>103</v>
      </c>
      <c r="B35" s="24" t="s">
        <v>187</v>
      </c>
      <c r="C35" s="26" t="s">
        <v>572</v>
      </c>
      <c r="D35" s="24" t="s">
        <v>573</v>
      </c>
      <c r="E35" s="24">
        <v>8.4244428818507107</v>
      </c>
      <c r="F35" s="24">
        <v>7.2999754373208399</v>
      </c>
      <c r="G35" s="24">
        <v>8.3316657218679708</v>
      </c>
      <c r="H35" s="24">
        <v>9.0986722551006398</v>
      </c>
      <c r="I35" s="24">
        <v>7.5544426699757796</v>
      </c>
      <c r="J35" s="24">
        <v>7.2395311356145298</v>
      </c>
      <c r="K35" s="24">
        <v>7.3329523633843499</v>
      </c>
      <c r="L35" s="24">
        <v>7.3348196159649204</v>
      </c>
      <c r="M35" s="24">
        <v>7.1132140138141198</v>
      </c>
      <c r="N35" s="24">
        <v>7.4252609356630703</v>
      </c>
      <c r="O35" s="24">
        <v>7.56546290596481</v>
      </c>
    </row>
    <row r="36" spans="1:15">
      <c r="A36" s="25" t="s">
        <v>188</v>
      </c>
      <c r="B36" s="24" t="s">
        <v>189</v>
      </c>
      <c r="C36" s="26" t="s">
        <v>572</v>
      </c>
      <c r="D36" s="24" t="s">
        <v>573</v>
      </c>
      <c r="E36" s="24">
        <v>3.4055371450687599</v>
      </c>
      <c r="F36" s="24">
        <v>2.9385796091561902</v>
      </c>
      <c r="G36" s="24">
        <v>3.6762649359916399</v>
      </c>
      <c r="H36" s="24">
        <v>3.9266859389067901</v>
      </c>
      <c r="I36" s="24">
        <v>3.78807676592985</v>
      </c>
      <c r="J36" s="24">
        <v>3.3366433293426701</v>
      </c>
      <c r="K36" s="24">
        <v>3.1052872808669201</v>
      </c>
      <c r="L36" s="24">
        <v>3.0499742529784402</v>
      </c>
      <c r="M36" s="24">
        <v>2.3750481195078699</v>
      </c>
      <c r="N36" s="24">
        <v>2.6400868808205602</v>
      </c>
      <c r="O36" s="24">
        <v>2.61453702744498</v>
      </c>
    </row>
    <row r="37" spans="1:15">
      <c r="A37" s="25" t="s">
        <v>190</v>
      </c>
      <c r="B37" s="24" t="s">
        <v>191</v>
      </c>
      <c r="C37" s="26" t="s">
        <v>572</v>
      </c>
      <c r="D37" s="24" t="s">
        <v>573</v>
      </c>
      <c r="E37" s="24">
        <v>3.69503780601132</v>
      </c>
      <c r="F37" s="24">
        <v>2.8831846628377802</v>
      </c>
      <c r="G37" s="24">
        <v>4.1377267037365897</v>
      </c>
      <c r="H37" s="24">
        <v>3.8907003844655899</v>
      </c>
      <c r="I37" s="24">
        <v>4.0847648858153001</v>
      </c>
      <c r="J37" s="24">
        <v>3.8006546390448301</v>
      </c>
      <c r="K37" s="24">
        <v>2.91154249438073</v>
      </c>
      <c r="L37" s="24">
        <v>2.2002495712710202</v>
      </c>
      <c r="M37" s="24">
        <v>2.0377993181528802</v>
      </c>
      <c r="N37" s="24">
        <v>2.1013285085325402</v>
      </c>
      <c r="O37" s="24">
        <v>2.1167134070392102</v>
      </c>
    </row>
    <row r="38" spans="1:15">
      <c r="A38" s="25" t="s">
        <v>192</v>
      </c>
      <c r="B38" s="24" t="s">
        <v>193</v>
      </c>
      <c r="C38" s="26" t="s">
        <v>572</v>
      </c>
      <c r="D38" s="24" t="s">
        <v>573</v>
      </c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</row>
    <row r="39" spans="1:15">
      <c r="A39" s="25" t="s">
        <v>102</v>
      </c>
      <c r="B39" s="24" t="s">
        <v>194</v>
      </c>
      <c r="C39" s="26" t="s">
        <v>572</v>
      </c>
      <c r="D39" s="24" t="s">
        <v>573</v>
      </c>
      <c r="E39" s="24">
        <v>56.607230179237703</v>
      </c>
      <c r="F39" s="24">
        <v>59.493775116210998</v>
      </c>
      <c r="G39" s="24">
        <v>64.575342449161994</v>
      </c>
      <c r="H39" s="24">
        <v>62.195470555061398</v>
      </c>
      <c r="I39" s="24">
        <v>60.675777153619102</v>
      </c>
      <c r="J39" s="24">
        <v>57.943275999140603</v>
      </c>
      <c r="K39" s="24">
        <v>55.546007744860397</v>
      </c>
      <c r="L39" s="24">
        <v>53.168140743239</v>
      </c>
      <c r="M39" s="24">
        <v>51.184157832425903</v>
      </c>
      <c r="N39" s="24">
        <v>54.624754747980603</v>
      </c>
      <c r="O39" s="24">
        <v>53.537535277905</v>
      </c>
    </row>
    <row r="40" spans="1:15">
      <c r="A40" s="25" t="s">
        <v>116</v>
      </c>
      <c r="B40" s="24" t="s">
        <v>195</v>
      </c>
      <c r="C40" s="26" t="s">
        <v>572</v>
      </c>
      <c r="D40" s="24" t="s">
        <v>573</v>
      </c>
      <c r="E40" s="24">
        <v>1.74248041590756</v>
      </c>
      <c r="F40" s="24">
        <v>1.2042239612696299</v>
      </c>
      <c r="G40" s="24">
        <v>1.4122963626640901</v>
      </c>
      <c r="H40" s="24">
        <v>1.49660039249081</v>
      </c>
      <c r="I40" s="24">
        <v>1.28452061552631</v>
      </c>
      <c r="J40" s="24">
        <v>1.22313896052836</v>
      </c>
      <c r="K40" s="24">
        <v>1.29366506962008</v>
      </c>
      <c r="L40" s="24">
        <v>1.2057226097595599</v>
      </c>
      <c r="M40" s="24">
        <v>1.16335916958284</v>
      </c>
      <c r="N40" s="24">
        <v>1.16018133776452</v>
      </c>
      <c r="O40" s="24">
        <v>1.2384743955983299</v>
      </c>
    </row>
    <row r="41" spans="1:15">
      <c r="A41" s="25" t="s">
        <v>196</v>
      </c>
      <c r="B41" s="24" t="s">
        <v>197</v>
      </c>
      <c r="C41" s="26" t="s">
        <v>572</v>
      </c>
      <c r="D41" s="24" t="s">
        <v>573</v>
      </c>
      <c r="E41" s="24">
        <v>0.64503401680138195</v>
      </c>
      <c r="F41" s="24">
        <v>0.42223903524596401</v>
      </c>
      <c r="G41" s="24">
        <v>0.31883082330581303</v>
      </c>
      <c r="H41" s="24">
        <v>0.199500944925389</v>
      </c>
      <c r="I41" s="24">
        <v>0.25046301548704902</v>
      </c>
      <c r="J41" s="24">
        <v>0.35587688102885501</v>
      </c>
      <c r="K41" s="24">
        <v>0.45983940482554098</v>
      </c>
      <c r="L41" s="24">
        <v>0.24042321326065</v>
      </c>
      <c r="M41" s="24">
        <v>0.20139640995505401</v>
      </c>
      <c r="N41" s="24">
        <v>0.57228067070836397</v>
      </c>
      <c r="O41" s="24">
        <v>1.1970187526036</v>
      </c>
    </row>
    <row r="42" spans="1:15">
      <c r="A42" s="25" t="s">
        <v>198</v>
      </c>
      <c r="B42" s="24" t="s">
        <v>199</v>
      </c>
      <c r="C42" s="26" t="s">
        <v>572</v>
      </c>
      <c r="D42" s="24" t="s">
        <v>573</v>
      </c>
      <c r="E42" s="24">
        <v>10.0865205675432</v>
      </c>
      <c r="F42" s="24">
        <v>5.4231933030107902</v>
      </c>
      <c r="G42" s="24">
        <v>2.9619411293101199</v>
      </c>
      <c r="H42" s="24">
        <v>5.2119204983438996</v>
      </c>
      <c r="I42" s="24">
        <v>1.59544237140544</v>
      </c>
      <c r="J42" s="24">
        <v>1.7988025110002801</v>
      </c>
      <c r="K42" s="24">
        <v>3.2111049361013699</v>
      </c>
      <c r="L42" s="24">
        <v>3.5539985737019699</v>
      </c>
      <c r="M42" s="24">
        <v>5.9368691975946399</v>
      </c>
      <c r="N42" s="24">
        <v>4.5292331771387904</v>
      </c>
      <c r="O42" s="27"/>
    </row>
    <row r="43" spans="1:15">
      <c r="A43" s="25" t="s">
        <v>200</v>
      </c>
      <c r="B43" s="24" t="s">
        <v>201</v>
      </c>
      <c r="C43" s="26" t="s">
        <v>572</v>
      </c>
      <c r="D43" s="24" t="s">
        <v>573</v>
      </c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</row>
    <row r="44" spans="1:15">
      <c r="A44" s="25" t="s">
        <v>202</v>
      </c>
      <c r="B44" s="24" t="s">
        <v>203</v>
      </c>
      <c r="C44" s="26" t="s">
        <v>572</v>
      </c>
      <c r="D44" s="24" t="s">
        <v>573</v>
      </c>
      <c r="E44" s="24">
        <v>2.8464758091189299E-2</v>
      </c>
      <c r="F44" s="24">
        <v>1.8679259694297599E-2</v>
      </c>
      <c r="G44" s="24">
        <v>2.1008805979755501E-2</v>
      </c>
      <c r="H44" s="24">
        <v>1.9389014393560201E-2</v>
      </c>
      <c r="I44" s="24">
        <v>1.41240458920207E-2</v>
      </c>
      <c r="J44" s="24">
        <v>1.4842426807914101E-2</v>
      </c>
      <c r="K44" s="24">
        <v>1.36933154101461E-2</v>
      </c>
      <c r="L44" s="24">
        <v>1.20452514440131E-2</v>
      </c>
      <c r="M44" s="24">
        <v>1.8493622428829098E-2</v>
      </c>
      <c r="N44" s="24">
        <v>2.2887312318564002</v>
      </c>
      <c r="O44" s="24">
        <v>0.92767405500556499</v>
      </c>
    </row>
    <row r="45" spans="1:15">
      <c r="A45" s="25" t="s">
        <v>204</v>
      </c>
      <c r="B45" s="24" t="s">
        <v>205</v>
      </c>
      <c r="C45" s="26" t="s">
        <v>572</v>
      </c>
      <c r="D45" s="24" t="s">
        <v>573</v>
      </c>
      <c r="E45" s="24">
        <v>2.0539783648448702</v>
      </c>
      <c r="F45" s="24">
        <v>1.6534139277711499</v>
      </c>
      <c r="G45" s="24">
        <v>1.64363968731369</v>
      </c>
      <c r="H45" s="24">
        <v>1.24554200196399</v>
      </c>
      <c r="I45" s="24">
        <v>1.1485906493031399</v>
      </c>
      <c r="J45" s="24">
        <v>1.1396968745025</v>
      </c>
      <c r="K45" s="24">
        <v>0.99712420382712397</v>
      </c>
      <c r="L45" s="24">
        <v>1.30424114426407</v>
      </c>
      <c r="M45" s="24">
        <v>1.2239482345760599</v>
      </c>
      <c r="N45" s="24">
        <v>1.3014716054706601</v>
      </c>
      <c r="O45" s="24">
        <v>1.2194888931543499</v>
      </c>
    </row>
    <row r="46" spans="1:15">
      <c r="A46" s="25" t="s">
        <v>206</v>
      </c>
      <c r="B46" s="24" t="s">
        <v>207</v>
      </c>
      <c r="C46" s="26" t="s">
        <v>572</v>
      </c>
      <c r="D46" s="24" t="s">
        <v>573</v>
      </c>
      <c r="E46" s="24">
        <v>0.51545933002699895</v>
      </c>
      <c r="F46" s="24">
        <v>3.7292382062151103E-2</v>
      </c>
      <c r="G46" s="24">
        <v>0.81353173271616397</v>
      </c>
      <c r="H46" s="24">
        <v>0.84773367129802601</v>
      </c>
      <c r="I46" s="24">
        <v>0.110774025742152</v>
      </c>
      <c r="J46" s="24">
        <v>2.0367149812016601E-2</v>
      </c>
      <c r="K46" s="24">
        <v>6.1803195165602898E-2</v>
      </c>
      <c r="L46" s="24">
        <v>4.6240336752217899E-2</v>
      </c>
      <c r="M46" s="24">
        <v>1.8782824049565501E-2</v>
      </c>
      <c r="N46" s="24">
        <v>0.13034262691770601</v>
      </c>
      <c r="O46" s="24">
        <v>8.8016502163702895E-2</v>
      </c>
    </row>
    <row r="47" spans="1:15">
      <c r="A47" s="25" t="s">
        <v>208</v>
      </c>
      <c r="B47" s="24" t="s">
        <v>209</v>
      </c>
      <c r="C47" s="26" t="s">
        <v>572</v>
      </c>
      <c r="D47" s="24" t="s">
        <v>573</v>
      </c>
      <c r="E47" s="27"/>
      <c r="F47" s="24">
        <v>0.66535281845803695</v>
      </c>
      <c r="G47" s="24">
        <v>0.88665170639112501</v>
      </c>
      <c r="H47" s="24">
        <v>0.942327818292646</v>
      </c>
      <c r="I47" s="28">
        <v>8.9648880298932401E-5</v>
      </c>
      <c r="J47" s="24">
        <v>0.19529666354789599</v>
      </c>
      <c r="K47" s="24">
        <v>1.3269736597220901E-3</v>
      </c>
      <c r="L47" s="24">
        <v>7.5116778534054798E-4</v>
      </c>
      <c r="M47" s="24">
        <v>6.2457464313097103E-4</v>
      </c>
      <c r="N47" s="24">
        <v>4.5058302740247699E-4</v>
      </c>
      <c r="O47" s="24">
        <v>7.2870449785112602E-3</v>
      </c>
    </row>
    <row r="48" spans="1:15">
      <c r="A48" s="25" t="s">
        <v>92</v>
      </c>
      <c r="B48" s="24" t="s">
        <v>210</v>
      </c>
      <c r="C48" s="26" t="s">
        <v>572</v>
      </c>
      <c r="D48" s="24" t="s">
        <v>573</v>
      </c>
      <c r="E48" s="24">
        <v>1.4163479156898</v>
      </c>
      <c r="F48" s="24">
        <v>0.73907858340895904</v>
      </c>
      <c r="G48" s="24">
        <v>1.1458880601933801</v>
      </c>
      <c r="H48" s="24">
        <v>1.48286933063082</v>
      </c>
      <c r="I48" s="24">
        <v>2.34563273452292</v>
      </c>
      <c r="J48" s="24">
        <v>1.47193076624338</v>
      </c>
      <c r="K48" s="24">
        <v>1.61713997985877</v>
      </c>
      <c r="L48" s="24">
        <v>1.2365024637384201</v>
      </c>
      <c r="M48" s="24">
        <v>1.1188440558530499</v>
      </c>
      <c r="N48" s="24">
        <v>1.3415706066345201</v>
      </c>
      <c r="O48" s="24">
        <v>1.43981468921038</v>
      </c>
    </row>
    <row r="49" spans="1:15">
      <c r="A49" s="25" t="s">
        <v>211</v>
      </c>
      <c r="B49" s="24" t="s">
        <v>212</v>
      </c>
      <c r="C49" s="26" t="s">
        <v>572</v>
      </c>
      <c r="D49" s="24" t="s">
        <v>573</v>
      </c>
      <c r="E49" s="24">
        <v>4.1445063155663702</v>
      </c>
      <c r="F49" s="24">
        <v>3.6396672888693802</v>
      </c>
      <c r="G49" s="24">
        <v>2.8407132297106599</v>
      </c>
      <c r="H49" s="24">
        <v>2.7293296309803199</v>
      </c>
      <c r="I49" s="24">
        <v>2.4985207932441602</v>
      </c>
      <c r="J49" s="24">
        <v>2.7228961213762601</v>
      </c>
      <c r="K49" s="24">
        <v>2.8365382474551701</v>
      </c>
      <c r="L49" s="24">
        <v>4.5778955508991999</v>
      </c>
      <c r="M49" s="27"/>
      <c r="N49" s="27"/>
      <c r="O49" s="27"/>
    </row>
    <row r="50" spans="1:15">
      <c r="A50" s="25" t="s">
        <v>93</v>
      </c>
      <c r="B50" s="24" t="s">
        <v>213</v>
      </c>
      <c r="C50" s="26" t="s">
        <v>572</v>
      </c>
      <c r="D50" s="24" t="s">
        <v>573</v>
      </c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</row>
    <row r="51" spans="1:15">
      <c r="A51" s="25" t="s">
        <v>214</v>
      </c>
      <c r="B51" s="24" t="s">
        <v>215</v>
      </c>
      <c r="C51" s="26" t="s">
        <v>572</v>
      </c>
      <c r="D51" s="24" t="s">
        <v>573</v>
      </c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</row>
    <row r="52" spans="1:15">
      <c r="A52" s="25" t="s">
        <v>216</v>
      </c>
      <c r="B52" s="24" t="s">
        <v>217</v>
      </c>
      <c r="C52" s="26" t="s">
        <v>572</v>
      </c>
      <c r="D52" s="24" t="s">
        <v>573</v>
      </c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</row>
    <row r="53" spans="1:15">
      <c r="A53" s="25" t="s">
        <v>28</v>
      </c>
      <c r="B53" s="24" t="s">
        <v>218</v>
      </c>
      <c r="C53" s="26" t="s">
        <v>572</v>
      </c>
      <c r="D53" s="24" t="s">
        <v>573</v>
      </c>
      <c r="E53" s="24">
        <v>12.628021522838001</v>
      </c>
      <c r="F53" s="24">
        <v>11.042991421439201</v>
      </c>
      <c r="G53" s="24">
        <v>13.6899350214315</v>
      </c>
      <c r="H53" s="24">
        <v>17.049248156390401</v>
      </c>
      <c r="I53" s="24">
        <v>17.784197101302599</v>
      </c>
      <c r="J53" s="24">
        <v>12.094265391465299</v>
      </c>
      <c r="K53" s="24">
        <v>10.113319801267</v>
      </c>
      <c r="L53" s="24">
        <v>6.7977772113664496</v>
      </c>
      <c r="M53" s="24">
        <v>5.3569816304595204</v>
      </c>
      <c r="N53" s="24">
        <v>4.7759390772716301</v>
      </c>
      <c r="O53" s="24">
        <v>4.2468482057370398</v>
      </c>
    </row>
    <row r="54" spans="1:15">
      <c r="A54" s="25" t="s">
        <v>219</v>
      </c>
      <c r="B54" s="24" t="s">
        <v>220</v>
      </c>
      <c r="C54" s="26" t="s">
        <v>572</v>
      </c>
      <c r="D54" s="24" t="s">
        <v>573</v>
      </c>
      <c r="E54" s="24">
        <v>1.89771636678906</v>
      </c>
      <c r="F54" s="24">
        <v>1.7416406726648701</v>
      </c>
      <c r="G54" s="24">
        <v>2.13262104089574</v>
      </c>
      <c r="H54" s="24">
        <v>2.1674795652166199</v>
      </c>
      <c r="I54" s="24">
        <v>2.3266379962969399</v>
      </c>
      <c r="J54" s="24">
        <v>2.1925644813295802</v>
      </c>
      <c r="K54" s="24">
        <v>2.04646704865594</v>
      </c>
      <c r="L54" s="24">
        <v>1.6031376281157199</v>
      </c>
      <c r="M54" s="24">
        <v>1.3506493419935299</v>
      </c>
      <c r="N54" s="24">
        <v>1.4670037613401501</v>
      </c>
      <c r="O54" s="24">
        <v>1.36009705918293</v>
      </c>
    </row>
    <row r="55" spans="1:15">
      <c r="A55" s="25" t="s">
        <v>68</v>
      </c>
      <c r="B55" s="24" t="s">
        <v>221</v>
      </c>
      <c r="C55" s="26" t="s">
        <v>572</v>
      </c>
      <c r="D55" s="24" t="s">
        <v>573</v>
      </c>
      <c r="E55" s="24">
        <v>3.14644958943502</v>
      </c>
      <c r="F55" s="24">
        <v>2.5915990882419</v>
      </c>
      <c r="G55" s="24">
        <v>3.03881346798403</v>
      </c>
      <c r="H55" s="24">
        <v>3.3593195093339698</v>
      </c>
      <c r="I55" s="24">
        <v>3.0963564785509901</v>
      </c>
      <c r="J55" s="24">
        <v>2.8143190553276201</v>
      </c>
      <c r="K55" s="24">
        <v>2.7263714483719301</v>
      </c>
      <c r="L55" s="24">
        <v>2.5045044202966298</v>
      </c>
      <c r="M55" s="24">
        <v>2.3517561240887002</v>
      </c>
      <c r="N55" s="24">
        <v>2.4412286682216302</v>
      </c>
      <c r="O55" s="24">
        <v>2.49653888911243</v>
      </c>
    </row>
    <row r="56" spans="1:15">
      <c r="A56" s="25" t="s">
        <v>222</v>
      </c>
      <c r="B56" s="24" t="s">
        <v>223</v>
      </c>
      <c r="C56" s="26" t="s">
        <v>572</v>
      </c>
      <c r="D56" s="24" t="s">
        <v>573</v>
      </c>
      <c r="E56" s="27"/>
      <c r="F56" s="24">
        <v>0.31866014317923202</v>
      </c>
      <c r="G56" s="27"/>
      <c r="H56" s="27"/>
      <c r="I56" s="27"/>
      <c r="J56" s="27"/>
      <c r="K56" s="27"/>
      <c r="L56" s="27"/>
      <c r="M56" s="27"/>
      <c r="N56" s="27"/>
      <c r="O56" s="27"/>
    </row>
    <row r="57" spans="1:15">
      <c r="A57" s="25" t="s">
        <v>224</v>
      </c>
      <c r="B57" s="24" t="s">
        <v>225</v>
      </c>
      <c r="C57" s="26" t="s">
        <v>572</v>
      </c>
      <c r="D57" s="24" t="s">
        <v>573</v>
      </c>
      <c r="E57" s="24">
        <v>14.2351086183328</v>
      </c>
      <c r="F57" s="24">
        <v>8.1323195582959897</v>
      </c>
      <c r="G57" s="24">
        <v>6.7037077938509402</v>
      </c>
      <c r="H57" s="27"/>
      <c r="I57" s="24">
        <v>12.248532370689899</v>
      </c>
      <c r="J57" s="27"/>
      <c r="K57" s="27"/>
      <c r="L57" s="27"/>
      <c r="M57" s="27"/>
      <c r="N57" s="27"/>
      <c r="O57" s="27"/>
    </row>
    <row r="58" spans="1:15">
      <c r="A58" s="25" t="s">
        <v>226</v>
      </c>
      <c r="B58" s="24" t="s">
        <v>227</v>
      </c>
      <c r="C58" s="26" t="s">
        <v>572</v>
      </c>
      <c r="D58" s="24" t="s">
        <v>573</v>
      </c>
      <c r="E58" s="24">
        <v>1.7109741056625301</v>
      </c>
      <c r="F58" s="24">
        <v>1.2877637638003601</v>
      </c>
      <c r="G58" s="24">
        <v>1.62858666672137</v>
      </c>
      <c r="H58" s="24">
        <v>1.6541175367657099</v>
      </c>
      <c r="I58" s="24">
        <v>1.43885301921138</v>
      </c>
      <c r="J58" s="24">
        <v>1.30467101772394</v>
      </c>
      <c r="K58" s="24">
        <v>1.5191032462890499</v>
      </c>
      <c r="L58" s="24">
        <v>1.3082899368291501</v>
      </c>
      <c r="M58" s="24">
        <v>1.42373072080097</v>
      </c>
      <c r="N58" s="24">
        <v>1.58855392918017</v>
      </c>
      <c r="O58" s="24">
        <v>1.6461799628903</v>
      </c>
    </row>
    <row r="59" spans="1:15">
      <c r="A59" s="25" t="s">
        <v>228</v>
      </c>
      <c r="B59" s="24" t="s">
        <v>229</v>
      </c>
      <c r="C59" s="26" t="s">
        <v>572</v>
      </c>
      <c r="D59" s="24" t="s">
        <v>573</v>
      </c>
      <c r="E59" s="24">
        <v>2.38418482582117</v>
      </c>
      <c r="F59" s="24">
        <v>2.9466816220645402</v>
      </c>
      <c r="G59" s="24">
        <v>3.6861065310487202</v>
      </c>
      <c r="H59" s="24">
        <v>4.6324962976622199</v>
      </c>
      <c r="I59" s="24">
        <v>4.0330780090161404</v>
      </c>
      <c r="J59" s="24">
        <v>4.6029137607469801</v>
      </c>
      <c r="K59" s="24">
        <v>3.7449240442481999</v>
      </c>
      <c r="L59" s="24">
        <v>2.33298697711091</v>
      </c>
      <c r="M59" s="24">
        <v>1.83515140409542</v>
      </c>
      <c r="N59" s="24">
        <v>1.87867534625952</v>
      </c>
      <c r="O59" s="27"/>
    </row>
    <row r="60" spans="1:15">
      <c r="A60" s="25" t="s">
        <v>39</v>
      </c>
      <c r="B60" s="24" t="s">
        <v>230</v>
      </c>
      <c r="C60" s="26" t="s">
        <v>572</v>
      </c>
      <c r="D60" s="24" t="s">
        <v>573</v>
      </c>
      <c r="E60" s="24">
        <v>0.63290293679875498</v>
      </c>
      <c r="F60" s="24">
        <v>0.47074670290716603</v>
      </c>
      <c r="G60" s="24">
        <v>0.29125867222183099</v>
      </c>
      <c r="H60" s="24">
        <v>0.25594900186805197</v>
      </c>
      <c r="I60" s="24">
        <v>0.24608124242156701</v>
      </c>
      <c r="J60" s="24">
        <v>0.16701183702545999</v>
      </c>
      <c r="K60" s="24">
        <v>0.17969070062234099</v>
      </c>
      <c r="L60" s="24">
        <v>0.30908053492319998</v>
      </c>
      <c r="M60" s="24">
        <v>0.25177504175735199</v>
      </c>
      <c r="N60" s="24">
        <v>0.16514181778603401</v>
      </c>
      <c r="O60" s="27"/>
    </row>
    <row r="61" spans="1:15">
      <c r="A61" s="25" t="s">
        <v>231</v>
      </c>
      <c r="B61" s="24" t="s">
        <v>232</v>
      </c>
      <c r="C61" s="26" t="s">
        <v>572</v>
      </c>
      <c r="D61" s="24" t="s">
        <v>573</v>
      </c>
      <c r="E61" s="24">
        <v>2.2017336925898001</v>
      </c>
      <c r="F61" s="24">
        <v>1.8285893245248199</v>
      </c>
      <c r="G61" s="24">
        <v>2.1209336474038198</v>
      </c>
      <c r="H61" s="24">
        <v>2.2761404074337199</v>
      </c>
      <c r="I61" s="24">
        <v>1.98165661376749</v>
      </c>
      <c r="J61" s="24">
        <v>2.0180377294450502</v>
      </c>
      <c r="K61" s="24">
        <v>1.89457734614831</v>
      </c>
      <c r="L61" s="24">
        <v>1.97174073603375</v>
      </c>
      <c r="M61" s="24">
        <v>1.8756201537846899</v>
      </c>
      <c r="N61" s="24">
        <v>1.9313606748983601</v>
      </c>
      <c r="O61" s="24">
        <v>2.0788940491214301</v>
      </c>
    </row>
    <row r="62" spans="1:15">
      <c r="A62" s="25" t="s">
        <v>233</v>
      </c>
      <c r="B62" s="24" t="s">
        <v>234</v>
      </c>
      <c r="C62" s="26" t="s">
        <v>572</v>
      </c>
      <c r="D62" s="24" t="s">
        <v>573</v>
      </c>
      <c r="E62" s="24">
        <v>5.9909158425795104</v>
      </c>
      <c r="F62" s="24">
        <v>5.9417613693906297</v>
      </c>
      <c r="G62" s="24">
        <v>6.3394877521875603</v>
      </c>
      <c r="H62" s="24">
        <v>6.2568374606096997</v>
      </c>
      <c r="I62" s="24">
        <v>5.9531866933503199</v>
      </c>
      <c r="J62" s="24">
        <v>5.6154530123664701</v>
      </c>
      <c r="K62" s="24">
        <v>5.2450519122918102</v>
      </c>
      <c r="L62" s="24">
        <v>5.4448648856815502</v>
      </c>
      <c r="M62" s="24">
        <v>5.4553960992958199</v>
      </c>
      <c r="N62" s="24">
        <v>5.8750959193527397</v>
      </c>
      <c r="O62" s="24">
        <v>6.1513398738474701</v>
      </c>
    </row>
    <row r="63" spans="1:15">
      <c r="A63" s="25" t="s">
        <v>235</v>
      </c>
      <c r="B63" s="24" t="s">
        <v>236</v>
      </c>
      <c r="C63" s="26" t="s">
        <v>572</v>
      </c>
      <c r="D63" s="24" t="s">
        <v>573</v>
      </c>
      <c r="E63" s="24">
        <v>3.8013098625184099</v>
      </c>
      <c r="F63" s="24">
        <v>3.4978672632425898</v>
      </c>
      <c r="G63" s="24">
        <v>4.31286235074605</v>
      </c>
      <c r="H63" s="24">
        <v>4.9137899782875003</v>
      </c>
      <c r="I63" s="24">
        <v>4.6153720842636599</v>
      </c>
      <c r="J63" s="24">
        <v>4.6378342522449501</v>
      </c>
      <c r="K63" s="24">
        <v>4.76602545881767</v>
      </c>
      <c r="L63" s="24">
        <v>4.2496342147480197</v>
      </c>
      <c r="M63" s="24">
        <v>4.2284872600345702</v>
      </c>
      <c r="N63" s="24">
        <v>3.2642381963571099</v>
      </c>
      <c r="O63" s="24">
        <v>3.2215615989944801</v>
      </c>
    </row>
    <row r="64" spans="1:15">
      <c r="A64" s="25" t="s">
        <v>237</v>
      </c>
      <c r="B64" s="24" t="s">
        <v>238</v>
      </c>
      <c r="C64" s="26" t="s">
        <v>572</v>
      </c>
      <c r="D64" s="24" t="s">
        <v>573</v>
      </c>
      <c r="E64" s="24">
        <v>5.9390694164387803</v>
      </c>
      <c r="F64" s="24">
        <v>5.8219186163845604</v>
      </c>
      <c r="G64" s="24">
        <v>6.1448668270679496</v>
      </c>
      <c r="H64" s="24">
        <v>5.9575336742854201</v>
      </c>
      <c r="I64" s="24">
        <v>6.0571562508290304</v>
      </c>
      <c r="J64" s="24">
        <v>5.5348473657192301</v>
      </c>
      <c r="K64" s="24">
        <v>5.3696987675326397</v>
      </c>
      <c r="L64" s="24">
        <v>6.3411150922018598</v>
      </c>
      <c r="M64" s="24">
        <v>6.5027604347620596</v>
      </c>
      <c r="N64" s="24">
        <v>6.7936964331971197</v>
      </c>
      <c r="O64" s="24">
        <v>6.1935860772351701</v>
      </c>
    </row>
    <row r="65" spans="1:15">
      <c r="A65" s="25" t="s">
        <v>239</v>
      </c>
      <c r="B65" s="24" t="s">
        <v>240</v>
      </c>
      <c r="C65" s="26" t="s">
        <v>572</v>
      </c>
      <c r="D65" s="24" t="s">
        <v>573</v>
      </c>
      <c r="E65" s="24">
        <v>3.4294915052998398</v>
      </c>
      <c r="F65" s="24">
        <v>2.94600317610539</v>
      </c>
      <c r="G65" s="24">
        <v>3.5564201897024899</v>
      </c>
      <c r="H65" s="24">
        <v>3.7659306497378</v>
      </c>
      <c r="I65" s="24">
        <v>3.5550666320779398</v>
      </c>
      <c r="J65" s="24">
        <v>3.2374264932197101</v>
      </c>
      <c r="K65" s="24">
        <v>3.1663461673947499</v>
      </c>
      <c r="L65" s="24">
        <v>3.1889607458896099</v>
      </c>
      <c r="M65" s="24">
        <v>3.0255073551479801</v>
      </c>
      <c r="N65" s="24">
        <v>3.2286825624898401</v>
      </c>
      <c r="O65" s="24">
        <v>3.2202297413845899</v>
      </c>
    </row>
    <row r="66" spans="1:15">
      <c r="A66" s="25" t="s">
        <v>91</v>
      </c>
      <c r="B66" s="24" t="s">
        <v>241</v>
      </c>
      <c r="C66" s="26" t="s">
        <v>572</v>
      </c>
      <c r="D66" s="24" t="s">
        <v>573</v>
      </c>
      <c r="E66" s="24">
        <v>0.657329843309163</v>
      </c>
      <c r="F66" s="24">
        <v>0.494228754965223</v>
      </c>
      <c r="G66" s="24">
        <v>0.62553259672637296</v>
      </c>
      <c r="H66" s="24">
        <v>0.62576492809514905</v>
      </c>
      <c r="I66" s="24">
        <v>0.66805555345441403</v>
      </c>
      <c r="J66" s="24">
        <v>0.86365115254509905</v>
      </c>
      <c r="K66" s="24">
        <v>0.77297172177020701</v>
      </c>
      <c r="L66" s="24">
        <v>1.0312892069798101</v>
      </c>
      <c r="M66" s="24">
        <v>1.08958978005505</v>
      </c>
      <c r="N66" s="24">
        <v>1.36965560841412</v>
      </c>
      <c r="O66" s="24">
        <v>1.29890204341555</v>
      </c>
    </row>
    <row r="67" spans="1:15">
      <c r="A67" s="25" t="s">
        <v>242</v>
      </c>
      <c r="B67" s="24" t="s">
        <v>243</v>
      </c>
      <c r="C67" s="26" t="s">
        <v>572</v>
      </c>
      <c r="D67" s="24" t="s">
        <v>573</v>
      </c>
      <c r="E67" s="24">
        <v>6.5229005212343898</v>
      </c>
      <c r="F67" s="24">
        <v>7.3924939052149101</v>
      </c>
      <c r="G67" s="24">
        <v>6.2552340448704502</v>
      </c>
      <c r="H67" s="24">
        <v>6.0905175081902803</v>
      </c>
      <c r="I67" s="24">
        <v>5.9622931027562496</v>
      </c>
      <c r="J67" s="24">
        <v>5.1341394702080203</v>
      </c>
      <c r="K67" s="24">
        <v>4.2069755850430797</v>
      </c>
      <c r="L67" s="24">
        <v>4.6013673650137896</v>
      </c>
      <c r="M67" s="24">
        <v>4.1715346845388401</v>
      </c>
      <c r="N67" s="24">
        <v>4.2130348452798501</v>
      </c>
      <c r="O67" s="24">
        <v>4.1498046582389501</v>
      </c>
    </row>
    <row r="68" spans="1:15">
      <c r="A68" s="25" t="s">
        <v>244</v>
      </c>
      <c r="B68" s="24" t="s">
        <v>245</v>
      </c>
      <c r="C68" s="26" t="s">
        <v>572</v>
      </c>
      <c r="D68" s="24" t="s">
        <v>573</v>
      </c>
      <c r="E68" s="24">
        <v>2.8332464254331802</v>
      </c>
      <c r="F68" s="24">
        <v>2.3583666311464699</v>
      </c>
      <c r="G68" s="24">
        <v>2.9299489654994999</v>
      </c>
      <c r="H68" s="24">
        <v>3.211229479884</v>
      </c>
      <c r="I68" s="24">
        <v>2.96541427391112</v>
      </c>
      <c r="J68" s="24">
        <v>2.6603806450866498</v>
      </c>
      <c r="K68" s="24">
        <v>2.6236115072461001</v>
      </c>
      <c r="L68" s="24">
        <v>2.53609923806646</v>
      </c>
      <c r="M68" s="24">
        <v>2.3642616130325398</v>
      </c>
      <c r="N68" s="24">
        <v>2.52325763128658</v>
      </c>
      <c r="O68" s="24">
        <v>2.6325023764769901</v>
      </c>
    </row>
    <row r="69" spans="1:15">
      <c r="A69" s="25" t="s">
        <v>45</v>
      </c>
      <c r="B69" s="24" t="s">
        <v>246</v>
      </c>
      <c r="C69" s="26" t="s">
        <v>572</v>
      </c>
      <c r="D69" s="24" t="s">
        <v>573</v>
      </c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</row>
    <row r="70" spans="1:15">
      <c r="A70" s="25" t="s">
        <v>81</v>
      </c>
      <c r="B70" s="24" t="s">
        <v>247</v>
      </c>
      <c r="C70" s="26" t="s">
        <v>572</v>
      </c>
      <c r="D70" s="24" t="s">
        <v>573</v>
      </c>
      <c r="E70" s="24">
        <v>2.7609952290659301</v>
      </c>
      <c r="F70" s="24">
        <v>2.72215921170501</v>
      </c>
      <c r="G70" s="24">
        <v>3.4495469074306699</v>
      </c>
      <c r="H70" s="24">
        <v>3.7782660309114902</v>
      </c>
      <c r="I70" s="24">
        <v>3.69005534621534</v>
      </c>
      <c r="J70" s="24">
        <v>3.30448451363895</v>
      </c>
      <c r="K70" s="24">
        <v>3.3207062055518599</v>
      </c>
      <c r="L70" s="24">
        <v>3.3729817930134001</v>
      </c>
      <c r="M70" s="24">
        <v>3.1058048747677902</v>
      </c>
      <c r="N70" s="24">
        <v>3.6807547673895602</v>
      </c>
      <c r="O70" s="24">
        <v>3.8685195529274901</v>
      </c>
    </row>
    <row r="71" spans="1:15">
      <c r="A71" s="25" t="s">
        <v>61</v>
      </c>
      <c r="B71" s="24" t="s">
        <v>248</v>
      </c>
      <c r="C71" s="26" t="s">
        <v>572</v>
      </c>
      <c r="D71" s="24" t="s">
        <v>573</v>
      </c>
      <c r="E71" s="24">
        <v>4.1077817291019603</v>
      </c>
      <c r="F71" s="24">
        <v>2.18607208849191</v>
      </c>
      <c r="G71" s="24">
        <v>3.0868011792744499</v>
      </c>
      <c r="H71" s="24">
        <v>2.8102735228815998</v>
      </c>
      <c r="I71" s="24">
        <v>2.8718653650410801</v>
      </c>
      <c r="J71" s="24">
        <v>2.2881446100141201</v>
      </c>
      <c r="K71" s="24">
        <v>2.0093130859655099</v>
      </c>
      <c r="L71" s="24">
        <v>1.7834258306614701</v>
      </c>
      <c r="M71" s="24">
        <v>1.8035416678381999</v>
      </c>
      <c r="N71" s="24">
        <v>2.26339783223243</v>
      </c>
      <c r="O71" s="24">
        <v>2.3207919793139502</v>
      </c>
    </row>
    <row r="72" spans="1:15">
      <c r="A72" s="25" t="s">
        <v>41</v>
      </c>
      <c r="B72" s="24" t="s">
        <v>249</v>
      </c>
      <c r="C72" s="26" t="s">
        <v>572</v>
      </c>
      <c r="D72" s="24" t="s">
        <v>573</v>
      </c>
      <c r="E72" s="24">
        <v>1.03252193334253</v>
      </c>
      <c r="F72" s="24">
        <v>1.40440742932083</v>
      </c>
      <c r="G72" s="24">
        <v>2.0407730594846498</v>
      </c>
      <c r="H72" s="24">
        <v>1.7838320666368299</v>
      </c>
      <c r="I72" s="24">
        <v>0.94552183328121897</v>
      </c>
      <c r="J72" s="24">
        <v>0.13795264711064401</v>
      </c>
      <c r="K72" s="24">
        <v>0.59037716453922295</v>
      </c>
      <c r="L72" s="24">
        <v>0.50248421030282497</v>
      </c>
      <c r="M72" s="24">
        <v>0.52118860217718599</v>
      </c>
      <c r="N72" s="24">
        <v>0.58167712807229399</v>
      </c>
      <c r="O72" s="24">
        <v>0.85756121885436898</v>
      </c>
    </row>
    <row r="73" spans="1:15">
      <c r="A73" s="25" t="s">
        <v>250</v>
      </c>
      <c r="B73" s="24" t="s">
        <v>251</v>
      </c>
      <c r="C73" s="26" t="s">
        <v>572</v>
      </c>
      <c r="D73" s="24" t="s">
        <v>573</v>
      </c>
      <c r="E73" s="24">
        <v>2.9193582264200799</v>
      </c>
      <c r="F73" s="24">
        <v>2.4562022267663801</v>
      </c>
      <c r="G73" s="24">
        <v>3.0561282830177201</v>
      </c>
      <c r="H73" s="24">
        <v>3.3355525858385202</v>
      </c>
      <c r="I73" s="24">
        <v>3.11166505852291</v>
      </c>
      <c r="J73" s="24">
        <v>2.7881041836064502</v>
      </c>
      <c r="K73" s="24">
        <v>2.73423538462204</v>
      </c>
      <c r="L73" s="24">
        <v>2.62236632941794</v>
      </c>
      <c r="M73" s="24">
        <v>2.4089612113983301</v>
      </c>
      <c r="N73" s="24">
        <v>2.5947686550520701</v>
      </c>
      <c r="O73" s="24">
        <v>2.6791129521122499</v>
      </c>
    </row>
    <row r="74" spans="1:15">
      <c r="A74" s="25" t="s">
        <v>252</v>
      </c>
      <c r="B74" s="24" t="s">
        <v>253</v>
      </c>
      <c r="C74" s="26" t="s">
        <v>572</v>
      </c>
      <c r="D74" s="24" t="s">
        <v>573</v>
      </c>
      <c r="E74" s="24">
        <v>2.2924754148942701</v>
      </c>
      <c r="F74" s="24">
        <v>1.18000957291639</v>
      </c>
      <c r="G74" s="24">
        <v>2.5337281958974298</v>
      </c>
      <c r="H74" s="24">
        <v>3.83030070106122</v>
      </c>
      <c r="I74" s="24">
        <v>3.27890854492829</v>
      </c>
      <c r="J74" s="24">
        <v>2.2647333102479101</v>
      </c>
      <c r="K74" s="27"/>
      <c r="L74" s="27"/>
      <c r="M74" s="27"/>
      <c r="N74" s="27"/>
      <c r="O74" s="27"/>
    </row>
    <row r="75" spans="1:15">
      <c r="A75" s="25" t="s">
        <v>69</v>
      </c>
      <c r="B75" s="24" t="s">
        <v>254</v>
      </c>
      <c r="C75" s="26" t="s">
        <v>572</v>
      </c>
      <c r="D75" s="24" t="s">
        <v>573</v>
      </c>
      <c r="E75" s="24">
        <v>4.2927639271207498</v>
      </c>
      <c r="F75" s="24">
        <v>3.5150549434759899</v>
      </c>
      <c r="G75" s="24">
        <v>5.2121348518864403</v>
      </c>
      <c r="H75" s="24">
        <v>5.4507005790407703</v>
      </c>
      <c r="I75" s="24">
        <v>5.5328596034016</v>
      </c>
      <c r="J75" s="24">
        <v>5.0376908750304201</v>
      </c>
      <c r="K75" s="24">
        <v>5.1515134584080604</v>
      </c>
      <c r="L75" s="24">
        <v>4.6264808087767602</v>
      </c>
      <c r="M75" s="24">
        <v>4.9132996267114102</v>
      </c>
      <c r="N75" s="24">
        <v>5.70524840175199</v>
      </c>
      <c r="O75" s="24">
        <v>5.8725318335680301</v>
      </c>
    </row>
    <row r="76" spans="1:15">
      <c r="A76" s="25" t="s">
        <v>255</v>
      </c>
      <c r="B76" s="24" t="s">
        <v>256</v>
      </c>
      <c r="C76" s="26" t="s">
        <v>572</v>
      </c>
      <c r="D76" s="24" t="s">
        <v>573</v>
      </c>
      <c r="E76" s="24">
        <v>1.1842041676592401</v>
      </c>
      <c r="F76" s="24">
        <v>0.931863574997294</v>
      </c>
      <c r="G76" s="24">
        <v>1.6717209895301901</v>
      </c>
      <c r="H76" s="24">
        <v>2.20942783416164</v>
      </c>
      <c r="I76" s="24">
        <v>2.3121353946646299</v>
      </c>
      <c r="J76" s="24">
        <v>2.65236513086949</v>
      </c>
      <c r="K76" s="24">
        <v>2.2783099697736899</v>
      </c>
      <c r="L76" s="24">
        <v>2.6038095013590201</v>
      </c>
      <c r="M76" s="24">
        <v>1.67548573582773</v>
      </c>
      <c r="N76" s="24">
        <v>1.44627843652432</v>
      </c>
      <c r="O76" s="24">
        <v>1.4528993639916301</v>
      </c>
    </row>
    <row r="77" spans="1:15">
      <c r="A77" s="25" t="s">
        <v>257</v>
      </c>
      <c r="B77" s="24" t="s">
        <v>258</v>
      </c>
      <c r="C77" s="26" t="s">
        <v>572</v>
      </c>
      <c r="D77" s="24" t="s">
        <v>573</v>
      </c>
      <c r="E77" s="24">
        <v>2.62004432021575</v>
      </c>
      <c r="F77" s="24">
        <v>1.96179817628155</v>
      </c>
      <c r="G77" s="24">
        <v>2.46024586762538</v>
      </c>
      <c r="H77" s="24">
        <v>2.6272413283243301</v>
      </c>
      <c r="I77" s="24">
        <v>2.3935627023313302</v>
      </c>
      <c r="J77" s="24">
        <v>2.2545018683372802</v>
      </c>
      <c r="K77" s="24">
        <v>2.2237125103647699</v>
      </c>
      <c r="L77" s="24">
        <v>2.0573961579868199</v>
      </c>
      <c r="M77" s="24">
        <v>1.92418358323421</v>
      </c>
      <c r="N77" s="24">
        <v>2.0736218131539101</v>
      </c>
      <c r="O77" s="24">
        <v>2.06928277566319</v>
      </c>
    </row>
    <row r="78" spans="1:15">
      <c r="A78" s="25" t="s">
        <v>259</v>
      </c>
      <c r="B78" s="24" t="s">
        <v>260</v>
      </c>
      <c r="C78" s="26" t="s">
        <v>572</v>
      </c>
      <c r="D78" s="24" t="s">
        <v>573</v>
      </c>
      <c r="E78" s="24">
        <v>0.18089403888514499</v>
      </c>
      <c r="F78" s="24">
        <v>0.11292090209865401</v>
      </c>
      <c r="G78" s="27"/>
      <c r="H78" s="27"/>
      <c r="I78" s="27"/>
      <c r="J78" s="27"/>
      <c r="K78" s="27"/>
      <c r="L78" s="27"/>
      <c r="M78" s="27"/>
      <c r="N78" s="27"/>
      <c r="O78" s="27"/>
    </row>
    <row r="79" spans="1:15">
      <c r="A79" s="25" t="s">
        <v>261</v>
      </c>
      <c r="B79" s="24" t="s">
        <v>262</v>
      </c>
      <c r="C79" s="26" t="s">
        <v>572</v>
      </c>
      <c r="D79" s="24" t="s">
        <v>573</v>
      </c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</row>
    <row r="80" spans="1:15">
      <c r="A80" s="25" t="s">
        <v>47</v>
      </c>
      <c r="B80" s="24" t="s">
        <v>263</v>
      </c>
      <c r="C80" s="26" t="s">
        <v>572</v>
      </c>
      <c r="D80" s="24" t="s">
        <v>573</v>
      </c>
      <c r="E80" s="24">
        <v>2.21111065771799</v>
      </c>
      <c r="F80" s="24">
        <v>3.03112571911619</v>
      </c>
      <c r="G80" s="27"/>
      <c r="H80" s="27"/>
      <c r="I80" s="27"/>
      <c r="J80" s="27"/>
      <c r="K80" s="27"/>
      <c r="L80" s="27"/>
      <c r="M80" s="27"/>
      <c r="N80" s="27"/>
      <c r="O80" s="27"/>
    </row>
    <row r="81" spans="1:15">
      <c r="A81" s="25" t="s">
        <v>85</v>
      </c>
      <c r="B81" s="24" t="s">
        <v>264</v>
      </c>
      <c r="C81" s="26" t="s">
        <v>572</v>
      </c>
      <c r="D81" s="24" t="s">
        <v>573</v>
      </c>
      <c r="E81" s="24">
        <v>4.3821992866617396</v>
      </c>
      <c r="F81" s="24">
        <v>3.1239150535107401</v>
      </c>
      <c r="G81" s="24">
        <v>3.8789998440104201</v>
      </c>
      <c r="H81" s="24">
        <v>4.4819159975324601</v>
      </c>
      <c r="I81" s="24">
        <v>3.8397550931030602</v>
      </c>
      <c r="J81" s="24">
        <v>3.9064928487952701</v>
      </c>
      <c r="K81" s="24">
        <v>3.8997034508184298</v>
      </c>
      <c r="L81" s="24">
        <v>3.7673046748429599</v>
      </c>
      <c r="M81" s="24">
        <v>3.5737840600341801</v>
      </c>
      <c r="N81" s="24">
        <v>3.8607616220295999</v>
      </c>
      <c r="O81" s="24">
        <v>4.0077872765746099</v>
      </c>
    </row>
    <row r="82" spans="1:15">
      <c r="A82" s="25" t="s">
        <v>265</v>
      </c>
      <c r="B82" s="24" t="s">
        <v>266</v>
      </c>
      <c r="C82" s="26" t="s">
        <v>572</v>
      </c>
      <c r="D82" s="24" t="s">
        <v>573</v>
      </c>
      <c r="E82" s="24">
        <v>21.686370570762399</v>
      </c>
      <c r="F82" s="24">
        <v>18.5541192309203</v>
      </c>
      <c r="G82" s="24">
        <v>20.7852073275787</v>
      </c>
      <c r="H82" s="24">
        <v>18.625671623846699</v>
      </c>
      <c r="I82" s="24">
        <v>11.1858311645237</v>
      </c>
      <c r="J82" s="24">
        <v>7.6955905705168997</v>
      </c>
      <c r="K82" s="24">
        <v>7.1721777056026497</v>
      </c>
      <c r="L82" s="24">
        <v>15.558249021295801</v>
      </c>
      <c r="M82" s="24">
        <v>23.857673166718399</v>
      </c>
      <c r="N82" s="24">
        <v>25.185641693169401</v>
      </c>
      <c r="O82" s="24">
        <v>27.314669066317599</v>
      </c>
    </row>
    <row r="83" spans="1:15">
      <c r="A83" s="25" t="s">
        <v>46</v>
      </c>
      <c r="B83" s="24" t="s">
        <v>267</v>
      </c>
      <c r="C83" s="26" t="s">
        <v>572</v>
      </c>
      <c r="D83" s="24" t="s">
        <v>573</v>
      </c>
      <c r="E83" s="24">
        <v>6.3857087724568302</v>
      </c>
      <c r="F83" s="24">
        <v>4.1726981040200597</v>
      </c>
      <c r="G83" s="24">
        <v>11.2494520143304</v>
      </c>
      <c r="H83" s="24">
        <v>1.8612516952778</v>
      </c>
      <c r="I83" s="24">
        <v>2.6891318462441398</v>
      </c>
      <c r="J83" s="24">
        <v>3.6039249689105399</v>
      </c>
      <c r="K83" s="27"/>
      <c r="L83" s="27"/>
      <c r="M83" s="24">
        <v>3.2574214840442699</v>
      </c>
      <c r="N83" s="24">
        <v>3.2321778963415699</v>
      </c>
      <c r="O83" s="24">
        <v>4.3167434727911598</v>
      </c>
    </row>
    <row r="84" spans="1:15">
      <c r="A84" s="25" t="s">
        <v>268</v>
      </c>
      <c r="B84" s="24" t="s">
        <v>269</v>
      </c>
      <c r="C84" s="26" t="s">
        <v>572</v>
      </c>
      <c r="D84" s="24" t="s">
        <v>573</v>
      </c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</row>
    <row r="85" spans="1:15">
      <c r="A85" s="25" t="s">
        <v>270</v>
      </c>
      <c r="B85" s="24" t="s">
        <v>271</v>
      </c>
      <c r="C85" s="26" t="s">
        <v>572</v>
      </c>
      <c r="D85" s="24" t="s">
        <v>573</v>
      </c>
      <c r="E85" s="24">
        <v>59.208204017979597</v>
      </c>
      <c r="F85" s="27"/>
      <c r="G85" s="27"/>
      <c r="H85" s="27"/>
      <c r="I85" s="27"/>
      <c r="J85" s="24">
        <v>82.6959703858941</v>
      </c>
      <c r="K85" s="24">
        <v>77.921232075410302</v>
      </c>
      <c r="L85" s="24">
        <v>61.282135920273703</v>
      </c>
      <c r="M85" s="27"/>
      <c r="N85" s="27"/>
      <c r="O85" s="27"/>
    </row>
    <row r="86" spans="1:15">
      <c r="A86" s="25" t="s">
        <v>272</v>
      </c>
      <c r="B86" s="24" t="s">
        <v>273</v>
      </c>
      <c r="C86" s="26" t="s">
        <v>572</v>
      </c>
      <c r="D86" s="24" t="s">
        <v>573</v>
      </c>
      <c r="E86" s="24">
        <v>18.762826940791399</v>
      </c>
      <c r="F86" s="24">
        <v>17.2792408026096</v>
      </c>
      <c r="G86" s="24">
        <v>9.9122863413464302</v>
      </c>
      <c r="H86" s="24">
        <v>9.3538929805259592</v>
      </c>
      <c r="I86" s="24">
        <v>0.46553172580789598</v>
      </c>
      <c r="J86" s="24">
        <v>1.16883555417024</v>
      </c>
      <c r="K86" s="24">
        <v>2.5093803191142299</v>
      </c>
      <c r="L86" s="24">
        <v>5.2764672081355601E-2</v>
      </c>
      <c r="M86" s="24">
        <v>0.87234957572917005</v>
      </c>
      <c r="N86" s="24">
        <v>8.4897150882393094E-2</v>
      </c>
      <c r="O86" s="24">
        <v>0.64554727147711299</v>
      </c>
    </row>
    <row r="87" spans="1:15">
      <c r="A87" s="25" t="s">
        <v>274</v>
      </c>
      <c r="B87" s="24" t="s">
        <v>275</v>
      </c>
      <c r="C87" s="26" t="s">
        <v>572</v>
      </c>
      <c r="D87" s="24" t="s">
        <v>573</v>
      </c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</row>
    <row r="88" spans="1:15">
      <c r="A88" s="25" t="s">
        <v>276</v>
      </c>
      <c r="B88" s="24" t="s">
        <v>277</v>
      </c>
      <c r="C88" s="26" t="s">
        <v>572</v>
      </c>
      <c r="D88" s="24" t="s">
        <v>573</v>
      </c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</row>
    <row r="89" spans="1:15">
      <c r="A89" s="25" t="s">
        <v>82</v>
      </c>
      <c r="B89" s="24" t="s">
        <v>278</v>
      </c>
      <c r="C89" s="26" t="s">
        <v>572</v>
      </c>
      <c r="D89" s="24" t="s">
        <v>573</v>
      </c>
      <c r="E89" s="24">
        <v>8.03950985080672</v>
      </c>
      <c r="F89" s="24">
        <v>6.31280923409357</v>
      </c>
      <c r="G89" s="24">
        <v>7.9011324067000297</v>
      </c>
      <c r="H89" s="24">
        <v>8.47224097653854</v>
      </c>
      <c r="I89" s="24">
        <v>7.3223824663366202</v>
      </c>
      <c r="J89" s="24">
        <v>7.01532318839525</v>
      </c>
      <c r="K89" s="24">
        <v>7.4616944347916103</v>
      </c>
      <c r="L89" s="24">
        <v>8.5118836584122501</v>
      </c>
      <c r="M89" s="24">
        <v>8.3621967347646198</v>
      </c>
      <c r="N89" s="24">
        <v>9.0522923151234096</v>
      </c>
      <c r="O89" s="24">
        <v>8.6723972967148804</v>
      </c>
    </row>
    <row r="90" spans="1:15">
      <c r="A90" s="25" t="s">
        <v>279</v>
      </c>
      <c r="B90" s="24" t="s">
        <v>280</v>
      </c>
      <c r="C90" s="26" t="s">
        <v>572</v>
      </c>
      <c r="D90" s="24" t="s">
        <v>573</v>
      </c>
      <c r="E90" s="24">
        <v>0.22425690586115299</v>
      </c>
      <c r="F90" s="27"/>
      <c r="G90" s="27"/>
      <c r="H90" s="27"/>
      <c r="I90" s="27"/>
      <c r="J90" s="27"/>
      <c r="K90" s="27"/>
      <c r="L90" s="27"/>
      <c r="M90" s="27"/>
      <c r="N90" s="27"/>
      <c r="O90" s="27"/>
    </row>
    <row r="91" spans="1:15">
      <c r="A91" s="25" t="s">
        <v>281</v>
      </c>
      <c r="B91" s="24" t="s">
        <v>282</v>
      </c>
      <c r="C91" s="26" t="s">
        <v>572</v>
      </c>
      <c r="D91" s="24" t="s">
        <v>573</v>
      </c>
      <c r="E91" s="24">
        <v>9.1354091407178597</v>
      </c>
      <c r="F91" s="24">
        <v>5.3603316011145603</v>
      </c>
      <c r="G91" s="24">
        <v>0.83362941634926402</v>
      </c>
      <c r="H91" s="24">
        <v>0.29705346406528199</v>
      </c>
      <c r="I91" s="24">
        <v>0.266760367886542</v>
      </c>
      <c r="J91" s="24">
        <v>0.118388142195891</v>
      </c>
      <c r="K91" s="24">
        <v>0.50341156509482599</v>
      </c>
      <c r="L91" s="24">
        <v>0.151235161026162</v>
      </c>
      <c r="M91" s="24">
        <v>0.12955015310363599</v>
      </c>
      <c r="N91" s="24">
        <v>8.4991337986136797E-2</v>
      </c>
      <c r="O91" s="24">
        <v>0.10321028885399799</v>
      </c>
    </row>
    <row r="92" spans="1:15">
      <c r="A92" s="25" t="s">
        <v>98</v>
      </c>
      <c r="B92" s="24" t="s">
        <v>283</v>
      </c>
      <c r="C92" s="26" t="s">
        <v>572</v>
      </c>
      <c r="D92" s="24" t="s">
        <v>573</v>
      </c>
      <c r="E92" s="24">
        <v>4.2677468841051196</v>
      </c>
      <c r="F92" s="24">
        <v>5.1469834177485598</v>
      </c>
      <c r="G92" s="24">
        <v>6.4858988023677497</v>
      </c>
      <c r="H92" s="24">
        <v>9.6258683321720699</v>
      </c>
      <c r="I92" s="24">
        <v>6.2635930986522901</v>
      </c>
      <c r="J92" s="24">
        <v>5.6898402452024301</v>
      </c>
      <c r="K92" s="24">
        <v>8.3736230122948196</v>
      </c>
      <c r="L92" s="24">
        <v>7.3409308414148304</v>
      </c>
      <c r="M92" s="24">
        <v>6.5205933113453201</v>
      </c>
      <c r="N92" s="24">
        <v>3.57549411783855</v>
      </c>
      <c r="O92" s="27"/>
    </row>
    <row r="93" spans="1:15">
      <c r="A93" s="25" t="s">
        <v>284</v>
      </c>
      <c r="B93" s="24" t="s">
        <v>285</v>
      </c>
      <c r="C93" s="26" t="s">
        <v>572</v>
      </c>
      <c r="D93" s="24" t="s">
        <v>573</v>
      </c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</row>
    <row r="94" spans="1:15">
      <c r="A94" s="25" t="s">
        <v>286</v>
      </c>
      <c r="B94" s="24" t="s">
        <v>287</v>
      </c>
      <c r="C94" s="26" t="s">
        <v>572</v>
      </c>
      <c r="D94" s="24" t="s">
        <v>573</v>
      </c>
      <c r="E94" s="24">
        <v>22.6118108710128</v>
      </c>
      <c r="F94" s="24">
        <v>17.9866026942634</v>
      </c>
      <c r="G94" s="24">
        <v>22.5137773797865</v>
      </c>
      <c r="H94" s="24">
        <v>21.695217186114299</v>
      </c>
      <c r="I94" s="24">
        <v>22.636916289689299</v>
      </c>
      <c r="J94" s="24">
        <v>19.561889170295998</v>
      </c>
      <c r="K94" s="24">
        <v>18.886738830210799</v>
      </c>
      <c r="L94" s="24">
        <v>16.525422623796199</v>
      </c>
      <c r="M94" s="24">
        <v>17.6681253661726</v>
      </c>
      <c r="N94" s="24">
        <v>14.6593528174998</v>
      </c>
      <c r="O94" s="24">
        <v>21.170098890716101</v>
      </c>
    </row>
    <row r="95" spans="1:15">
      <c r="A95" s="25" t="s">
        <v>288</v>
      </c>
      <c r="B95" s="24" t="s">
        <v>289</v>
      </c>
      <c r="C95" s="26" t="s">
        <v>572</v>
      </c>
      <c r="D95" s="24" t="s">
        <v>573</v>
      </c>
      <c r="E95" s="24">
        <v>4.1495537421623299</v>
      </c>
      <c r="F95" s="24">
        <v>3.7793006020447</v>
      </c>
      <c r="G95" s="24">
        <v>4.5971237883967504</v>
      </c>
      <c r="H95" s="24">
        <v>4.9977202318121696</v>
      </c>
      <c r="I95" s="24">
        <v>4.6345656100304797</v>
      </c>
      <c r="J95" s="24">
        <v>4.3847688809181902</v>
      </c>
      <c r="K95" s="24">
        <v>4.4297062355344403</v>
      </c>
      <c r="L95" s="24">
        <v>4.1401876503424502</v>
      </c>
      <c r="M95" s="24">
        <v>4.0226991056512</v>
      </c>
      <c r="N95" s="24">
        <v>3.7326181303432802</v>
      </c>
      <c r="O95" s="24">
        <v>3.74193328508384</v>
      </c>
    </row>
    <row r="96" spans="1:15">
      <c r="A96" s="25" t="s">
        <v>290</v>
      </c>
      <c r="B96" s="24" t="s">
        <v>291</v>
      </c>
      <c r="C96" s="26" t="s">
        <v>572</v>
      </c>
      <c r="D96" s="24" t="s">
        <v>573</v>
      </c>
      <c r="E96" s="24">
        <v>7.8002996824720299</v>
      </c>
      <c r="F96" s="24">
        <v>6.3463800410191604</v>
      </c>
      <c r="G96" s="24">
        <v>9.4504950670827803</v>
      </c>
      <c r="H96" s="24">
        <v>13.593688820550801</v>
      </c>
      <c r="I96" s="24">
        <v>13.268695713302099</v>
      </c>
      <c r="J96" s="24">
        <v>11.1217218916149</v>
      </c>
      <c r="K96" s="24">
        <v>14.3391860265713</v>
      </c>
      <c r="L96" s="24">
        <v>10.8183649511037</v>
      </c>
      <c r="M96" s="24">
        <v>11.8814537720774</v>
      </c>
      <c r="N96" s="24">
        <v>1.4013088903430699</v>
      </c>
      <c r="O96" s="24">
        <v>1.21812539391922</v>
      </c>
    </row>
    <row r="97" spans="1:15">
      <c r="A97" s="25" t="s">
        <v>94</v>
      </c>
      <c r="B97" s="24" t="s">
        <v>292</v>
      </c>
      <c r="C97" s="26" t="s">
        <v>572</v>
      </c>
      <c r="D97" s="24" t="s">
        <v>573</v>
      </c>
      <c r="E97" s="27"/>
      <c r="F97" s="24">
        <v>4.1345658976920898</v>
      </c>
      <c r="G97" s="24">
        <v>6.3657935714648399</v>
      </c>
      <c r="H97" s="24">
        <v>4.4359819423915701</v>
      </c>
      <c r="I97" s="24">
        <v>3.4842339535970899</v>
      </c>
      <c r="J97" s="27"/>
      <c r="K97" s="24">
        <v>4.0449114490392901</v>
      </c>
      <c r="L97" s="24">
        <v>1.68107326728213</v>
      </c>
      <c r="M97" s="24">
        <v>1.31673941147135</v>
      </c>
      <c r="N97" s="24">
        <v>2.64836803571959</v>
      </c>
      <c r="O97" s="27"/>
    </row>
    <row r="98" spans="1:15">
      <c r="A98" s="25" t="s">
        <v>574</v>
      </c>
      <c r="B98" s="24" t="s">
        <v>294</v>
      </c>
      <c r="C98" s="26" t="s">
        <v>572</v>
      </c>
      <c r="D98" s="24" t="s">
        <v>573</v>
      </c>
      <c r="E98" s="24">
        <v>16.642501360641401</v>
      </c>
      <c r="F98" s="24">
        <v>12.6339003841689</v>
      </c>
      <c r="G98" s="24">
        <v>16.336567628334102</v>
      </c>
      <c r="H98" s="24">
        <v>14.957500047246</v>
      </c>
      <c r="I98" s="24">
        <v>14.4542361867754</v>
      </c>
      <c r="J98" s="24">
        <v>17.349353974517101</v>
      </c>
      <c r="K98" s="24">
        <v>18.677037383301599</v>
      </c>
      <c r="L98" s="24">
        <v>16.487351822140202</v>
      </c>
      <c r="M98" s="24">
        <v>14.906704441033201</v>
      </c>
      <c r="N98" s="24">
        <v>15.2596328034923</v>
      </c>
      <c r="O98" s="27"/>
    </row>
    <row r="99" spans="1:15">
      <c r="A99" s="25" t="s">
        <v>71</v>
      </c>
      <c r="B99" s="24" t="s">
        <v>295</v>
      </c>
      <c r="C99" s="26" t="s">
        <v>572</v>
      </c>
      <c r="D99" s="24" t="s">
        <v>573</v>
      </c>
      <c r="E99" s="24">
        <v>4.2926740774394698</v>
      </c>
      <c r="F99" s="24">
        <v>3.6298874100179601</v>
      </c>
      <c r="G99" s="24">
        <v>4.5115997139836601</v>
      </c>
      <c r="H99" s="24">
        <v>5.1946412340639201</v>
      </c>
      <c r="I99" s="24">
        <v>5.2939835860521596</v>
      </c>
      <c r="J99" s="24">
        <v>4.47946743012466</v>
      </c>
      <c r="K99" s="24">
        <v>3.73264631155019</v>
      </c>
      <c r="L99" s="24">
        <v>2.8356707225713298</v>
      </c>
      <c r="M99" s="24">
        <v>2.8074875240829802</v>
      </c>
      <c r="N99" s="24">
        <v>3.81578673338355</v>
      </c>
      <c r="O99" s="24">
        <v>3.8863002947294798</v>
      </c>
    </row>
    <row r="100" spans="1:15">
      <c r="A100" s="25" t="s">
        <v>117</v>
      </c>
      <c r="B100" s="24" t="s">
        <v>296</v>
      </c>
      <c r="C100" s="26" t="s">
        <v>572</v>
      </c>
      <c r="D100" s="24" t="s">
        <v>573</v>
      </c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 spans="1:15">
      <c r="A101" s="25" t="s">
        <v>83</v>
      </c>
      <c r="B101" s="24" t="s">
        <v>297</v>
      </c>
      <c r="C101" s="26" t="s">
        <v>572</v>
      </c>
      <c r="D101" s="24" t="s">
        <v>573</v>
      </c>
      <c r="E101" s="24">
        <v>1.55925497176161</v>
      </c>
      <c r="F101" s="24">
        <v>1.1697340470806401</v>
      </c>
      <c r="G101" s="24">
        <v>1.59047958648823</v>
      </c>
      <c r="H101" s="24">
        <v>1.8866272784599201</v>
      </c>
      <c r="I101" s="24">
        <v>1.8009101234842699</v>
      </c>
      <c r="J101" s="24">
        <v>1.6747940072177301</v>
      </c>
      <c r="K101" s="24">
        <v>1.4710679158565201</v>
      </c>
      <c r="L101" s="27"/>
      <c r="M101" s="24">
        <v>1.19242294277045</v>
      </c>
      <c r="N101" s="24">
        <v>1.3380353740181701</v>
      </c>
      <c r="O101" s="24">
        <v>1.4458548801209301</v>
      </c>
    </row>
    <row r="102" spans="1:15">
      <c r="A102" s="25" t="s">
        <v>575</v>
      </c>
      <c r="B102" s="24" t="s">
        <v>299</v>
      </c>
      <c r="C102" s="26" t="s">
        <v>572</v>
      </c>
      <c r="D102" s="24" t="s">
        <v>573</v>
      </c>
      <c r="E102" s="24">
        <v>5.45109923948268</v>
      </c>
      <c r="F102" s="24">
        <v>5.0979654460508801</v>
      </c>
      <c r="G102" s="24">
        <v>5.7084664453378</v>
      </c>
      <c r="H102" s="24">
        <v>5.6925251158523196</v>
      </c>
      <c r="I102" s="24">
        <v>5.2945933133614602</v>
      </c>
      <c r="J102" s="24">
        <v>5.1554667331638697</v>
      </c>
      <c r="K102" s="24">
        <v>4.8968698329807596</v>
      </c>
      <c r="L102" s="24">
        <v>4.9740141149899397</v>
      </c>
      <c r="M102" s="24">
        <v>4.81221849737799</v>
      </c>
      <c r="N102" s="24">
        <v>5.1010353851694896</v>
      </c>
      <c r="O102" s="24">
        <v>5.10131471840206</v>
      </c>
    </row>
    <row r="103" spans="1:15">
      <c r="A103" s="23" t="s">
        <v>576</v>
      </c>
      <c r="B103" s="24" t="s">
        <v>301</v>
      </c>
      <c r="C103" s="26" t="s">
        <v>572</v>
      </c>
      <c r="D103" s="24" t="s">
        <v>573</v>
      </c>
      <c r="E103" s="24">
        <v>5.48819929731083</v>
      </c>
      <c r="F103" s="24">
        <v>5.0702948327044304</v>
      </c>
      <c r="G103" s="24">
        <v>5.7610819361578498</v>
      </c>
      <c r="H103" s="24">
        <v>5.7817504291429902</v>
      </c>
      <c r="I103" s="24">
        <v>5.3924974495056297</v>
      </c>
      <c r="J103" s="24">
        <v>5.2262044905167997</v>
      </c>
      <c r="K103" s="24">
        <v>5.0170155260220799</v>
      </c>
      <c r="L103" s="24">
        <v>5.11201461930139</v>
      </c>
      <c r="M103" s="24">
        <v>4.8761824357536296</v>
      </c>
      <c r="N103" s="24">
        <v>5.1707086127800199</v>
      </c>
      <c r="O103" s="24">
        <v>5.1622171231228497</v>
      </c>
    </row>
    <row r="104" spans="1:15">
      <c r="A104" s="23" t="s">
        <v>577</v>
      </c>
      <c r="B104" s="24" t="s">
        <v>303</v>
      </c>
      <c r="C104" s="26" t="s">
        <v>572</v>
      </c>
      <c r="D104" s="24" t="s">
        <v>573</v>
      </c>
      <c r="E104" s="24">
        <v>6.1800418066263303</v>
      </c>
      <c r="F104" s="24">
        <v>4.55167260524561</v>
      </c>
      <c r="G104" s="24">
        <v>6.7204291328378503</v>
      </c>
      <c r="H104" s="24">
        <v>7.4695341454664499</v>
      </c>
      <c r="I104" s="24">
        <v>7.29452756058636</v>
      </c>
      <c r="J104" s="24">
        <v>6.6803692558040497</v>
      </c>
      <c r="K104" s="24">
        <v>7.7280781289259499</v>
      </c>
      <c r="L104" s="27"/>
      <c r="M104" s="24">
        <v>6.3168723122625803</v>
      </c>
      <c r="N104" s="24">
        <v>6.6231671474307099</v>
      </c>
      <c r="O104" s="27"/>
    </row>
    <row r="105" spans="1:15">
      <c r="A105" s="23" t="s">
        <v>578</v>
      </c>
      <c r="B105" s="24" t="s">
        <v>305</v>
      </c>
      <c r="C105" s="26" t="s">
        <v>572</v>
      </c>
      <c r="D105" s="24" t="s">
        <v>573</v>
      </c>
      <c r="E105" s="24">
        <v>1.34635245724922</v>
      </c>
      <c r="F105" s="24">
        <v>1.24433306395849</v>
      </c>
      <c r="G105" s="24">
        <v>2.2306566504920502</v>
      </c>
      <c r="H105" s="24">
        <v>4.2961998497531297</v>
      </c>
      <c r="I105" s="24">
        <v>4.31002317490967</v>
      </c>
      <c r="J105" s="24">
        <v>1.8775576518846799</v>
      </c>
      <c r="K105" s="24">
        <v>1.63046749494803</v>
      </c>
      <c r="L105" s="27"/>
      <c r="M105" s="24">
        <v>1.6673236130581199</v>
      </c>
      <c r="N105" s="24">
        <v>2.8714341904876601</v>
      </c>
      <c r="O105" s="24">
        <v>2.7347473594700298</v>
      </c>
    </row>
    <row r="106" spans="1:15">
      <c r="A106" s="25" t="s">
        <v>36</v>
      </c>
      <c r="B106" s="24" t="s">
        <v>306</v>
      </c>
      <c r="C106" s="26" t="s">
        <v>572</v>
      </c>
      <c r="D106" s="24" t="s">
        <v>573</v>
      </c>
      <c r="E106" s="24">
        <v>7.9633887427764396</v>
      </c>
      <c r="F106" s="24">
        <v>9.1697031320845905</v>
      </c>
      <c r="G106" s="24">
        <v>9.8664120668307405</v>
      </c>
      <c r="H106" s="24">
        <v>7.8470105782911199</v>
      </c>
      <c r="I106" s="24">
        <v>6.3428077832338703</v>
      </c>
      <c r="J106" s="24">
        <v>7.1024255828139502</v>
      </c>
      <c r="K106" s="24">
        <v>4.7767497627425097</v>
      </c>
      <c r="L106" s="24">
        <v>5.5258297271670296</v>
      </c>
      <c r="M106" s="24">
        <v>5.7242818219229701</v>
      </c>
      <c r="N106" s="24">
        <v>5.8215442548684999</v>
      </c>
      <c r="O106" s="24">
        <v>6.6868970935549399</v>
      </c>
    </row>
    <row r="107" spans="1:15">
      <c r="A107" s="25" t="s">
        <v>579</v>
      </c>
      <c r="B107" s="24" t="s">
        <v>308</v>
      </c>
      <c r="C107" s="26" t="s">
        <v>572</v>
      </c>
      <c r="D107" s="24" t="s">
        <v>573</v>
      </c>
      <c r="E107" s="24">
        <v>11.456897939072199</v>
      </c>
      <c r="F107" s="24">
        <v>8.0324213989398991</v>
      </c>
      <c r="G107" s="24">
        <v>11.019051153644501</v>
      </c>
      <c r="H107" s="24">
        <v>10.836506776963599</v>
      </c>
      <c r="I107" s="24">
        <v>10.8043882588427</v>
      </c>
      <c r="J107" s="27"/>
      <c r="K107" s="27"/>
      <c r="L107" s="27"/>
      <c r="M107" s="27"/>
      <c r="N107" s="27"/>
      <c r="O107" s="27"/>
    </row>
    <row r="108" spans="1:15">
      <c r="A108" s="25" t="s">
        <v>309</v>
      </c>
      <c r="B108" s="24" t="s">
        <v>310</v>
      </c>
      <c r="C108" s="26" t="s">
        <v>572</v>
      </c>
      <c r="D108" s="24" t="s">
        <v>573</v>
      </c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1:15">
      <c r="A109" s="25" t="s">
        <v>35</v>
      </c>
      <c r="B109" s="24" t="s">
        <v>311</v>
      </c>
      <c r="C109" s="26" t="s">
        <v>572</v>
      </c>
      <c r="D109" s="24" t="s">
        <v>573</v>
      </c>
      <c r="E109" s="24">
        <v>6.2271853789427603</v>
      </c>
      <c r="F109" s="24">
        <v>6.2274877161545099</v>
      </c>
      <c r="G109" s="24">
        <v>6.9941863994457298</v>
      </c>
      <c r="H109" s="24">
        <v>3.82930859501815</v>
      </c>
      <c r="I109" s="24">
        <v>3.3374648336444301</v>
      </c>
      <c r="J109" s="24">
        <v>2.97586619664381</v>
      </c>
      <c r="K109" s="24">
        <v>3.0314980043189501</v>
      </c>
      <c r="L109" s="24">
        <v>3.2860238597220701</v>
      </c>
      <c r="M109" s="24">
        <v>3.06927601151824</v>
      </c>
      <c r="N109" s="24">
        <v>3.86359815601493</v>
      </c>
      <c r="O109" s="24">
        <v>3.2995254917822998</v>
      </c>
    </row>
    <row r="110" spans="1:15">
      <c r="A110" s="25" t="s">
        <v>312</v>
      </c>
      <c r="B110" s="24" t="s">
        <v>313</v>
      </c>
      <c r="C110" s="26" t="s">
        <v>572</v>
      </c>
      <c r="D110" s="24" t="s">
        <v>573</v>
      </c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spans="1:15">
      <c r="A111" s="25" t="s">
        <v>60</v>
      </c>
      <c r="B111" s="24" t="s">
        <v>314</v>
      </c>
      <c r="C111" s="26" t="s">
        <v>572</v>
      </c>
      <c r="D111" s="24" t="s">
        <v>573</v>
      </c>
      <c r="E111" s="24">
        <v>0.66665039936820003</v>
      </c>
      <c r="F111" s="24">
        <v>0.62533825529223197</v>
      </c>
      <c r="G111" s="24">
        <v>0.78526470593462305</v>
      </c>
      <c r="H111" s="24">
        <v>0.94228147669942797</v>
      </c>
      <c r="I111" s="24">
        <v>0.85433725490785295</v>
      </c>
      <c r="J111" s="24">
        <v>0.80743525581631403</v>
      </c>
      <c r="K111" s="24">
        <v>0.81598035302663496</v>
      </c>
      <c r="L111" s="24">
        <v>0.58667897535592495</v>
      </c>
      <c r="M111" s="24">
        <v>0.47951226657225499</v>
      </c>
      <c r="N111" s="24">
        <v>0.55794837472453995</v>
      </c>
      <c r="O111" s="24">
        <v>0.51477967356301202</v>
      </c>
    </row>
    <row r="112" spans="1:15">
      <c r="A112" s="25" t="s">
        <v>315</v>
      </c>
      <c r="B112" s="24" t="s">
        <v>316</v>
      </c>
      <c r="C112" s="26" t="s">
        <v>572</v>
      </c>
      <c r="D112" s="24" t="s">
        <v>573</v>
      </c>
      <c r="E112" s="27"/>
      <c r="F112" s="27"/>
      <c r="G112" s="24">
        <v>3.1144652923962299</v>
      </c>
      <c r="H112" s="24">
        <v>2.1977519428285199</v>
      </c>
      <c r="I112" s="27"/>
      <c r="J112" s="24">
        <v>3.38522671354092</v>
      </c>
      <c r="K112" s="24">
        <v>2.8812529913446299</v>
      </c>
      <c r="L112" s="27"/>
      <c r="M112" s="24">
        <v>3.1631288352817801</v>
      </c>
      <c r="N112" s="24">
        <v>3.2126919465155002</v>
      </c>
      <c r="O112" s="27"/>
    </row>
    <row r="113" spans="1:15">
      <c r="A113" s="25" t="s">
        <v>33</v>
      </c>
      <c r="B113" s="24" t="s">
        <v>317</v>
      </c>
      <c r="C113" s="26" t="s">
        <v>572</v>
      </c>
      <c r="D113" s="24" t="s">
        <v>573</v>
      </c>
      <c r="E113" s="27"/>
      <c r="F113" s="24">
        <v>4.8157814767120298E-2</v>
      </c>
      <c r="G113" s="28">
        <v>6.1926821916060605E-5</v>
      </c>
      <c r="H113" s="24">
        <v>3.3846183167695401E-3</v>
      </c>
      <c r="I113" s="24">
        <v>4.3127318547465697E-3</v>
      </c>
      <c r="J113" s="24">
        <v>3.9000741894286997E-4</v>
      </c>
      <c r="K113" s="27"/>
      <c r="L113" s="27"/>
      <c r="M113" s="27"/>
      <c r="N113" s="27"/>
      <c r="O113" s="27"/>
    </row>
    <row r="114" spans="1:15">
      <c r="A114" s="25" t="s">
        <v>66</v>
      </c>
      <c r="B114" s="24" t="s">
        <v>318</v>
      </c>
      <c r="C114" s="26" t="s">
        <v>572</v>
      </c>
      <c r="D114" s="24" t="s">
        <v>573</v>
      </c>
      <c r="E114" s="24">
        <v>39.8608463032093</v>
      </c>
      <c r="F114" s="24">
        <v>35.116556564545199</v>
      </c>
      <c r="G114" s="24">
        <v>41.9982899624667</v>
      </c>
      <c r="H114" s="24">
        <v>40.311025450079399</v>
      </c>
      <c r="I114" s="24">
        <v>37.709510266828097</v>
      </c>
      <c r="J114" s="24">
        <v>37.951606298878602</v>
      </c>
      <c r="K114" s="24">
        <v>39.019311969090197</v>
      </c>
      <c r="L114" s="24">
        <v>40.228096347931597</v>
      </c>
      <c r="M114" s="24">
        <v>36.366541647031298</v>
      </c>
      <c r="N114" s="24">
        <v>41.551385266293103</v>
      </c>
      <c r="O114" s="24">
        <v>41.0004006843713</v>
      </c>
    </row>
    <row r="115" spans="1:15">
      <c r="A115" s="25" t="s">
        <v>34</v>
      </c>
      <c r="B115" s="24" t="s">
        <v>319</v>
      </c>
      <c r="C115" s="26" t="s">
        <v>572</v>
      </c>
      <c r="D115" s="24" t="s">
        <v>573</v>
      </c>
      <c r="E115" s="24">
        <v>1.3909549183159999</v>
      </c>
      <c r="F115" s="24">
        <v>1.17615436424784</v>
      </c>
      <c r="G115" s="24">
        <v>1.47638990720216</v>
      </c>
      <c r="H115" s="24">
        <v>1.5232220037817701</v>
      </c>
      <c r="I115" s="24">
        <v>1.4981103494741099</v>
      </c>
      <c r="J115" s="24">
        <v>1.19946177188641</v>
      </c>
      <c r="K115" s="24">
        <v>1.19881462801288</v>
      </c>
      <c r="L115" s="24">
        <v>0.97646367038438198</v>
      </c>
      <c r="M115" s="24">
        <v>0.96558794783636104</v>
      </c>
      <c r="N115" s="24">
        <v>1.0886883029512999</v>
      </c>
      <c r="O115" s="24">
        <v>1.1382815159194899</v>
      </c>
    </row>
    <row r="116" spans="1:15">
      <c r="A116" s="25" t="s">
        <v>84</v>
      </c>
      <c r="B116" s="24" t="s">
        <v>320</v>
      </c>
      <c r="C116" s="26" t="s">
        <v>572</v>
      </c>
      <c r="D116" s="24" t="s">
        <v>573</v>
      </c>
      <c r="E116" s="24">
        <v>1.9582112349857099</v>
      </c>
      <c r="F116" s="24">
        <v>1.7611649592107801</v>
      </c>
      <c r="G116" s="24">
        <v>2.19899529521637</v>
      </c>
      <c r="H116" s="24">
        <v>2.3361482379393399</v>
      </c>
      <c r="I116" s="24">
        <v>2.1237819150210901</v>
      </c>
      <c r="J116" s="24">
        <v>2.0286776125144601</v>
      </c>
      <c r="K116" s="24">
        <v>2.0400706780732798</v>
      </c>
      <c r="L116" s="24">
        <v>1.9629247798746901</v>
      </c>
      <c r="M116" s="24">
        <v>1.9339859749905499</v>
      </c>
      <c r="N116" s="24">
        <v>2.0398963987430498</v>
      </c>
      <c r="O116" s="24">
        <v>2.0631282034882901</v>
      </c>
    </row>
    <row r="117" spans="1:15">
      <c r="A117" s="25" t="s">
        <v>101</v>
      </c>
      <c r="B117" s="24" t="s">
        <v>321</v>
      </c>
      <c r="C117" s="26" t="s">
        <v>572</v>
      </c>
      <c r="D117" s="24" t="s">
        <v>573</v>
      </c>
      <c r="E117" s="24">
        <v>5.9643378056883396</v>
      </c>
      <c r="F117" s="24">
        <v>8.0683882926142694</v>
      </c>
      <c r="G117" s="24">
        <v>12.0348298612337</v>
      </c>
      <c r="H117" s="24">
        <v>11.2269276602724</v>
      </c>
      <c r="I117" s="24">
        <v>8.4459553968745809</v>
      </c>
      <c r="J117" s="24">
        <v>10.067553421450199</v>
      </c>
      <c r="K117" s="24">
        <v>11.686709884329799</v>
      </c>
      <c r="L117" s="24">
        <v>11.7307344927779</v>
      </c>
      <c r="M117" s="24">
        <v>9.7194841798208191</v>
      </c>
      <c r="N117" s="24">
        <v>9.0458567036241107</v>
      </c>
      <c r="O117" s="27"/>
    </row>
    <row r="118" spans="1:15">
      <c r="A118" s="25" t="s">
        <v>37</v>
      </c>
      <c r="B118" s="24" t="s">
        <v>322</v>
      </c>
      <c r="C118" s="26" t="s">
        <v>572</v>
      </c>
      <c r="D118" s="24" t="s">
        <v>573</v>
      </c>
      <c r="E118" s="24">
        <v>10.5289459505395</v>
      </c>
      <c r="F118" s="24">
        <v>9.3005540902294594</v>
      </c>
      <c r="G118" s="24">
        <v>8.5262680403712494</v>
      </c>
      <c r="H118" s="24">
        <v>12.052615333770101</v>
      </c>
      <c r="I118" s="24">
        <v>11.3416538618473</v>
      </c>
      <c r="J118" s="24">
        <v>7.3469755604142497</v>
      </c>
      <c r="K118" s="24">
        <v>8.1849599763626095</v>
      </c>
      <c r="L118" s="24">
        <v>9.0156071084995002</v>
      </c>
      <c r="M118" s="24">
        <v>8.8349888419062808</v>
      </c>
      <c r="N118" s="24">
        <v>8.1769401626646001</v>
      </c>
      <c r="O118" s="24">
        <v>7.7210725686995101</v>
      </c>
    </row>
    <row r="119" spans="1:15">
      <c r="A119" s="25" t="s">
        <v>27</v>
      </c>
      <c r="B119" s="24" t="s">
        <v>323</v>
      </c>
      <c r="C119" s="26" t="s">
        <v>572</v>
      </c>
      <c r="D119" s="24" t="s">
        <v>573</v>
      </c>
      <c r="E119" s="24">
        <v>2.5589302970055599</v>
      </c>
      <c r="F119" s="24">
        <v>2.7678561012574998</v>
      </c>
      <c r="G119" s="24">
        <v>2.6836857655453201</v>
      </c>
      <c r="H119" s="24">
        <v>2.6997959655116599</v>
      </c>
      <c r="I119" s="24">
        <v>2.85657631658247</v>
      </c>
      <c r="J119" s="24">
        <v>2.8973622645592898</v>
      </c>
      <c r="K119" s="24">
        <v>2.7588203490082601</v>
      </c>
      <c r="L119" s="24">
        <v>2.5466855613408899</v>
      </c>
      <c r="M119" s="24">
        <v>2.38704106400459</v>
      </c>
      <c r="N119" s="24">
        <v>2.3755989739569401</v>
      </c>
      <c r="O119" s="24">
        <v>2.45034446082503</v>
      </c>
    </row>
    <row r="120" spans="1:15">
      <c r="A120" s="25" t="s">
        <v>19</v>
      </c>
      <c r="B120" s="24" t="s">
        <v>324</v>
      </c>
      <c r="C120" s="26" t="s">
        <v>572</v>
      </c>
      <c r="D120" s="24" t="s">
        <v>573</v>
      </c>
      <c r="E120" s="24">
        <v>11.644881715155099</v>
      </c>
      <c r="F120" s="24">
        <v>11.206346640673599</v>
      </c>
      <c r="G120" s="24">
        <v>11.355974395129399</v>
      </c>
      <c r="H120" s="24">
        <v>12.9202709149399</v>
      </c>
      <c r="I120" s="24">
        <v>13.006958898286999</v>
      </c>
      <c r="J120" s="24">
        <v>9.9425304361084805</v>
      </c>
      <c r="K120" s="24">
        <v>8.6446187058353097</v>
      </c>
      <c r="L120" s="24">
        <v>12.0571357498439</v>
      </c>
      <c r="M120" s="24">
        <v>14.772900542322301</v>
      </c>
      <c r="N120" s="24">
        <v>15.2619454413772</v>
      </c>
      <c r="O120" s="24">
        <v>11.553036134563399</v>
      </c>
    </row>
    <row r="121" spans="1:15">
      <c r="A121" s="25" t="s">
        <v>49</v>
      </c>
      <c r="B121" s="24" t="s">
        <v>325</v>
      </c>
      <c r="C121" s="26" t="s">
        <v>572</v>
      </c>
      <c r="D121" s="24" t="s">
        <v>573</v>
      </c>
      <c r="E121" s="24">
        <v>3.2270610638558601</v>
      </c>
      <c r="F121" s="24">
        <v>1.9954995496871699</v>
      </c>
      <c r="G121" s="24">
        <v>2.0304948301978798</v>
      </c>
      <c r="H121" s="27"/>
      <c r="I121" s="27"/>
      <c r="J121" s="24">
        <v>2.2433934335049899</v>
      </c>
      <c r="K121" s="27"/>
      <c r="L121" s="27"/>
      <c r="M121" s="27"/>
      <c r="N121" s="24">
        <v>5.37832258732944</v>
      </c>
      <c r="O121" s="24">
        <v>6.0093795617887196</v>
      </c>
    </row>
    <row r="122" spans="1:15">
      <c r="A122" s="25" t="s">
        <v>326</v>
      </c>
      <c r="B122" s="24" t="s">
        <v>327</v>
      </c>
      <c r="C122" s="26" t="s">
        <v>572</v>
      </c>
      <c r="D122" s="24" t="s">
        <v>573</v>
      </c>
      <c r="E122" s="24">
        <v>4.0905414093592203</v>
      </c>
      <c r="F122" s="24">
        <v>2.95738908517191</v>
      </c>
      <c r="G122" s="24">
        <v>4.2312588845280796</v>
      </c>
      <c r="H122" s="24">
        <v>6.8311223926733797</v>
      </c>
      <c r="I122" s="24">
        <v>9.9545419260808803</v>
      </c>
      <c r="J122" s="24">
        <v>5.3459321047329498</v>
      </c>
      <c r="K122" s="24">
        <v>6.9384901392424103</v>
      </c>
      <c r="L122" s="24">
        <v>5.8682107370616601</v>
      </c>
      <c r="M122" s="24">
        <v>13.093529959436401</v>
      </c>
      <c r="N122" s="24">
        <v>20.556165386605699</v>
      </c>
      <c r="O122" s="24">
        <v>24.321223576138902</v>
      </c>
    </row>
    <row r="123" spans="1:15">
      <c r="A123" s="25" t="s">
        <v>20</v>
      </c>
      <c r="B123" s="24" t="s">
        <v>328</v>
      </c>
      <c r="C123" s="26" t="s">
        <v>572</v>
      </c>
      <c r="D123" s="24" t="s">
        <v>573</v>
      </c>
      <c r="E123" s="24">
        <v>2.7943198682795298</v>
      </c>
      <c r="F123" s="24">
        <v>0.77255453745927405</v>
      </c>
      <c r="G123" s="24">
        <v>0.13028328057647101</v>
      </c>
      <c r="H123" s="24">
        <v>8.0369450006150894E-2</v>
      </c>
      <c r="I123" s="24">
        <v>0.15818895297368399</v>
      </c>
      <c r="J123" s="24">
        <v>0.24245728980931999</v>
      </c>
      <c r="K123" s="24">
        <v>0.26090783388539002</v>
      </c>
      <c r="L123" s="24">
        <v>0.124925687116847</v>
      </c>
      <c r="M123" s="24">
        <v>0.12980091570046201</v>
      </c>
      <c r="N123" s="24">
        <v>0.286421179591622</v>
      </c>
      <c r="O123" s="24">
        <v>0.27463549632332901</v>
      </c>
    </row>
    <row r="124" spans="1:15">
      <c r="A124" s="25" t="s">
        <v>329</v>
      </c>
      <c r="B124" s="24" t="s">
        <v>330</v>
      </c>
      <c r="C124" s="26" t="s">
        <v>572</v>
      </c>
      <c r="D124" s="24" t="s">
        <v>573</v>
      </c>
      <c r="E124" s="24">
        <v>1.1222515690877499</v>
      </c>
      <c r="F124" s="24">
        <v>3.7286017695561599E-2</v>
      </c>
      <c r="G124" s="27"/>
      <c r="H124" s="27"/>
      <c r="I124" s="24">
        <v>0.32031634075894699</v>
      </c>
      <c r="J124" s="27"/>
      <c r="K124" s="24">
        <v>0.97495424533948205</v>
      </c>
      <c r="L124" s="24">
        <v>0.51051539214498098</v>
      </c>
      <c r="M124" s="24">
        <v>0.97495456989127904</v>
      </c>
      <c r="N124" s="27"/>
      <c r="O124" s="27"/>
    </row>
    <row r="125" spans="1:15">
      <c r="A125" s="25" t="s">
        <v>331</v>
      </c>
      <c r="B125" s="24" t="s">
        <v>332</v>
      </c>
      <c r="C125" s="26" t="s">
        <v>572</v>
      </c>
      <c r="D125" s="24" t="s">
        <v>573</v>
      </c>
      <c r="E125" s="24">
        <v>1.4221056183995799</v>
      </c>
      <c r="F125" s="28">
        <v>5.4969756098275998E-5</v>
      </c>
      <c r="G125" s="24">
        <v>0.12515237140709301</v>
      </c>
      <c r="H125" s="24">
        <v>9.6649600181718198E-2</v>
      </c>
      <c r="I125" s="24">
        <v>0.66371032098199501</v>
      </c>
      <c r="J125" s="24">
        <v>0.25645333126573999</v>
      </c>
      <c r="K125" s="24">
        <v>4.6704240605346198E-2</v>
      </c>
      <c r="L125" s="27"/>
      <c r="M125" s="24">
        <v>0</v>
      </c>
      <c r="N125" s="24">
        <v>2.1839571573998001E-3</v>
      </c>
      <c r="O125" s="27"/>
    </row>
    <row r="126" spans="1:15">
      <c r="A126" s="25" t="s">
        <v>333</v>
      </c>
      <c r="B126" s="24" t="s">
        <v>334</v>
      </c>
      <c r="C126" s="26" t="s">
        <v>572</v>
      </c>
      <c r="D126" s="24" t="s">
        <v>573</v>
      </c>
      <c r="E126" s="24">
        <v>2.2332716688733099</v>
      </c>
      <c r="F126" s="24">
        <v>1.93500015804581</v>
      </c>
      <c r="G126" s="24">
        <v>2.0912424317526499</v>
      </c>
      <c r="H126" s="24">
        <v>2.3017968258238799</v>
      </c>
      <c r="I126" s="24">
        <v>2.14436218808734</v>
      </c>
      <c r="J126" s="24">
        <v>2.0253437737941602</v>
      </c>
      <c r="K126" s="24">
        <v>2.043378162427</v>
      </c>
      <c r="L126" s="24">
        <v>2.0435380739780298</v>
      </c>
      <c r="M126" s="24">
        <v>2.0966427349077001</v>
      </c>
      <c r="N126" s="24">
        <v>2.0265184037771902</v>
      </c>
      <c r="O126" s="24">
        <v>2.1334669953952998</v>
      </c>
    </row>
    <row r="127" spans="1:15">
      <c r="A127" s="25" t="s">
        <v>21</v>
      </c>
      <c r="B127" s="24" t="s">
        <v>335</v>
      </c>
      <c r="C127" s="26" t="s">
        <v>572</v>
      </c>
      <c r="D127" s="24" t="s">
        <v>573</v>
      </c>
      <c r="E127" s="24">
        <v>0.13316227991327101</v>
      </c>
      <c r="F127" s="24">
        <v>0.22293407895004699</v>
      </c>
      <c r="G127" s="24">
        <v>0.236544662475587</v>
      </c>
      <c r="H127" s="24">
        <v>0.178175120471186</v>
      </c>
      <c r="I127" s="27"/>
      <c r="J127" s="24">
        <v>0.155191844936163</v>
      </c>
      <c r="K127" s="24">
        <v>0.15550686715908499</v>
      </c>
      <c r="L127" s="24">
        <v>0.16160701414145801</v>
      </c>
      <c r="M127" s="24">
        <v>0.185691826482524</v>
      </c>
      <c r="N127" s="24">
        <v>0.160605437463929</v>
      </c>
      <c r="O127" s="24">
        <v>0.16610698603853899</v>
      </c>
    </row>
    <row r="128" spans="1:15">
      <c r="A128" s="25" t="s">
        <v>336</v>
      </c>
      <c r="B128" s="24" t="s">
        <v>337</v>
      </c>
      <c r="C128" s="26" t="s">
        <v>572</v>
      </c>
      <c r="D128" s="24" t="s">
        <v>573</v>
      </c>
      <c r="E128" s="24">
        <v>7.4923903297084102</v>
      </c>
      <c r="F128" s="24">
        <v>7.1891456312852799</v>
      </c>
      <c r="G128" s="24">
        <v>9.2159819425852092</v>
      </c>
      <c r="H128" s="24">
        <v>9.88838886187329</v>
      </c>
      <c r="I128" s="24">
        <v>8.6055660030421492</v>
      </c>
      <c r="J128" s="24">
        <v>8.4414205297923299</v>
      </c>
      <c r="K128" s="24">
        <v>8.1492362458716805</v>
      </c>
      <c r="L128" s="24">
        <v>7.0887164577430504</v>
      </c>
      <c r="M128" s="24">
        <v>7.3724010379205103</v>
      </c>
      <c r="N128" s="24">
        <v>7.9668040315920603</v>
      </c>
      <c r="O128" s="24">
        <v>7.5846989623703696</v>
      </c>
    </row>
    <row r="129" spans="1:15">
      <c r="A129" s="25" t="s">
        <v>338</v>
      </c>
      <c r="B129" s="24" t="s">
        <v>339</v>
      </c>
      <c r="C129" s="26" t="s">
        <v>572</v>
      </c>
      <c r="D129" s="24" t="s">
        <v>573</v>
      </c>
      <c r="E129" s="27"/>
      <c r="F129" s="27"/>
      <c r="G129" s="24">
        <v>54.9204408277403</v>
      </c>
      <c r="H129" s="24">
        <v>66.891659479726201</v>
      </c>
      <c r="I129" s="24">
        <v>66.390025073128299</v>
      </c>
      <c r="J129" s="24">
        <v>62.044714022581303</v>
      </c>
      <c r="K129" s="24">
        <v>49.541510897769498</v>
      </c>
      <c r="L129" s="24">
        <v>42.526925575003602</v>
      </c>
      <c r="M129" s="24">
        <v>38.557513923659499</v>
      </c>
      <c r="N129" s="24">
        <v>25.340432669142299</v>
      </c>
      <c r="O129" s="24">
        <v>26.952798174123199</v>
      </c>
    </row>
    <row r="130" spans="1:15">
      <c r="A130" s="25" t="s">
        <v>22</v>
      </c>
      <c r="B130" s="24" t="s">
        <v>340</v>
      </c>
      <c r="C130" s="26" t="s">
        <v>572</v>
      </c>
      <c r="D130" s="24" t="s">
        <v>573</v>
      </c>
      <c r="E130" s="24">
        <v>12.211079112330101</v>
      </c>
      <c r="F130" s="24">
        <v>7.5922895768912602</v>
      </c>
      <c r="G130" s="24">
        <v>10.7014706637702</v>
      </c>
      <c r="H130" s="24">
        <v>13.6542686898693</v>
      </c>
      <c r="I130" s="24">
        <v>12.070408536044299</v>
      </c>
      <c r="J130" s="24">
        <v>12.622431789617901</v>
      </c>
      <c r="K130" s="24">
        <v>9.3388922290848893</v>
      </c>
      <c r="L130" s="24">
        <v>8.2941015314301492</v>
      </c>
      <c r="M130" s="24">
        <v>8.0373933228933794</v>
      </c>
      <c r="N130" s="24">
        <v>3.26208674864613</v>
      </c>
      <c r="O130" s="24">
        <v>11.572465049400201</v>
      </c>
    </row>
    <row r="131" spans="1:15">
      <c r="A131" s="25" t="s">
        <v>341</v>
      </c>
      <c r="B131" s="24" t="s">
        <v>342</v>
      </c>
      <c r="C131" s="26" t="s">
        <v>572</v>
      </c>
      <c r="D131" s="24" t="s">
        <v>573</v>
      </c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</row>
    <row r="132" spans="1:15">
      <c r="A132" s="25" t="s">
        <v>343</v>
      </c>
      <c r="B132" s="24" t="s">
        <v>344</v>
      </c>
      <c r="C132" s="26" t="s">
        <v>572</v>
      </c>
      <c r="D132" s="24" t="s">
        <v>573</v>
      </c>
      <c r="E132" s="24">
        <v>7.1718536370154297E-3</v>
      </c>
      <c r="F132" s="24">
        <v>1.57557103320555E-4</v>
      </c>
      <c r="G132" s="24">
        <v>3.9159544412848801E-4</v>
      </c>
      <c r="H132" s="27"/>
      <c r="I132" s="27"/>
      <c r="J132" s="27"/>
      <c r="K132" s="27"/>
      <c r="L132" s="27"/>
      <c r="M132" s="27"/>
      <c r="N132" s="27"/>
      <c r="O132" s="27"/>
    </row>
    <row r="133" spans="1:15">
      <c r="A133" s="25" t="s">
        <v>345</v>
      </c>
      <c r="B133" s="24" t="s">
        <v>346</v>
      </c>
      <c r="C133" s="26" t="s">
        <v>572</v>
      </c>
      <c r="D133" s="24" t="s">
        <v>573</v>
      </c>
      <c r="E133" s="24">
        <v>5.30678657115583</v>
      </c>
      <c r="F133" s="24">
        <v>1.0888493611444201</v>
      </c>
      <c r="G133" s="24">
        <v>2.1904048744091802</v>
      </c>
      <c r="H133" s="24">
        <v>2.7850170215601699</v>
      </c>
      <c r="I133" s="24">
        <v>4.9625325507890601</v>
      </c>
      <c r="J133" s="24">
        <v>4.1887707346145504</v>
      </c>
      <c r="K133" s="24">
        <v>9.6221282500777097</v>
      </c>
      <c r="L133" s="24">
        <v>5.6305811299496904</v>
      </c>
      <c r="M133" s="24">
        <v>1.58011911213473</v>
      </c>
      <c r="N133" s="24">
        <v>2.9156179242737901</v>
      </c>
      <c r="O133" s="27"/>
    </row>
    <row r="134" spans="1:15">
      <c r="A134" s="25" t="s">
        <v>347</v>
      </c>
      <c r="B134" s="24" t="s">
        <v>348</v>
      </c>
      <c r="C134" s="26" t="s">
        <v>572</v>
      </c>
      <c r="D134" s="24" t="s">
        <v>573</v>
      </c>
      <c r="E134" s="24">
        <v>11.327249098410901</v>
      </c>
      <c r="F134" s="24">
        <v>11.2335859066794</v>
      </c>
      <c r="G134" s="24">
        <v>13.489371139223801</v>
      </c>
      <c r="H134" s="24">
        <v>13.7547644765574</v>
      </c>
      <c r="I134" s="24">
        <v>12.488112076344001</v>
      </c>
      <c r="J134" s="24">
        <v>12.163370356215101</v>
      </c>
      <c r="K134" s="24">
        <v>11.970590444074199</v>
      </c>
      <c r="L134" s="24">
        <v>10.879775207233401</v>
      </c>
      <c r="M134" s="24">
        <v>11.0823315351026</v>
      </c>
      <c r="N134" s="24">
        <v>12.073712053451199</v>
      </c>
      <c r="O134" s="24">
        <v>11.733876687238601</v>
      </c>
    </row>
    <row r="135" spans="1:15">
      <c r="A135" s="25" t="s">
        <v>349</v>
      </c>
      <c r="B135" s="24" t="s">
        <v>350</v>
      </c>
      <c r="C135" s="26" t="s">
        <v>572</v>
      </c>
      <c r="D135" s="24" t="s">
        <v>573</v>
      </c>
      <c r="E135" s="27"/>
      <c r="F135" s="24">
        <v>7.5263578512160398</v>
      </c>
      <c r="G135" s="24">
        <v>9.8421952640054098</v>
      </c>
      <c r="H135" s="24">
        <v>9.4460311726376993</v>
      </c>
      <c r="I135" s="24">
        <v>9.1611955877326405</v>
      </c>
      <c r="J135" s="24">
        <v>10.390257464549</v>
      </c>
      <c r="K135" s="24">
        <v>13.1859268757624</v>
      </c>
      <c r="L135" s="24">
        <v>10.0642505601342</v>
      </c>
      <c r="M135" s="27"/>
      <c r="N135" s="27"/>
      <c r="O135" s="27"/>
    </row>
    <row r="136" spans="1:15">
      <c r="A136" s="25" t="s">
        <v>351</v>
      </c>
      <c r="B136" s="24" t="s">
        <v>352</v>
      </c>
      <c r="C136" s="26" t="s">
        <v>572</v>
      </c>
      <c r="D136" s="24" t="s">
        <v>573</v>
      </c>
      <c r="E136" s="24">
        <v>8.4638296521707996</v>
      </c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1:15">
      <c r="A137" s="25" t="s">
        <v>353</v>
      </c>
      <c r="B137" s="24" t="s">
        <v>354</v>
      </c>
      <c r="C137" s="26" t="s">
        <v>572</v>
      </c>
      <c r="D137" s="24" t="s">
        <v>573</v>
      </c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1:15">
      <c r="A138" s="25" t="s">
        <v>355</v>
      </c>
      <c r="B138" s="24" t="s">
        <v>356</v>
      </c>
      <c r="C138" s="26" t="s">
        <v>572</v>
      </c>
      <c r="D138" s="24" t="s">
        <v>573</v>
      </c>
      <c r="E138" s="24">
        <v>1.6549349976788299</v>
      </c>
      <c r="F138" s="24">
        <v>1.41267679716476</v>
      </c>
      <c r="G138" s="24">
        <v>0.87543262895459495</v>
      </c>
      <c r="H138" s="24">
        <v>0.61171800394298803</v>
      </c>
      <c r="I138" s="24">
        <v>0.75937398337773598</v>
      </c>
      <c r="J138" s="24">
        <v>0.62357390198004703</v>
      </c>
      <c r="K138" s="24">
        <v>0.55683753537941505</v>
      </c>
      <c r="L138" s="24">
        <v>0.53724312002907004</v>
      </c>
      <c r="M138" s="24">
        <v>0.61567444850625697</v>
      </c>
      <c r="N138" s="24">
        <v>0.77603333993977097</v>
      </c>
      <c r="O138" s="27"/>
    </row>
    <row r="139" spans="1:15">
      <c r="A139" s="25" t="s">
        <v>357</v>
      </c>
      <c r="B139" s="24" t="s">
        <v>358</v>
      </c>
      <c r="C139" s="26" t="s">
        <v>572</v>
      </c>
      <c r="D139" s="24" t="s">
        <v>573</v>
      </c>
      <c r="E139" s="24">
        <v>5.2413715785689101</v>
      </c>
      <c r="F139" s="24">
        <v>4.6181528025626397</v>
      </c>
      <c r="G139" s="24">
        <v>5.4701042473757102</v>
      </c>
      <c r="H139" s="24">
        <v>4.9038348633317801</v>
      </c>
      <c r="I139" s="24">
        <v>4.4932071860024898</v>
      </c>
      <c r="J139" s="24">
        <v>4.1571986664853799</v>
      </c>
      <c r="K139" s="24">
        <v>4.4478888081433299</v>
      </c>
      <c r="L139" s="24">
        <v>5.1022267092127898</v>
      </c>
      <c r="M139" s="24">
        <v>4.1421049486406503</v>
      </c>
      <c r="N139" s="24">
        <v>4.7252077488055901</v>
      </c>
      <c r="O139" s="24">
        <v>4.7807669045154499</v>
      </c>
    </row>
    <row r="140" spans="1:15">
      <c r="A140" s="25" t="s">
        <v>359</v>
      </c>
      <c r="B140" s="24" t="s">
        <v>360</v>
      </c>
      <c r="C140" s="26" t="s">
        <v>572</v>
      </c>
      <c r="D140" s="24" t="s">
        <v>573</v>
      </c>
      <c r="E140" s="24">
        <v>4.7653668553764801</v>
      </c>
      <c r="F140" s="24">
        <v>4.31652826553848</v>
      </c>
      <c r="G140" s="24">
        <v>4.9407692832050003</v>
      </c>
      <c r="H140" s="24">
        <v>5.0005446526258197</v>
      </c>
      <c r="I140" s="24">
        <v>4.6007337181256496</v>
      </c>
      <c r="J140" s="24">
        <v>4.5107499052283497</v>
      </c>
      <c r="K140" s="24">
        <v>4.3161057232344202</v>
      </c>
      <c r="L140" s="24">
        <v>4.43210844690707</v>
      </c>
      <c r="M140" s="24">
        <v>4.2660968278290303</v>
      </c>
      <c r="N140" s="24">
        <v>4.5094588956571702</v>
      </c>
      <c r="O140" s="24">
        <v>4.4886981616738098</v>
      </c>
    </row>
    <row r="141" spans="1:15">
      <c r="A141" s="25" t="s">
        <v>361</v>
      </c>
      <c r="B141" s="24" t="s">
        <v>362</v>
      </c>
      <c r="C141" s="26" t="s">
        <v>572</v>
      </c>
      <c r="D141" s="24" t="s">
        <v>573</v>
      </c>
      <c r="E141" s="24">
        <v>2.46503363844614</v>
      </c>
      <c r="F141" s="24">
        <v>0.10896352577038999</v>
      </c>
      <c r="G141" s="24">
        <v>0.44344009372688997</v>
      </c>
      <c r="H141" s="24">
        <v>0.21904741730975699</v>
      </c>
      <c r="I141" s="24">
        <v>0.38433358252306798</v>
      </c>
      <c r="J141" s="24">
        <v>3.9507895842487302</v>
      </c>
      <c r="K141" s="24">
        <v>46.177654293858303</v>
      </c>
      <c r="L141" s="24">
        <v>30.790659125989201</v>
      </c>
      <c r="M141" s="27"/>
      <c r="N141" s="24">
        <v>0.37785557952465898</v>
      </c>
      <c r="O141" s="27"/>
    </row>
    <row r="142" spans="1:15">
      <c r="A142" s="25" t="s">
        <v>363</v>
      </c>
      <c r="B142" s="24" t="s">
        <v>364</v>
      </c>
      <c r="C142" s="26" t="s">
        <v>572</v>
      </c>
      <c r="D142" s="24" t="s">
        <v>573</v>
      </c>
      <c r="E142" s="24">
        <v>4.0739229164911501</v>
      </c>
      <c r="F142" s="24">
        <v>3.9324708374856399</v>
      </c>
      <c r="G142" s="24">
        <v>4.5917791045287597</v>
      </c>
      <c r="H142" s="24">
        <v>4.6960996519102398</v>
      </c>
      <c r="I142" s="24">
        <v>4.3162070135827504</v>
      </c>
      <c r="J142" s="24">
        <v>4.1148577729141298</v>
      </c>
      <c r="K142" s="24">
        <v>3.9989211911115898</v>
      </c>
      <c r="L142" s="24">
        <v>4.1201995307331396</v>
      </c>
      <c r="M142" s="24">
        <v>3.99487688052819</v>
      </c>
      <c r="N142" s="24">
        <v>4.2013118080049896</v>
      </c>
      <c r="O142" s="24">
        <v>4.1361142976061096</v>
      </c>
    </row>
    <row r="143" spans="1:15">
      <c r="A143" s="25" t="s">
        <v>73</v>
      </c>
      <c r="B143" s="24" t="s">
        <v>365</v>
      </c>
      <c r="C143" s="26" t="s">
        <v>572</v>
      </c>
      <c r="D143" s="24" t="s">
        <v>573</v>
      </c>
      <c r="E143" s="24">
        <v>1.73383310612146</v>
      </c>
      <c r="F143" s="24">
        <v>1.0742882194918699</v>
      </c>
      <c r="G143" s="24">
        <v>1.44221569278642</v>
      </c>
      <c r="H143" s="24">
        <v>1.77926561046468</v>
      </c>
      <c r="I143" s="24">
        <v>1.51253670824977</v>
      </c>
      <c r="J143" s="24">
        <v>1.3634139743904301</v>
      </c>
      <c r="K143" s="24">
        <v>1.36194910362439</v>
      </c>
      <c r="L143" s="24">
        <v>1.30272409300106</v>
      </c>
      <c r="M143" s="24">
        <v>1.2702741067145</v>
      </c>
      <c r="N143" s="24">
        <v>1.72710556618655</v>
      </c>
      <c r="O143" s="24">
        <v>1.87217702899271</v>
      </c>
    </row>
    <row r="144" spans="1:15">
      <c r="A144" s="25" t="s">
        <v>74</v>
      </c>
      <c r="B144" s="24" t="s">
        <v>366</v>
      </c>
      <c r="C144" s="26" t="s">
        <v>572</v>
      </c>
      <c r="D144" s="24" t="s">
        <v>573</v>
      </c>
      <c r="E144" s="24">
        <v>6.1679726197834501</v>
      </c>
      <c r="F144" s="24">
        <v>4.8831573191433897</v>
      </c>
      <c r="G144" s="24">
        <v>5.5539955805637904</v>
      </c>
      <c r="H144" s="24">
        <v>5.52230120004117</v>
      </c>
      <c r="I144" s="24">
        <v>5.3766609205508997</v>
      </c>
      <c r="J144" s="24">
        <v>4.9946630172979196</v>
      </c>
      <c r="K144" s="24">
        <v>4.8334145134290196</v>
      </c>
      <c r="L144" s="24">
        <v>4.8664336928569103</v>
      </c>
      <c r="M144" s="24">
        <v>4.3370473911944698</v>
      </c>
      <c r="N144" s="24">
        <v>5.0487841827795901</v>
      </c>
      <c r="O144" s="24">
        <v>4.5291961684722297</v>
      </c>
    </row>
    <row r="145" spans="1:15">
      <c r="A145" s="25" t="s">
        <v>72</v>
      </c>
      <c r="B145" s="24" t="s">
        <v>367</v>
      </c>
      <c r="C145" s="26" t="s">
        <v>572</v>
      </c>
      <c r="D145" s="24" t="s">
        <v>573</v>
      </c>
      <c r="E145" s="24">
        <v>4.1816929595344998</v>
      </c>
      <c r="F145" s="24">
        <v>2.7899183036973398</v>
      </c>
      <c r="G145" s="24">
        <v>3.7215811275553401</v>
      </c>
      <c r="H145" s="24">
        <v>4.5583670836980401</v>
      </c>
      <c r="I145" s="24">
        <v>3.57194856083292</v>
      </c>
      <c r="J145" s="24">
        <v>3.1449961182509298</v>
      </c>
      <c r="K145" s="24">
        <v>2.80821150180391</v>
      </c>
      <c r="L145" s="24">
        <v>2.1637861759347299</v>
      </c>
      <c r="M145" s="24">
        <v>1.7337420297582899</v>
      </c>
      <c r="N145" s="24">
        <v>1.9631082044257</v>
      </c>
      <c r="O145" s="24">
        <v>2.12517185675551</v>
      </c>
    </row>
    <row r="146" spans="1:15">
      <c r="A146" s="25" t="s">
        <v>368</v>
      </c>
      <c r="B146" s="24" t="s">
        <v>369</v>
      </c>
      <c r="C146" s="26" t="s">
        <v>572</v>
      </c>
      <c r="D146" s="24" t="s">
        <v>573</v>
      </c>
      <c r="E146" s="24">
        <v>3.7210026202256699</v>
      </c>
      <c r="F146" s="24">
        <v>8.4444602861257607</v>
      </c>
      <c r="G146" s="24">
        <v>0</v>
      </c>
      <c r="H146" s="24">
        <v>0</v>
      </c>
      <c r="I146" s="24">
        <v>0</v>
      </c>
      <c r="J146" s="27"/>
      <c r="K146" s="24">
        <v>7.4010775135045499</v>
      </c>
      <c r="L146" s="24">
        <v>2.1155535151033802</v>
      </c>
      <c r="M146" s="24">
        <v>1.04409684118757</v>
      </c>
      <c r="N146" s="27"/>
      <c r="O146" s="24">
        <v>22.030041359723</v>
      </c>
    </row>
    <row r="147" spans="1:15">
      <c r="A147" s="25" t="s">
        <v>370</v>
      </c>
      <c r="B147" s="24" t="s">
        <v>371</v>
      </c>
      <c r="C147" s="26" t="s">
        <v>572</v>
      </c>
      <c r="D147" s="24" t="s">
        <v>573</v>
      </c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1:15">
      <c r="A148" s="25" t="s">
        <v>50</v>
      </c>
      <c r="B148" s="24" t="s">
        <v>372</v>
      </c>
      <c r="C148" s="26" t="s">
        <v>572</v>
      </c>
      <c r="D148" s="24" t="s">
        <v>573</v>
      </c>
      <c r="E148" s="24">
        <v>15.4647292095304</v>
      </c>
      <c r="F148" s="24">
        <v>8.3919365204769303</v>
      </c>
      <c r="G148" s="24">
        <v>11.6760091969703</v>
      </c>
      <c r="H148" s="24">
        <v>13.2029960575254</v>
      </c>
      <c r="I148" s="24">
        <v>12.1132347370843</v>
      </c>
      <c r="J148" s="24">
        <v>9.1039966404718893</v>
      </c>
      <c r="K148" s="24">
        <v>7.8791361391055297</v>
      </c>
      <c r="L148" s="24">
        <v>8.2174950086651393</v>
      </c>
      <c r="M148" s="24">
        <v>6.5287737547949298</v>
      </c>
      <c r="N148" s="24">
        <v>6.7356032011609397</v>
      </c>
      <c r="O148" s="24">
        <v>5.79025751295248</v>
      </c>
    </row>
    <row r="149" spans="1:15">
      <c r="A149" s="25" t="s">
        <v>373</v>
      </c>
      <c r="B149" s="24" t="s">
        <v>374</v>
      </c>
      <c r="C149" s="26" t="s">
        <v>572</v>
      </c>
      <c r="D149" s="24" t="s">
        <v>573</v>
      </c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</row>
    <row r="150" spans="1:15">
      <c r="A150" s="25" t="s">
        <v>115</v>
      </c>
      <c r="B150" s="24" t="s">
        <v>375</v>
      </c>
      <c r="C150" s="26" t="s">
        <v>572</v>
      </c>
      <c r="D150" s="24" t="s">
        <v>573</v>
      </c>
      <c r="E150" s="24">
        <v>8.0666292420870196</v>
      </c>
      <c r="F150" s="24">
        <v>2.10253773359744</v>
      </c>
      <c r="G150" s="24">
        <v>4.0958280524637898</v>
      </c>
      <c r="H150" s="24">
        <v>5.9860100416809203</v>
      </c>
      <c r="I150" s="24">
        <v>3.35386819012786</v>
      </c>
      <c r="J150" s="24">
        <v>4.1136593151757399</v>
      </c>
      <c r="K150" s="24">
        <v>2.3187345250644</v>
      </c>
      <c r="L150" s="24">
        <v>1.7424249223361099</v>
      </c>
      <c r="M150" s="24">
        <v>1.29954919732831</v>
      </c>
      <c r="N150" s="24">
        <v>1.44908107908385</v>
      </c>
      <c r="O150" s="24">
        <v>1.3670961522629499</v>
      </c>
    </row>
    <row r="151" spans="1:15">
      <c r="A151" s="25" t="s">
        <v>376</v>
      </c>
      <c r="B151" s="24" t="s">
        <v>377</v>
      </c>
      <c r="C151" s="26" t="s">
        <v>572</v>
      </c>
      <c r="D151" s="24" t="s">
        <v>573</v>
      </c>
      <c r="E151" s="24">
        <v>3.2228993965080699</v>
      </c>
      <c r="F151" s="24">
        <v>3.0184952050304301</v>
      </c>
      <c r="G151" s="24">
        <v>9.4632305907589203</v>
      </c>
      <c r="H151" s="24">
        <v>11.572882297130599</v>
      </c>
      <c r="I151" s="24">
        <v>19.469035037507599</v>
      </c>
      <c r="J151" s="24">
        <v>31.524671974480199</v>
      </c>
      <c r="K151" s="24">
        <v>36.817721454014702</v>
      </c>
      <c r="L151" s="24">
        <v>34.7956975781659</v>
      </c>
      <c r="M151" s="24">
        <v>25.8793384102663</v>
      </c>
      <c r="N151" s="24">
        <v>17.262602774419499</v>
      </c>
      <c r="O151" s="24">
        <v>18.378405721629001</v>
      </c>
    </row>
    <row r="152" spans="1:15">
      <c r="A152" s="25" t="s">
        <v>378</v>
      </c>
      <c r="B152" s="24" t="s">
        <v>379</v>
      </c>
      <c r="C152" s="26" t="s">
        <v>572</v>
      </c>
      <c r="D152" s="24" t="s">
        <v>573</v>
      </c>
      <c r="E152" s="24">
        <v>1.55282376608304</v>
      </c>
      <c r="F152" s="24">
        <v>2.2622689663757898</v>
      </c>
      <c r="G152" s="24">
        <v>3.7709109285229698</v>
      </c>
      <c r="H152" s="24">
        <v>2.8364965774569799</v>
      </c>
      <c r="I152" s="24">
        <v>1.7007618382088201</v>
      </c>
      <c r="J152" s="24">
        <v>1.5237844903806399</v>
      </c>
      <c r="K152" s="24">
        <v>2.0287749119334699</v>
      </c>
      <c r="L152" s="24">
        <v>2.0340418667790101</v>
      </c>
      <c r="M152" s="24">
        <v>1.0907210895347801</v>
      </c>
      <c r="N152" s="24">
        <v>1.32164554546586</v>
      </c>
      <c r="O152" s="24">
        <v>1.4349782048073001</v>
      </c>
    </row>
    <row r="153" spans="1:15">
      <c r="A153" s="25" t="s">
        <v>380</v>
      </c>
      <c r="B153" s="24" t="s">
        <v>381</v>
      </c>
      <c r="C153" s="26" t="s">
        <v>572</v>
      </c>
      <c r="D153" s="24" t="s">
        <v>573</v>
      </c>
      <c r="E153" s="24">
        <v>1.50473290455938</v>
      </c>
      <c r="F153" s="24">
        <v>1.38616267879654</v>
      </c>
      <c r="G153" s="24">
        <v>1.6422992762654001</v>
      </c>
      <c r="H153" s="24">
        <v>1.7346985178619201</v>
      </c>
      <c r="I153" s="24">
        <v>1.8942562326002901</v>
      </c>
      <c r="J153" s="24">
        <v>1.8855403363238199</v>
      </c>
      <c r="K153" s="24">
        <v>2.17404642831952</v>
      </c>
      <c r="L153" s="24">
        <v>2.84128691526114</v>
      </c>
      <c r="M153" s="24">
        <v>3.0244306430628201</v>
      </c>
      <c r="N153" s="24">
        <v>3.1294528649956299</v>
      </c>
      <c r="O153" s="24">
        <v>3.3984495615796702</v>
      </c>
    </row>
    <row r="154" spans="1:15">
      <c r="A154" s="25" t="s">
        <v>96</v>
      </c>
      <c r="B154" s="24" t="s">
        <v>382</v>
      </c>
      <c r="C154" s="26" t="s">
        <v>572</v>
      </c>
      <c r="D154" s="24" t="s">
        <v>573</v>
      </c>
      <c r="E154" s="24">
        <v>2.6633411187688298</v>
      </c>
      <c r="F154" s="24">
        <v>2.53909053124617</v>
      </c>
      <c r="G154" s="24">
        <v>2.9933330345771201</v>
      </c>
      <c r="H154" s="24">
        <v>3.9897991818501302</v>
      </c>
      <c r="I154" s="24">
        <v>3.8084413228425902</v>
      </c>
      <c r="J154" s="24">
        <v>3.1077490807234298</v>
      </c>
      <c r="K154" s="24">
        <v>2.33434393651368</v>
      </c>
      <c r="L154" s="24">
        <v>2.0086302903450299</v>
      </c>
      <c r="M154" s="24">
        <v>2.17800208473908</v>
      </c>
      <c r="N154" s="24">
        <v>2.2824596008581102</v>
      </c>
      <c r="O154" s="24">
        <v>2.3036916762550801</v>
      </c>
    </row>
    <row r="155" spans="1:15">
      <c r="A155" s="25" t="s">
        <v>383</v>
      </c>
      <c r="B155" s="24" t="s">
        <v>384</v>
      </c>
      <c r="C155" s="26" t="s">
        <v>572</v>
      </c>
      <c r="D155" s="24" t="s">
        <v>573</v>
      </c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1:15">
      <c r="A156" s="25" t="s">
        <v>385</v>
      </c>
      <c r="B156" s="24" t="s">
        <v>386</v>
      </c>
      <c r="C156" s="26" t="s">
        <v>572</v>
      </c>
      <c r="D156" s="24" t="s">
        <v>573</v>
      </c>
      <c r="E156" s="24">
        <v>4.7244715694943604</v>
      </c>
      <c r="F156" s="24">
        <v>4.32465167141957</v>
      </c>
      <c r="G156" s="24">
        <v>4.9194962511834897</v>
      </c>
      <c r="H156" s="24">
        <v>4.9712169449369803</v>
      </c>
      <c r="I156" s="24">
        <v>4.58038185895452</v>
      </c>
      <c r="J156" s="24">
        <v>4.4531295973751002</v>
      </c>
      <c r="K156" s="24">
        <v>4.2499082955886403</v>
      </c>
      <c r="L156" s="24">
        <v>4.3739547822761704</v>
      </c>
      <c r="M156" s="24">
        <v>4.2347479804171702</v>
      </c>
      <c r="N156" s="24">
        <v>4.4884229691300703</v>
      </c>
      <c r="O156" s="24">
        <v>4.4648441240421803</v>
      </c>
    </row>
    <row r="157" spans="1:15">
      <c r="A157" s="25" t="s">
        <v>387</v>
      </c>
      <c r="B157" s="24" t="s">
        <v>388</v>
      </c>
      <c r="C157" s="26" t="s">
        <v>572</v>
      </c>
      <c r="D157" s="24" t="s">
        <v>573</v>
      </c>
      <c r="E157" s="27"/>
      <c r="F157" s="24">
        <v>3.0457136536123701</v>
      </c>
      <c r="G157" s="24">
        <v>7.3835492541902896</v>
      </c>
      <c r="H157" s="24">
        <v>5.8964035585478296</v>
      </c>
      <c r="I157" s="24">
        <v>6.2316166300171298</v>
      </c>
      <c r="J157" s="24">
        <v>6.2714323028036496</v>
      </c>
      <c r="K157" s="24">
        <v>5.1183687874931598</v>
      </c>
      <c r="L157" s="24">
        <v>4.5956425014819002</v>
      </c>
      <c r="M157" s="24">
        <v>3.9141615349644301</v>
      </c>
      <c r="N157" s="24">
        <v>5.2809762557073796</v>
      </c>
      <c r="O157" s="24">
        <v>5.0955897548033304</v>
      </c>
    </row>
    <row r="158" spans="1:15">
      <c r="A158" s="25" t="s">
        <v>389</v>
      </c>
      <c r="B158" s="24" t="s">
        <v>390</v>
      </c>
      <c r="C158" s="26" t="s">
        <v>572</v>
      </c>
      <c r="D158" s="24" t="s">
        <v>573</v>
      </c>
      <c r="E158" s="24">
        <v>0.78112947349466999</v>
      </c>
      <c r="F158" s="27"/>
      <c r="G158" s="24">
        <v>0.66600515521567305</v>
      </c>
      <c r="H158" s="24">
        <v>3.21417352569051</v>
      </c>
      <c r="I158" s="24">
        <v>3.3532935194968299</v>
      </c>
      <c r="J158" s="27"/>
      <c r="K158" s="27"/>
      <c r="L158" s="27"/>
      <c r="M158" s="24">
        <v>0.53751447691004095</v>
      </c>
      <c r="N158" s="24">
        <v>1.0421640465970301</v>
      </c>
      <c r="O158" s="27"/>
    </row>
    <row r="159" spans="1:15">
      <c r="A159" s="25" t="s">
        <v>391</v>
      </c>
      <c r="B159" s="24" t="s">
        <v>392</v>
      </c>
      <c r="C159" s="26" t="s">
        <v>572</v>
      </c>
      <c r="D159" s="24" t="s">
        <v>573</v>
      </c>
      <c r="E159" s="24">
        <v>0.514278804429254</v>
      </c>
      <c r="F159" s="24">
        <v>0.516464451706938</v>
      </c>
      <c r="G159" s="24">
        <v>0.47917665933757098</v>
      </c>
      <c r="H159" s="24">
        <v>0.43565727019961797</v>
      </c>
      <c r="I159" s="24">
        <v>0.37536817594817501</v>
      </c>
      <c r="J159" s="24">
        <v>0.30280078494059698</v>
      </c>
      <c r="K159" s="24">
        <v>0.31003542721851701</v>
      </c>
      <c r="L159" s="24">
        <v>0.340772516600995</v>
      </c>
      <c r="M159" s="24">
        <v>0.243104284937252</v>
      </c>
      <c r="N159" s="24">
        <v>0.239590929230448</v>
      </c>
      <c r="O159" s="24">
        <v>0.31488005099785099</v>
      </c>
    </row>
    <row r="160" spans="1:15">
      <c r="A160" s="25" t="s">
        <v>25</v>
      </c>
      <c r="B160" s="24" t="s">
        <v>393</v>
      </c>
      <c r="C160" s="26" t="s">
        <v>572</v>
      </c>
      <c r="D160" s="24" t="s">
        <v>573</v>
      </c>
      <c r="E160" s="27"/>
      <c r="F160" s="27"/>
      <c r="G160" s="24">
        <v>0.71411813859358297</v>
      </c>
      <c r="H160" s="24">
        <v>0.77225940544201499</v>
      </c>
      <c r="I160" s="24">
        <v>1.24709770472006</v>
      </c>
      <c r="J160" s="24">
        <v>1.13070722512564</v>
      </c>
      <c r="K160" s="24">
        <v>1.73141707146629</v>
      </c>
      <c r="L160" s="24">
        <v>2.2494922795250298</v>
      </c>
      <c r="M160" s="24">
        <v>2.5365932212334501</v>
      </c>
      <c r="N160" s="24">
        <v>4.0530493634193698</v>
      </c>
      <c r="O160" s="24">
        <v>5.5230069571662197</v>
      </c>
    </row>
    <row r="161" spans="1:15">
      <c r="A161" s="25" t="s">
        <v>394</v>
      </c>
      <c r="B161" s="24" t="s">
        <v>395</v>
      </c>
      <c r="C161" s="26" t="s">
        <v>572</v>
      </c>
      <c r="D161" s="24" t="s">
        <v>573</v>
      </c>
      <c r="E161" s="27"/>
      <c r="F161" s="24">
        <v>2.1064167023176501</v>
      </c>
      <c r="G161" s="24">
        <v>2.5044765242901299</v>
      </c>
      <c r="H161" s="24">
        <v>2.8009253403849401</v>
      </c>
      <c r="I161" s="27"/>
      <c r="J161" s="24">
        <v>2.73138329693308</v>
      </c>
      <c r="K161" s="24">
        <v>2.88349580176375</v>
      </c>
      <c r="L161" s="27"/>
      <c r="M161" s="27"/>
      <c r="N161" s="27"/>
      <c r="O161" s="27"/>
    </row>
    <row r="162" spans="1:15">
      <c r="A162" s="25" t="s">
        <v>396</v>
      </c>
      <c r="B162" s="24" t="s">
        <v>397</v>
      </c>
      <c r="C162" s="26" t="s">
        <v>572</v>
      </c>
      <c r="D162" s="24" t="s">
        <v>573</v>
      </c>
      <c r="E162" s="24">
        <v>62.110620857919798</v>
      </c>
      <c r="F162" s="24">
        <v>52.273199224477402</v>
      </c>
      <c r="G162" s="24">
        <v>49.986764931158703</v>
      </c>
      <c r="H162" s="24">
        <v>52.919396745066699</v>
      </c>
      <c r="I162" s="24">
        <v>44.348317387775097</v>
      </c>
      <c r="J162" s="24">
        <v>31.153590287337899</v>
      </c>
      <c r="K162" s="24">
        <v>32.014266772887197</v>
      </c>
      <c r="L162" s="24">
        <v>31.3735893007578</v>
      </c>
      <c r="M162" s="24">
        <v>31.898151930078001</v>
      </c>
      <c r="N162" s="24">
        <v>37.754489448079902</v>
      </c>
      <c r="O162" s="24">
        <v>31.2081943177025</v>
      </c>
    </row>
    <row r="163" spans="1:15">
      <c r="A163" s="25" t="s">
        <v>398</v>
      </c>
      <c r="B163" s="24" t="s">
        <v>399</v>
      </c>
      <c r="C163" s="26" t="s">
        <v>572</v>
      </c>
      <c r="D163" s="24" t="s">
        <v>573</v>
      </c>
      <c r="E163" s="27"/>
      <c r="F163" s="27"/>
      <c r="G163" s="27"/>
      <c r="H163" s="27"/>
      <c r="I163" s="27"/>
      <c r="J163" s="24">
        <v>47.040208455236602</v>
      </c>
      <c r="K163" s="24">
        <v>62.176291677511102</v>
      </c>
      <c r="L163" s="24">
        <v>67.247459808448099</v>
      </c>
      <c r="M163" s="24">
        <v>54.220547771197602</v>
      </c>
      <c r="N163" s="24">
        <v>42.686802256571099</v>
      </c>
      <c r="O163" s="24">
        <v>42.8883458384555</v>
      </c>
    </row>
    <row r="164" spans="1:15">
      <c r="A164" s="25" t="s">
        <v>400</v>
      </c>
      <c r="B164" s="24" t="s">
        <v>401</v>
      </c>
      <c r="C164" s="26" t="s">
        <v>572</v>
      </c>
      <c r="D164" s="24" t="s">
        <v>573</v>
      </c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1:15">
      <c r="A165" s="25" t="s">
        <v>402</v>
      </c>
      <c r="B165" s="24" t="s">
        <v>403</v>
      </c>
      <c r="C165" s="26" t="s">
        <v>572</v>
      </c>
      <c r="D165" s="24" t="s">
        <v>573</v>
      </c>
      <c r="E165" s="24">
        <v>57.277802791438397</v>
      </c>
      <c r="F165" s="24">
        <v>3.90715714640262</v>
      </c>
      <c r="G165" s="24">
        <v>54.449630165915302</v>
      </c>
      <c r="H165" s="24">
        <v>50.619166009967003</v>
      </c>
      <c r="I165" s="24">
        <v>38.961022972421503</v>
      </c>
      <c r="J165" s="24">
        <v>31.028025618892901</v>
      </c>
      <c r="K165" s="24">
        <v>34.426168112419802</v>
      </c>
      <c r="L165" s="24">
        <v>38.460362413432698</v>
      </c>
      <c r="M165" s="24">
        <v>32.550239165368602</v>
      </c>
      <c r="N165" s="24">
        <v>30.824091798277401</v>
      </c>
      <c r="O165" s="24">
        <v>31.8216542242697</v>
      </c>
    </row>
    <row r="166" spans="1:15">
      <c r="A166" s="25" t="s">
        <v>404</v>
      </c>
      <c r="B166" s="24" t="s">
        <v>405</v>
      </c>
      <c r="C166" s="26" t="s">
        <v>572</v>
      </c>
      <c r="D166" s="24" t="s">
        <v>573</v>
      </c>
      <c r="E166" s="24">
        <v>59.940565996441499</v>
      </c>
      <c r="F166" s="24">
        <v>12.9072894320252</v>
      </c>
      <c r="G166" s="24">
        <v>40.788494332157804</v>
      </c>
      <c r="H166" s="24">
        <v>8.7975887260655607</v>
      </c>
      <c r="I166" s="24">
        <v>58.275056459883302</v>
      </c>
      <c r="J166" s="24">
        <v>75.012358883857203</v>
      </c>
      <c r="K166" s="24">
        <v>59.510151598404804</v>
      </c>
      <c r="L166" s="27"/>
      <c r="M166" s="24">
        <v>49.344433513528799</v>
      </c>
      <c r="N166" s="24">
        <v>48.674659355493198</v>
      </c>
      <c r="O166" s="27"/>
    </row>
    <row r="167" spans="1:15">
      <c r="A167" s="25" t="s">
        <v>406</v>
      </c>
      <c r="B167" s="24" t="s">
        <v>407</v>
      </c>
      <c r="C167" s="26" t="s">
        <v>572</v>
      </c>
      <c r="D167" s="24" t="s">
        <v>573</v>
      </c>
      <c r="E167" s="24">
        <v>0.85028407633241498</v>
      </c>
      <c r="F167" s="24">
        <v>0.65205378721141005</v>
      </c>
      <c r="G167" s="24">
        <v>0.35604150479492902</v>
      </c>
      <c r="H167" s="24">
        <v>0.72511331788655098</v>
      </c>
      <c r="I167" s="24">
        <v>0.86637471848425396</v>
      </c>
      <c r="J167" s="24">
        <v>0.65515356521853196</v>
      </c>
      <c r="K167" s="24">
        <v>0.59897674926323297</v>
      </c>
      <c r="L167" s="24">
        <v>0.44435008312854901</v>
      </c>
      <c r="M167" s="24">
        <v>0.324057229162178</v>
      </c>
      <c r="N167" s="24">
        <v>0.37761948192730899</v>
      </c>
      <c r="O167" s="24">
        <v>0.66834693802231504</v>
      </c>
    </row>
    <row r="168" spans="1:15">
      <c r="A168" s="25" t="s">
        <v>408</v>
      </c>
      <c r="B168" s="24" t="s">
        <v>409</v>
      </c>
      <c r="C168" s="26" t="s">
        <v>572</v>
      </c>
      <c r="D168" s="24" t="s">
        <v>573</v>
      </c>
      <c r="E168" s="24">
        <v>2.1617874754467099E-2</v>
      </c>
      <c r="F168" s="24">
        <v>0.78776457975032999</v>
      </c>
      <c r="G168" s="24">
        <v>11.0748327655557</v>
      </c>
      <c r="H168" s="24">
        <v>8.8171772164004096</v>
      </c>
      <c r="I168" s="24">
        <v>11.2073265848967</v>
      </c>
      <c r="J168" s="24">
        <v>11.376355857176801</v>
      </c>
      <c r="K168" s="24">
        <v>3.1997787076633299</v>
      </c>
      <c r="L168" s="24">
        <v>0.17911226085439699</v>
      </c>
      <c r="M168" s="24">
        <v>0.96771152496686097</v>
      </c>
      <c r="N168" s="24">
        <v>0.20336190185097</v>
      </c>
      <c r="O168" s="27"/>
    </row>
    <row r="169" spans="1:15">
      <c r="A169" s="25" t="s">
        <v>24</v>
      </c>
      <c r="B169" s="24" t="s">
        <v>410</v>
      </c>
      <c r="C169" s="26" t="s">
        <v>572</v>
      </c>
      <c r="D169" s="24" t="s">
        <v>573</v>
      </c>
      <c r="E169" s="24">
        <v>1.79834014856901</v>
      </c>
      <c r="F169" s="24">
        <v>1.5458090504774999</v>
      </c>
      <c r="G169" s="24">
        <v>1.9557509260385499</v>
      </c>
      <c r="H169" s="24">
        <v>2.4923989241414901</v>
      </c>
      <c r="I169" s="24">
        <v>2.3340269442124502</v>
      </c>
      <c r="J169" s="24">
        <v>3.3015899935727</v>
      </c>
      <c r="K169" s="24">
        <v>2.8880392125568601</v>
      </c>
      <c r="L169" s="24">
        <v>3.9378235917742699</v>
      </c>
      <c r="M169" s="24">
        <v>3.8745190546767199</v>
      </c>
      <c r="N169" s="24">
        <v>3.9666321140236902</v>
      </c>
      <c r="O169" s="24">
        <v>4.3024771320994297</v>
      </c>
    </row>
    <row r="170" spans="1:15">
      <c r="A170" s="25" t="s">
        <v>411</v>
      </c>
      <c r="B170" s="24" t="s">
        <v>412</v>
      </c>
      <c r="C170" s="26" t="s">
        <v>572</v>
      </c>
      <c r="D170" s="24" t="s">
        <v>573</v>
      </c>
      <c r="E170" s="24">
        <v>5.1265775946783796</v>
      </c>
      <c r="F170" s="24">
        <v>4.4078530392181303</v>
      </c>
      <c r="G170" s="24">
        <v>5.0736542389627202</v>
      </c>
      <c r="H170" s="24">
        <v>5.3433048780175003</v>
      </c>
      <c r="I170" s="24">
        <v>4.5887380788536802</v>
      </c>
      <c r="J170" s="24">
        <v>4.2653113021928304</v>
      </c>
      <c r="K170" s="24">
        <v>4.1498254014703102</v>
      </c>
      <c r="L170" s="24">
        <v>3.9591115543511699</v>
      </c>
      <c r="M170" s="24">
        <v>3.76926197143885</v>
      </c>
      <c r="N170" s="24">
        <v>3.8271870784622699</v>
      </c>
      <c r="O170" s="24">
        <v>4.0217974857805299</v>
      </c>
    </row>
    <row r="171" spans="1:15">
      <c r="A171" s="25" t="s">
        <v>51</v>
      </c>
      <c r="B171" s="24" t="s">
        <v>413</v>
      </c>
      <c r="C171" s="26" t="s">
        <v>572</v>
      </c>
      <c r="D171" s="24" t="s">
        <v>573</v>
      </c>
      <c r="E171" s="24">
        <v>31.300994989262001</v>
      </c>
      <c r="F171" s="24">
        <v>26.773897362304101</v>
      </c>
      <c r="G171" s="24">
        <v>27.762081544687401</v>
      </c>
      <c r="H171" s="24">
        <v>27.559835558741</v>
      </c>
      <c r="I171" s="24">
        <v>29.2501854691304</v>
      </c>
      <c r="J171" s="24">
        <v>27.5068409556077</v>
      </c>
      <c r="K171" s="24">
        <v>24.8310796857001</v>
      </c>
      <c r="L171" s="24">
        <v>28.006660193664299</v>
      </c>
      <c r="M171" s="24">
        <v>22.991637117774001</v>
      </c>
      <c r="N171" s="24">
        <v>22.587227287328702</v>
      </c>
      <c r="O171" s="24">
        <v>30.397718661349501</v>
      </c>
    </row>
    <row r="172" spans="1:15">
      <c r="A172" s="25" t="s">
        <v>414</v>
      </c>
      <c r="B172" s="24" t="s">
        <v>415</v>
      </c>
      <c r="C172" s="26" t="s">
        <v>572</v>
      </c>
      <c r="D172" s="24" t="s">
        <v>573</v>
      </c>
      <c r="E172" s="24">
        <v>45.893453687857601</v>
      </c>
      <c r="F172" s="24">
        <v>16.77866938144</v>
      </c>
      <c r="G172" s="24">
        <v>40.533926392757401</v>
      </c>
      <c r="H172" s="24">
        <v>35.0360088889054</v>
      </c>
      <c r="I172" s="24">
        <v>35.062724891907401</v>
      </c>
      <c r="J172" s="24">
        <v>39.054891646849001</v>
      </c>
      <c r="K172" s="24">
        <v>32.167673380627697</v>
      </c>
      <c r="L172" s="24">
        <v>37.753992667581201</v>
      </c>
      <c r="M172" s="27"/>
      <c r="N172" s="27"/>
      <c r="O172" s="27"/>
    </row>
    <row r="173" spans="1:15">
      <c r="A173" s="25" t="s">
        <v>416</v>
      </c>
      <c r="B173" s="24" t="s">
        <v>417</v>
      </c>
      <c r="C173" s="26" t="s">
        <v>572</v>
      </c>
      <c r="D173" s="24" t="s">
        <v>573</v>
      </c>
      <c r="E173" s="24">
        <v>44.834110453712</v>
      </c>
      <c r="F173" s="24">
        <v>59.765754315408401</v>
      </c>
      <c r="G173" s="24">
        <v>59.555715712948697</v>
      </c>
      <c r="H173" s="24">
        <v>68.904577507598106</v>
      </c>
      <c r="I173" s="24">
        <v>7.0957420619752395E-2</v>
      </c>
      <c r="J173" s="24">
        <v>51.457619469494603</v>
      </c>
      <c r="K173" s="24">
        <v>45.905542079426397</v>
      </c>
      <c r="L173" s="24">
        <v>53.741442482555399</v>
      </c>
      <c r="M173" s="24">
        <v>33.5441125957163</v>
      </c>
      <c r="N173" s="27"/>
      <c r="O173" s="27"/>
    </row>
    <row r="174" spans="1:15">
      <c r="A174" s="25" t="s">
        <v>418</v>
      </c>
      <c r="B174" s="24" t="s">
        <v>419</v>
      </c>
      <c r="C174" s="26" t="s">
        <v>572</v>
      </c>
      <c r="D174" s="24" t="s">
        <v>573</v>
      </c>
      <c r="E174" s="24">
        <v>0.33117170412916702</v>
      </c>
      <c r="F174" s="24">
        <v>0.19813250770191801</v>
      </c>
      <c r="G174" s="24">
        <v>1.08150146358948</v>
      </c>
      <c r="H174" s="24">
        <v>0.316955089639053</v>
      </c>
      <c r="I174" s="24">
        <v>0.433519831849631</v>
      </c>
      <c r="J174" s="24">
        <v>0.62851297826006503</v>
      </c>
      <c r="K174" s="24">
        <v>0.38946264878040299</v>
      </c>
      <c r="L174" s="27"/>
      <c r="M174" s="24">
        <v>0.17103171315576701</v>
      </c>
      <c r="N174" s="24">
        <v>0.13805304086481199</v>
      </c>
      <c r="O174" s="24">
        <v>0.30987383107416699</v>
      </c>
    </row>
    <row r="175" spans="1:15">
      <c r="A175" s="25" t="s">
        <v>97</v>
      </c>
      <c r="B175" s="24" t="s">
        <v>420</v>
      </c>
      <c r="C175" s="26" t="s">
        <v>572</v>
      </c>
      <c r="D175" s="24" t="s">
        <v>573</v>
      </c>
      <c r="E175" s="24">
        <v>1.2731424165251499</v>
      </c>
      <c r="F175" s="24">
        <v>1.2670685192328</v>
      </c>
      <c r="G175" s="24">
        <v>1.9968322170078501</v>
      </c>
      <c r="H175" s="24">
        <v>2.0616864984983598</v>
      </c>
      <c r="I175" s="24">
        <v>0.97469292145038</v>
      </c>
      <c r="J175" s="24">
        <v>0.96056801381160495</v>
      </c>
      <c r="K175" s="24">
        <v>0.87986127702854</v>
      </c>
      <c r="L175" s="24">
        <v>0.833224058958283</v>
      </c>
      <c r="M175" s="24">
        <v>0.796306030323782</v>
      </c>
      <c r="N175" s="24">
        <v>0.782343384958054</v>
      </c>
      <c r="O175" s="24">
        <v>1.02312826705104</v>
      </c>
    </row>
    <row r="176" spans="1:15">
      <c r="A176" s="25" t="s">
        <v>70</v>
      </c>
      <c r="B176" s="24" t="s">
        <v>421</v>
      </c>
      <c r="C176" s="26" t="s">
        <v>572</v>
      </c>
      <c r="D176" s="24" t="s">
        <v>573</v>
      </c>
      <c r="E176" s="24">
        <v>2.34211736436718</v>
      </c>
      <c r="F176" s="24">
        <v>1.8949694128161201</v>
      </c>
      <c r="G176" s="24">
        <v>2.3834959234644399</v>
      </c>
      <c r="H176" s="24">
        <v>3.0577929337396399</v>
      </c>
      <c r="I176" s="24">
        <v>2.5701749249817101</v>
      </c>
      <c r="J176" s="24">
        <v>2.29407036371942</v>
      </c>
      <c r="K176" s="24">
        <v>2.5030712904586601</v>
      </c>
      <c r="L176" s="24">
        <v>2.6158618235358801</v>
      </c>
      <c r="M176" s="24">
        <v>2.3036898020615002</v>
      </c>
      <c r="N176" s="24">
        <v>2.3285110295939599</v>
      </c>
      <c r="O176" s="24">
        <v>2.5449992949663298</v>
      </c>
    </row>
    <row r="177" spans="1:15">
      <c r="A177" s="25" t="s">
        <v>422</v>
      </c>
      <c r="B177" s="24" t="s">
        <v>423</v>
      </c>
      <c r="C177" s="26" t="s">
        <v>572</v>
      </c>
      <c r="D177" s="24" t="s">
        <v>573</v>
      </c>
      <c r="E177" s="24">
        <v>5.6993247546260504</v>
      </c>
      <c r="F177" s="24">
        <v>5.3451315946491196</v>
      </c>
      <c r="G177" s="24">
        <v>6.4371146795521996</v>
      </c>
      <c r="H177" s="24">
        <v>6.0306174009840401</v>
      </c>
      <c r="I177" s="24">
        <v>5.2314685730026902</v>
      </c>
      <c r="J177" s="24">
        <v>4.8198694103375104</v>
      </c>
      <c r="K177" s="24">
        <v>5.4169858596128604</v>
      </c>
      <c r="L177" s="24">
        <v>6.18538995295701</v>
      </c>
      <c r="M177" s="24">
        <v>6.34602931177574</v>
      </c>
      <c r="N177" s="24">
        <v>6.5345443669629901</v>
      </c>
      <c r="O177" s="24">
        <v>5.8989079772716897</v>
      </c>
    </row>
    <row r="178" spans="1:15">
      <c r="A178" s="25" t="s">
        <v>26</v>
      </c>
      <c r="B178" s="24" t="s">
        <v>424</v>
      </c>
      <c r="C178" s="26" t="s">
        <v>572</v>
      </c>
      <c r="D178" s="24" t="s">
        <v>573</v>
      </c>
      <c r="E178" s="27"/>
      <c r="F178" s="24">
        <v>5.4653054079354799</v>
      </c>
      <c r="G178" s="24">
        <v>3.9600066917779801</v>
      </c>
      <c r="H178" s="24">
        <v>4.28810468995216</v>
      </c>
      <c r="I178" s="24">
        <v>4.1232793397772802</v>
      </c>
      <c r="J178" s="24">
        <v>3.21938583021505</v>
      </c>
      <c r="K178" s="24">
        <v>3.8595361304095999</v>
      </c>
      <c r="L178" s="24">
        <v>2.0068176988693902</v>
      </c>
      <c r="M178" s="24">
        <v>1.57487676519326</v>
      </c>
      <c r="N178" s="24">
        <v>1.7477464329085499</v>
      </c>
      <c r="O178" s="27"/>
    </row>
    <row r="179" spans="1:15">
      <c r="A179" s="25" t="s">
        <v>425</v>
      </c>
      <c r="B179" s="24" t="s">
        <v>426</v>
      </c>
      <c r="C179" s="26" t="s">
        <v>572</v>
      </c>
      <c r="D179" s="24" t="s">
        <v>573</v>
      </c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1:15">
      <c r="A180" s="25" t="s">
        <v>105</v>
      </c>
      <c r="B180" s="24" t="s">
        <v>427</v>
      </c>
      <c r="C180" s="26" t="s">
        <v>572</v>
      </c>
      <c r="D180" s="24" t="s">
        <v>573</v>
      </c>
      <c r="E180" s="24">
        <v>4.5000409721121599</v>
      </c>
      <c r="F180" s="24">
        <v>3.3796499375600502</v>
      </c>
      <c r="G180" s="24">
        <v>4.2288819681323897</v>
      </c>
      <c r="H180" s="24">
        <v>4.0223284226812002</v>
      </c>
      <c r="I180" s="24">
        <v>3.60857637326008</v>
      </c>
      <c r="J180" s="24">
        <v>3.30855158865953</v>
      </c>
      <c r="K180" s="24">
        <v>3.07021944427408</v>
      </c>
      <c r="L180" s="24">
        <v>3.1689771663325801</v>
      </c>
      <c r="M180" s="24">
        <v>3.17490731481915</v>
      </c>
      <c r="N180" s="24">
        <v>3.05049408863258</v>
      </c>
      <c r="O180" s="24">
        <v>3.0256370040885301</v>
      </c>
    </row>
    <row r="181" spans="1:15">
      <c r="A181" s="25" t="s">
        <v>428</v>
      </c>
      <c r="B181" s="24" t="s">
        <v>429</v>
      </c>
      <c r="C181" s="26" t="s">
        <v>572</v>
      </c>
      <c r="D181" s="24" t="s">
        <v>573</v>
      </c>
      <c r="E181" s="24">
        <v>4.3128928856767699</v>
      </c>
      <c r="F181" s="24">
        <v>3.8979641299134502</v>
      </c>
      <c r="G181" s="24">
        <v>4.62717422189891</v>
      </c>
      <c r="H181" s="24">
        <v>4.9209059224588199</v>
      </c>
      <c r="I181" s="24">
        <v>4.5626535923556704</v>
      </c>
      <c r="J181" s="24">
        <v>4.3785723744228102</v>
      </c>
      <c r="K181" s="24">
        <v>4.2321343767878004</v>
      </c>
      <c r="L181" s="24">
        <v>3.9760235389483101</v>
      </c>
      <c r="M181" s="24">
        <v>3.79711554620958</v>
      </c>
      <c r="N181" s="24">
        <v>3.92499408650403</v>
      </c>
      <c r="O181" s="24">
        <v>3.9502387765618598</v>
      </c>
    </row>
    <row r="182" spans="1:15">
      <c r="A182" s="25" t="s">
        <v>16</v>
      </c>
      <c r="B182" s="24" t="s">
        <v>430</v>
      </c>
      <c r="C182" s="26" t="s">
        <v>572</v>
      </c>
      <c r="D182" s="24" t="s">
        <v>573</v>
      </c>
      <c r="E182" s="24">
        <v>1.3159070006640901</v>
      </c>
      <c r="F182" s="24">
        <v>3.8262007681546502</v>
      </c>
      <c r="G182" s="24">
        <v>2.6730779166389498</v>
      </c>
      <c r="H182" s="24">
        <v>2.5093676744145301</v>
      </c>
      <c r="I182" s="24">
        <v>3.5308127762729402</v>
      </c>
      <c r="J182" s="24">
        <v>4.8459808114113399</v>
      </c>
      <c r="K182" s="24">
        <v>3.95006260257925</v>
      </c>
      <c r="L182" s="24">
        <v>4.7963689932263902</v>
      </c>
      <c r="M182" s="24">
        <v>3.9828226289478801</v>
      </c>
      <c r="N182" s="24">
        <v>6.23310619907227</v>
      </c>
      <c r="O182" s="24">
        <v>5.4243846560893898</v>
      </c>
    </row>
    <row r="183" spans="1:15">
      <c r="A183" s="25" t="s">
        <v>431</v>
      </c>
      <c r="B183" s="24" t="s">
        <v>432</v>
      </c>
      <c r="C183" s="26" t="s">
        <v>572</v>
      </c>
      <c r="D183" s="24" t="s">
        <v>573</v>
      </c>
      <c r="E183" s="24">
        <v>5.6108121515409399</v>
      </c>
      <c r="F183" s="24">
        <v>4.7805728068924598</v>
      </c>
      <c r="G183" s="24">
        <v>5.6190913595991301</v>
      </c>
      <c r="H183" s="24">
        <v>5.7769682789233698</v>
      </c>
      <c r="I183" s="24">
        <v>6.0842034449231601</v>
      </c>
      <c r="J183" s="24">
        <v>5.1152530984872397</v>
      </c>
      <c r="K183" s="24">
        <v>4.8653894255787904</v>
      </c>
      <c r="L183" s="24">
        <v>5.8699526261525801</v>
      </c>
      <c r="M183" s="24">
        <v>5.8117826882335502</v>
      </c>
      <c r="N183" s="24">
        <v>5.5940870181259701</v>
      </c>
      <c r="O183" s="24">
        <v>5.3402379861085301</v>
      </c>
    </row>
    <row r="184" spans="1:15">
      <c r="A184" s="25" t="s">
        <v>17</v>
      </c>
      <c r="B184" s="24" t="s">
        <v>433</v>
      </c>
      <c r="C184" s="26" t="s">
        <v>572</v>
      </c>
      <c r="D184" s="24" t="s">
        <v>573</v>
      </c>
      <c r="E184" s="24">
        <v>1.2890510641559501</v>
      </c>
      <c r="F184" s="24">
        <v>1.0534101416183099</v>
      </c>
      <c r="G184" s="24">
        <v>1.57070214838651</v>
      </c>
      <c r="H184" s="24">
        <v>1.4896072420091899</v>
      </c>
      <c r="I184" s="24">
        <v>2.0224711074426001</v>
      </c>
      <c r="J184" s="24">
        <v>2.0921309063444</v>
      </c>
      <c r="K184" s="24">
        <v>1.80434977241629</v>
      </c>
      <c r="L184" s="24">
        <v>1.5668919233469201</v>
      </c>
      <c r="M184" s="24">
        <v>1.4903137603066501</v>
      </c>
      <c r="N184" s="24">
        <v>1.9651165654076901</v>
      </c>
      <c r="O184" s="24">
        <v>2.1170880741923699</v>
      </c>
    </row>
    <row r="185" spans="1:15">
      <c r="A185" s="25" t="s">
        <v>88</v>
      </c>
      <c r="B185" s="24" t="s">
        <v>434</v>
      </c>
      <c r="C185" s="26" t="s">
        <v>572</v>
      </c>
      <c r="D185" s="24" t="s">
        <v>573</v>
      </c>
      <c r="E185" s="24">
        <v>5.1364584834378197</v>
      </c>
      <c r="F185" s="24">
        <v>4.8617708504994201</v>
      </c>
      <c r="G185" s="24">
        <v>11.4549633380517</v>
      </c>
      <c r="H185" s="24">
        <v>0.76402582484521997</v>
      </c>
      <c r="I185" s="24">
        <v>4.1245593626511798E-2</v>
      </c>
      <c r="J185" s="24">
        <v>4.7323291485256699E-2</v>
      </c>
      <c r="K185" s="24">
        <v>9.4025345192474602E-2</v>
      </c>
      <c r="L185" s="24">
        <v>0.11534056582275901</v>
      </c>
      <c r="M185" s="24">
        <v>0.77936374204305203</v>
      </c>
      <c r="N185" s="27"/>
      <c r="O185" s="27"/>
    </row>
    <row r="186" spans="1:15">
      <c r="A186" s="25" t="s">
        <v>95</v>
      </c>
      <c r="B186" s="24" t="s">
        <v>435</v>
      </c>
      <c r="C186" s="26" t="s">
        <v>572</v>
      </c>
      <c r="D186" s="24" t="s">
        <v>573</v>
      </c>
      <c r="E186" s="24">
        <v>52.3594373254709</v>
      </c>
      <c r="F186" s="24">
        <v>48.971526768069999</v>
      </c>
      <c r="G186" s="24">
        <v>53.257172425327902</v>
      </c>
      <c r="H186" s="24">
        <v>51.066250329884099</v>
      </c>
      <c r="I186" s="24">
        <v>49.7806853382436</v>
      </c>
      <c r="J186" s="24">
        <v>48.603975073163703</v>
      </c>
      <c r="K186" s="24">
        <v>45.736911075140497</v>
      </c>
      <c r="L186" s="24">
        <v>48.562364881574602</v>
      </c>
      <c r="M186" s="24">
        <v>52.338295626362502</v>
      </c>
      <c r="N186" s="24">
        <v>55.136571168419501</v>
      </c>
      <c r="O186" s="24">
        <v>53.541951505649102</v>
      </c>
    </row>
    <row r="187" spans="1:15">
      <c r="A187" s="25" t="s">
        <v>18</v>
      </c>
      <c r="B187" s="24" t="s">
        <v>436</v>
      </c>
      <c r="C187" s="26" t="s">
        <v>572</v>
      </c>
      <c r="D187" s="24" t="s">
        <v>573</v>
      </c>
      <c r="E187" s="24">
        <v>5.2272362599137203</v>
      </c>
      <c r="F187" s="24">
        <v>3.9329060850437498</v>
      </c>
      <c r="G187" s="24">
        <v>3.9352574259997501</v>
      </c>
      <c r="H187" s="24">
        <v>5.6543798500306597</v>
      </c>
      <c r="I187" s="24">
        <v>5.0948212783592197</v>
      </c>
      <c r="J187" s="24">
        <v>6.1556248731994598</v>
      </c>
      <c r="K187" s="24">
        <v>6.62204578274849</v>
      </c>
      <c r="L187" s="24">
        <v>5.1012664113409496</v>
      </c>
      <c r="M187" s="24">
        <v>4.0515836244274999</v>
      </c>
      <c r="N187" s="24">
        <v>5.69324939713949</v>
      </c>
      <c r="O187" s="24">
        <v>5.0053364096431396</v>
      </c>
    </row>
    <row r="188" spans="1:15">
      <c r="A188" s="25" t="s">
        <v>437</v>
      </c>
      <c r="B188" s="24" t="s">
        <v>438</v>
      </c>
      <c r="C188" s="26" t="s">
        <v>572</v>
      </c>
      <c r="D188" s="24" t="s">
        <v>573</v>
      </c>
      <c r="E188" s="27"/>
      <c r="F188" s="27"/>
      <c r="G188" s="27"/>
      <c r="H188" s="27"/>
      <c r="I188" s="24">
        <v>2.6679764068768002</v>
      </c>
      <c r="J188" s="27"/>
      <c r="K188" s="24">
        <v>2.1936212087095699</v>
      </c>
      <c r="L188" s="24">
        <v>1.9097773401323299</v>
      </c>
      <c r="M188" s="24">
        <v>1.65555475871071</v>
      </c>
      <c r="N188" s="24">
        <v>3.44206013931985</v>
      </c>
      <c r="O188" s="24">
        <v>2.1114133221233802</v>
      </c>
    </row>
    <row r="189" spans="1:15">
      <c r="A189" s="25" t="s">
        <v>439</v>
      </c>
      <c r="B189" s="24" t="s">
        <v>440</v>
      </c>
      <c r="C189" s="26" t="s">
        <v>572</v>
      </c>
      <c r="D189" s="24" t="s">
        <v>573</v>
      </c>
      <c r="E189" s="27"/>
      <c r="F189" s="27"/>
      <c r="G189" s="27"/>
      <c r="H189" s="24">
        <v>57.001017641201898</v>
      </c>
      <c r="I189" s="24">
        <v>54.586913776088899</v>
      </c>
      <c r="J189" s="27"/>
      <c r="K189" s="27"/>
      <c r="L189" s="27"/>
      <c r="M189" s="27"/>
      <c r="N189" s="27"/>
      <c r="O189" s="27"/>
    </row>
    <row r="190" spans="1:15">
      <c r="A190" s="25" t="s">
        <v>67</v>
      </c>
      <c r="B190" s="24" t="s">
        <v>441</v>
      </c>
      <c r="C190" s="26" t="s">
        <v>572</v>
      </c>
      <c r="D190" s="24" t="s">
        <v>573</v>
      </c>
      <c r="E190" s="24">
        <v>3.93306979115007</v>
      </c>
      <c r="F190" s="24">
        <v>3.6458544043564198</v>
      </c>
      <c r="G190" s="24">
        <v>4.7031570385039601</v>
      </c>
      <c r="H190" s="24">
        <v>5.0360959031637398</v>
      </c>
      <c r="I190" s="24">
        <v>4.8536328237667403</v>
      </c>
      <c r="J190" s="24">
        <v>4.1912790745652302</v>
      </c>
      <c r="K190" s="24">
        <v>4.0168037459610497</v>
      </c>
      <c r="L190" s="24">
        <v>3.6141421846245301</v>
      </c>
      <c r="M190" s="24">
        <v>3.0353120038761299</v>
      </c>
      <c r="N190" s="24">
        <v>3.1784122841939002</v>
      </c>
      <c r="O190" s="24">
        <v>3.0367354950630299</v>
      </c>
    </row>
    <row r="191" spans="1:15">
      <c r="A191" s="25" t="s">
        <v>442</v>
      </c>
      <c r="B191" s="24" t="s">
        <v>443</v>
      </c>
      <c r="C191" s="26" t="s">
        <v>572</v>
      </c>
      <c r="D191" s="24" t="s">
        <v>573</v>
      </c>
      <c r="E191" s="27"/>
      <c r="F191" s="24">
        <v>3.8384192156457702</v>
      </c>
      <c r="G191" s="24">
        <v>5.2162415646507796</v>
      </c>
      <c r="H191" s="24">
        <v>4.7564633091564996</v>
      </c>
      <c r="I191" s="24">
        <v>4.3967078046787096</v>
      </c>
      <c r="J191" s="24">
        <v>5.0778587941798898</v>
      </c>
      <c r="K191" s="27"/>
      <c r="L191" s="27"/>
      <c r="M191" s="27"/>
      <c r="N191" s="24">
        <v>5.8123757541481398</v>
      </c>
      <c r="O191" s="27"/>
    </row>
    <row r="192" spans="1:15">
      <c r="A192" s="25" t="s">
        <v>444</v>
      </c>
      <c r="B192" s="24" t="s">
        <v>445</v>
      </c>
      <c r="C192" s="26" t="s">
        <v>572</v>
      </c>
      <c r="D192" s="24" t="s">
        <v>573</v>
      </c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1:15">
      <c r="A193" s="25" t="s">
        <v>446</v>
      </c>
      <c r="B193" s="24" t="s">
        <v>447</v>
      </c>
      <c r="C193" s="26" t="s">
        <v>572</v>
      </c>
      <c r="D193" s="24" t="s">
        <v>573</v>
      </c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1:15">
      <c r="A194" s="25" t="s">
        <v>77</v>
      </c>
      <c r="B194" s="24" t="s">
        <v>448</v>
      </c>
      <c r="C194" s="26" t="s">
        <v>572</v>
      </c>
      <c r="D194" s="24" t="s">
        <v>573</v>
      </c>
      <c r="E194" s="24">
        <v>3.2062903652308998</v>
      </c>
      <c r="F194" s="24">
        <v>2.90438249543852</v>
      </c>
      <c r="G194" s="24">
        <v>3.5290044444713402</v>
      </c>
      <c r="H194" s="24">
        <v>3.2468031233590802</v>
      </c>
      <c r="I194" s="24">
        <v>2.8812765581202302</v>
      </c>
      <c r="J194" s="24">
        <v>2.34812032762856</v>
      </c>
      <c r="K194" s="24">
        <v>2.26505383452584</v>
      </c>
      <c r="L194" s="24">
        <v>2.1677721704538602</v>
      </c>
      <c r="M194" s="24">
        <v>2.0166094287474698</v>
      </c>
      <c r="N194" s="24">
        <v>2.2481178303989999</v>
      </c>
      <c r="O194" s="24">
        <v>2.4309633016427799</v>
      </c>
    </row>
    <row r="195" spans="1:15">
      <c r="A195" s="25" t="s">
        <v>87</v>
      </c>
      <c r="B195" s="24" t="s">
        <v>449</v>
      </c>
      <c r="C195" s="26" t="s">
        <v>572</v>
      </c>
      <c r="D195" s="24" t="s">
        <v>573</v>
      </c>
      <c r="E195" s="24">
        <v>0.47503817780801</v>
      </c>
      <c r="F195" s="24">
        <v>0.361033467726811</v>
      </c>
      <c r="G195" s="24">
        <v>0.56188856065564996</v>
      </c>
      <c r="H195" s="24">
        <v>1.00306939007067</v>
      </c>
      <c r="I195" s="24">
        <v>0.88340219435915401</v>
      </c>
      <c r="J195" s="24">
        <v>0.83256592046900302</v>
      </c>
      <c r="K195" s="24">
        <v>0.81522124449167499</v>
      </c>
      <c r="L195" s="24">
        <v>0.67905717879636995</v>
      </c>
      <c r="M195" s="24">
        <v>0.53122683931332004</v>
      </c>
      <c r="N195" s="24">
        <v>0.73137144757678796</v>
      </c>
      <c r="O195" s="24">
        <v>0.90521118399074096</v>
      </c>
    </row>
    <row r="196" spans="1:15">
      <c r="A196" s="25" t="s">
        <v>450</v>
      </c>
      <c r="B196" s="24" t="s">
        <v>451</v>
      </c>
      <c r="C196" s="26" t="s">
        <v>572</v>
      </c>
      <c r="D196" s="24" t="s">
        <v>573</v>
      </c>
      <c r="E196" s="24">
        <v>7.8921844024858103</v>
      </c>
      <c r="F196" s="24">
        <v>7.24655762423696</v>
      </c>
      <c r="G196" s="24">
        <v>9.8289230235549692</v>
      </c>
      <c r="H196" s="24">
        <v>6.12356307151836</v>
      </c>
      <c r="I196" s="24">
        <v>13.9794204369525</v>
      </c>
      <c r="J196" s="24">
        <v>12.6636436107219</v>
      </c>
      <c r="K196" s="24">
        <v>9.9121167792959906</v>
      </c>
      <c r="L196" s="24">
        <v>8.3586047804168402</v>
      </c>
      <c r="M196" s="24">
        <v>6.1668383256077801</v>
      </c>
      <c r="N196" s="27"/>
      <c r="O196" s="27"/>
    </row>
    <row r="197" spans="1:15">
      <c r="A197" s="25" t="s">
        <v>452</v>
      </c>
      <c r="B197" s="24" t="s">
        <v>453</v>
      </c>
      <c r="C197" s="26" t="s">
        <v>572</v>
      </c>
      <c r="D197" s="24" t="s">
        <v>573</v>
      </c>
      <c r="E197" s="24">
        <v>1.2695553769618599</v>
      </c>
      <c r="F197" s="24">
        <v>0.70945289179295301</v>
      </c>
      <c r="G197" s="24">
        <v>1.4908896727995999</v>
      </c>
      <c r="H197" s="24">
        <v>1.7124758122360699</v>
      </c>
      <c r="I197" s="24">
        <v>1.84558944380801</v>
      </c>
      <c r="J197" s="24">
        <v>2.0660009361678502</v>
      </c>
      <c r="K197" s="24">
        <v>1.8487916297554901</v>
      </c>
      <c r="L197" s="24">
        <v>2.09731467556252</v>
      </c>
      <c r="M197" s="24">
        <v>1.3135428472949799</v>
      </c>
      <c r="N197" s="24">
        <v>2.0063684671230599</v>
      </c>
      <c r="O197" s="24">
        <v>1.9061079955213101</v>
      </c>
    </row>
    <row r="198" spans="1:15">
      <c r="A198" s="25" t="s">
        <v>454</v>
      </c>
      <c r="B198" s="24" t="s">
        <v>455</v>
      </c>
      <c r="C198" s="26" t="s">
        <v>572</v>
      </c>
      <c r="D198" s="24" t="s">
        <v>573</v>
      </c>
      <c r="E198" s="24">
        <v>4.1181122733505404</v>
      </c>
      <c r="F198" s="24">
        <v>3.6224176316276102</v>
      </c>
      <c r="G198" s="24">
        <v>4.4050357625457703</v>
      </c>
      <c r="H198" s="24">
        <v>4.8751850062931998</v>
      </c>
      <c r="I198" s="24">
        <v>4.5077223479320097</v>
      </c>
      <c r="J198" s="24">
        <v>4.30079054820738</v>
      </c>
      <c r="K198" s="24">
        <v>4.3470048025423598</v>
      </c>
      <c r="L198" s="24">
        <v>3.9727920504342902</v>
      </c>
      <c r="M198" s="24">
        <v>3.8473894581033798</v>
      </c>
      <c r="N198" s="24">
        <v>3.4808007279796001</v>
      </c>
      <c r="O198" s="24">
        <v>3.5024457543499499</v>
      </c>
    </row>
    <row r="199" spans="1:15">
      <c r="A199" s="25" t="s">
        <v>456</v>
      </c>
      <c r="B199" s="24" t="s">
        <v>457</v>
      </c>
      <c r="C199" s="26" t="s">
        <v>572</v>
      </c>
      <c r="D199" s="24" t="s">
        <v>573</v>
      </c>
      <c r="E199" s="24">
        <v>0.20810202156947699</v>
      </c>
      <c r="F199" s="24">
        <v>0.26039607685854699</v>
      </c>
      <c r="G199" s="24">
        <v>0.97239693116194104</v>
      </c>
      <c r="H199" s="24">
        <v>0.98246212166897495</v>
      </c>
      <c r="I199" s="24">
        <v>1.6559820723307399</v>
      </c>
      <c r="J199" s="24">
        <v>0.65305943227515795</v>
      </c>
      <c r="K199" s="24">
        <v>0.60111887508973505</v>
      </c>
      <c r="L199" s="24">
        <v>0.58528524398521697</v>
      </c>
      <c r="M199" s="27"/>
      <c r="N199" s="27"/>
      <c r="O199" s="27"/>
    </row>
    <row r="200" spans="1:15">
      <c r="A200" s="25" t="s">
        <v>458</v>
      </c>
      <c r="B200" s="24" t="s">
        <v>459</v>
      </c>
      <c r="C200" s="26" t="s">
        <v>572</v>
      </c>
      <c r="D200" s="24" t="s">
        <v>573</v>
      </c>
      <c r="E200" s="24">
        <v>0.40887329540561002</v>
      </c>
      <c r="F200" s="24">
        <v>0.13377473202596499</v>
      </c>
      <c r="G200" s="24">
        <v>0.26517325397337799</v>
      </c>
      <c r="H200" s="24">
        <v>0.345141435988221</v>
      </c>
      <c r="I200" s="24">
        <v>1.0181510385461301</v>
      </c>
      <c r="J200" s="24">
        <v>0.206083811417207</v>
      </c>
      <c r="K200" s="24">
        <v>0.25047019613753302</v>
      </c>
      <c r="L200" s="24">
        <v>0.5719815854932</v>
      </c>
      <c r="M200" s="24">
        <v>0.45668418140170203</v>
      </c>
      <c r="N200" s="24">
        <v>0.44797267214153602</v>
      </c>
      <c r="O200" s="24">
        <v>0.107847074347071</v>
      </c>
    </row>
    <row r="201" spans="1:15">
      <c r="A201" s="25" t="s">
        <v>75</v>
      </c>
      <c r="B201" s="24" t="s">
        <v>460</v>
      </c>
      <c r="C201" s="26" t="s">
        <v>572</v>
      </c>
      <c r="D201" s="24" t="s">
        <v>573</v>
      </c>
      <c r="E201" s="24">
        <v>4.7544014697395101</v>
      </c>
      <c r="F201" s="24">
        <v>3.6063133724979402</v>
      </c>
      <c r="G201" s="24">
        <v>4.2398231698450699</v>
      </c>
      <c r="H201" s="24">
        <v>4.1443659378074003</v>
      </c>
      <c r="I201" s="24">
        <v>3.7988323662722099</v>
      </c>
      <c r="J201" s="24">
        <v>3.24149191615918</v>
      </c>
      <c r="K201" s="24">
        <v>2.6847970886646899</v>
      </c>
      <c r="L201" s="24">
        <v>2.3621561752842402</v>
      </c>
      <c r="M201" s="24">
        <v>2.0179594128741001</v>
      </c>
      <c r="N201" s="24">
        <v>2.0906576056247301</v>
      </c>
      <c r="O201" s="24">
        <v>2.1751742892916699</v>
      </c>
    </row>
    <row r="202" spans="1:15">
      <c r="A202" s="25" t="s">
        <v>461</v>
      </c>
      <c r="B202" s="24" t="s">
        <v>462</v>
      </c>
      <c r="C202" s="26" t="s">
        <v>572</v>
      </c>
      <c r="D202" s="24" t="s">
        <v>573</v>
      </c>
      <c r="E202" s="24">
        <v>5.5670345698384596</v>
      </c>
      <c r="F202" s="24">
        <v>5.7275626464308296</v>
      </c>
      <c r="G202" s="24">
        <v>5.5597452890694603</v>
      </c>
      <c r="H202" s="24">
        <v>4.8719681202939196</v>
      </c>
      <c r="I202" s="24">
        <v>5.2913213339026202</v>
      </c>
      <c r="J202" s="24">
        <v>4.7221021376888102</v>
      </c>
      <c r="K202" s="24">
        <v>4.7457581416551999</v>
      </c>
      <c r="L202" s="24">
        <v>6.0535876513840003</v>
      </c>
      <c r="M202" s="24">
        <v>6.1927114258175502</v>
      </c>
      <c r="N202" s="24">
        <v>5.9697348654596096</v>
      </c>
      <c r="O202" s="24">
        <v>5.5396407171758897</v>
      </c>
    </row>
    <row r="203" spans="1:15">
      <c r="A203" s="25" t="s">
        <v>463</v>
      </c>
      <c r="B203" s="24" t="s">
        <v>464</v>
      </c>
      <c r="C203" s="26" t="s">
        <v>572</v>
      </c>
      <c r="D203" s="24" t="s">
        <v>573</v>
      </c>
      <c r="E203" s="24">
        <v>27.933111599785502</v>
      </c>
      <c r="F203" s="24">
        <v>25.155342738028899</v>
      </c>
      <c r="G203" s="24">
        <v>35.909773823897602</v>
      </c>
      <c r="H203" s="24">
        <v>45.166818277583303</v>
      </c>
      <c r="I203" s="24">
        <v>33.608647857911699</v>
      </c>
      <c r="J203" s="24">
        <v>49.350641261217099</v>
      </c>
      <c r="K203" s="24">
        <v>46.5157307580983</v>
      </c>
      <c r="L203" s="24">
        <v>32.549803824042797</v>
      </c>
      <c r="M203" s="24">
        <v>27.9294511073203</v>
      </c>
      <c r="N203" s="27"/>
      <c r="O203" s="27"/>
    </row>
    <row r="204" spans="1:15">
      <c r="A204" s="25" t="s">
        <v>465</v>
      </c>
      <c r="B204" s="24" t="s">
        <v>466</v>
      </c>
      <c r="C204" s="26" t="s">
        <v>572</v>
      </c>
      <c r="D204" s="24" t="s">
        <v>573</v>
      </c>
      <c r="E204" s="24">
        <v>5.2778731964879402</v>
      </c>
      <c r="F204" s="24">
        <v>5.2672629980952603</v>
      </c>
      <c r="G204" s="24">
        <v>5.9482286596376497</v>
      </c>
      <c r="H204" s="24">
        <v>3.3518461747355599</v>
      </c>
      <c r="I204" s="24">
        <v>2.9741172122710502</v>
      </c>
      <c r="J204" s="24">
        <v>2.6493461082659202</v>
      </c>
      <c r="K204" s="24">
        <v>2.8487226628685902</v>
      </c>
      <c r="L204" s="24">
        <v>2.8440537805987498</v>
      </c>
      <c r="M204" s="24">
        <v>2.8468750100126998</v>
      </c>
      <c r="N204" s="24">
        <v>3.5935383853616201</v>
      </c>
      <c r="O204" s="24">
        <v>3.19288575679131</v>
      </c>
    </row>
    <row r="205" spans="1:15">
      <c r="A205" s="25" t="s">
        <v>29</v>
      </c>
      <c r="B205" s="24" t="s">
        <v>467</v>
      </c>
      <c r="C205" s="26" t="s">
        <v>572</v>
      </c>
      <c r="D205" s="24" t="s">
        <v>573</v>
      </c>
      <c r="E205" s="24">
        <v>0.221986187320906</v>
      </c>
      <c r="F205" s="24">
        <v>0.23249973165576601</v>
      </c>
      <c r="G205" s="24">
        <v>0.15465421511540101</v>
      </c>
      <c r="H205" s="24">
        <v>0.122271231761408</v>
      </c>
      <c r="I205" s="24">
        <v>0.13845559626562501</v>
      </c>
      <c r="J205" s="24">
        <v>0.40312724914402598</v>
      </c>
      <c r="K205" s="24">
        <v>0.76903498267284298</v>
      </c>
      <c r="L205" s="24">
        <v>1.31838323364118</v>
      </c>
      <c r="M205" s="24">
        <v>1.4271725389038401</v>
      </c>
      <c r="N205" s="24">
        <v>1.41215699633536</v>
      </c>
      <c r="O205" s="24">
        <v>1.1812352483889399</v>
      </c>
    </row>
    <row r="206" spans="1:15">
      <c r="A206" s="25" t="s">
        <v>54</v>
      </c>
      <c r="B206" s="24" t="s">
        <v>468</v>
      </c>
      <c r="C206" s="26" t="s">
        <v>572</v>
      </c>
      <c r="D206" s="24" t="s">
        <v>573</v>
      </c>
      <c r="E206" s="24">
        <v>0.66851382358711997</v>
      </c>
      <c r="F206" s="24">
        <v>0.25022565174314598</v>
      </c>
      <c r="G206" s="24">
        <v>0.238306102830627</v>
      </c>
      <c r="H206" s="24">
        <v>0.44093381542350102</v>
      </c>
      <c r="I206" s="27"/>
      <c r="J206" s="27"/>
      <c r="K206" s="27"/>
      <c r="L206" s="27"/>
      <c r="M206" s="27"/>
      <c r="N206" s="27"/>
      <c r="O206" s="27"/>
    </row>
    <row r="207" spans="1:15">
      <c r="A207" s="25" t="s">
        <v>53</v>
      </c>
      <c r="B207" s="24" t="s">
        <v>469</v>
      </c>
      <c r="C207" s="26" t="s">
        <v>572</v>
      </c>
      <c r="D207" s="24" t="s">
        <v>573</v>
      </c>
      <c r="E207" s="24">
        <v>4.2511551022247804</v>
      </c>
      <c r="F207" s="24">
        <v>3.3744361835792298</v>
      </c>
      <c r="G207" s="24">
        <v>3.9103154602528201</v>
      </c>
      <c r="H207" s="24">
        <v>4.1095775896774196</v>
      </c>
      <c r="I207" s="24">
        <v>4.7653047268984503</v>
      </c>
      <c r="J207" s="24">
        <v>4.7502889917784996</v>
      </c>
      <c r="K207" s="24">
        <v>5.2903487998426604</v>
      </c>
      <c r="L207" s="24">
        <v>9.0106034881658008</v>
      </c>
      <c r="M207" s="24">
        <v>7.6461602607354902</v>
      </c>
      <c r="N207" s="24">
        <v>8.6880786028202603</v>
      </c>
      <c r="O207" s="24">
        <v>8.2626604505381493</v>
      </c>
    </row>
    <row r="208" spans="1:15">
      <c r="A208" s="25" t="s">
        <v>470</v>
      </c>
      <c r="B208" s="24" t="s">
        <v>471</v>
      </c>
      <c r="C208" s="26" t="s">
        <v>572</v>
      </c>
      <c r="D208" s="24" t="s">
        <v>573</v>
      </c>
      <c r="E208" s="24">
        <v>1.3810533763835999</v>
      </c>
      <c r="F208" s="24">
        <v>1.21530171316188</v>
      </c>
      <c r="G208" s="24">
        <v>1.2057654618678</v>
      </c>
      <c r="H208" s="24">
        <v>1.2128167616905601</v>
      </c>
      <c r="I208" s="24">
        <v>1.07109806096064</v>
      </c>
      <c r="J208" s="24">
        <v>1.24094305951326</v>
      </c>
      <c r="K208" s="24">
        <v>1.20832320021881</v>
      </c>
      <c r="L208" s="24">
        <v>1.2928084042304</v>
      </c>
      <c r="M208" s="24">
        <v>1.1404521526112501</v>
      </c>
      <c r="N208" s="24">
        <v>1.06906302484324</v>
      </c>
      <c r="O208" s="24">
        <v>0.88319187212660999</v>
      </c>
    </row>
    <row r="209" spans="1:15">
      <c r="A209" s="25" t="s">
        <v>472</v>
      </c>
      <c r="B209" s="24" t="s">
        <v>473</v>
      </c>
      <c r="C209" s="26" t="s">
        <v>572</v>
      </c>
      <c r="D209" s="24" t="s">
        <v>573</v>
      </c>
      <c r="E209" s="27"/>
      <c r="F209" s="24">
        <v>1.84537348309423E-2</v>
      </c>
      <c r="G209" s="27"/>
      <c r="H209" s="24">
        <v>0.18405956010064001</v>
      </c>
      <c r="I209" s="24">
        <v>0.54364473141329595</v>
      </c>
      <c r="J209" s="24">
        <v>0.23384712080371201</v>
      </c>
      <c r="K209" s="24">
        <v>0.36252966881173199</v>
      </c>
      <c r="L209" s="24">
        <v>0.71201957135161398</v>
      </c>
      <c r="M209" s="24">
        <v>0.163402897295094</v>
      </c>
      <c r="N209" s="24">
        <v>4.2517568419838296</v>
      </c>
      <c r="O209" s="24">
        <v>3.8002780734412198</v>
      </c>
    </row>
    <row r="210" spans="1:15">
      <c r="A210" s="25" t="s">
        <v>474</v>
      </c>
      <c r="B210" s="24" t="s">
        <v>475</v>
      </c>
      <c r="C210" s="26" t="s">
        <v>572</v>
      </c>
      <c r="D210" s="24" t="s">
        <v>573</v>
      </c>
      <c r="E210" s="27"/>
      <c r="F210" s="27"/>
      <c r="G210" s="27"/>
      <c r="H210" s="27"/>
      <c r="I210" s="27"/>
      <c r="J210" s="27"/>
      <c r="K210" s="24">
        <v>86.419617124242905</v>
      </c>
      <c r="L210" s="24">
        <v>0.98873748292627095</v>
      </c>
      <c r="M210" s="24">
        <v>0.52250323873849003</v>
      </c>
      <c r="N210" s="24">
        <v>9.2360740983955196</v>
      </c>
      <c r="O210" s="27"/>
    </row>
    <row r="211" spans="1:15">
      <c r="A211" s="25" t="s">
        <v>476</v>
      </c>
      <c r="B211" s="24" t="s">
        <v>477</v>
      </c>
      <c r="C211" s="26" t="s">
        <v>572</v>
      </c>
      <c r="D211" s="24" t="s">
        <v>573</v>
      </c>
      <c r="E211" s="24">
        <v>1.7515078879097701</v>
      </c>
      <c r="F211" s="24">
        <v>1.3178219407516301</v>
      </c>
      <c r="G211" s="24">
        <v>1.7594764193260599</v>
      </c>
      <c r="H211" s="24">
        <v>2.0576402361752102</v>
      </c>
      <c r="I211" s="24">
        <v>1.81058112746045</v>
      </c>
      <c r="J211" s="24">
        <v>1.3767778496804</v>
      </c>
      <c r="K211" s="24">
        <v>1.5424573145802101</v>
      </c>
      <c r="L211" s="24">
        <v>1.2389542007243199</v>
      </c>
      <c r="M211" s="24">
        <v>1.1282884178781001</v>
      </c>
      <c r="N211" s="24">
        <v>1.1611410301235101</v>
      </c>
      <c r="O211" s="24">
        <v>1.2674551394092</v>
      </c>
    </row>
    <row r="212" spans="1:15">
      <c r="A212" s="25" t="s">
        <v>478</v>
      </c>
      <c r="B212" s="24" t="s">
        <v>479</v>
      </c>
      <c r="C212" s="26" t="s">
        <v>572</v>
      </c>
      <c r="D212" s="24" t="s">
        <v>573</v>
      </c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</row>
    <row r="213" spans="1:15">
      <c r="A213" s="25" t="s">
        <v>480</v>
      </c>
      <c r="B213" s="24" t="s">
        <v>481</v>
      </c>
      <c r="C213" s="26" t="s">
        <v>572</v>
      </c>
      <c r="D213" s="24" t="s">
        <v>573</v>
      </c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</row>
    <row r="214" spans="1:15">
      <c r="A214" s="25" t="s">
        <v>482</v>
      </c>
      <c r="B214" s="24" t="s">
        <v>483</v>
      </c>
      <c r="C214" s="26" t="s">
        <v>572</v>
      </c>
      <c r="D214" s="24" t="s">
        <v>573</v>
      </c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</row>
    <row r="215" spans="1:15">
      <c r="A215" s="25" t="s">
        <v>484</v>
      </c>
      <c r="B215" s="24" t="s">
        <v>485</v>
      </c>
      <c r="C215" s="26" t="s">
        <v>572</v>
      </c>
      <c r="D215" s="24" t="s">
        <v>573</v>
      </c>
      <c r="E215" s="24">
        <v>15.1957771411944</v>
      </c>
      <c r="F215" s="24">
        <v>12.1749930367074</v>
      </c>
      <c r="G215" s="24">
        <v>13.5273357519808</v>
      </c>
      <c r="H215" s="24">
        <v>13.7743606494813</v>
      </c>
      <c r="I215" s="24">
        <v>12.915046816908401</v>
      </c>
      <c r="J215" s="24">
        <v>13.8858607825962</v>
      </c>
      <c r="K215" s="24">
        <v>13.4466938905357</v>
      </c>
      <c r="L215" s="27"/>
      <c r="M215" s="24">
        <v>11.6766767050323</v>
      </c>
      <c r="N215" s="24">
        <v>12.0074181959986</v>
      </c>
      <c r="O215" s="24">
        <v>12.3078320040755</v>
      </c>
    </row>
    <row r="216" spans="1:15">
      <c r="A216" s="25" t="s">
        <v>486</v>
      </c>
      <c r="B216" s="24" t="s">
        <v>487</v>
      </c>
      <c r="C216" s="26" t="s">
        <v>572</v>
      </c>
      <c r="D216" s="24" t="s">
        <v>573</v>
      </c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</row>
    <row r="217" spans="1:15">
      <c r="A217" s="25" t="s">
        <v>488</v>
      </c>
      <c r="B217" s="24" t="s">
        <v>489</v>
      </c>
      <c r="C217" s="26" t="s">
        <v>572</v>
      </c>
      <c r="D217" s="24" t="s">
        <v>573</v>
      </c>
      <c r="E217" s="24">
        <v>15.0602629373931</v>
      </c>
      <c r="F217" s="24">
        <v>12.096273838248999</v>
      </c>
      <c r="G217" s="24">
        <v>13.419008141132901</v>
      </c>
      <c r="H217" s="24">
        <v>13.6647904160638</v>
      </c>
      <c r="I217" s="24">
        <v>12.8100064795265</v>
      </c>
      <c r="J217" s="24">
        <v>13.7724772475521</v>
      </c>
      <c r="K217" s="24">
        <v>13.3319331114498</v>
      </c>
      <c r="L217" s="27"/>
      <c r="M217" s="24">
        <v>11.5780632314433</v>
      </c>
      <c r="N217" s="24">
        <v>11.908145387158701</v>
      </c>
      <c r="O217" s="24">
        <v>12.2042529967396</v>
      </c>
    </row>
    <row r="218" spans="1:15">
      <c r="A218" s="25" t="s">
        <v>490</v>
      </c>
      <c r="B218" s="24" t="s">
        <v>491</v>
      </c>
      <c r="C218" s="26" t="s">
        <v>572</v>
      </c>
      <c r="D218" s="24" t="s">
        <v>573</v>
      </c>
      <c r="E218" s="24">
        <v>5.4308807140944602</v>
      </c>
      <c r="F218" s="24">
        <v>4.6296615046581202</v>
      </c>
      <c r="G218" s="24">
        <v>5.2821800118371298</v>
      </c>
      <c r="H218" s="24">
        <v>5.4055933707850699</v>
      </c>
      <c r="I218" s="24">
        <v>5.65168289555616</v>
      </c>
      <c r="J218" s="24">
        <v>4.8245172576731301</v>
      </c>
      <c r="K218" s="24">
        <v>4.6154086569951103</v>
      </c>
      <c r="L218" s="24">
        <v>5.6972390454669997</v>
      </c>
      <c r="M218" s="24">
        <v>5.7656024758430604</v>
      </c>
      <c r="N218" s="24">
        <v>5.5501937727353097</v>
      </c>
      <c r="O218" s="24">
        <v>5.3248834310258903</v>
      </c>
    </row>
    <row r="219" spans="1:15">
      <c r="A219" s="25" t="s">
        <v>492</v>
      </c>
      <c r="B219" s="24" t="s">
        <v>493</v>
      </c>
      <c r="C219" s="26" t="s">
        <v>572</v>
      </c>
      <c r="D219" s="24" t="s">
        <v>573</v>
      </c>
      <c r="E219" s="24">
        <v>1.68895633675306E-2</v>
      </c>
      <c r="F219" s="24">
        <v>2.1742239357638901E-2</v>
      </c>
      <c r="G219" s="24">
        <v>1.46365688247039E-2</v>
      </c>
      <c r="H219" s="24">
        <v>0.17905844558716399</v>
      </c>
      <c r="I219" s="24">
        <v>0.12043690002728601</v>
      </c>
      <c r="J219" s="24">
        <v>1.13803781871473</v>
      </c>
      <c r="K219" s="24">
        <v>0.133214471679445</v>
      </c>
      <c r="L219" s="24">
        <v>1.3100793196968199</v>
      </c>
      <c r="M219" s="24">
        <v>1.10064661472948</v>
      </c>
      <c r="N219" s="24">
        <v>3.1568875981160498</v>
      </c>
      <c r="O219" s="24">
        <v>1.6904268628350601</v>
      </c>
    </row>
    <row r="220" spans="1:15">
      <c r="A220" s="25" t="s">
        <v>494</v>
      </c>
      <c r="B220" s="24" t="s">
        <v>495</v>
      </c>
      <c r="C220" s="26" t="s">
        <v>572</v>
      </c>
      <c r="D220" s="24" t="s">
        <v>573</v>
      </c>
      <c r="E220" s="24">
        <v>0.302921501407796</v>
      </c>
      <c r="F220" s="24">
        <v>0.26413927940915299</v>
      </c>
      <c r="G220" s="24">
        <v>0.25620061478028899</v>
      </c>
      <c r="H220" s="24">
        <v>0.36016896352382299</v>
      </c>
      <c r="I220" s="24">
        <v>0.430536274855499</v>
      </c>
      <c r="J220" s="24">
        <v>0.36967908633938501</v>
      </c>
      <c r="K220" s="24">
        <v>0.343434570472478</v>
      </c>
      <c r="L220" s="24">
        <v>0.31069103351913702</v>
      </c>
      <c r="M220" s="24">
        <v>0.46717653983017599</v>
      </c>
      <c r="N220" s="24">
        <v>1.0675117275827199</v>
      </c>
      <c r="O220" s="24">
        <v>1.5151880745490101</v>
      </c>
    </row>
    <row r="221" spans="1:15">
      <c r="A221" s="25" t="s">
        <v>496</v>
      </c>
      <c r="B221" s="24" t="s">
        <v>497</v>
      </c>
      <c r="C221" s="26" t="s">
        <v>572</v>
      </c>
      <c r="D221" s="24" t="s">
        <v>573</v>
      </c>
      <c r="E221" s="24">
        <v>2.44767695366845</v>
      </c>
      <c r="F221" s="24">
        <v>2.3629885508738102</v>
      </c>
      <c r="G221" s="24">
        <v>3.0774486758648201</v>
      </c>
      <c r="H221" s="24">
        <v>3.1137004063006701</v>
      </c>
      <c r="I221" s="24">
        <v>3.1122802485898</v>
      </c>
      <c r="J221" s="24">
        <v>2.2349308116479301</v>
      </c>
      <c r="K221" s="24">
        <v>2.2644499270938998</v>
      </c>
      <c r="L221" s="24">
        <v>2.0850699529229599</v>
      </c>
      <c r="M221" s="24">
        <v>1.7491753418793501</v>
      </c>
      <c r="N221" s="24">
        <v>2.0935926081023801</v>
      </c>
      <c r="O221" s="24">
        <v>2.0611924135356201</v>
      </c>
    </row>
    <row r="222" spans="1:15">
      <c r="A222" s="25" t="s">
        <v>108</v>
      </c>
      <c r="B222" s="24" t="s">
        <v>498</v>
      </c>
      <c r="C222" s="26" t="s">
        <v>572</v>
      </c>
      <c r="D222" s="24" t="s">
        <v>573</v>
      </c>
      <c r="E222" s="24">
        <v>4.1169929687967297</v>
      </c>
      <c r="F222" s="24">
        <v>3.2726312475650401</v>
      </c>
      <c r="G222" s="24">
        <v>4.3807963588343597</v>
      </c>
      <c r="H222" s="24">
        <v>4.6975623222972303</v>
      </c>
      <c r="I222" s="24">
        <v>4.5362502275749499</v>
      </c>
      <c r="J222" s="24">
        <v>4.3720327984186804</v>
      </c>
      <c r="K222" s="24">
        <v>4.1758951916685199</v>
      </c>
      <c r="L222" s="24">
        <v>4.2005190780200898</v>
      </c>
      <c r="M222" s="24">
        <v>3.8666756644375502</v>
      </c>
      <c r="N222" s="24">
        <v>3.8183157612313101</v>
      </c>
      <c r="O222" s="24">
        <v>3.9992181501103601</v>
      </c>
    </row>
    <row r="223" spans="1:15">
      <c r="A223" s="25" t="s">
        <v>78</v>
      </c>
      <c r="B223" s="24" t="s">
        <v>499</v>
      </c>
      <c r="C223" s="26" t="s">
        <v>572</v>
      </c>
      <c r="D223" s="24" t="s">
        <v>573</v>
      </c>
      <c r="E223" s="24">
        <v>4.02786113840388</v>
      </c>
      <c r="F223" s="24">
        <v>3.7498657960981299</v>
      </c>
      <c r="G223" s="24">
        <v>4.8555220832815396</v>
      </c>
      <c r="H223" s="24">
        <v>5.2610038592705797</v>
      </c>
      <c r="I223" s="24">
        <v>5.33675305838974</v>
      </c>
      <c r="J223" s="24">
        <v>4.7153614097721404</v>
      </c>
      <c r="K223" s="24">
        <v>4.7218035089843102</v>
      </c>
      <c r="L223" s="24">
        <v>4.0545722186206703</v>
      </c>
      <c r="M223" s="24">
        <v>4.0431307535997201</v>
      </c>
      <c r="N223" s="24">
        <v>4.7022288900715301</v>
      </c>
      <c r="O223" s="24">
        <v>4.56871141888411</v>
      </c>
    </row>
    <row r="224" spans="1:15">
      <c r="A224" s="25" t="s">
        <v>500</v>
      </c>
      <c r="B224" s="24" t="s">
        <v>501</v>
      </c>
      <c r="C224" s="26" t="s">
        <v>572</v>
      </c>
      <c r="D224" s="24" t="s">
        <v>573</v>
      </c>
      <c r="E224" s="24">
        <v>0.70456388049191199</v>
      </c>
      <c r="F224" s="24">
        <v>0.32285842343795501</v>
      </c>
      <c r="G224" s="24">
        <v>0.43561990027046199</v>
      </c>
      <c r="H224" s="24">
        <v>0.51442471031410997</v>
      </c>
      <c r="I224" s="24">
        <v>5.7907213113684701</v>
      </c>
      <c r="J224" s="24">
        <v>3.7442058946521599</v>
      </c>
      <c r="K224" s="24">
        <v>2.0118578045046398</v>
      </c>
      <c r="L224" s="24">
        <v>0.15797730080341801</v>
      </c>
      <c r="M224" s="24">
        <v>0.138418374516873</v>
      </c>
      <c r="N224" s="24">
        <v>0.20881202821238101</v>
      </c>
      <c r="O224" s="24">
        <v>0.240965123853634</v>
      </c>
    </row>
    <row r="225" spans="1:15">
      <c r="A225" s="25" t="s">
        <v>580</v>
      </c>
      <c r="B225" s="24" t="s">
        <v>503</v>
      </c>
      <c r="C225" s="26" t="s">
        <v>572</v>
      </c>
      <c r="D225" s="24" t="s">
        <v>573</v>
      </c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</row>
    <row r="226" spans="1:15">
      <c r="A226" s="25" t="s">
        <v>504</v>
      </c>
      <c r="B226" s="24" t="s">
        <v>505</v>
      </c>
      <c r="C226" s="26" t="s">
        <v>572</v>
      </c>
      <c r="D226" s="24" t="s">
        <v>573</v>
      </c>
      <c r="E226" s="24">
        <v>3.9819356307523E-3</v>
      </c>
      <c r="F226" s="27"/>
      <c r="G226" s="24">
        <v>5.3264997208727502E-2</v>
      </c>
      <c r="H226" s="24">
        <v>1.7518003153516301E-2</v>
      </c>
      <c r="I226" s="24">
        <v>0.114571552723693</v>
      </c>
      <c r="J226" s="24">
        <v>2.4540818476126401E-2</v>
      </c>
      <c r="K226" s="24">
        <v>1.1648400346699801E-2</v>
      </c>
      <c r="L226" s="24">
        <v>9.0843055194061804E-3</v>
      </c>
      <c r="M226" s="24">
        <v>2.4058936930699201E-2</v>
      </c>
      <c r="N226" s="24">
        <v>0.27333766566844597</v>
      </c>
      <c r="O226" s="24">
        <v>0.206228143319651</v>
      </c>
    </row>
    <row r="227" spans="1:15">
      <c r="A227" s="25" t="s">
        <v>506</v>
      </c>
      <c r="B227" s="24" t="s">
        <v>507</v>
      </c>
      <c r="C227" s="26" t="s">
        <v>572</v>
      </c>
      <c r="D227" s="24" t="s">
        <v>573</v>
      </c>
      <c r="E227" s="24">
        <v>4.0913562040754003</v>
      </c>
      <c r="F227" s="24">
        <v>2.2071458088832001</v>
      </c>
      <c r="G227" s="24">
        <v>2.6636703373697399</v>
      </c>
      <c r="H227" s="27"/>
      <c r="I227" s="27"/>
      <c r="J227" s="27"/>
      <c r="K227" s="27"/>
      <c r="L227" s="27"/>
      <c r="M227" s="27"/>
      <c r="N227" s="27"/>
      <c r="O227" s="27"/>
    </row>
    <row r="228" spans="1:15">
      <c r="A228" s="25" t="s">
        <v>508</v>
      </c>
      <c r="B228" s="24" t="s">
        <v>509</v>
      </c>
      <c r="C228" s="26" t="s">
        <v>572</v>
      </c>
      <c r="D228" s="24" t="s">
        <v>573</v>
      </c>
      <c r="E228" s="27"/>
      <c r="F228" s="27"/>
      <c r="G228" s="27"/>
      <c r="H228" s="24">
        <v>1.0364353888862401</v>
      </c>
      <c r="I228" s="24">
        <v>9.9482158552363406E-2</v>
      </c>
      <c r="J228" s="27"/>
      <c r="K228" s="27"/>
      <c r="L228" s="27"/>
      <c r="M228" s="27"/>
      <c r="N228" s="27"/>
      <c r="O228" s="27"/>
    </row>
    <row r="229" spans="1:15">
      <c r="A229" s="25" t="s">
        <v>510</v>
      </c>
      <c r="B229" s="24" t="s">
        <v>511</v>
      </c>
      <c r="C229" s="26" t="s">
        <v>572</v>
      </c>
      <c r="D229" s="24" t="s">
        <v>573</v>
      </c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</row>
    <row r="230" spans="1:15">
      <c r="A230" s="25" t="s">
        <v>581</v>
      </c>
      <c r="B230" s="24" t="s">
        <v>513</v>
      </c>
      <c r="C230" s="26" t="s">
        <v>572</v>
      </c>
      <c r="D230" s="24" t="s">
        <v>573</v>
      </c>
      <c r="E230" s="24">
        <v>2.2017336925898001</v>
      </c>
      <c r="F230" s="24">
        <v>1.8285893245248199</v>
      </c>
      <c r="G230" s="24">
        <v>2.1209336474038198</v>
      </c>
      <c r="H230" s="24">
        <v>2.2761404074337199</v>
      </c>
      <c r="I230" s="24">
        <v>1.98165842493302</v>
      </c>
      <c r="J230" s="24">
        <v>2.0180377294450502</v>
      </c>
      <c r="K230" s="24">
        <v>1.8945781362987699</v>
      </c>
      <c r="L230" s="24">
        <v>1.9717405669305901</v>
      </c>
      <c r="M230" s="24">
        <v>1.8756195723134499</v>
      </c>
      <c r="N230" s="24">
        <v>1.93136466654575</v>
      </c>
      <c r="O230" s="24">
        <v>2.0788941350461401</v>
      </c>
    </row>
    <row r="231" spans="1:15">
      <c r="A231" s="25" t="s">
        <v>582</v>
      </c>
      <c r="B231" s="24" t="s">
        <v>515</v>
      </c>
      <c r="C231" s="26" t="s">
        <v>572</v>
      </c>
      <c r="D231" s="24" t="s">
        <v>573</v>
      </c>
      <c r="E231" s="24">
        <v>5.5115167885334504</v>
      </c>
      <c r="F231" s="24">
        <v>5.3053464887103097</v>
      </c>
      <c r="G231" s="24">
        <v>5.7771730308488403</v>
      </c>
      <c r="H231" s="24">
        <v>5.6945130668018198</v>
      </c>
      <c r="I231" s="24">
        <v>5.7223839718224498</v>
      </c>
      <c r="J231" s="24">
        <v>5.17062278041469</v>
      </c>
      <c r="K231" s="24">
        <v>4.9757929062492003</v>
      </c>
      <c r="L231" s="24">
        <v>5.6204726093095401</v>
      </c>
      <c r="M231" s="24">
        <v>5.6265015826423701</v>
      </c>
      <c r="N231" s="24">
        <v>5.9008467626887802</v>
      </c>
      <c r="O231" s="24">
        <v>5.4222248042759196</v>
      </c>
    </row>
    <row r="232" spans="1:15">
      <c r="A232" s="25" t="s">
        <v>44</v>
      </c>
      <c r="B232" s="24" t="s">
        <v>516</v>
      </c>
      <c r="C232" s="26" t="s">
        <v>572</v>
      </c>
      <c r="D232" s="24" t="s">
        <v>573</v>
      </c>
      <c r="E232" s="24">
        <v>18.355882981048399</v>
      </c>
      <c r="F232" s="24">
        <v>19.407152120742499</v>
      </c>
      <c r="G232" s="24">
        <v>13.049518732298001</v>
      </c>
      <c r="H232" s="24">
        <v>14.2061424920193</v>
      </c>
      <c r="I232" s="24">
        <v>17.971554938954899</v>
      </c>
      <c r="J232" s="24">
        <v>19.060328230114202</v>
      </c>
      <c r="K232" s="24">
        <v>19.9518246683322</v>
      </c>
      <c r="L232" s="24">
        <v>16.793907015527299</v>
      </c>
      <c r="M232" s="24">
        <v>14.8244866986656</v>
      </c>
      <c r="N232" s="24">
        <v>11.832696523588201</v>
      </c>
      <c r="O232" s="27"/>
    </row>
    <row r="233" spans="1:15">
      <c r="A233" s="25" t="s">
        <v>30</v>
      </c>
      <c r="B233" s="24" t="s">
        <v>517</v>
      </c>
      <c r="C233" s="26" t="s">
        <v>572</v>
      </c>
      <c r="D233" s="24" t="s">
        <v>573</v>
      </c>
      <c r="E233" s="24">
        <v>1.32785723567117</v>
      </c>
      <c r="F233" s="24">
        <v>1.10669426723276</v>
      </c>
      <c r="G233" s="24">
        <v>1.3227035842849699</v>
      </c>
      <c r="H233" s="24">
        <v>1.4281245293389</v>
      </c>
      <c r="I233" s="24">
        <v>1.3597972737185</v>
      </c>
      <c r="J233" s="24">
        <v>1.30590671648451</v>
      </c>
      <c r="K233" s="24">
        <v>1.33480471966516</v>
      </c>
      <c r="L233" s="24">
        <v>1.15985756198083</v>
      </c>
      <c r="M233" s="24">
        <v>1.24176438657907</v>
      </c>
      <c r="N233" s="24">
        <v>1.4854207671903501</v>
      </c>
      <c r="O233" s="24">
        <v>1.6101898499380201</v>
      </c>
    </row>
    <row r="234" spans="1:15">
      <c r="A234" s="25" t="s">
        <v>518</v>
      </c>
      <c r="B234" s="24" t="s">
        <v>519</v>
      </c>
      <c r="C234" s="26" t="s">
        <v>572</v>
      </c>
      <c r="D234" s="24" t="s">
        <v>573</v>
      </c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</row>
    <row r="235" spans="1:15">
      <c r="A235" s="25" t="s">
        <v>31</v>
      </c>
      <c r="B235" s="24" t="s">
        <v>520</v>
      </c>
      <c r="C235" s="26" t="s">
        <v>572</v>
      </c>
      <c r="D235" s="24" t="s">
        <v>573</v>
      </c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</row>
    <row r="236" spans="1:15">
      <c r="A236" s="25" t="s">
        <v>583</v>
      </c>
      <c r="B236" s="24" t="s">
        <v>522</v>
      </c>
      <c r="C236" s="26" t="s">
        <v>572</v>
      </c>
      <c r="D236" s="24" t="s">
        <v>573</v>
      </c>
      <c r="E236" s="24">
        <v>11.3317912572656</v>
      </c>
      <c r="F236" s="24">
        <v>11.257812658898599</v>
      </c>
      <c r="G236" s="24">
        <v>13.5192248711424</v>
      </c>
      <c r="H236" s="24">
        <v>13.793336222428101</v>
      </c>
      <c r="I236" s="24">
        <v>12.5235071092208</v>
      </c>
      <c r="J236" s="24">
        <v>12.1907148533964</v>
      </c>
      <c r="K236" s="24">
        <v>11.995049812585799</v>
      </c>
      <c r="L236" s="24">
        <v>10.8971234274022</v>
      </c>
      <c r="M236" s="24">
        <v>11.0846380782615</v>
      </c>
      <c r="N236" s="24">
        <v>12.070555134131901</v>
      </c>
      <c r="O236" s="24">
        <v>11.7495940431698</v>
      </c>
    </row>
    <row r="237" spans="1:15">
      <c r="A237" s="25" t="s">
        <v>523</v>
      </c>
      <c r="B237" s="24" t="s">
        <v>524</v>
      </c>
      <c r="C237" s="26" t="s">
        <v>572</v>
      </c>
      <c r="D237" s="24" t="s">
        <v>573</v>
      </c>
      <c r="E237" s="27"/>
      <c r="F237" s="27"/>
      <c r="G237" s="27"/>
      <c r="H237" s="27"/>
      <c r="I237" s="27"/>
      <c r="J237" s="24">
        <v>4.1038073173071302E-2</v>
      </c>
      <c r="K237" s="27"/>
      <c r="L237" s="27"/>
      <c r="M237" s="27"/>
      <c r="N237" s="24">
        <v>0.27671577826385002</v>
      </c>
      <c r="O237" s="27"/>
    </row>
    <row r="238" spans="1:15">
      <c r="A238" s="25" t="s">
        <v>584</v>
      </c>
      <c r="B238" s="24" t="s">
        <v>526</v>
      </c>
      <c r="C238" s="26" t="s">
        <v>572</v>
      </c>
      <c r="D238" s="24" t="s">
        <v>573</v>
      </c>
      <c r="E238" s="27"/>
      <c r="F238" s="24">
        <v>2.0938047845427201</v>
      </c>
      <c r="G238" s="24">
        <v>2.4916573434632499</v>
      </c>
      <c r="H238" s="24">
        <v>2.79388439496143</v>
      </c>
      <c r="I238" s="27"/>
      <c r="J238" s="24">
        <v>2.7103360120767901</v>
      </c>
      <c r="K238" s="24">
        <v>2.8653330007730702</v>
      </c>
      <c r="L238" s="27"/>
      <c r="M238" s="27"/>
      <c r="N238" s="27"/>
      <c r="O238" s="27"/>
    </row>
    <row r="239" spans="1:15">
      <c r="A239" s="25" t="s">
        <v>527</v>
      </c>
      <c r="B239" s="24" t="s">
        <v>528</v>
      </c>
      <c r="C239" s="26" t="s">
        <v>572</v>
      </c>
      <c r="D239" s="24" t="s">
        <v>573</v>
      </c>
      <c r="E239" s="24">
        <v>19.7321675028637</v>
      </c>
      <c r="F239" s="24">
        <v>1.5488502736173499</v>
      </c>
      <c r="G239" s="24">
        <v>1.50404279880703</v>
      </c>
      <c r="H239" s="24">
        <v>2.1787531287262398</v>
      </c>
      <c r="I239" s="24">
        <v>2.49705986334678</v>
      </c>
      <c r="J239" s="24">
        <v>3.3412457351059301</v>
      </c>
      <c r="K239" s="24">
        <v>1.40852932248082</v>
      </c>
      <c r="L239" s="27"/>
      <c r="M239" s="27"/>
      <c r="N239" s="27"/>
      <c r="O239" s="27"/>
    </row>
    <row r="240" spans="1:15">
      <c r="A240" s="25" t="s">
        <v>585</v>
      </c>
      <c r="B240" s="24" t="s">
        <v>530</v>
      </c>
      <c r="C240" s="26" t="s">
        <v>572</v>
      </c>
      <c r="D240" s="24" t="s">
        <v>573</v>
      </c>
      <c r="E240" s="24">
        <v>5.2778731964879402</v>
      </c>
      <c r="F240" s="24">
        <v>5.2672629980952603</v>
      </c>
      <c r="G240" s="24">
        <v>5.9482286596376497</v>
      </c>
      <c r="H240" s="24">
        <v>3.3518461747355599</v>
      </c>
      <c r="I240" s="24">
        <v>2.9741172122710502</v>
      </c>
      <c r="J240" s="24">
        <v>2.6493461082659202</v>
      </c>
      <c r="K240" s="24">
        <v>2.8487226628685902</v>
      </c>
      <c r="L240" s="24">
        <v>2.8440537805987498</v>
      </c>
      <c r="M240" s="24">
        <v>2.8468750100126998</v>
      </c>
      <c r="N240" s="24">
        <v>3.5935383853616201</v>
      </c>
      <c r="O240" s="24">
        <v>3.19288575679131</v>
      </c>
    </row>
    <row r="241" spans="1:15">
      <c r="A241" s="25" t="s">
        <v>586</v>
      </c>
      <c r="B241" s="24" t="s">
        <v>532</v>
      </c>
      <c r="C241" s="26" t="s">
        <v>572</v>
      </c>
      <c r="D241" s="24" t="s">
        <v>573</v>
      </c>
      <c r="E241" s="24">
        <v>15.0602629373931</v>
      </c>
      <c r="F241" s="24">
        <v>12.096273838248999</v>
      </c>
      <c r="G241" s="24">
        <v>13.419008141132901</v>
      </c>
      <c r="H241" s="24">
        <v>13.6647904160638</v>
      </c>
      <c r="I241" s="24">
        <v>12.8100064795265</v>
      </c>
      <c r="J241" s="24">
        <v>13.7724772475521</v>
      </c>
      <c r="K241" s="24">
        <v>13.3319331114498</v>
      </c>
      <c r="L241" s="27"/>
      <c r="M241" s="24">
        <v>11.5780632314433</v>
      </c>
      <c r="N241" s="24">
        <v>11.908145387158701</v>
      </c>
      <c r="O241" s="24">
        <v>12.2042529967396</v>
      </c>
    </row>
    <row r="242" spans="1:15">
      <c r="A242" s="25" t="s">
        <v>533</v>
      </c>
      <c r="B242" s="24" t="s">
        <v>534</v>
      </c>
      <c r="C242" s="26" t="s">
        <v>572</v>
      </c>
      <c r="D242" s="24" t="s">
        <v>573</v>
      </c>
      <c r="E242" s="24">
        <v>2.9284082876717501</v>
      </c>
      <c r="F242" s="24">
        <v>2.4756377413812798</v>
      </c>
      <c r="G242" s="24">
        <v>0.30886055916201599</v>
      </c>
      <c r="H242" s="24">
        <v>0.41743621465873298</v>
      </c>
      <c r="I242" s="24">
        <v>0.37568597049691499</v>
      </c>
      <c r="J242" s="24">
        <v>0.748126923239543</v>
      </c>
      <c r="K242" s="24">
        <v>0.51409528497786405</v>
      </c>
      <c r="L242" s="24">
        <v>3.46570899457687</v>
      </c>
      <c r="M242" s="27"/>
      <c r="N242" s="27"/>
      <c r="O242" s="27"/>
    </row>
    <row r="243" spans="1:15">
      <c r="A243" s="25" t="s">
        <v>56</v>
      </c>
      <c r="B243" s="24" t="s">
        <v>535</v>
      </c>
      <c r="C243" s="26" t="s">
        <v>572</v>
      </c>
      <c r="D243" s="24" t="s">
        <v>573</v>
      </c>
      <c r="E243" s="24">
        <v>1.72135814564979</v>
      </c>
      <c r="F243" s="24">
        <v>1.2464281725447099</v>
      </c>
      <c r="G243" s="24">
        <v>1.56398224610318</v>
      </c>
      <c r="H243" s="24">
        <v>1.65300878779825</v>
      </c>
      <c r="I243" s="24">
        <v>1.6915316631328301</v>
      </c>
      <c r="J243" s="24">
        <v>1.50131905701929</v>
      </c>
      <c r="K243" s="24">
        <v>1.5938314356435901</v>
      </c>
      <c r="L243" s="24">
        <v>1.4020944444263601</v>
      </c>
      <c r="M243" s="24">
        <v>1.6262630489872201</v>
      </c>
      <c r="N243" s="24">
        <v>1.8239638021387301</v>
      </c>
      <c r="O243" s="27"/>
    </row>
    <row r="244" spans="1:15">
      <c r="A244" s="25" t="s">
        <v>536</v>
      </c>
      <c r="B244" s="24" t="s">
        <v>537</v>
      </c>
      <c r="C244" s="26" t="s">
        <v>572</v>
      </c>
      <c r="D244" s="24" t="s">
        <v>573</v>
      </c>
      <c r="E244" s="24">
        <v>3.3981522677195102</v>
      </c>
      <c r="F244" s="24">
        <v>3.2119648707121899</v>
      </c>
      <c r="G244" s="24">
        <v>4.4156388220670104</v>
      </c>
      <c r="H244" s="24">
        <v>4.2141015202918499</v>
      </c>
      <c r="I244" s="24">
        <v>4.2892572080881202</v>
      </c>
      <c r="J244" s="24">
        <v>4.5092723514815898</v>
      </c>
      <c r="K244" s="24">
        <v>4.1071160510428504</v>
      </c>
      <c r="L244" s="24">
        <v>3.95000239026735</v>
      </c>
      <c r="M244" s="24">
        <v>3.8851723860313001</v>
      </c>
      <c r="N244" s="24">
        <v>4.2988389790016903</v>
      </c>
      <c r="O244" s="24">
        <v>4.32144162338271</v>
      </c>
    </row>
    <row r="245" spans="1:15">
      <c r="A245" s="25" t="s">
        <v>538</v>
      </c>
      <c r="B245" s="24" t="s">
        <v>539</v>
      </c>
      <c r="C245" s="26" t="s">
        <v>572</v>
      </c>
      <c r="D245" s="24" t="s">
        <v>573</v>
      </c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</row>
    <row r="246" spans="1:15">
      <c r="A246" s="25" t="s">
        <v>55</v>
      </c>
      <c r="B246" s="24" t="s">
        <v>540</v>
      </c>
      <c r="C246" s="26" t="s">
        <v>572</v>
      </c>
      <c r="D246" s="24" t="s">
        <v>573</v>
      </c>
      <c r="E246" s="24">
        <v>16.832118450643001</v>
      </c>
      <c r="F246" s="24">
        <v>24.579239071278099</v>
      </c>
      <c r="G246" s="24">
        <v>33.737090852731903</v>
      </c>
      <c r="H246" s="24">
        <v>35.438385117204199</v>
      </c>
      <c r="I246" s="24">
        <v>24.546875417191</v>
      </c>
      <c r="J246" s="24">
        <v>15.5361471469324</v>
      </c>
      <c r="K246" s="24">
        <v>17.364237911582901</v>
      </c>
      <c r="L246" s="24">
        <v>12.8577540633464</v>
      </c>
      <c r="M246" s="24">
        <v>11.3509971059317</v>
      </c>
      <c r="N246" s="24">
        <v>3.7623484739434301</v>
      </c>
      <c r="O246" s="24">
        <v>1.31913347852775</v>
      </c>
    </row>
    <row r="247" spans="1:15">
      <c r="A247" s="25" t="s">
        <v>541</v>
      </c>
      <c r="B247" s="24" t="s">
        <v>542</v>
      </c>
      <c r="C247" s="26" t="s">
        <v>572</v>
      </c>
      <c r="D247" s="24" t="s">
        <v>573</v>
      </c>
      <c r="E247" s="24">
        <v>2.2434986160364798</v>
      </c>
      <c r="F247" s="24">
        <v>2.5061573173351701</v>
      </c>
      <c r="G247" s="24">
        <v>1.9042501125545199</v>
      </c>
      <c r="H247" s="24">
        <v>1.13180085967026</v>
      </c>
      <c r="I247" s="24">
        <v>1.12484517974516</v>
      </c>
      <c r="J247" s="24">
        <v>0.91236712751348803</v>
      </c>
      <c r="K247" s="24">
        <v>0.60423569306718306</v>
      </c>
      <c r="L247" s="24">
        <v>0.491760872033149</v>
      </c>
      <c r="M247" s="24">
        <v>0.55367232603274796</v>
      </c>
      <c r="N247" s="24">
        <v>0.46396927950989902</v>
      </c>
      <c r="O247" s="24">
        <v>0.43151952892346201</v>
      </c>
    </row>
    <row r="248" spans="1:15">
      <c r="A248" s="25" t="s">
        <v>80</v>
      </c>
      <c r="B248" s="24" t="s">
        <v>543</v>
      </c>
      <c r="C248" s="26" t="s">
        <v>572</v>
      </c>
      <c r="D248" s="24" t="s">
        <v>573</v>
      </c>
      <c r="E248" s="24">
        <v>6.1576204125632499</v>
      </c>
      <c r="F248" s="24">
        <v>6.1140464473357197</v>
      </c>
      <c r="G248" s="24">
        <v>7.42147844490946</v>
      </c>
      <c r="H248" s="24">
        <v>8.04731222543451</v>
      </c>
      <c r="I248" s="24">
        <v>6.83946745635388</v>
      </c>
      <c r="J248" s="24">
        <v>8.1466904264078703</v>
      </c>
      <c r="K248" s="24">
        <v>8.9888087535903392</v>
      </c>
      <c r="L248" s="24">
        <v>8.4351725541501406</v>
      </c>
      <c r="M248" s="24">
        <v>7.0762833494673796</v>
      </c>
      <c r="N248" s="24">
        <v>8.4332507755336206</v>
      </c>
      <c r="O248" s="24">
        <v>8.3129206837554595</v>
      </c>
    </row>
    <row r="249" spans="1:15">
      <c r="A249" s="25" t="s">
        <v>544</v>
      </c>
      <c r="B249" s="24" t="s">
        <v>545</v>
      </c>
      <c r="C249" s="26" t="s">
        <v>572</v>
      </c>
      <c r="D249" s="24" t="s">
        <v>573</v>
      </c>
      <c r="E249" s="24">
        <v>4.6220292231229703</v>
      </c>
      <c r="F249" s="24">
        <v>4.2628238649944103</v>
      </c>
      <c r="G249" s="24">
        <v>4.8048486475733601</v>
      </c>
      <c r="H249" s="24">
        <v>4.9854403189657601</v>
      </c>
      <c r="I249" s="24">
        <v>4.5992836066988803</v>
      </c>
      <c r="J249" s="24">
        <v>4.5152388203911</v>
      </c>
      <c r="K249" s="24">
        <v>4.2084240029604096</v>
      </c>
      <c r="L249" s="24">
        <v>4.2452162350536398</v>
      </c>
      <c r="M249" s="24">
        <v>4.2543375611788203</v>
      </c>
      <c r="N249" s="24">
        <v>4.43725740907683</v>
      </c>
      <c r="O249" s="24">
        <v>4.40280035824075</v>
      </c>
    </row>
    <row r="250" spans="1:15">
      <c r="A250" s="25" t="s">
        <v>100</v>
      </c>
      <c r="B250" s="24" t="s">
        <v>546</v>
      </c>
      <c r="C250" s="26" t="s">
        <v>572</v>
      </c>
      <c r="D250" s="24" t="s">
        <v>573</v>
      </c>
      <c r="E250" s="24">
        <v>0.38098998215186503</v>
      </c>
      <c r="F250" s="24">
        <v>0.27220161802902199</v>
      </c>
      <c r="G250" s="24">
        <v>0.26125312844380899</v>
      </c>
      <c r="H250" s="24">
        <v>0.34395233429016497</v>
      </c>
      <c r="I250" s="24">
        <v>0.33058684798231702</v>
      </c>
      <c r="J250" s="24">
        <v>0.30478666265737098</v>
      </c>
      <c r="K250" s="24">
        <v>0.28838706149474802</v>
      </c>
      <c r="L250" s="24">
        <v>0.238215418459058</v>
      </c>
      <c r="M250" s="24">
        <v>0.31492894444900199</v>
      </c>
      <c r="N250" s="24">
        <v>0.321192111850712</v>
      </c>
      <c r="O250" s="24">
        <v>0.35968998173627598</v>
      </c>
    </row>
    <row r="251" spans="1:15">
      <c r="A251" s="25" t="s">
        <v>547</v>
      </c>
      <c r="B251" s="24" t="s">
        <v>548</v>
      </c>
      <c r="C251" s="26" t="s">
        <v>572</v>
      </c>
      <c r="D251" s="24" t="s">
        <v>573</v>
      </c>
      <c r="E251" s="24">
        <v>4.1270736036767701</v>
      </c>
      <c r="F251" s="24">
        <v>3.5313200011305401</v>
      </c>
      <c r="G251" s="24">
        <v>4.0862289816123996</v>
      </c>
      <c r="H251" s="24">
        <v>4.2051429598603898</v>
      </c>
      <c r="I251" s="24">
        <v>3.6899566854694599</v>
      </c>
      <c r="J251" s="24">
        <v>3.3639409157347102</v>
      </c>
      <c r="K251" s="24">
        <v>3.1851431218735198</v>
      </c>
      <c r="L251" s="24">
        <v>2.9360603608546501</v>
      </c>
      <c r="M251" s="24">
        <v>2.7558331156524898</v>
      </c>
      <c r="N251" s="24">
        <v>2.7367404413412801</v>
      </c>
      <c r="O251" s="24">
        <v>2.9478432428665799</v>
      </c>
    </row>
    <row r="252" spans="1:15">
      <c r="A252" s="25" t="s">
        <v>32</v>
      </c>
      <c r="B252" s="24" t="s">
        <v>549</v>
      </c>
      <c r="C252" s="26" t="s">
        <v>572</v>
      </c>
      <c r="D252" s="24" t="s">
        <v>573</v>
      </c>
      <c r="E252" s="27"/>
      <c r="F252" s="27"/>
      <c r="G252" s="27"/>
      <c r="H252" s="27"/>
      <c r="I252" s="27"/>
      <c r="J252" s="27"/>
      <c r="K252" s="27"/>
      <c r="L252" s="27"/>
      <c r="M252" s="27"/>
      <c r="N252" s="24">
        <v>12.430639088974001</v>
      </c>
      <c r="O252" s="24">
        <v>10.6974793438575</v>
      </c>
    </row>
    <row r="253" spans="1:15">
      <c r="A253" s="25" t="s">
        <v>550</v>
      </c>
      <c r="B253" s="24" t="s">
        <v>551</v>
      </c>
      <c r="C253" s="26" t="s">
        <v>572</v>
      </c>
      <c r="D253" s="24" t="s">
        <v>573</v>
      </c>
      <c r="E253" s="24">
        <v>1.1482643792642599</v>
      </c>
      <c r="F253" s="24">
        <v>1.6966731057226101</v>
      </c>
      <c r="G253" s="24">
        <v>1.92629799835014</v>
      </c>
      <c r="H253" s="24">
        <v>1.3666186742228701</v>
      </c>
      <c r="I253" s="24">
        <v>2.4516895341132701</v>
      </c>
      <c r="J253" s="24">
        <v>0.721602537320296</v>
      </c>
      <c r="K253" s="24">
        <v>0.13555745617540799</v>
      </c>
      <c r="L253" s="24">
        <v>0.29639164857033701</v>
      </c>
      <c r="M253" s="24">
        <v>0.107003458529325</v>
      </c>
      <c r="N253" s="24">
        <v>0.18918973319777699</v>
      </c>
      <c r="O253" s="24">
        <v>0.43233677629296902</v>
      </c>
    </row>
    <row r="254" spans="1:15">
      <c r="A254" s="25" t="s">
        <v>552</v>
      </c>
      <c r="B254" s="24" t="s">
        <v>553</v>
      </c>
      <c r="C254" s="26" t="s">
        <v>572</v>
      </c>
      <c r="D254" s="24" t="s">
        <v>573</v>
      </c>
      <c r="E254" s="24">
        <v>1.70562955204081</v>
      </c>
      <c r="F254" s="24">
        <v>1.11943354175434</v>
      </c>
      <c r="G254" s="24">
        <v>2.0734081517790499</v>
      </c>
      <c r="H254" s="24">
        <v>0.87830176491492196</v>
      </c>
      <c r="I254" s="24">
        <v>4.6018201373166798E-2</v>
      </c>
      <c r="J254" s="24">
        <v>0.43576691657863897</v>
      </c>
      <c r="K254" s="27"/>
      <c r="L254" s="27"/>
      <c r="M254" s="27"/>
      <c r="N254" s="27"/>
      <c r="O254" s="27"/>
    </row>
    <row r="255" spans="1:15">
      <c r="A255" s="25" t="s">
        <v>554</v>
      </c>
      <c r="B255" s="24" t="s">
        <v>555</v>
      </c>
      <c r="C255" s="26" t="s">
        <v>572</v>
      </c>
      <c r="D255" s="24" t="s">
        <v>573</v>
      </c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</row>
    <row r="256" spans="1:15">
      <c r="A256" s="25" t="s">
        <v>556</v>
      </c>
      <c r="B256" s="24" t="s">
        <v>557</v>
      </c>
      <c r="C256" s="26" t="s">
        <v>572</v>
      </c>
      <c r="D256" s="24" t="s">
        <v>573</v>
      </c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</row>
    <row r="257" spans="1:15">
      <c r="A257" s="25" t="s">
        <v>38</v>
      </c>
      <c r="B257" s="24" t="s">
        <v>558</v>
      </c>
      <c r="C257" s="26" t="s">
        <v>572</v>
      </c>
      <c r="D257" s="24" t="s">
        <v>573</v>
      </c>
      <c r="E257" s="24">
        <v>0.90842837025969203</v>
      </c>
      <c r="F257" s="24">
        <v>0.734086805234198</v>
      </c>
      <c r="G257" s="24">
        <v>1.0201840947305101</v>
      </c>
      <c r="H257" s="24">
        <v>0.83505986939739396</v>
      </c>
      <c r="I257" s="24">
        <v>0.64021391220129797</v>
      </c>
      <c r="J257" s="24">
        <v>0.67582833639700801</v>
      </c>
      <c r="K257" s="24">
        <v>0.68584612119005794</v>
      </c>
      <c r="L257" s="27"/>
      <c r="M257" s="24">
        <v>0.741590952995689</v>
      </c>
      <c r="N257" s="24">
        <v>0.85418385341469605</v>
      </c>
      <c r="O257" s="24">
        <v>0.90352356440360504</v>
      </c>
    </row>
    <row r="258" spans="1:15">
      <c r="A258" s="25" t="s">
        <v>559</v>
      </c>
      <c r="B258" s="24" t="s">
        <v>560</v>
      </c>
      <c r="C258" s="26" t="s">
        <v>572</v>
      </c>
      <c r="D258" s="24" t="s">
        <v>573</v>
      </c>
      <c r="E258" s="27"/>
      <c r="F258" s="24">
        <v>0.71217551624743902</v>
      </c>
      <c r="G258" s="24">
        <v>0.149579723792411</v>
      </c>
      <c r="H258" s="24">
        <v>1.5692494371488901</v>
      </c>
      <c r="I258" s="27"/>
      <c r="J258" s="27"/>
      <c r="K258" s="27"/>
      <c r="L258" s="27"/>
      <c r="M258" s="27"/>
      <c r="N258" s="27"/>
      <c r="O258" s="27"/>
    </row>
    <row r="259" spans="1:15">
      <c r="A259" s="25" t="s">
        <v>561</v>
      </c>
      <c r="B259" s="24" t="s">
        <v>562</v>
      </c>
      <c r="C259" s="26" t="s">
        <v>572</v>
      </c>
      <c r="D259" s="24" t="s">
        <v>573</v>
      </c>
      <c r="E259" s="24">
        <v>4.3343494360228103</v>
      </c>
      <c r="F259" s="24">
        <v>3.9456126430743299</v>
      </c>
      <c r="G259" s="24">
        <v>4.7071793679952503</v>
      </c>
      <c r="H259" s="24">
        <v>4.9986168017934203</v>
      </c>
      <c r="I259" s="24">
        <v>4.6241089816726202</v>
      </c>
      <c r="J259" s="24">
        <v>4.4240901236776802</v>
      </c>
      <c r="K259" s="24">
        <v>4.3950150925242797</v>
      </c>
      <c r="L259" s="24">
        <v>4.2265435981315704</v>
      </c>
      <c r="M259" s="24">
        <v>4.0970935548643004</v>
      </c>
      <c r="N259" s="24">
        <v>3.9708113006715502</v>
      </c>
      <c r="O259" s="24">
        <v>3.9630982334893701</v>
      </c>
    </row>
    <row r="260" spans="1:15">
      <c r="A260" s="25" t="s">
        <v>563</v>
      </c>
      <c r="B260" s="24" t="s">
        <v>564</v>
      </c>
      <c r="C260" s="26" t="s">
        <v>572</v>
      </c>
      <c r="D260" s="24" t="s">
        <v>573</v>
      </c>
      <c r="E260" s="24">
        <v>0.13042251914841499</v>
      </c>
      <c r="F260" s="24">
        <v>0.183255979418536</v>
      </c>
      <c r="G260" s="24">
        <v>0.25465681617935498</v>
      </c>
      <c r="H260" s="24">
        <v>0.67323150626593398</v>
      </c>
      <c r="I260" s="24">
        <v>0.34232899317359899</v>
      </c>
      <c r="J260" s="24">
        <v>0.72880965120319297</v>
      </c>
      <c r="K260" s="24">
        <v>0.96998668354779005</v>
      </c>
      <c r="L260" s="24">
        <v>0.54728898291922901</v>
      </c>
      <c r="M260" s="24">
        <v>0.63138873509121196</v>
      </c>
      <c r="N260" s="24">
        <v>1.44026998536591</v>
      </c>
      <c r="O260" s="24">
        <v>1.2836317757165401</v>
      </c>
    </row>
    <row r="261" spans="1:15">
      <c r="A261" s="25" t="s">
        <v>565</v>
      </c>
      <c r="B261" s="24" t="s">
        <v>566</v>
      </c>
      <c r="C261" s="26" t="s">
        <v>572</v>
      </c>
      <c r="D261" s="24" t="s">
        <v>573</v>
      </c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</row>
    <row r="262" spans="1:15">
      <c r="A262" s="25" t="s">
        <v>567</v>
      </c>
      <c r="B262" s="24" t="s">
        <v>568</v>
      </c>
      <c r="C262" s="26" t="s">
        <v>572</v>
      </c>
      <c r="D262" s="24" t="s">
        <v>573</v>
      </c>
      <c r="E262" s="24">
        <v>0.13396987535063801</v>
      </c>
      <c r="F262" s="24">
        <v>0.14528296977474001</v>
      </c>
      <c r="G262" s="24">
        <v>0.16445758643538599</v>
      </c>
      <c r="H262" s="24">
        <v>0.15816976606159999</v>
      </c>
      <c r="I262" s="24">
        <v>0.103172839994013</v>
      </c>
      <c r="J262" s="24">
        <v>8.7468580919910305E-2</v>
      </c>
      <c r="K262" s="24">
        <v>0.153686034580342</v>
      </c>
      <c r="L262" s="24">
        <v>0.47637481768590401</v>
      </c>
      <c r="M262" s="27"/>
      <c r="N262" s="27"/>
      <c r="O262" s="27"/>
    </row>
    <row r="263" spans="1:15">
      <c r="A263" s="25" t="s">
        <v>52</v>
      </c>
      <c r="B263" s="24" t="s">
        <v>569</v>
      </c>
      <c r="C263" s="26" t="s">
        <v>572</v>
      </c>
      <c r="D263" s="24" t="s">
        <v>573</v>
      </c>
      <c r="E263" s="24">
        <v>29.126601494471402</v>
      </c>
      <c r="F263" s="24">
        <v>29.3365195323804</v>
      </c>
      <c r="G263" s="24">
        <v>28.309616170764698</v>
      </c>
      <c r="H263" s="24">
        <v>31.010124718099501</v>
      </c>
      <c r="I263" s="24">
        <v>27.6936475361851</v>
      </c>
      <c r="J263" s="24">
        <v>29.8650878746889</v>
      </c>
      <c r="K263" s="24">
        <v>26.036125539840999</v>
      </c>
      <c r="L263" s="24">
        <v>24.6941894149059</v>
      </c>
      <c r="M263" s="24">
        <v>23.575264742234001</v>
      </c>
      <c r="N263" s="24">
        <v>25.494135062644599</v>
      </c>
      <c r="O263" s="24">
        <v>26.512725566406701</v>
      </c>
    </row>
    <row r="264" spans="1:15">
      <c r="A264" s="25" t="s">
        <v>57</v>
      </c>
      <c r="B264" s="24" t="s">
        <v>570</v>
      </c>
      <c r="C264" s="26" t="s">
        <v>572</v>
      </c>
      <c r="D264" s="24" t="s">
        <v>573</v>
      </c>
      <c r="E264" s="24">
        <v>84.887380361232701</v>
      </c>
      <c r="F264" s="24">
        <v>79.260580704683207</v>
      </c>
      <c r="G264" s="24">
        <v>84.783133174943501</v>
      </c>
      <c r="H264" s="24">
        <v>82.481337954449202</v>
      </c>
      <c r="I264" s="24">
        <v>71.579894795242296</v>
      </c>
      <c r="J264" s="24">
        <v>69.536873974875306</v>
      </c>
      <c r="K264" s="24">
        <v>78.176064598855305</v>
      </c>
      <c r="L264" s="24">
        <v>76.410287619501901</v>
      </c>
      <c r="M264" s="24">
        <v>74.961904435183001</v>
      </c>
      <c r="N264" s="24">
        <v>80.318998800538793</v>
      </c>
      <c r="O264" s="24">
        <v>77.422622677288402</v>
      </c>
    </row>
    <row r="265" spans="1:15">
      <c r="A265" s="25" t="s">
        <v>48</v>
      </c>
      <c r="B265" s="24" t="s">
        <v>571</v>
      </c>
      <c r="C265" s="26" t="s">
        <v>572</v>
      </c>
      <c r="D265" s="24" t="s">
        <v>573</v>
      </c>
      <c r="E265" s="24">
        <v>18.262559482995901</v>
      </c>
      <c r="F265" s="24">
        <v>27.328369256070101</v>
      </c>
      <c r="G265" s="24">
        <v>42.869818982356897</v>
      </c>
      <c r="H265" s="24">
        <v>45.1600212441259</v>
      </c>
      <c r="I265" s="24">
        <v>47.556841786789199</v>
      </c>
      <c r="J265" s="24">
        <v>37.903416142820902</v>
      </c>
      <c r="K265" s="24">
        <v>35.221073920389898</v>
      </c>
      <c r="L265" s="24">
        <v>39.036224959915103</v>
      </c>
      <c r="M265" s="24">
        <v>41.854746214462203</v>
      </c>
      <c r="N265" s="24">
        <v>41.872492834789</v>
      </c>
      <c r="O265" s="24">
        <v>41.851614763093302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23993-BA71-DE4D-96CF-F50B8BEC6BDF}">
  <dimension ref="A1:G70"/>
  <sheetViews>
    <sheetView workbookViewId="0">
      <selection sqref="A1:A1048576"/>
    </sheetView>
  </sheetViews>
  <sheetFormatPr baseColWidth="10" defaultRowHeight="16"/>
  <sheetData>
    <row r="1" spans="1:7">
      <c r="A1" s="18" t="s">
        <v>107</v>
      </c>
      <c r="B1">
        <v>2008</v>
      </c>
      <c r="C1">
        <v>2010</v>
      </c>
      <c r="D1">
        <v>2012</v>
      </c>
      <c r="E1">
        <v>2014</v>
      </c>
      <c r="F1">
        <v>2016</v>
      </c>
      <c r="G1">
        <v>2018</v>
      </c>
    </row>
    <row r="2" spans="1:7">
      <c r="A2" s="19" t="s">
        <v>78</v>
      </c>
      <c r="B2">
        <f>VLOOKUP(A2,'fuel(all)'!$A$2:$O$265,5,FALSE)</f>
        <v>7.2259025527607497</v>
      </c>
      <c r="C2">
        <f>VLOOKUP(A2,'fuel(all)'!$A$2:$O$265,7,FALSE)</f>
        <v>6.8689231105633803</v>
      </c>
      <c r="D2">
        <f>VLOOKUP(A2,'fuel(all)'!$A$2:$O$265,9,FALSE)</f>
        <v>9.2449477070138997</v>
      </c>
      <c r="E2">
        <f>VLOOKUP(A2,'fuel(all)'!$A$2:$O$265,11,FALSE)</f>
        <v>7.9832163802597602</v>
      </c>
      <c r="F2">
        <f>VLOOKUP(A2,'fuel(all)'!$A$2:$O$265,13,FALSE)</f>
        <v>5.6670168370650398</v>
      </c>
      <c r="G2">
        <f>VLOOKUP(A2,'fuel(all)'!$A$2:$O$265,15,FALSE)</f>
        <v>7.4204932820285503</v>
      </c>
    </row>
    <row r="3" spans="1:7">
      <c r="A3" s="19" t="s">
        <v>85</v>
      </c>
      <c r="B3">
        <f>VLOOKUP(A3,'fuel(all)'!$A$2:$O$265,5,FALSE)</f>
        <v>12.879794093426399</v>
      </c>
      <c r="C3">
        <f>VLOOKUP(A3,'fuel(all)'!$A$2:$O$265,7,FALSE)</f>
        <v>12.4376307747747</v>
      </c>
      <c r="D3">
        <f>VLOOKUP(A3,'fuel(all)'!$A$2:$O$265,9,FALSE)</f>
        <v>13.935858880610899</v>
      </c>
      <c r="E3">
        <f>VLOOKUP(A3,'fuel(all)'!$A$2:$O$265,11,FALSE)</f>
        <v>11.7632102646742</v>
      </c>
      <c r="F3">
        <f>VLOOKUP(A3,'fuel(all)'!$A$2:$O$265,13,FALSE)</f>
        <v>6.5230508599821899</v>
      </c>
      <c r="G3">
        <f>VLOOKUP(A3,'fuel(all)'!$A$2:$O$265,15,FALSE)</f>
        <v>9.9416611174448501</v>
      </c>
    </row>
    <row r="4" spans="1:7">
      <c r="A4" s="19" t="s">
        <v>74</v>
      </c>
      <c r="B4">
        <f>VLOOKUP(A4,'fuel(all)'!$A$2:$O$265,5,FALSE)</f>
        <v>0.87622794772609003</v>
      </c>
      <c r="C4">
        <f>VLOOKUP(A4,'fuel(all)'!$A$2:$O$265,7,FALSE)</f>
        <v>0.95549413663651905</v>
      </c>
      <c r="D4">
        <f>VLOOKUP(A4,'fuel(all)'!$A$2:$O$265,9,FALSE)</f>
        <v>0.92374401236556003</v>
      </c>
      <c r="E4">
        <f>VLOOKUP(A4,'fuel(all)'!$A$2:$O$265,11,FALSE)</f>
        <v>0.81451954881135902</v>
      </c>
      <c r="F4">
        <f>VLOOKUP(A4,'fuel(all)'!$A$2:$O$265,13,FALSE)</f>
        <v>7.7698509154847495E-2</v>
      </c>
      <c r="G4">
        <f>VLOOKUP(A4,'fuel(all)'!$A$2:$O$265,15,FALSE)</f>
        <v>0.11121560466734</v>
      </c>
    </row>
    <row r="5" spans="1:7">
      <c r="A5" s="19" t="s">
        <v>60</v>
      </c>
      <c r="B5">
        <f>VLOOKUP(A5,'fuel(all)'!$A$2:$O$265,5,FALSE)</f>
        <v>0.96452911122183804</v>
      </c>
      <c r="C5">
        <f>VLOOKUP(A5,'fuel(all)'!$A$2:$O$265,7,FALSE)</f>
        <v>1.13062724404612</v>
      </c>
      <c r="D5">
        <f>VLOOKUP(A5,'fuel(all)'!$A$2:$O$265,9,FALSE)</f>
        <v>1.71429647585879</v>
      </c>
      <c r="E5">
        <f>VLOOKUP(A5,'fuel(all)'!$A$2:$O$265,11,FALSE)</f>
        <v>0.91644745380497705</v>
      </c>
      <c r="F5">
        <f>VLOOKUP(A5,'fuel(all)'!$A$2:$O$265,13,FALSE)</f>
        <v>0.58067115487184695</v>
      </c>
      <c r="G5">
        <f>VLOOKUP(A5,'fuel(all)'!$A$2:$O$265,15,FALSE)</f>
        <v>0.85401538727410997</v>
      </c>
    </row>
    <row r="6" spans="1:7">
      <c r="A6" s="19" t="s">
        <v>69</v>
      </c>
      <c r="B6">
        <f>VLOOKUP(A6,'fuel(all)'!$A$2:$O$265,5,FALSE)</f>
        <v>6.9987775017229001</v>
      </c>
      <c r="C6">
        <f>VLOOKUP(A6,'fuel(all)'!$A$2:$O$265,7,FALSE)</f>
        <v>8.1975194692960702</v>
      </c>
      <c r="D6">
        <f>VLOOKUP(A6,'fuel(all)'!$A$2:$O$265,9,FALSE)</f>
        <v>11.2173055162851</v>
      </c>
      <c r="E6">
        <f>VLOOKUP(A6,'fuel(all)'!$A$2:$O$265,11,FALSE)</f>
        <v>11.000241227683301</v>
      </c>
      <c r="F6">
        <f>VLOOKUP(A6,'fuel(all)'!$A$2:$O$265,13,FALSE)</f>
        <v>7.6723108697530504</v>
      </c>
      <c r="G6">
        <f>VLOOKUP(A6,'fuel(all)'!$A$2:$O$265,15,FALSE)</f>
        <v>8.3427315916471692</v>
      </c>
    </row>
    <row r="7" spans="1:7">
      <c r="A7" s="19" t="s">
        <v>81</v>
      </c>
      <c r="B7">
        <f>VLOOKUP(A7,'fuel(all)'!$A$2:$O$265,5,FALSE)</f>
        <v>6.3732411814811503</v>
      </c>
      <c r="C7">
        <f>VLOOKUP(A7,'fuel(all)'!$A$2:$O$265,7,FALSE)</f>
        <v>4.93498970540535</v>
      </c>
      <c r="D7">
        <f>VLOOKUP(A7,'fuel(all)'!$A$2:$O$265,9,FALSE)</f>
        <v>7.3217572093328398</v>
      </c>
      <c r="E7">
        <f>VLOOKUP(A7,'fuel(all)'!$A$2:$O$265,11,FALSE)</f>
        <v>6.6749101641024602</v>
      </c>
      <c r="F7">
        <f>VLOOKUP(A7,'fuel(all)'!$A$2:$O$265,13,FALSE)</f>
        <v>3.83089597419522</v>
      </c>
      <c r="G7">
        <f>VLOOKUP(A7,'fuel(all)'!$A$2:$O$265,15,FALSE)</f>
        <v>6.2137742576811696</v>
      </c>
    </row>
    <row r="8" spans="1:7">
      <c r="A8" s="19" t="s">
        <v>68</v>
      </c>
      <c r="B8">
        <f>VLOOKUP(A8,'fuel(all)'!$A$2:$O$265,5,FALSE)</f>
        <v>2.6250639917237</v>
      </c>
      <c r="C8">
        <f>VLOOKUP(A8,'fuel(all)'!$A$2:$O$265,7,FALSE)</f>
        <v>2.0226309387815302</v>
      </c>
      <c r="D8">
        <f>VLOOKUP(A8,'fuel(all)'!$A$2:$O$265,9,FALSE)</f>
        <v>2.4812364471417001</v>
      </c>
      <c r="E8">
        <f>VLOOKUP(A8,'fuel(all)'!$A$2:$O$265,11,FALSE)</f>
        <v>2.30293642352306</v>
      </c>
      <c r="F8">
        <f>VLOOKUP(A8,'fuel(all)'!$A$2:$O$265,13,FALSE)</f>
        <v>1.7435483602964199</v>
      </c>
      <c r="G8">
        <f>VLOOKUP(A8,'fuel(all)'!$A$2:$O$265,15,FALSE)</f>
        <v>2.0629329300739099</v>
      </c>
    </row>
    <row r="9" spans="1:7">
      <c r="A9" s="19" t="s">
        <v>65</v>
      </c>
      <c r="B9">
        <f>VLOOKUP(A9,'fuel(all)'!$A$2:$O$265,5,FALSE)</f>
        <v>9.2006236734489999</v>
      </c>
      <c r="C9">
        <f>VLOOKUP(A9,'fuel(all)'!$A$2:$O$265,7,FALSE)</f>
        <v>8.7912048265770206</v>
      </c>
      <c r="D9">
        <f>VLOOKUP(A9,'fuel(all)'!$A$2:$O$265,9,FALSE)</f>
        <v>11.466549991962699</v>
      </c>
      <c r="E9">
        <f>VLOOKUP(A9,'fuel(all)'!$A$2:$O$265,11,FALSE)</f>
        <v>11.3366766107196</v>
      </c>
      <c r="F9">
        <f>VLOOKUP(A9,'fuel(all)'!$A$2:$O$265,13,FALSE)</f>
        <v>6.8099162264839999</v>
      </c>
      <c r="G9">
        <f>VLOOKUP(A9,'fuel(all)'!$A$2:$O$265,15,FALSE)</f>
        <v>9.03563046289403</v>
      </c>
    </row>
    <row r="10" spans="1:7">
      <c r="A10" s="19" t="s">
        <v>84</v>
      </c>
      <c r="B10">
        <f>VLOOKUP(A10,'fuel(all)'!$A$2:$O$265,5,FALSE)</f>
        <v>4.6252726332092404</v>
      </c>
      <c r="C10">
        <f>VLOOKUP(A10,'fuel(all)'!$A$2:$O$265,7,FALSE)</f>
        <v>4.6860427047063604</v>
      </c>
      <c r="D10">
        <f>VLOOKUP(A10,'fuel(all)'!$A$2:$O$265,9,FALSE)</f>
        <v>4.7187326676367203</v>
      </c>
      <c r="E10">
        <f>VLOOKUP(A10,'fuel(all)'!$A$2:$O$265,11,FALSE)</f>
        <v>3.7595720459775901</v>
      </c>
      <c r="F10">
        <f>VLOOKUP(A10,'fuel(all)'!$A$2:$O$265,13,FALSE)</f>
        <v>2.6800547478278398</v>
      </c>
      <c r="G10">
        <f>VLOOKUP(A10,'fuel(all)'!$A$2:$O$265,15,FALSE)</f>
        <v>3.4497710694971002</v>
      </c>
    </row>
    <row r="11" spans="1:7">
      <c r="A11" s="19" t="s">
        <v>105</v>
      </c>
      <c r="B11">
        <f>VLOOKUP(A11,'fuel(all)'!$A$2:$O$265,5,FALSE)</f>
        <v>7.2096502754574701</v>
      </c>
      <c r="C11">
        <f>VLOOKUP(A11,'fuel(all)'!$A$2:$O$265,7,FALSE)</f>
        <v>5.0176381935738297</v>
      </c>
      <c r="D11">
        <f>VLOOKUP(A11,'fuel(all)'!$A$2:$O$265,9,FALSE)</f>
        <v>4.9382265669445404</v>
      </c>
      <c r="E11">
        <f>VLOOKUP(A11,'fuel(all)'!$A$2:$O$265,11,FALSE)</f>
        <v>3.2737557799065602</v>
      </c>
      <c r="F11">
        <f>VLOOKUP(A11,'fuel(all)'!$A$2:$O$265,13,FALSE)</f>
        <v>1.47669725046471</v>
      </c>
      <c r="G11">
        <f>VLOOKUP(A11,'fuel(all)'!$A$2:$O$265,15,FALSE)</f>
        <v>1.83887101241085</v>
      </c>
    </row>
    <row r="12" spans="1:7">
      <c r="A12" s="19" t="s">
        <v>70</v>
      </c>
      <c r="B12">
        <f>VLOOKUP(A12,'fuel(all)'!$A$2:$O$265,5,FALSE)</f>
        <v>10.5942695133466</v>
      </c>
      <c r="C12">
        <f>VLOOKUP(A12,'fuel(all)'!$A$2:$O$265,7,FALSE)</f>
        <v>10.0089384279926</v>
      </c>
      <c r="D12">
        <f>VLOOKUP(A12,'fuel(all)'!$A$2:$O$265,9,FALSE)</f>
        <v>14.0691250568321</v>
      </c>
      <c r="E12">
        <f>VLOOKUP(A12,'fuel(all)'!$A$2:$O$265,11,FALSE)</f>
        <v>16.5940016683058</v>
      </c>
      <c r="F12">
        <f>VLOOKUP(A12,'fuel(all)'!$A$2:$O$265,13,FALSE)</f>
        <v>8.6138592487213099</v>
      </c>
      <c r="G12">
        <f>VLOOKUP(A12,'fuel(all)'!$A$2:$O$265,15,FALSE)</f>
        <v>10.266163886149</v>
      </c>
    </row>
    <row r="13" spans="1:7">
      <c r="A13" s="19" t="s">
        <v>34</v>
      </c>
      <c r="B13">
        <f>VLOOKUP(A13,'fuel(all)'!$A$2:$O$265,5,FALSE)</f>
        <v>0.91397726323471495</v>
      </c>
      <c r="C13">
        <f>VLOOKUP(A13,'fuel(all)'!$A$2:$O$265,7,FALSE)</f>
        <v>0.86801656627138901</v>
      </c>
      <c r="D13">
        <f>VLOOKUP(A13,'fuel(all)'!$A$2:$O$265,9,FALSE)</f>
        <v>1.7049977085747801</v>
      </c>
      <c r="E13">
        <f>VLOOKUP(A13,'fuel(all)'!$A$2:$O$265,11,FALSE)</f>
        <v>1.14469592222631</v>
      </c>
      <c r="F13">
        <f>VLOOKUP(A13,'fuel(all)'!$A$2:$O$265,13,FALSE)</f>
        <v>1.37846008149233</v>
      </c>
      <c r="G13">
        <f>VLOOKUP(A13,'fuel(all)'!$A$2:$O$265,15,FALSE)</f>
        <v>2.2637805212728201</v>
      </c>
    </row>
    <row r="14" spans="1:7">
      <c r="A14" s="19" t="s">
        <v>27</v>
      </c>
      <c r="B14">
        <f>VLOOKUP(A14,'fuel(all)'!$A$2:$O$265,5,FALSE)</f>
        <v>2.38391537313833</v>
      </c>
      <c r="C14">
        <f>VLOOKUP(A14,'fuel(all)'!$A$2:$O$265,7,FALSE)</f>
        <v>1.7372990158295301</v>
      </c>
      <c r="D14">
        <f>VLOOKUP(A14,'fuel(all)'!$A$2:$O$265,9,FALSE)</f>
        <v>1.7147866100398199</v>
      </c>
      <c r="E14">
        <f>VLOOKUP(A14,'fuel(all)'!$A$2:$O$265,11,FALSE)</f>
        <v>2.1981862657971498</v>
      </c>
      <c r="F14">
        <f>VLOOKUP(A14,'fuel(all)'!$A$2:$O$265,13,FALSE)</f>
        <v>1.41410732210395</v>
      </c>
      <c r="G14">
        <f>VLOOKUP(A14,'fuel(all)'!$A$2:$O$265,15,FALSE)</f>
        <v>1.6748181165691101</v>
      </c>
    </row>
    <row r="15" spans="1:7">
      <c r="A15" s="19" t="s">
        <v>104</v>
      </c>
      <c r="B15">
        <f>VLOOKUP(A15,'fuel(all)'!$A$2:$O$265,5,FALSE)</f>
        <v>34.2671745411701</v>
      </c>
      <c r="C15">
        <f>VLOOKUP(A15,'fuel(all)'!$A$2:$O$265,7,FALSE)</f>
        <v>30.8231997713788</v>
      </c>
      <c r="D15">
        <f>VLOOKUP(A15,'fuel(all)'!$A$2:$O$265,9,FALSE)</f>
        <v>30.3574429630395</v>
      </c>
      <c r="E15">
        <f>VLOOKUP(A15,'fuel(all)'!$A$2:$O$265,11,FALSE)</f>
        <v>28.019409246588101</v>
      </c>
      <c r="F15">
        <f>VLOOKUP(A15,'fuel(all)'!$A$2:$O$265,13,FALSE)</f>
        <v>27.653920909629601</v>
      </c>
      <c r="G15">
        <f>VLOOKUP(A15,'fuel(all)'!$A$2:$O$265,15,FALSE)</f>
        <v>24.448890698914301</v>
      </c>
    </row>
    <row r="16" spans="1:7">
      <c r="A16" s="19" t="s">
        <v>103</v>
      </c>
      <c r="B16">
        <f>VLOOKUP(A16,'fuel(all)'!$A$2:$O$265,5,FALSE)</f>
        <v>29.695708318060401</v>
      </c>
      <c r="C16">
        <f>VLOOKUP(A16,'fuel(all)'!$A$2:$O$265,7,FALSE)</f>
        <v>26.294848499833599</v>
      </c>
      <c r="D16">
        <f>VLOOKUP(A16,'fuel(all)'!$A$2:$O$265,9,FALSE)</f>
        <v>26.5579891082185</v>
      </c>
      <c r="E16">
        <f>VLOOKUP(A16,'fuel(all)'!$A$2:$O$265,11,FALSE)</f>
        <v>29.9218048753151</v>
      </c>
      <c r="F16">
        <f>VLOOKUP(A16,'fuel(all)'!$A$2:$O$265,13,FALSE)</f>
        <v>18.284238457056201</v>
      </c>
      <c r="G16">
        <f>VLOOKUP(A16,'fuel(all)'!$A$2:$O$265,15,FALSE)</f>
        <v>24.735957626507599</v>
      </c>
    </row>
    <row r="17" spans="1:7">
      <c r="A17" s="19" t="s">
        <v>64</v>
      </c>
      <c r="B17">
        <f>VLOOKUP(A17,'fuel(all)'!$A$2:$O$265,5,FALSE)</f>
        <v>16.067835965026799</v>
      </c>
      <c r="C17">
        <f>VLOOKUP(A17,'fuel(all)'!$A$2:$O$265,7,FALSE)</f>
        <v>13.2981179530303</v>
      </c>
      <c r="D17">
        <f>VLOOKUP(A17,'fuel(all)'!$A$2:$O$265,9,FALSE)</f>
        <v>16.210013432992302</v>
      </c>
      <c r="E17">
        <f>VLOOKUP(A17,'fuel(all)'!$A$2:$O$265,11,FALSE)</f>
        <v>11.1661749955669</v>
      </c>
      <c r="F17">
        <f>VLOOKUP(A17,'fuel(all)'!$A$2:$O$265,13,FALSE)</f>
        <v>8.2409483567825106</v>
      </c>
      <c r="G17">
        <f>VLOOKUP(A17,'fuel(all)'!$A$2:$O$265,15,FALSE)</f>
        <v>8.1363827146994598</v>
      </c>
    </row>
    <row r="18" spans="1:7">
      <c r="A18" s="19" t="s">
        <v>31</v>
      </c>
      <c r="B18">
        <f>VLOOKUP(A18,'fuel(all)'!$A$2:$O$265,5,FALSE)</f>
        <v>0</v>
      </c>
      <c r="C18">
        <f>VLOOKUP(A18,'fuel(all)'!$A$2:$O$265,7,FALSE)</f>
        <v>0</v>
      </c>
      <c r="D18">
        <f>VLOOKUP(A18,'fuel(all)'!$A$2:$O$265,9,FALSE)</f>
        <v>0</v>
      </c>
      <c r="E18">
        <f>VLOOKUP(A18,'fuel(all)'!$A$2:$O$265,11,FALSE)</f>
        <v>0</v>
      </c>
      <c r="F18">
        <f>VLOOKUP(A18,'fuel(all)'!$A$2:$O$265,13,FALSE)</f>
        <v>0</v>
      </c>
      <c r="G18">
        <f>VLOOKUP(A18,'fuel(all)'!$A$2:$O$265,15,FALSE)</f>
        <v>0</v>
      </c>
    </row>
    <row r="19" spans="1:7">
      <c r="A19" s="19" t="s">
        <v>83</v>
      </c>
      <c r="B19">
        <f>VLOOKUP(A19,'fuel(all)'!$A$2:$O$265,5,FALSE)</f>
        <v>3.09828335658089</v>
      </c>
      <c r="C19">
        <f>VLOOKUP(A19,'fuel(all)'!$A$2:$O$265,7,FALSE)</f>
        <v>2.6458633964907201</v>
      </c>
      <c r="D19">
        <f>VLOOKUP(A19,'fuel(all)'!$A$2:$O$265,9,FALSE)</f>
        <v>4.0116594600650197</v>
      </c>
      <c r="E19">
        <f>VLOOKUP(A19,'fuel(all)'!$A$2:$O$265,11,FALSE)</f>
        <v>3.3174154243367702</v>
      </c>
      <c r="F19">
        <f>VLOOKUP(A19,'fuel(all)'!$A$2:$O$265,13,FALSE)</f>
        <v>1.8263742189279699</v>
      </c>
      <c r="G19">
        <f>VLOOKUP(A19,'fuel(all)'!$A$2:$O$265,15,FALSE)</f>
        <v>2.7636801172325001</v>
      </c>
    </row>
    <row r="20" spans="1:7">
      <c r="A20" s="19" t="s">
        <v>63</v>
      </c>
      <c r="B20">
        <f>VLOOKUP(A20,'fuel(all)'!$A$2:$O$265,5,FALSE)</f>
        <v>36.927038024157902</v>
      </c>
      <c r="C20">
        <f>VLOOKUP(A20,'fuel(all)'!$A$2:$O$265,7,FALSE)</f>
        <v>27.549068704882199</v>
      </c>
      <c r="D20">
        <f>VLOOKUP(A20,'fuel(all)'!$A$2:$O$265,9,FALSE)</f>
        <v>37.641641700102298</v>
      </c>
      <c r="E20">
        <f>VLOOKUP(A20,'fuel(all)'!$A$2:$O$265,11,FALSE)</f>
        <v>33.167863788545397</v>
      </c>
      <c r="F20">
        <f>VLOOKUP(A20,'fuel(all)'!$A$2:$O$265,13,FALSE)</f>
        <v>20.5103432503428</v>
      </c>
      <c r="G20">
        <f>VLOOKUP(A20,'fuel(all)'!$A$2:$O$265,15,FALSE)</f>
        <v>24.399641126130401</v>
      </c>
    </row>
    <row r="21" spans="1:7">
      <c r="A21" s="19" t="s">
        <v>626</v>
      </c>
      <c r="B21">
        <f>VLOOKUP(A21,'fuel(all)'!$A$2:$O$265,5,FALSE)</f>
        <v>9.1081366890255406</v>
      </c>
      <c r="C21">
        <f>VLOOKUP(A21,'fuel(all)'!$A$2:$O$265,7,FALSE)</f>
        <v>5.1956498865479102</v>
      </c>
      <c r="D21">
        <f>VLOOKUP(A21,'fuel(all)'!$A$2:$O$265,9,FALSE)</f>
        <v>5.0877058743609602</v>
      </c>
      <c r="E21">
        <f>VLOOKUP(A21,'fuel(all)'!$A$2:$O$265,11,FALSE)</f>
        <v>5.7585796170971797</v>
      </c>
      <c r="F21">
        <f>VLOOKUP(A21,'fuel(all)'!$A$2:$O$265,13,FALSE)</f>
        <v>3.5787494022861401</v>
      </c>
      <c r="G21">
        <f>VLOOKUP(A21,'fuel(all)'!$A$2:$O$265,15,FALSE)</f>
        <v>4.0222193259132597</v>
      </c>
    </row>
    <row r="22" spans="1:7">
      <c r="A22" s="19" t="s">
        <v>100</v>
      </c>
      <c r="B22">
        <f>VLOOKUP(A22,'fuel(all)'!$A$2:$O$265,5,FALSE)</f>
        <v>3.3614486546798799</v>
      </c>
      <c r="C22">
        <f>VLOOKUP(A22,'fuel(all)'!$A$2:$O$265,7,FALSE)</f>
        <v>3.16151339262395</v>
      </c>
      <c r="D22">
        <f>VLOOKUP(A22,'fuel(all)'!$A$2:$O$265,9,FALSE)</f>
        <v>1.1267449165949299</v>
      </c>
      <c r="E22">
        <f>VLOOKUP(A22,'fuel(all)'!$A$2:$O$265,11,FALSE)</f>
        <v>1.13312897089952</v>
      </c>
      <c r="F22">
        <f>VLOOKUP(A22,'fuel(all)'!$A$2:$O$265,13,FALSE)</f>
        <v>0.495635981496509</v>
      </c>
      <c r="G22">
        <f>VLOOKUP(A22,'fuel(all)'!$A$2:$O$265,15,FALSE)</f>
        <v>1.2020670348587901</v>
      </c>
    </row>
    <row r="23" spans="1:7">
      <c r="A23" s="19" t="s">
        <v>67</v>
      </c>
      <c r="B23">
        <f>VLOOKUP(A23,'fuel(all)'!$A$2:$O$265,5,FALSE)</f>
        <v>4.1734209835066798</v>
      </c>
      <c r="C23">
        <f>VLOOKUP(A23,'fuel(all)'!$A$2:$O$265,7,FALSE)</f>
        <v>4.0995931609898797</v>
      </c>
      <c r="D23">
        <f>VLOOKUP(A23,'fuel(all)'!$A$2:$O$265,9,FALSE)</f>
        <v>4.9207639238998198</v>
      </c>
      <c r="E23">
        <f>VLOOKUP(A23,'fuel(all)'!$A$2:$O$265,11,FALSE)</f>
        <v>4.0466338387947003</v>
      </c>
      <c r="F23">
        <f>VLOOKUP(A23,'fuel(all)'!$A$2:$O$265,13,FALSE)</f>
        <v>2.52147148105202</v>
      </c>
      <c r="G23">
        <f>VLOOKUP(A23,'fuel(all)'!$A$2:$O$265,15,FALSE)</f>
        <v>2.4966965686992699</v>
      </c>
    </row>
    <row r="24" spans="1:7">
      <c r="A24" s="19" t="s">
        <v>50</v>
      </c>
      <c r="B24">
        <f>VLOOKUP(A24,'fuel(all)'!$A$2:$O$265,5,FALSE)</f>
        <v>2.1541552456216002</v>
      </c>
      <c r="C24">
        <f>VLOOKUP(A24,'fuel(all)'!$A$2:$O$265,7,FALSE)</f>
        <v>1.07277837806053</v>
      </c>
      <c r="D24">
        <f>VLOOKUP(A24,'fuel(all)'!$A$2:$O$265,9,FALSE)</f>
        <v>3.9701257922573499</v>
      </c>
      <c r="E24">
        <f>VLOOKUP(A24,'fuel(all)'!$A$2:$O$265,11,FALSE)</f>
        <v>3.2922975007284001</v>
      </c>
      <c r="F24">
        <f>VLOOKUP(A24,'fuel(all)'!$A$2:$O$265,13,FALSE)</f>
        <v>0.85849253029916806</v>
      </c>
      <c r="G24">
        <f>VLOOKUP(A24,'fuel(all)'!$A$2:$O$265,15,FALSE)</f>
        <v>1.1724668434207599</v>
      </c>
    </row>
    <row r="25" spans="1:7">
      <c r="A25" s="19" t="s">
        <v>93</v>
      </c>
      <c r="B25">
        <f>VLOOKUP(A25,'fuel(all)'!$A$2:$O$265,5,FALSE)</f>
        <v>0</v>
      </c>
      <c r="C25">
        <f>VLOOKUP(A25,'fuel(all)'!$A$2:$O$265,7,FALSE)</f>
        <v>0</v>
      </c>
      <c r="D25">
        <f>VLOOKUP(A25,'fuel(all)'!$A$2:$O$265,9,FALSE)</f>
        <v>0</v>
      </c>
      <c r="E25">
        <f>VLOOKUP(A25,'fuel(all)'!$A$2:$O$265,11,FALSE)</f>
        <v>0</v>
      </c>
      <c r="F25">
        <f>VLOOKUP(A25,'fuel(all)'!$A$2:$O$265,13,FALSE)</f>
        <v>0</v>
      </c>
      <c r="G25">
        <f>VLOOKUP(A25,'fuel(all)'!$A$2:$O$265,15,FALSE)</f>
        <v>0</v>
      </c>
    </row>
    <row r="26" spans="1:7">
      <c r="A26" s="19" t="s">
        <v>88</v>
      </c>
      <c r="B26">
        <f>VLOOKUP(A26,'fuel(all)'!$A$2:$O$265,5,FALSE)</f>
        <v>0.65001940505740197</v>
      </c>
      <c r="C26">
        <f>VLOOKUP(A26,'fuel(all)'!$A$2:$O$265,7,FALSE)</f>
        <v>0.31270758848964297</v>
      </c>
      <c r="D26">
        <f>VLOOKUP(A26,'fuel(all)'!$A$2:$O$265,9,FALSE)</f>
        <v>1.4284396622626001E-2</v>
      </c>
      <c r="E26">
        <f>VLOOKUP(A26,'fuel(all)'!$A$2:$O$265,11,FALSE)</f>
        <v>1.41294644762111E-2</v>
      </c>
      <c r="F26">
        <f>VLOOKUP(A26,'fuel(all)'!$A$2:$O$265,13,FALSE)</f>
        <v>2.9789408802617701E-2</v>
      </c>
      <c r="G26">
        <f>VLOOKUP(A26,'fuel(all)'!$A$2:$O$265,15,FALSE)</f>
        <v>0</v>
      </c>
    </row>
    <row r="27" spans="1:7">
      <c r="A27" s="19" t="s">
        <v>56</v>
      </c>
      <c r="B27">
        <f>VLOOKUP(A27,'fuel(all)'!$A$2:$O$265,5,FALSE)</f>
        <v>17.3239757413142</v>
      </c>
      <c r="C27">
        <f>VLOOKUP(A27,'fuel(all)'!$A$2:$O$265,7,FALSE)</f>
        <v>14.177306021805601</v>
      </c>
      <c r="D27">
        <f>VLOOKUP(A27,'fuel(all)'!$A$2:$O$265,9,FALSE)</f>
        <v>16.787996799469799</v>
      </c>
      <c r="E27">
        <f>VLOOKUP(A27,'fuel(all)'!$A$2:$O$265,11,FALSE)</f>
        <v>13.1898466039483</v>
      </c>
      <c r="F27">
        <f>VLOOKUP(A27,'fuel(all)'!$A$2:$O$265,13,FALSE)</f>
        <v>5.6474506283431598</v>
      </c>
      <c r="G27">
        <f>VLOOKUP(A27,'fuel(all)'!$A$2:$O$265,15,FALSE)</f>
        <v>0</v>
      </c>
    </row>
    <row r="28" spans="1:7">
      <c r="A28" s="19" t="s">
        <v>59</v>
      </c>
      <c r="B28">
        <f>VLOOKUP(A28,'fuel(all)'!$A$2:$O$265,5,FALSE)</f>
        <v>97.082784866787406</v>
      </c>
      <c r="C28">
        <f>VLOOKUP(A28,'fuel(all)'!$A$2:$O$265,7,FALSE)</f>
        <v>94.5094963155248</v>
      </c>
      <c r="D28">
        <f>VLOOKUP(A28,'fuel(all)'!$A$2:$O$265,9,FALSE)</f>
        <v>93.419356784862899</v>
      </c>
      <c r="E28">
        <f>VLOOKUP(A28,'fuel(all)'!$A$2:$O$265,11,FALSE)</f>
        <v>92.638412567577006</v>
      </c>
      <c r="F28">
        <f>VLOOKUP(A28,'fuel(all)'!$A$2:$O$265,13,FALSE)</f>
        <v>91.540575386046896</v>
      </c>
      <c r="G28">
        <f>VLOOKUP(A28,'fuel(all)'!$A$2:$O$265,15,FALSE)</f>
        <v>92.222454280354299</v>
      </c>
    </row>
    <row r="29" spans="1:7">
      <c r="A29" s="20" t="s">
        <v>21</v>
      </c>
      <c r="B29">
        <f>VLOOKUP(A29,'fuel(all)'!$A$2:$O$265,5,FALSE)</f>
        <v>96.491063376989004</v>
      </c>
      <c r="C29">
        <f>VLOOKUP(A29,'fuel(all)'!$A$2:$O$265,7,FALSE)</f>
        <v>92.752284294089904</v>
      </c>
      <c r="D29">
        <f>VLOOKUP(A29,'fuel(all)'!$A$2:$O$265,9,FALSE)</f>
        <v>0</v>
      </c>
      <c r="E29">
        <f>VLOOKUP(A29,'fuel(all)'!$A$2:$O$265,11,FALSE)</f>
        <v>95.222108602123896</v>
      </c>
      <c r="F29">
        <f>VLOOKUP(A29,'fuel(all)'!$A$2:$O$265,13,FALSE)</f>
        <v>92.780325466333693</v>
      </c>
      <c r="G29">
        <f>VLOOKUP(A29,'fuel(all)'!$A$2:$O$265,15,FALSE)</f>
        <v>90.902086709006198</v>
      </c>
    </row>
    <row r="30" spans="1:7">
      <c r="A30" s="20" t="s">
        <v>37</v>
      </c>
      <c r="B30">
        <f>VLOOKUP(A30,'fuel(all)'!$A$2:$O$265,5,FALSE)</f>
        <v>0.15081529643479</v>
      </c>
      <c r="C30">
        <f>VLOOKUP(A30,'fuel(all)'!$A$2:$O$265,7,FALSE)</f>
        <v>1.10025668439355</v>
      </c>
      <c r="D30">
        <f>VLOOKUP(A30,'fuel(all)'!$A$2:$O$265,9,FALSE)</f>
        <v>0.28807806653761597</v>
      </c>
      <c r="E30">
        <f>VLOOKUP(A30,'fuel(all)'!$A$2:$O$265,11,FALSE)</f>
        <v>0.168398551895312</v>
      </c>
      <c r="F30">
        <f>VLOOKUP(A30,'fuel(all)'!$A$2:$O$265,13,FALSE)</f>
        <v>0.106914044549968</v>
      </c>
      <c r="G30">
        <f>VLOOKUP(A30,'fuel(all)'!$A$2:$O$265,15,FALSE)</f>
        <v>1.7167325709591701</v>
      </c>
    </row>
    <row r="31" spans="1:7">
      <c r="A31" s="20" t="s">
        <v>95</v>
      </c>
      <c r="B31">
        <f>VLOOKUP(A31,'fuel(all)'!$A$2:$O$265,5,FALSE)</f>
        <v>11.118427987110399</v>
      </c>
      <c r="C31">
        <f>VLOOKUP(A31,'fuel(all)'!$A$2:$O$265,7,FALSE)</f>
        <v>11.915180674060901</v>
      </c>
      <c r="D31">
        <f>VLOOKUP(A31,'fuel(all)'!$A$2:$O$265,9,FALSE)</f>
        <v>14.664757543475</v>
      </c>
      <c r="E31">
        <f>VLOOKUP(A31,'fuel(all)'!$A$2:$O$265,11,FALSE)</f>
        <v>14.445847891042201</v>
      </c>
      <c r="F31">
        <f>VLOOKUP(A31,'fuel(all)'!$A$2:$O$265,13,FALSE)</f>
        <v>7.8439050555487801</v>
      </c>
      <c r="G31">
        <f>VLOOKUP(A31,'fuel(all)'!$A$2:$O$265,15,FALSE)</f>
        <v>10.4489706183526</v>
      </c>
    </row>
    <row r="32" spans="1:7">
      <c r="A32" s="20" t="s">
        <v>89</v>
      </c>
      <c r="B32">
        <f>VLOOKUP(A32,'fuel(all)'!$A$2:$O$265,5,FALSE)</f>
        <v>9.4594116426453407</v>
      </c>
      <c r="C32">
        <f>VLOOKUP(A32,'fuel(all)'!$A$2:$O$265,7,FALSE)</f>
        <v>9.9057875564365592</v>
      </c>
      <c r="D32">
        <f>VLOOKUP(A32,'fuel(all)'!$A$2:$O$265,9,FALSE)</f>
        <v>11.027142860997699</v>
      </c>
      <c r="E32">
        <f>VLOOKUP(A32,'fuel(all)'!$A$2:$O$265,11,FALSE)</f>
        <v>9.2465223472318492</v>
      </c>
      <c r="F32">
        <f>VLOOKUP(A32,'fuel(all)'!$A$2:$O$265,13,FALSE)</f>
        <v>6.3446922795353897</v>
      </c>
      <c r="G32">
        <f>VLOOKUP(A32,'fuel(all)'!$A$2:$O$265,15,FALSE)</f>
        <v>12.4970135926179</v>
      </c>
    </row>
    <row r="33" spans="1:7">
      <c r="A33" s="20" t="s">
        <v>96</v>
      </c>
      <c r="B33">
        <f>VLOOKUP(A33,'fuel(all)'!$A$2:$O$265,5,FALSE)</f>
        <v>17.387683179988699</v>
      </c>
      <c r="C33">
        <f>VLOOKUP(A33,'fuel(all)'!$A$2:$O$265,7,FALSE)</f>
        <v>14.042296299284599</v>
      </c>
      <c r="D33">
        <f>VLOOKUP(A33,'fuel(all)'!$A$2:$O$265,9,FALSE)</f>
        <v>14.370336797297901</v>
      </c>
      <c r="E33">
        <f>VLOOKUP(A33,'fuel(all)'!$A$2:$O$265,11,FALSE)</f>
        <v>10.6176562100708</v>
      </c>
      <c r="F33">
        <f>VLOOKUP(A33,'fuel(all)'!$A$2:$O$265,13,FALSE)</f>
        <v>4.9026668876985697</v>
      </c>
      <c r="G33">
        <f>VLOOKUP(A33,'fuel(all)'!$A$2:$O$265,15,FALSE)</f>
        <v>6.6609227933818902</v>
      </c>
    </row>
    <row r="34" spans="1:7">
      <c r="A34" s="20" t="s">
        <v>86</v>
      </c>
      <c r="B34">
        <f>VLOOKUP(A34,'fuel(all)'!$A$2:$O$265,5,FALSE)</f>
        <v>9.4474043650489605</v>
      </c>
      <c r="C34">
        <f>VLOOKUP(A34,'fuel(all)'!$A$2:$O$265,7,FALSE)</f>
        <v>8.1283364603327293</v>
      </c>
      <c r="D34">
        <f>VLOOKUP(A34,'fuel(all)'!$A$2:$O$265,9,FALSE)</f>
        <v>6.3748516179103003</v>
      </c>
      <c r="E34">
        <f>VLOOKUP(A34,'fuel(all)'!$A$2:$O$265,11,FALSE)</f>
        <v>4.7518471290083903</v>
      </c>
      <c r="F34">
        <f>VLOOKUP(A34,'fuel(all)'!$A$2:$O$265,13,FALSE)</f>
        <v>2.5709565919416701</v>
      </c>
      <c r="G34">
        <f>VLOOKUP(A34,'fuel(all)'!$A$2:$O$265,15,FALSE)</f>
        <v>4.2861030465106804</v>
      </c>
    </row>
    <row r="35" spans="1:7">
      <c r="A35" s="20" t="s">
        <v>24</v>
      </c>
      <c r="B35">
        <f>VLOOKUP(A35,'fuel(all)'!$A$2:$O$265,5,FALSE)</f>
        <v>18.3965767828652</v>
      </c>
      <c r="C35">
        <f>VLOOKUP(A35,'fuel(all)'!$A$2:$O$265,7,FALSE)</f>
        <v>15.856876825526699</v>
      </c>
      <c r="D35">
        <f>VLOOKUP(A35,'fuel(all)'!$A$2:$O$265,9,FALSE)</f>
        <v>20.436155586352001</v>
      </c>
      <c r="E35">
        <f>VLOOKUP(A35,'fuel(all)'!$A$2:$O$265,11,FALSE)</f>
        <v>22.011187692999801</v>
      </c>
      <c r="F35">
        <f>VLOOKUP(A35,'fuel(all)'!$A$2:$O$265,13,FALSE)</f>
        <v>13.783290019128801</v>
      </c>
      <c r="G35">
        <f>VLOOKUP(A35,'fuel(all)'!$A$2:$O$265,15,FALSE)</f>
        <v>15.3211634190955</v>
      </c>
    </row>
    <row r="36" spans="1:7">
      <c r="A36" s="20" t="s">
        <v>101</v>
      </c>
      <c r="B36">
        <f>VLOOKUP(A36,'fuel(all)'!$A$2:$O$265,5,FALSE)</f>
        <v>18.276289558645701</v>
      </c>
      <c r="C36">
        <f>VLOOKUP(A36,'fuel(all)'!$A$2:$O$265,7,FALSE)</f>
        <v>22.688774786941799</v>
      </c>
      <c r="D36">
        <f>VLOOKUP(A36,'fuel(all)'!$A$2:$O$265,9,FALSE)</f>
        <v>23.865312109371299</v>
      </c>
      <c r="E36">
        <f>VLOOKUP(A36,'fuel(all)'!$A$2:$O$265,11,FALSE)</f>
        <v>21.975782253212898</v>
      </c>
      <c r="F36">
        <f>VLOOKUP(A36,'fuel(all)'!$A$2:$O$265,13,FALSE)</f>
        <v>15.945311533120901</v>
      </c>
      <c r="G36">
        <f>VLOOKUP(A36,'fuel(all)'!$A$2:$O$265,15,FALSE)</f>
        <v>0</v>
      </c>
    </row>
    <row r="37" spans="1:7">
      <c r="A37" s="20" t="s">
        <v>51</v>
      </c>
      <c r="B37">
        <f>VLOOKUP(A37,'fuel(all)'!$A$2:$O$265,5,FALSE)</f>
        <v>0.47935618118874102</v>
      </c>
      <c r="C37">
        <f>VLOOKUP(A37,'fuel(all)'!$A$2:$O$265,7,FALSE)</f>
        <v>1.30244723790398</v>
      </c>
      <c r="D37">
        <f>VLOOKUP(A37,'fuel(all)'!$A$2:$O$265,9,FALSE)</f>
        <v>0.99309266978161304</v>
      </c>
      <c r="E37">
        <f>VLOOKUP(A37,'fuel(all)'!$A$2:$O$265,11,FALSE)</f>
        <v>1.4810226862021501</v>
      </c>
      <c r="F37">
        <f>VLOOKUP(A37,'fuel(all)'!$A$2:$O$265,13,FALSE)</f>
        <v>1.47022422929957</v>
      </c>
      <c r="G37">
        <f>VLOOKUP(A37,'fuel(all)'!$A$2:$O$265,15,FALSE)</f>
        <v>0.62457803765808895</v>
      </c>
    </row>
    <row r="38" spans="1:7">
      <c r="A38" s="20" t="s">
        <v>18</v>
      </c>
      <c r="B38">
        <f>VLOOKUP(A38,'fuel(all)'!$A$2:$O$265,5,FALSE)</f>
        <v>3.3049823262537199</v>
      </c>
      <c r="C38">
        <f>VLOOKUP(A38,'fuel(all)'!$A$2:$O$265,7,FALSE)</f>
        <v>1.8821934192104499</v>
      </c>
      <c r="D38">
        <f>VLOOKUP(A38,'fuel(all)'!$A$2:$O$265,9,FALSE)</f>
        <v>2.3923252911487598</v>
      </c>
      <c r="E38">
        <f>VLOOKUP(A38,'fuel(all)'!$A$2:$O$265,11,FALSE)</f>
        <v>2.95935892071016</v>
      </c>
      <c r="F38">
        <f>VLOOKUP(A38,'fuel(all)'!$A$2:$O$265,13,FALSE)</f>
        <v>1.33792938917211</v>
      </c>
      <c r="G38">
        <f>VLOOKUP(A38,'fuel(all)'!$A$2:$O$265,15,FALSE)</f>
        <v>1.57619669552464</v>
      </c>
    </row>
    <row r="39" spans="1:7">
      <c r="A39" s="20" t="s">
        <v>102</v>
      </c>
      <c r="B39">
        <f>VLOOKUP(A39,'fuel(all)'!$A$2:$O$265,5,FALSE)</f>
        <v>2.4087933877816599</v>
      </c>
      <c r="C39">
        <f>VLOOKUP(A39,'fuel(all)'!$A$2:$O$265,7,FALSE)</f>
        <v>0.95308283644580305</v>
      </c>
      <c r="D39">
        <f>VLOOKUP(A39,'fuel(all)'!$A$2:$O$265,9,FALSE)</f>
        <v>1.0142317026076699</v>
      </c>
      <c r="E39">
        <f>VLOOKUP(A39,'fuel(all)'!$A$2:$O$265,11,FALSE)</f>
        <v>0.93398428311774395</v>
      </c>
      <c r="F39">
        <f>VLOOKUP(A39,'fuel(all)'!$A$2:$O$265,13,FALSE)</f>
        <v>0.80412982686363799</v>
      </c>
      <c r="G39">
        <f>VLOOKUP(A39,'fuel(all)'!$A$2:$O$265,15,FALSE)</f>
        <v>0.89796249044926901</v>
      </c>
    </row>
    <row r="40" spans="1:7">
      <c r="A40" s="20" t="s">
        <v>29</v>
      </c>
      <c r="B40">
        <f>VLOOKUP(A40,'fuel(all)'!$A$2:$O$265,5,FALSE)</f>
        <v>91.369664997231794</v>
      </c>
      <c r="C40">
        <f>VLOOKUP(A40,'fuel(all)'!$A$2:$O$265,7,FALSE)</f>
        <v>87.541033973547201</v>
      </c>
      <c r="D40">
        <f>VLOOKUP(A40,'fuel(all)'!$A$2:$O$265,9,FALSE)</f>
        <v>88.501183035177505</v>
      </c>
      <c r="E40">
        <f>VLOOKUP(A40,'fuel(all)'!$A$2:$O$265,11,FALSE)</f>
        <v>84.9370072153405</v>
      </c>
      <c r="F40">
        <f>VLOOKUP(A40,'fuel(all)'!$A$2:$O$265,13,FALSE)</f>
        <v>77.3982999622298</v>
      </c>
      <c r="G40">
        <f>VLOOKUP(A40,'fuel(all)'!$A$2:$O$265,15,FALSE)</f>
        <v>0</v>
      </c>
    </row>
    <row r="41" spans="1:7">
      <c r="A41" s="20" t="s">
        <v>91</v>
      </c>
      <c r="B41">
        <f>VLOOKUP(A41,'fuel(all)'!$A$2:$O$265,5,FALSE)</f>
        <v>61.7154119715888</v>
      </c>
      <c r="C41">
        <f>VLOOKUP(A41,'fuel(all)'!$A$2:$O$265,7,FALSE)</f>
        <v>55.2784307172277</v>
      </c>
      <c r="D41">
        <f>VLOOKUP(A41,'fuel(all)'!$A$2:$O$265,9,FALSE)</f>
        <v>57.885130945158402</v>
      </c>
      <c r="E41">
        <f>VLOOKUP(A41,'fuel(all)'!$A$2:$O$265,11,FALSE)</f>
        <v>53.469381575520302</v>
      </c>
      <c r="F41">
        <f>VLOOKUP(A41,'fuel(all)'!$A$2:$O$265,13,FALSE)</f>
        <v>33.097836369219799</v>
      </c>
      <c r="G41">
        <f>VLOOKUP(A41,'fuel(all)'!$A$2:$O$265,15,FALSE)</f>
        <v>41.094858450483301</v>
      </c>
    </row>
    <row r="42" spans="1:7">
      <c r="A42" s="20" t="s">
        <v>39</v>
      </c>
      <c r="B42">
        <f>VLOOKUP(A42,'fuel(all)'!$A$2:$O$265,5,FALSE)</f>
        <v>97.578775999942494</v>
      </c>
      <c r="C42">
        <f>VLOOKUP(A42,'fuel(all)'!$A$2:$O$265,7,FALSE)</f>
        <v>97.345998211011505</v>
      </c>
      <c r="D42">
        <f>VLOOKUP(A42,'fuel(all)'!$A$2:$O$265,9,FALSE)</f>
        <v>97.135491241910103</v>
      </c>
      <c r="E42">
        <f>VLOOKUP(A42,'fuel(all)'!$A$2:$O$265,11,FALSE)</f>
        <v>95.764231785516301</v>
      </c>
      <c r="F42">
        <f>VLOOKUP(A42,'fuel(all)'!$A$2:$O$265,13,FALSE)</f>
        <v>93.992128248157698</v>
      </c>
      <c r="G42">
        <f>VLOOKUP(A42,'fuel(all)'!$A$2:$O$265,15,FALSE)</f>
        <v>0</v>
      </c>
    </row>
    <row r="43" spans="1:7">
      <c r="A43" s="20" t="s">
        <v>90</v>
      </c>
      <c r="B43">
        <f>VLOOKUP(A43,'fuel(all)'!$A$2:$O$265,5,FALSE)</f>
        <v>52.303578653473799</v>
      </c>
      <c r="C43">
        <f>VLOOKUP(A43,'fuel(all)'!$A$2:$O$265,7,FALSE)</f>
        <v>43.862265842484902</v>
      </c>
      <c r="D43">
        <f>VLOOKUP(A43,'fuel(all)'!$A$2:$O$265,9,FALSE)</f>
        <v>55.004594872936998</v>
      </c>
      <c r="E43">
        <f>VLOOKUP(A43,'fuel(all)'!$A$2:$O$265,11,FALSE)</f>
        <v>57.843616590598302</v>
      </c>
      <c r="F43">
        <f>VLOOKUP(A43,'fuel(all)'!$A$2:$O$265,13,FALSE)</f>
        <v>34.588507842945198</v>
      </c>
      <c r="G43">
        <f>VLOOKUP(A43,'fuel(all)'!$A$2:$O$265,15,FALSE)</f>
        <v>40.253484985954401</v>
      </c>
    </row>
    <row r="44" spans="1:7">
      <c r="A44" s="20" t="s">
        <v>19</v>
      </c>
      <c r="B44">
        <f>VLOOKUP(A44,'fuel(all)'!$A$2:$O$265,5,FALSE)</f>
        <v>69.254421313970397</v>
      </c>
      <c r="C44">
        <f>VLOOKUP(A44,'fuel(all)'!$A$2:$O$265,7,FALSE)</f>
        <v>72.778140012417794</v>
      </c>
      <c r="D44">
        <f>VLOOKUP(A44,'fuel(all)'!$A$2:$O$265,9,FALSE)</f>
        <v>70.558679006530298</v>
      </c>
      <c r="E44">
        <f>VLOOKUP(A44,'fuel(all)'!$A$2:$O$265,11,FALSE)</f>
        <v>76.627131160979303</v>
      </c>
      <c r="F44">
        <f>VLOOKUP(A44,'fuel(all)'!$A$2:$O$265,13,FALSE)</f>
        <v>60.735269541611203</v>
      </c>
      <c r="G44">
        <f>VLOOKUP(A44,'fuel(all)'!$A$2:$O$265,15,FALSE)</f>
        <v>70.024413117485906</v>
      </c>
    </row>
    <row r="45" spans="1:7">
      <c r="A45" s="20" t="s">
        <v>80</v>
      </c>
      <c r="B45">
        <f>VLOOKUP(A45,'fuel(all)'!$A$2:$O$265,5,FALSE)</f>
        <v>5.9666491434620896</v>
      </c>
      <c r="C45">
        <f>VLOOKUP(A45,'fuel(all)'!$A$2:$O$265,7,FALSE)</f>
        <v>6.9253216857312498</v>
      </c>
      <c r="D45">
        <f>VLOOKUP(A45,'fuel(all)'!$A$2:$O$265,9,FALSE)</f>
        <v>5.04909387934309</v>
      </c>
      <c r="E45">
        <f>VLOOKUP(A45,'fuel(all)'!$A$2:$O$265,11,FALSE)</f>
        <v>3.38994047309588</v>
      </c>
      <c r="F45">
        <f>VLOOKUP(A45,'fuel(all)'!$A$2:$O$265,13,FALSE)</f>
        <v>0.96591913495119497</v>
      </c>
      <c r="G45">
        <f>VLOOKUP(A45,'fuel(all)'!$A$2:$O$265,15,FALSE)</f>
        <v>1.45805260448525</v>
      </c>
    </row>
    <row r="46" spans="1:7">
      <c r="A46" s="20" t="s">
        <v>43</v>
      </c>
      <c r="B46">
        <f>VLOOKUP(A46,'fuel(all)'!$A$2:$O$265,5,FALSE)</f>
        <v>0.30033925801760403</v>
      </c>
      <c r="C46">
        <f>VLOOKUP(A46,'fuel(all)'!$A$2:$O$265,7,FALSE)</f>
        <v>0.35699853361761902</v>
      </c>
      <c r="D46">
        <f>VLOOKUP(A46,'fuel(all)'!$A$2:$O$265,9,FALSE)</f>
        <v>0.57594423978327103</v>
      </c>
      <c r="E46">
        <f>VLOOKUP(A46,'fuel(all)'!$A$2:$O$265,11,FALSE)</f>
        <v>0.48813490308655699</v>
      </c>
      <c r="F46">
        <f>VLOOKUP(A46,'fuel(all)'!$A$2:$O$265,13,FALSE)</f>
        <v>0.170939776290122</v>
      </c>
      <c r="G46">
        <f>VLOOKUP(A46,'fuel(all)'!$A$2:$O$265,15,FALSE)</f>
        <v>0.18468172092705001</v>
      </c>
    </row>
    <row r="47" spans="1:7">
      <c r="A47" s="20" t="s">
        <v>54</v>
      </c>
      <c r="B47">
        <f>VLOOKUP(A47,'fuel(all)'!$A$2:$O$265,5,FALSE)</f>
        <v>94.370132876799204</v>
      </c>
      <c r="C47">
        <f>VLOOKUP(A47,'fuel(all)'!$A$2:$O$265,7,FALSE)</f>
        <v>94.411267428225599</v>
      </c>
      <c r="D47">
        <f>VLOOKUP(A47,'fuel(all)'!$A$2:$O$265,9,FALSE)</f>
        <v>0</v>
      </c>
      <c r="E47">
        <f>VLOOKUP(A47,'fuel(all)'!$A$2:$O$265,11,FALSE)</f>
        <v>0</v>
      </c>
      <c r="F47">
        <f>VLOOKUP(A47,'fuel(all)'!$A$2:$O$265,13,FALSE)</f>
        <v>0</v>
      </c>
      <c r="G47">
        <f>VLOOKUP(A47,'fuel(all)'!$A$2:$O$265,15,FALSE)</f>
        <v>0</v>
      </c>
    </row>
    <row r="48" spans="1:7">
      <c r="A48" s="20" t="s">
        <v>16</v>
      </c>
      <c r="B48">
        <f>VLOOKUP(A48,'fuel(all)'!$A$2:$O$265,5,FALSE)</f>
        <v>86.389095585623807</v>
      </c>
      <c r="C48">
        <f>VLOOKUP(A48,'fuel(all)'!$A$2:$O$265,7,FALSE)</f>
        <v>77.843840934196905</v>
      </c>
      <c r="D48">
        <f>VLOOKUP(A48,'fuel(all)'!$A$2:$O$265,9,FALSE)</f>
        <v>83.549548190259699</v>
      </c>
      <c r="E48">
        <f>VLOOKUP(A48,'fuel(all)'!$A$2:$O$265,11,FALSE)</f>
        <v>81.671196778666598</v>
      </c>
      <c r="F48">
        <f>VLOOKUP(A48,'fuel(all)'!$A$2:$O$265,13,FALSE)</f>
        <v>75.108375046102097</v>
      </c>
      <c r="G48">
        <f>VLOOKUP(A48,'fuel(all)'!$A$2:$O$265,15,FALSE)</f>
        <v>75.221407863399193</v>
      </c>
    </row>
    <row r="49" spans="1:7">
      <c r="A49" s="20" t="s">
        <v>57</v>
      </c>
      <c r="B49">
        <f>VLOOKUP(A49,'fuel(all)'!$A$2:$O$265,5,FALSE)</f>
        <v>0.73134824355336403</v>
      </c>
      <c r="C49">
        <f>VLOOKUP(A49,'fuel(all)'!$A$2:$O$265,7,FALSE)</f>
        <v>0.55943432983480701</v>
      </c>
      <c r="D49">
        <f>VLOOKUP(A49,'fuel(all)'!$A$2:$O$265,9,FALSE)</f>
        <v>1.24926373435636</v>
      </c>
      <c r="E49">
        <f>VLOOKUP(A49,'fuel(all)'!$A$2:$O$265,11,FALSE)</f>
        <v>1.15604200977598</v>
      </c>
      <c r="F49">
        <f>VLOOKUP(A49,'fuel(all)'!$A$2:$O$265,13,FALSE)</f>
        <v>1.0048873640889</v>
      </c>
      <c r="G49">
        <f>VLOOKUP(A49,'fuel(all)'!$A$2:$O$265,15,FALSE)</f>
        <v>1.0469929879369699</v>
      </c>
    </row>
    <row r="50" spans="1:7">
      <c r="A50" s="20" t="s">
        <v>55</v>
      </c>
      <c r="B50">
        <f>VLOOKUP(A50,'fuel(all)'!$A$2:$O$265,5,FALSE)</f>
        <v>2.93110667150316</v>
      </c>
      <c r="C50">
        <f>VLOOKUP(A50,'fuel(all)'!$A$2:$O$265,7,FALSE)</f>
        <v>2.5305251775773501</v>
      </c>
      <c r="D50">
        <f>VLOOKUP(A50,'fuel(all)'!$A$2:$O$265,9,FALSE)</f>
        <v>1.8862019534951699</v>
      </c>
      <c r="E50">
        <f>VLOOKUP(A50,'fuel(all)'!$A$2:$O$265,11,FALSE)</f>
        <v>2.1908977035067601</v>
      </c>
      <c r="F50">
        <f>VLOOKUP(A50,'fuel(all)'!$A$2:$O$265,13,FALSE)</f>
        <v>1.34272594263089</v>
      </c>
      <c r="G50">
        <f>VLOOKUP(A50,'fuel(all)'!$A$2:$O$265,15,FALSE)</f>
        <v>0.89518439086212898</v>
      </c>
    </row>
    <row r="51" spans="1:7">
      <c r="A51" s="20" t="s">
        <v>30</v>
      </c>
      <c r="B51">
        <f>VLOOKUP(A51,'fuel(all)'!$A$2:$O$265,5,FALSE)</f>
        <v>6.4118458138811496</v>
      </c>
      <c r="C51">
        <f>VLOOKUP(A51,'fuel(all)'!$A$2:$O$265,7,FALSE)</f>
        <v>4.8365206239528096</v>
      </c>
      <c r="D51">
        <f>VLOOKUP(A51,'fuel(all)'!$A$2:$O$265,9,FALSE)</f>
        <v>6.1606395579547701</v>
      </c>
      <c r="E51">
        <f>VLOOKUP(A51,'fuel(all)'!$A$2:$O$265,11,FALSE)</f>
        <v>4.8007662516001304</v>
      </c>
      <c r="F51">
        <f>VLOOKUP(A51,'fuel(all)'!$A$2:$O$265,13,FALSE)</f>
        <v>2.7095836966362699</v>
      </c>
      <c r="G51">
        <f>VLOOKUP(A51,'fuel(all)'!$A$2:$O$265,15,FALSE)</f>
        <v>3.9478126921494598</v>
      </c>
    </row>
    <row r="52" spans="1:7">
      <c r="A52" s="20" t="s">
        <v>46</v>
      </c>
      <c r="B52">
        <f>VLOOKUP(A52,'fuel(all)'!$A$2:$O$265,5,FALSE)</f>
        <v>2.41547587159865</v>
      </c>
      <c r="C52">
        <f>VLOOKUP(A52,'fuel(all)'!$A$2:$O$265,7,FALSE)</f>
        <v>0.32351245468206002</v>
      </c>
      <c r="D52">
        <f>VLOOKUP(A52,'fuel(all)'!$A$2:$O$265,9,FALSE)</f>
        <v>52.685499968544498</v>
      </c>
      <c r="E52">
        <f>VLOOKUP(A52,'fuel(all)'!$A$2:$O$265,11,FALSE)</f>
        <v>0</v>
      </c>
      <c r="F52">
        <f>VLOOKUP(A52,'fuel(all)'!$A$2:$O$265,13,FALSE)</f>
        <v>22.146921135608402</v>
      </c>
      <c r="G52">
        <f>VLOOKUP(A52,'fuel(all)'!$A$2:$O$265,15,FALSE)</f>
        <v>47.5464948843291</v>
      </c>
    </row>
    <row r="53" spans="1:7">
      <c r="A53" s="20" t="s">
        <v>53</v>
      </c>
      <c r="B53">
        <f>VLOOKUP(A53,'fuel(all)'!$A$2:$O$265,5,FALSE)</f>
        <v>34.312040850177397</v>
      </c>
      <c r="C53">
        <f>VLOOKUP(A53,'fuel(all)'!$A$2:$O$265,7,FALSE)</f>
        <v>23.191196134147901</v>
      </c>
      <c r="D53">
        <f>VLOOKUP(A53,'fuel(all)'!$A$2:$O$265,9,FALSE)</f>
        <v>16.5527747727076</v>
      </c>
      <c r="E53">
        <f>VLOOKUP(A53,'fuel(all)'!$A$2:$O$265,11,FALSE)</f>
        <v>19.187163705898499</v>
      </c>
      <c r="F53">
        <f>VLOOKUP(A53,'fuel(all)'!$A$2:$O$265,13,FALSE)</f>
        <v>12.2256895015017</v>
      </c>
      <c r="G53">
        <f>VLOOKUP(A53,'fuel(all)'!$A$2:$O$265,15,FALSE)</f>
        <v>18.9023056188969</v>
      </c>
    </row>
    <row r="54" spans="1:7">
      <c r="A54" s="20" t="s">
        <v>49</v>
      </c>
      <c r="B54">
        <f>VLOOKUP(A54,'fuel(all)'!$A$2:$O$265,5,FALSE)</f>
        <v>2.1069103402862699</v>
      </c>
      <c r="C54">
        <f>VLOOKUP(A54,'fuel(all)'!$A$2:$O$265,7,FALSE)</f>
        <v>4.3018201055379199</v>
      </c>
      <c r="D54">
        <f>VLOOKUP(A54,'fuel(all)'!$A$2:$O$265,9,FALSE)</f>
        <v>0</v>
      </c>
      <c r="E54">
        <f>VLOOKUP(A54,'fuel(all)'!$A$2:$O$265,11,FALSE)</f>
        <v>0</v>
      </c>
      <c r="F54">
        <f>VLOOKUP(A54,'fuel(all)'!$A$2:$O$265,13,FALSE)</f>
        <v>0</v>
      </c>
      <c r="G54">
        <f>VLOOKUP(A54,'fuel(all)'!$A$2:$O$265,15,FALSE)</f>
        <v>0.89666696152605696</v>
      </c>
    </row>
    <row r="55" spans="1:7">
      <c r="A55" s="20" t="s">
        <v>38</v>
      </c>
      <c r="B55">
        <f>VLOOKUP(A55,'fuel(all)'!$A$2:$O$265,5,FALSE)</f>
        <v>20.289214372222499</v>
      </c>
      <c r="C55">
        <f>VLOOKUP(A55,'fuel(all)'!$A$2:$O$265,7,FALSE)</f>
        <v>11.052798419448999</v>
      </c>
      <c r="D55">
        <f>VLOOKUP(A55,'fuel(all)'!$A$2:$O$265,9,FALSE)</f>
        <v>9.9300773981872901</v>
      </c>
      <c r="E55">
        <f>VLOOKUP(A55,'fuel(all)'!$A$2:$O$265,11,FALSE)</f>
        <v>6.1582822496206298</v>
      </c>
      <c r="F55">
        <f>VLOOKUP(A55,'fuel(all)'!$A$2:$O$265,13,FALSE)</f>
        <v>2.0313219626552201</v>
      </c>
      <c r="G55">
        <f>VLOOKUP(A55,'fuel(all)'!$A$2:$O$265,15,FALSE)</f>
        <v>1.5992699692416901</v>
      </c>
    </row>
    <row r="56" spans="1:7">
      <c r="A56" s="20" t="s">
        <v>36</v>
      </c>
      <c r="B56">
        <f>VLOOKUP(A56,'fuel(all)'!$A$2:$O$265,5,FALSE)</f>
        <v>29.100009231672502</v>
      </c>
      <c r="C56">
        <f>VLOOKUP(A56,'fuel(all)'!$A$2:$O$265,7,FALSE)</f>
        <v>29.726910487276999</v>
      </c>
      <c r="D56">
        <f>VLOOKUP(A56,'fuel(all)'!$A$2:$O$265,9,FALSE)</f>
        <v>33.590891359537302</v>
      </c>
      <c r="E56">
        <f>VLOOKUP(A56,'fuel(all)'!$A$2:$O$265,11,FALSE)</f>
        <v>29.1797619080209</v>
      </c>
      <c r="F56">
        <f>VLOOKUP(A56,'fuel(all)'!$A$2:$O$265,13,FALSE)</f>
        <v>19.3036301900685</v>
      </c>
      <c r="G56">
        <f>VLOOKUP(A56,'fuel(all)'!$A$2:$O$265,15,FALSE)</f>
        <v>23.2288866538482</v>
      </c>
    </row>
    <row r="57" spans="1:7" ht="30">
      <c r="A57" s="20" t="s">
        <v>32</v>
      </c>
      <c r="B57">
        <f>VLOOKUP(A57,'fuel(all)'!$A$2:$O$265,5,FALSE)</f>
        <v>0</v>
      </c>
      <c r="C57">
        <f>VLOOKUP(A57,'fuel(all)'!$A$2:$O$265,7,FALSE)</f>
        <v>0</v>
      </c>
      <c r="D57">
        <f>VLOOKUP(A57,'fuel(all)'!$A$2:$O$265,9,FALSE)</f>
        <v>0</v>
      </c>
      <c r="E57">
        <f>VLOOKUP(A57,'fuel(all)'!$A$2:$O$265,11,FALSE)</f>
        <v>0</v>
      </c>
      <c r="F57">
        <f>VLOOKUP(A57,'fuel(all)'!$A$2:$O$265,13,FALSE)</f>
        <v>0</v>
      </c>
      <c r="G57">
        <f>VLOOKUP(A57,'fuel(all)'!$A$2:$O$265,15,FALSE)</f>
        <v>34.310567172524401</v>
      </c>
    </row>
    <row r="58" spans="1:7">
      <c r="A58" s="20" t="s">
        <v>25</v>
      </c>
      <c r="B58">
        <f>VLOOKUP(A58,'fuel(all)'!$A$2:$O$265,5,FALSE)</f>
        <v>0</v>
      </c>
      <c r="C58">
        <f>VLOOKUP(A58,'fuel(all)'!$A$2:$O$265,7,FALSE)</f>
        <v>35.181808202683001</v>
      </c>
      <c r="D58">
        <f>VLOOKUP(A58,'fuel(all)'!$A$2:$O$265,9,FALSE)</f>
        <v>24.3583253644933</v>
      </c>
      <c r="E58">
        <f>VLOOKUP(A58,'fuel(all)'!$A$2:$O$265,11,FALSE)</f>
        <v>42.873059549250598</v>
      </c>
      <c r="F58">
        <f>VLOOKUP(A58,'fuel(all)'!$A$2:$O$265,13,FALSE)</f>
        <v>28.1751497701276</v>
      </c>
      <c r="G58">
        <f>VLOOKUP(A58,'fuel(all)'!$A$2:$O$265,15,FALSE)</f>
        <v>21.578600039065901</v>
      </c>
    </row>
    <row r="59" spans="1:7">
      <c r="A59" s="20" t="s">
        <v>47</v>
      </c>
      <c r="B59">
        <f>VLOOKUP(A59,'fuel(all)'!$A$2:$O$265,5,FALSE)</f>
        <v>89.172254572424706</v>
      </c>
      <c r="C59">
        <f>VLOOKUP(A59,'fuel(all)'!$A$2:$O$265,7,FALSE)</f>
        <v>0</v>
      </c>
      <c r="D59">
        <f>VLOOKUP(A59,'fuel(all)'!$A$2:$O$265,9,FALSE)</f>
        <v>0</v>
      </c>
      <c r="E59">
        <f>VLOOKUP(A59,'fuel(all)'!$A$2:$O$265,11,FALSE)</f>
        <v>0</v>
      </c>
      <c r="F59">
        <f>VLOOKUP(A59,'fuel(all)'!$A$2:$O$265,13,FALSE)</f>
        <v>0</v>
      </c>
      <c r="G59">
        <f>VLOOKUP(A59,'fuel(all)'!$A$2:$O$265,15,FALSE)</f>
        <v>0</v>
      </c>
    </row>
    <row r="60" spans="1:7">
      <c r="A60" s="20" t="s">
        <v>41</v>
      </c>
      <c r="B60">
        <f>VLOOKUP(A60,'fuel(all)'!$A$2:$O$265,5,FALSE)</f>
        <v>9.6427955538639296E-3</v>
      </c>
      <c r="C60">
        <f>VLOOKUP(A60,'fuel(all)'!$A$2:$O$265,7,FALSE)</f>
        <v>6.91674988054894E-3</v>
      </c>
      <c r="D60">
        <f>VLOOKUP(A60,'fuel(all)'!$A$2:$O$265,9,FALSE)</f>
        <v>2.8992345959880099E-3</v>
      </c>
      <c r="E60">
        <f>VLOOKUP(A60,'fuel(all)'!$A$2:$O$265,11,FALSE)</f>
        <v>5.0178270010628599E-2</v>
      </c>
      <c r="F60">
        <f>VLOOKUP(A60,'fuel(all)'!$A$2:$O$265,13,FALSE)</f>
        <v>1.33129075862493E-3</v>
      </c>
      <c r="G60">
        <f>VLOOKUP(A60,'fuel(all)'!$A$2:$O$265,15,FALSE)</f>
        <v>5.0711740980435202E-5</v>
      </c>
    </row>
    <row r="61" spans="1:7">
      <c r="A61" s="20" t="s">
        <v>52</v>
      </c>
      <c r="B61">
        <f>VLOOKUP(A61,'fuel(all)'!$A$2:$O$265,5,FALSE)</f>
        <v>9.4802788560721005</v>
      </c>
      <c r="C61">
        <f>VLOOKUP(A61,'fuel(all)'!$A$2:$O$265,7,FALSE)</f>
        <v>10.602624669282401</v>
      </c>
      <c r="D61">
        <f>VLOOKUP(A61,'fuel(all)'!$A$2:$O$265,9,FALSE)</f>
        <v>12.436414756007</v>
      </c>
      <c r="E61">
        <f>VLOOKUP(A61,'fuel(all)'!$A$2:$O$265,11,FALSE)</f>
        <v>10.8252693131529</v>
      </c>
      <c r="F61">
        <f>VLOOKUP(A61,'fuel(all)'!$A$2:$O$265,13,FALSE)</f>
        <v>9.9814641826972892</v>
      </c>
      <c r="G61">
        <f>VLOOKUP(A61,'fuel(all)'!$A$2:$O$265,15,FALSE)</f>
        <v>11.1321593114951</v>
      </c>
    </row>
    <row r="62" spans="1:7">
      <c r="A62" s="20" t="s">
        <v>48</v>
      </c>
      <c r="B62">
        <f>VLOOKUP(A62,'fuel(all)'!$A$2:$O$265,5,FALSE)</f>
        <v>1.1405403890167001</v>
      </c>
      <c r="C62">
        <f>VLOOKUP(A62,'fuel(all)'!$A$2:$O$265,7,FALSE)</f>
        <v>2.0000473073276699</v>
      </c>
      <c r="D62">
        <f>VLOOKUP(A62,'fuel(all)'!$A$2:$O$265,9,FALSE)</f>
        <v>1.0913805722330401</v>
      </c>
      <c r="E62">
        <f>VLOOKUP(A62,'fuel(all)'!$A$2:$O$265,11,FALSE)</f>
        <v>1.4184735460673199</v>
      </c>
      <c r="F62">
        <f>VLOOKUP(A62,'fuel(all)'!$A$2:$O$265,13,FALSE)</f>
        <v>0.78585704509430698</v>
      </c>
      <c r="G62">
        <f>VLOOKUP(A62,'fuel(all)'!$A$2:$O$265,15,FALSE)</f>
        <v>1.3993223578851299</v>
      </c>
    </row>
    <row r="63" spans="1:7">
      <c r="A63" s="20" t="s">
        <v>20</v>
      </c>
      <c r="B63">
        <f>VLOOKUP(A63,'fuel(all)'!$A$2:$O$265,5,FALSE)</f>
        <v>1.2375917543970701E-5</v>
      </c>
      <c r="C63">
        <f>VLOOKUP(A63,'fuel(all)'!$A$2:$O$265,7,FALSE)</f>
        <v>1.03593777569394E-4</v>
      </c>
      <c r="D63">
        <f>VLOOKUP(A63,'fuel(all)'!$A$2:$O$265,9,FALSE)</f>
        <v>1.47631685206292E-2</v>
      </c>
      <c r="E63">
        <f>VLOOKUP(A63,'fuel(all)'!$A$2:$O$265,11,FALSE)</f>
        <v>3.54941245760958E-5</v>
      </c>
      <c r="F63">
        <f>VLOOKUP(A63,'fuel(all)'!$A$2:$O$265,13,FALSE)</f>
        <v>7.8597849058773799E-3</v>
      </c>
      <c r="G63">
        <f>VLOOKUP(A63,'fuel(all)'!$A$2:$O$265,15,FALSE)</f>
        <v>7.1355172834222799E-4</v>
      </c>
    </row>
    <row r="64" spans="1:7">
      <c r="A64" s="20" t="s">
        <v>33</v>
      </c>
      <c r="B64">
        <f>VLOOKUP(A64,'fuel(all)'!$A$2:$O$265,5,FALSE)</f>
        <v>99.857661171371802</v>
      </c>
      <c r="C64">
        <f>VLOOKUP(A64,'fuel(all)'!$A$2:$O$265,7,FALSE)</f>
        <v>99.727078461765302</v>
      </c>
      <c r="D64">
        <f>VLOOKUP(A64,'fuel(all)'!$A$2:$O$265,9,FALSE)</f>
        <v>99.734210599064895</v>
      </c>
      <c r="E64">
        <f>VLOOKUP(A64,'fuel(all)'!$A$2:$O$265,11,FALSE)</f>
        <v>99.913383723843594</v>
      </c>
      <c r="F64">
        <f>VLOOKUP(A64,'fuel(all)'!$A$2:$O$265,13,FALSE)</f>
        <v>99.986485140509998</v>
      </c>
      <c r="G64">
        <f>VLOOKUP(A64,'fuel(all)'!$A$2:$O$265,15,FALSE)</f>
        <v>0</v>
      </c>
    </row>
    <row r="65" spans="1:7">
      <c r="A65" s="20" t="s">
        <v>44</v>
      </c>
      <c r="B65">
        <f>VLOOKUP(A65,'fuel(all)'!$A$2:$O$265,5,FALSE)</f>
        <v>7.3944656246368998</v>
      </c>
      <c r="C65">
        <f>VLOOKUP(A65,'fuel(all)'!$A$2:$O$265,7,FALSE)</f>
        <v>9.9620272941201599E-2</v>
      </c>
      <c r="D65">
        <f>VLOOKUP(A65,'fuel(all)'!$A$2:$O$265,9,FALSE)</f>
        <v>1.8449532176310099</v>
      </c>
      <c r="E65">
        <f>VLOOKUP(A65,'fuel(all)'!$A$2:$O$265,11,FALSE)</f>
        <v>1.3932425440051801</v>
      </c>
      <c r="F65">
        <f>VLOOKUP(A65,'fuel(all)'!$A$2:$O$265,13,FALSE)</f>
        <v>1.9011273935844699</v>
      </c>
      <c r="G65">
        <f>VLOOKUP(A65,'fuel(all)'!$A$2:$O$265,15,FALSE)</f>
        <v>0</v>
      </c>
    </row>
    <row r="66" spans="1:7">
      <c r="A66" s="20" t="s">
        <v>45</v>
      </c>
      <c r="B66">
        <f>VLOOKUP(A66,'fuel(all)'!$A$2:$O$265,5,FALSE)</f>
        <v>0</v>
      </c>
      <c r="C66">
        <f>VLOOKUP(A66,'fuel(all)'!$A$2:$O$265,7,FALSE)</f>
        <v>0</v>
      </c>
      <c r="D66">
        <f>VLOOKUP(A66,'fuel(all)'!$A$2:$O$265,9,FALSE)</f>
        <v>0</v>
      </c>
      <c r="E66">
        <f>VLOOKUP(A66,'fuel(all)'!$A$2:$O$265,11,FALSE)</f>
        <v>0</v>
      </c>
      <c r="F66">
        <f>VLOOKUP(A66,'fuel(all)'!$A$2:$O$265,13,FALSE)</f>
        <v>0</v>
      </c>
      <c r="G66">
        <f>VLOOKUP(A66,'fuel(all)'!$A$2:$O$265,15,FALSE)</f>
        <v>0</v>
      </c>
    </row>
    <row r="67" spans="1:7">
      <c r="A67" s="20" t="s">
        <v>42</v>
      </c>
      <c r="B67">
        <f>VLOOKUP(A67,'fuel(all)'!$A$2:$O$265,5,FALSE)</f>
        <v>0.26672584692954099</v>
      </c>
      <c r="C67">
        <f>VLOOKUP(A67,'fuel(all)'!$A$2:$O$265,7,FALSE)</f>
        <v>1.0728003206603999E-2</v>
      </c>
      <c r="D67">
        <f>VLOOKUP(A67,'fuel(all)'!$A$2:$O$265,9,FALSE)</f>
        <v>5.11876175828661E-3</v>
      </c>
      <c r="E67">
        <f>VLOOKUP(A67,'fuel(all)'!$A$2:$O$265,11,FALSE)</f>
        <v>0.25430375912505898</v>
      </c>
      <c r="F67">
        <f>VLOOKUP(A67,'fuel(all)'!$A$2:$O$265,13,FALSE)</f>
        <v>4.69901131790205E-2</v>
      </c>
      <c r="G67">
        <f>VLOOKUP(A67,'fuel(all)'!$A$2:$O$265,15,FALSE)</f>
        <v>4.3978375069605603E-3</v>
      </c>
    </row>
    <row r="68" spans="1:7">
      <c r="A68" s="20" t="s">
        <v>17</v>
      </c>
      <c r="B68">
        <f>VLOOKUP(A68,'fuel(all)'!$A$2:$O$265,5,FALSE)</f>
        <v>5.7928263415625301</v>
      </c>
      <c r="C68">
        <f>VLOOKUP(A68,'fuel(all)'!$A$2:$O$265,7,FALSE)</f>
        <v>5.7099125382761704</v>
      </c>
      <c r="D68">
        <f>VLOOKUP(A68,'fuel(all)'!$A$2:$O$265,9,FALSE)</f>
        <v>1.35109415363232</v>
      </c>
      <c r="E68">
        <f>VLOOKUP(A68,'fuel(all)'!$A$2:$O$265,11,FALSE)</f>
        <v>2.6421981068514899</v>
      </c>
      <c r="F68">
        <f>VLOOKUP(A68,'fuel(all)'!$A$2:$O$265,13,FALSE)</f>
        <v>0.76182833586216603</v>
      </c>
      <c r="G68">
        <f>VLOOKUP(A68,'fuel(all)'!$A$2:$O$265,15,FALSE)</f>
        <v>2.13434567457255</v>
      </c>
    </row>
    <row r="69" spans="1:7">
      <c r="A69" s="20" t="s">
        <v>26</v>
      </c>
      <c r="B69">
        <f>VLOOKUP(A69,'fuel(all)'!$A$2:$O$265,5,FALSE)</f>
        <v>0</v>
      </c>
      <c r="C69">
        <f>VLOOKUP(A69,'fuel(all)'!$A$2:$O$265,7,FALSE)</f>
        <v>4.5184108995034E-5</v>
      </c>
      <c r="D69">
        <f>VLOOKUP(A69,'fuel(all)'!$A$2:$O$265,9,FALSE)</f>
        <v>1.2744540156967301E-2</v>
      </c>
      <c r="E69">
        <f>VLOOKUP(A69,'fuel(all)'!$A$2:$O$265,11,FALSE)</f>
        <v>4.2769197140458699E-3</v>
      </c>
      <c r="F69">
        <f>VLOOKUP(A69,'fuel(all)'!$A$2:$O$265,13,FALSE)</f>
        <v>2.8813567917267701E-5</v>
      </c>
      <c r="G69">
        <f>VLOOKUP(A69,'fuel(all)'!$A$2:$O$265,15,FALSE)</f>
        <v>0</v>
      </c>
    </row>
    <row r="70" spans="1:7">
      <c r="A70" s="20" t="s">
        <v>35</v>
      </c>
      <c r="B70">
        <f>VLOOKUP(A70,'fuel(all)'!$A$2:$O$265,5,FALSE)</f>
        <v>17.710078669305599</v>
      </c>
      <c r="C70">
        <f>VLOOKUP(A70,'fuel(all)'!$A$2:$O$265,7,FALSE)</f>
        <v>16.945274967493798</v>
      </c>
      <c r="D70">
        <f>VLOOKUP(A70,'fuel(all)'!$A$2:$O$265,9,FALSE)</f>
        <v>18.508040637721798</v>
      </c>
      <c r="E70">
        <f>VLOOKUP(A70,'fuel(all)'!$A$2:$O$265,11,FALSE)</f>
        <v>19.6266231494598</v>
      </c>
      <c r="F70">
        <f>VLOOKUP(A70,'fuel(all)'!$A$2:$O$265,13,FALSE)</f>
        <v>10.7712449865161</v>
      </c>
      <c r="G70">
        <f>VLOOKUP(A70,'fuel(all)'!$A$2:$O$265,15,FALSE)</f>
        <v>14.9266322697492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32146-A1DA-6C40-A2F3-912F2FD404B9}">
  <dimension ref="A1:O265"/>
  <sheetViews>
    <sheetView workbookViewId="0">
      <selection activeCell="S25" sqref="S25"/>
    </sheetView>
  </sheetViews>
  <sheetFormatPr baseColWidth="10" defaultRowHeight="16"/>
  <sheetData>
    <row r="1" spans="1:15">
      <c r="A1" s="23" t="s">
        <v>119</v>
      </c>
      <c r="B1" s="24" t="s">
        <v>120</v>
      </c>
      <c r="C1" s="24" t="s">
        <v>121</v>
      </c>
      <c r="D1" s="24" t="s">
        <v>122</v>
      </c>
      <c r="E1" s="24">
        <v>2008</v>
      </c>
      <c r="F1" s="24">
        <v>2009</v>
      </c>
      <c r="G1" s="24">
        <v>2010</v>
      </c>
      <c r="H1" s="24">
        <v>2011</v>
      </c>
      <c r="I1" s="24">
        <v>2012</v>
      </c>
      <c r="J1" s="24">
        <v>2013</v>
      </c>
      <c r="K1" s="24">
        <v>2014</v>
      </c>
      <c r="L1" s="24">
        <v>2015</v>
      </c>
      <c r="M1" s="24">
        <v>2016</v>
      </c>
      <c r="N1" s="24">
        <v>2017</v>
      </c>
      <c r="O1" s="24">
        <v>2018</v>
      </c>
    </row>
    <row r="2" spans="1:15">
      <c r="A2" s="25" t="s">
        <v>134</v>
      </c>
      <c r="B2" s="24" t="s">
        <v>135</v>
      </c>
      <c r="C2" s="24" t="s">
        <v>589</v>
      </c>
      <c r="D2" s="24" t="s">
        <v>590</v>
      </c>
      <c r="E2" s="24">
        <v>2745251396.6480398</v>
      </c>
      <c r="F2" s="24">
        <v>2498882681.56425</v>
      </c>
      <c r="G2" s="24">
        <v>2390502793.2960901</v>
      </c>
      <c r="H2" s="24">
        <v>2549720670.3910599</v>
      </c>
      <c r="I2" s="24">
        <v>2534636871.5083799</v>
      </c>
      <c r="J2" s="24">
        <v>2701675977.6536298</v>
      </c>
      <c r="K2" s="24">
        <v>2765363128.4916201</v>
      </c>
      <c r="L2" s="24">
        <v>2919553072.6257</v>
      </c>
      <c r="M2" s="24">
        <v>2965921787.7094998</v>
      </c>
      <c r="N2" s="24">
        <v>3056424581.00559</v>
      </c>
      <c r="O2" s="27"/>
    </row>
    <row r="3" spans="1:15">
      <c r="A3" s="25" t="s">
        <v>138</v>
      </c>
      <c r="B3" s="24" t="s">
        <v>139</v>
      </c>
      <c r="C3" s="24" t="s">
        <v>589</v>
      </c>
      <c r="D3" s="24" t="s">
        <v>590</v>
      </c>
      <c r="E3" s="24">
        <v>10109225813.6696</v>
      </c>
      <c r="F3" s="24">
        <v>12439087076.766701</v>
      </c>
      <c r="G3" s="24">
        <v>15856574731.441099</v>
      </c>
      <c r="H3" s="24">
        <v>17804292964.1045</v>
      </c>
      <c r="I3" s="24">
        <v>20001598505.704201</v>
      </c>
      <c r="J3" s="24">
        <v>20561069558.215199</v>
      </c>
      <c r="K3" s="24">
        <v>20484885119.734798</v>
      </c>
      <c r="L3" s="24">
        <v>19907111418.993801</v>
      </c>
      <c r="M3" s="24">
        <v>19362642266.648399</v>
      </c>
      <c r="N3" s="24">
        <v>20191760000.058701</v>
      </c>
      <c r="O3" s="24">
        <v>19484384936.631199</v>
      </c>
    </row>
    <row r="4" spans="1:15">
      <c r="A4" s="25" t="s">
        <v>140</v>
      </c>
      <c r="B4" s="24" t="s">
        <v>141</v>
      </c>
      <c r="C4" s="24" t="s">
        <v>589</v>
      </c>
      <c r="D4" s="24" t="s">
        <v>590</v>
      </c>
      <c r="E4" s="24">
        <v>88538611205.143295</v>
      </c>
      <c r="F4" s="24">
        <v>70307163678.238007</v>
      </c>
      <c r="G4" s="24">
        <v>83799496611.200394</v>
      </c>
      <c r="H4" s="24">
        <v>111789686464.44099</v>
      </c>
      <c r="I4" s="24">
        <v>128052853643.106</v>
      </c>
      <c r="J4" s="24">
        <v>136709862831.194</v>
      </c>
      <c r="K4" s="24">
        <v>145712200312.505</v>
      </c>
      <c r="L4" s="24">
        <v>116193649124.151</v>
      </c>
      <c r="M4" s="24">
        <v>101123851090.455</v>
      </c>
      <c r="N4" s="24">
        <v>122123822333.591</v>
      </c>
      <c r="O4" s="24">
        <v>101353230784.59399</v>
      </c>
    </row>
    <row r="5" spans="1:15">
      <c r="A5" s="25" t="s">
        <v>58</v>
      </c>
      <c r="B5" s="24" t="s">
        <v>142</v>
      </c>
      <c r="C5" s="24" t="s">
        <v>589</v>
      </c>
      <c r="D5" s="24" t="s">
        <v>590</v>
      </c>
      <c r="E5" s="24">
        <v>12881354103.8398</v>
      </c>
      <c r="F5" s="24">
        <v>12044223352.5413</v>
      </c>
      <c r="G5" s="24">
        <v>11926928505.5231</v>
      </c>
      <c r="H5" s="24">
        <v>12890765324.225599</v>
      </c>
      <c r="I5" s="24">
        <v>12319830252.476801</v>
      </c>
      <c r="J5" s="24">
        <v>12776217194.792801</v>
      </c>
      <c r="K5" s="24">
        <v>13228144008.3428</v>
      </c>
      <c r="L5" s="24">
        <v>11386846319.158899</v>
      </c>
      <c r="M5" s="24">
        <v>11861200797.470699</v>
      </c>
      <c r="N5" s="24">
        <v>13019693450.881599</v>
      </c>
      <c r="O5" s="24">
        <v>15147020535.3869</v>
      </c>
    </row>
    <row r="6" spans="1:15">
      <c r="A6" s="25" t="s">
        <v>143</v>
      </c>
      <c r="B6" s="24" t="s">
        <v>144</v>
      </c>
      <c r="C6" s="24" t="s">
        <v>589</v>
      </c>
      <c r="D6" s="24" t="s">
        <v>590</v>
      </c>
      <c r="E6" s="24">
        <v>4085630584.4441199</v>
      </c>
      <c r="F6" s="24">
        <v>3674409558.2106099</v>
      </c>
      <c r="G6" s="24">
        <v>3449966856.6883202</v>
      </c>
      <c r="H6" s="24">
        <v>3629203786.1915398</v>
      </c>
      <c r="I6" s="24">
        <v>3188808942.5671301</v>
      </c>
      <c r="J6" s="24">
        <v>3193704343.2062702</v>
      </c>
      <c r="K6" s="24">
        <v>3271808157.3003898</v>
      </c>
      <c r="L6" s="24">
        <v>2789870187.5069299</v>
      </c>
      <c r="M6" s="24">
        <v>2896679211.8662801</v>
      </c>
      <c r="N6" s="24">
        <v>3000180750.1129699</v>
      </c>
      <c r="O6" s="24">
        <v>3218316013.2262602</v>
      </c>
    </row>
    <row r="7" spans="1:15">
      <c r="A7" s="25" t="s">
        <v>145</v>
      </c>
      <c r="B7" s="24" t="s">
        <v>146</v>
      </c>
      <c r="C7" s="24" t="s">
        <v>589</v>
      </c>
      <c r="D7" s="24" t="s">
        <v>590</v>
      </c>
      <c r="E7" s="24">
        <v>2079914135289</v>
      </c>
      <c r="F7" s="24">
        <v>1794335975358.48</v>
      </c>
      <c r="G7" s="24">
        <v>2106020669993.1899</v>
      </c>
      <c r="H7" s="24">
        <v>2494062136233.6099</v>
      </c>
      <c r="I7" s="24">
        <v>2772882408120.1299</v>
      </c>
      <c r="J7" s="24">
        <v>2855314187005.3101</v>
      </c>
      <c r="K7" s="24">
        <v>2892806937260.0298</v>
      </c>
      <c r="L7" s="24">
        <v>2529694233782.4199</v>
      </c>
      <c r="M7" s="24">
        <v>2463433552289.3999</v>
      </c>
      <c r="N7" s="24">
        <v>2513494434830.2998</v>
      </c>
      <c r="O7" s="24">
        <v>2772024698688.2002</v>
      </c>
    </row>
    <row r="8" spans="1:15">
      <c r="A8" s="25" t="s">
        <v>111</v>
      </c>
      <c r="B8" s="24" t="s">
        <v>147</v>
      </c>
      <c r="C8" s="24" t="s">
        <v>589</v>
      </c>
      <c r="D8" s="24" t="s">
        <v>590</v>
      </c>
      <c r="E8" s="24">
        <v>315474615738.59802</v>
      </c>
      <c r="F8" s="24">
        <v>253547358747.44699</v>
      </c>
      <c r="G8" s="24">
        <v>289787338325.39099</v>
      </c>
      <c r="H8" s="24">
        <v>350666031313.81897</v>
      </c>
      <c r="I8" s="24">
        <v>374590605854.323</v>
      </c>
      <c r="J8" s="24">
        <v>390107556160.65399</v>
      </c>
      <c r="K8" s="24">
        <v>403137100068.07397</v>
      </c>
      <c r="L8" s="24">
        <v>358135057862.492</v>
      </c>
      <c r="M8" s="24">
        <v>357045064669.84302</v>
      </c>
      <c r="N8" s="24">
        <v>385605506854.88098</v>
      </c>
      <c r="O8" s="24">
        <v>422215043584.96899</v>
      </c>
    </row>
    <row r="9" spans="1:15">
      <c r="A9" s="25" t="s">
        <v>86</v>
      </c>
      <c r="B9" s="24" t="s">
        <v>148</v>
      </c>
      <c r="C9" s="24" t="s">
        <v>589</v>
      </c>
      <c r="D9" s="24" t="s">
        <v>590</v>
      </c>
      <c r="E9" s="24">
        <v>361558037110.41901</v>
      </c>
      <c r="F9" s="24">
        <v>332976484577.61902</v>
      </c>
      <c r="G9" s="24">
        <v>423627422092.48999</v>
      </c>
      <c r="H9" s="24">
        <v>530163281574.65802</v>
      </c>
      <c r="I9" s="24">
        <v>545982375701.12799</v>
      </c>
      <c r="J9" s="24">
        <v>552025140252.24597</v>
      </c>
      <c r="K9" s="24">
        <v>526319673731.638</v>
      </c>
      <c r="L9" s="24">
        <v>594749285413.21204</v>
      </c>
      <c r="M9" s="24">
        <v>557531376217.96704</v>
      </c>
      <c r="N9" s="24">
        <v>642695864756.34998</v>
      </c>
      <c r="O9" s="24">
        <v>519871519807.79498</v>
      </c>
    </row>
    <row r="10" spans="1:15">
      <c r="A10" s="25" t="s">
        <v>110</v>
      </c>
      <c r="B10" s="24" t="s">
        <v>149</v>
      </c>
      <c r="C10" s="24" t="s">
        <v>589</v>
      </c>
      <c r="D10" s="24" t="s">
        <v>590</v>
      </c>
      <c r="E10" s="24">
        <v>11662040713.875299</v>
      </c>
      <c r="F10" s="24">
        <v>8647936747.9870396</v>
      </c>
      <c r="G10" s="24">
        <v>9260284937.7978191</v>
      </c>
      <c r="H10" s="24">
        <v>10142111334.496099</v>
      </c>
      <c r="I10" s="24">
        <v>10619320048.585699</v>
      </c>
      <c r="J10" s="24">
        <v>11121465767.4067</v>
      </c>
      <c r="K10" s="24">
        <v>11609512939.754299</v>
      </c>
      <c r="L10" s="24">
        <v>10553337672.9872</v>
      </c>
      <c r="M10" s="24">
        <v>10546135160.031</v>
      </c>
      <c r="N10" s="24">
        <v>11527458565.7334</v>
      </c>
      <c r="O10" s="24">
        <v>12457941907.0333</v>
      </c>
    </row>
    <row r="11" spans="1:15">
      <c r="A11" s="25" t="s">
        <v>150</v>
      </c>
      <c r="B11" s="24" t="s">
        <v>151</v>
      </c>
      <c r="C11" s="24" t="s">
        <v>589</v>
      </c>
      <c r="D11" s="24" t="s">
        <v>590</v>
      </c>
      <c r="E11" s="24">
        <v>563000000</v>
      </c>
      <c r="F11" s="24">
        <v>678000000</v>
      </c>
      <c r="G11" s="24">
        <v>576000000</v>
      </c>
      <c r="H11" s="24">
        <v>574000000</v>
      </c>
      <c r="I11" s="24">
        <v>644000000</v>
      </c>
      <c r="J11" s="24">
        <v>641000000</v>
      </c>
      <c r="K11" s="24">
        <v>642000000</v>
      </c>
      <c r="L11" s="24">
        <v>661000000</v>
      </c>
      <c r="M11" s="24">
        <v>652000000</v>
      </c>
      <c r="N11" s="24">
        <v>602000000</v>
      </c>
      <c r="O11" s="24">
        <v>636000000</v>
      </c>
    </row>
    <row r="12" spans="1:15">
      <c r="A12" s="25" t="s">
        <v>152</v>
      </c>
      <c r="B12" s="24" t="s">
        <v>153</v>
      </c>
      <c r="C12" s="24" t="s">
        <v>589</v>
      </c>
      <c r="D12" s="24" t="s">
        <v>590</v>
      </c>
      <c r="E12" s="24">
        <v>1368431037.03704</v>
      </c>
      <c r="F12" s="24">
        <v>1224253000</v>
      </c>
      <c r="G12" s="24">
        <v>1148700000</v>
      </c>
      <c r="H12" s="24">
        <v>1137637037.03704</v>
      </c>
      <c r="I12" s="24">
        <v>1199948148.14815</v>
      </c>
      <c r="J12" s="24">
        <v>1181448148.14815</v>
      </c>
      <c r="K12" s="24">
        <v>1249733333.3333299</v>
      </c>
      <c r="L12" s="24">
        <v>1336692592.5925901</v>
      </c>
      <c r="M12" s="24">
        <v>1436585185.18519</v>
      </c>
      <c r="N12" s="24">
        <v>1467977777.7777801</v>
      </c>
      <c r="O12" s="24">
        <v>1610574074.07407</v>
      </c>
    </row>
    <row r="13" spans="1:15">
      <c r="A13" s="25" t="s">
        <v>104</v>
      </c>
      <c r="B13" s="24" t="s">
        <v>154</v>
      </c>
      <c r="C13" s="24" t="s">
        <v>589</v>
      </c>
      <c r="D13" s="24" t="s">
        <v>590</v>
      </c>
      <c r="E13" s="24">
        <v>1053995523724.26</v>
      </c>
      <c r="F13" s="24">
        <v>927805183330.87903</v>
      </c>
      <c r="G13" s="24">
        <v>1146138465603.8101</v>
      </c>
      <c r="H13" s="24">
        <v>1396649906339.3501</v>
      </c>
      <c r="I13" s="24">
        <v>1546151783872.96</v>
      </c>
      <c r="J13" s="24">
        <v>1576184467015.49</v>
      </c>
      <c r="K13" s="24">
        <v>1467483705131.74</v>
      </c>
      <c r="L13" s="24">
        <v>1351693984524.5</v>
      </c>
      <c r="M13" s="24">
        <v>1208846993739.99</v>
      </c>
      <c r="N13" s="24">
        <v>1330135756844.4099</v>
      </c>
      <c r="O13" s="24">
        <v>1433904348500.1201</v>
      </c>
    </row>
    <row r="14" spans="1:15">
      <c r="A14" s="25" t="s">
        <v>62</v>
      </c>
      <c r="B14" s="24" t="s">
        <v>155</v>
      </c>
      <c r="C14" s="24" t="s">
        <v>589</v>
      </c>
      <c r="D14" s="24" t="s">
        <v>590</v>
      </c>
      <c r="E14" s="24">
        <v>430294287388.31097</v>
      </c>
      <c r="F14" s="24">
        <v>400172297860.51703</v>
      </c>
      <c r="G14" s="24">
        <v>391892746544.69</v>
      </c>
      <c r="H14" s="24">
        <v>431120310088.82001</v>
      </c>
      <c r="I14" s="24">
        <v>409425234155.263</v>
      </c>
      <c r="J14" s="24">
        <v>430068712971.867</v>
      </c>
      <c r="K14" s="24">
        <v>441996131736.508</v>
      </c>
      <c r="L14" s="24">
        <v>381817565893.57397</v>
      </c>
      <c r="M14" s="24">
        <v>395227684138.862</v>
      </c>
      <c r="N14" s="24">
        <v>418316161095.68298</v>
      </c>
      <c r="O14" s="24">
        <v>455508255028.21899</v>
      </c>
    </row>
    <row r="15" spans="1:15">
      <c r="A15" s="25" t="s">
        <v>59</v>
      </c>
      <c r="B15" s="24" t="s">
        <v>156</v>
      </c>
      <c r="C15" s="24" t="s">
        <v>589</v>
      </c>
      <c r="D15" s="24" t="s">
        <v>590</v>
      </c>
      <c r="E15" s="24">
        <v>48852482960.077904</v>
      </c>
      <c r="F15" s="24">
        <v>44291490420.502602</v>
      </c>
      <c r="G15" s="24">
        <v>52902703376.105598</v>
      </c>
      <c r="H15" s="24">
        <v>65951627200.202599</v>
      </c>
      <c r="I15" s="24">
        <v>69683935845.213806</v>
      </c>
      <c r="J15" s="24">
        <v>74164435946.462708</v>
      </c>
      <c r="K15" s="24">
        <v>75244294275.149796</v>
      </c>
      <c r="L15" s="24">
        <v>53074370486.043297</v>
      </c>
      <c r="M15" s="24">
        <v>37867518957.197502</v>
      </c>
      <c r="N15" s="24">
        <v>40865558912.386703</v>
      </c>
      <c r="O15" s="24">
        <v>47112941176.470596</v>
      </c>
    </row>
    <row r="16" spans="1:15">
      <c r="A16" s="25" t="s">
        <v>157</v>
      </c>
      <c r="B16" s="24" t="s">
        <v>158</v>
      </c>
      <c r="C16" s="24" t="s">
        <v>589</v>
      </c>
      <c r="D16" s="24" t="s">
        <v>590</v>
      </c>
      <c r="E16" s="24">
        <v>1611835901.9063001</v>
      </c>
      <c r="F16" s="24">
        <v>1781455092.0711401</v>
      </c>
      <c r="G16" s="24">
        <v>2032135246.5000401</v>
      </c>
      <c r="H16" s="24">
        <v>2235820867.8274298</v>
      </c>
      <c r="I16" s="24">
        <v>2333308099.4624901</v>
      </c>
      <c r="J16" s="24">
        <v>2451625332.7458401</v>
      </c>
      <c r="K16" s="24">
        <v>2705783272.07443</v>
      </c>
      <c r="L16" s="24">
        <v>3104394858.11518</v>
      </c>
      <c r="M16" s="24">
        <v>2959640987.2994299</v>
      </c>
      <c r="N16" s="24">
        <v>3172292379.3632898</v>
      </c>
      <c r="O16" s="24">
        <v>3036931818.1818199</v>
      </c>
    </row>
    <row r="17" spans="1:15">
      <c r="A17" s="25" t="s">
        <v>65</v>
      </c>
      <c r="B17" s="24" t="s">
        <v>159</v>
      </c>
      <c r="C17" s="24" t="s">
        <v>589</v>
      </c>
      <c r="D17" s="24" t="s">
        <v>590</v>
      </c>
      <c r="E17" s="24">
        <v>515223524241.97998</v>
      </c>
      <c r="F17" s="24">
        <v>481345929424.84003</v>
      </c>
      <c r="G17" s="24">
        <v>480951629493.03302</v>
      </c>
      <c r="H17" s="24">
        <v>522645519183.591</v>
      </c>
      <c r="I17" s="24">
        <v>496181260258.29999</v>
      </c>
      <c r="J17" s="24">
        <v>521642714407.84302</v>
      </c>
      <c r="K17" s="24">
        <v>534678075827.36102</v>
      </c>
      <c r="L17" s="24">
        <v>462149679343.82202</v>
      </c>
      <c r="M17" s="24">
        <v>475900865683.64398</v>
      </c>
      <c r="N17" s="24">
        <v>503788776542.82397</v>
      </c>
      <c r="O17" s="24">
        <v>542685915417.41101</v>
      </c>
    </row>
    <row r="18" spans="1:15">
      <c r="A18" s="25" t="s">
        <v>42</v>
      </c>
      <c r="B18" s="24" t="s">
        <v>160</v>
      </c>
      <c r="C18" s="24" t="s">
        <v>589</v>
      </c>
      <c r="D18" s="24" t="s">
        <v>590</v>
      </c>
      <c r="E18" s="24">
        <v>9748276762.2446594</v>
      </c>
      <c r="F18" s="24">
        <v>9699586794.4495602</v>
      </c>
      <c r="G18" s="24">
        <v>9535344283.47295</v>
      </c>
      <c r="H18" s="24">
        <v>10693321953.6355</v>
      </c>
      <c r="I18" s="24">
        <v>11141358945.134899</v>
      </c>
      <c r="J18" s="24">
        <v>12517845732.209499</v>
      </c>
      <c r="K18" s="24">
        <v>13284528654.0574</v>
      </c>
      <c r="L18" s="24">
        <v>11388160958.249001</v>
      </c>
      <c r="M18" s="24">
        <v>11821066152.598</v>
      </c>
      <c r="N18" s="24">
        <v>12701656930.6889</v>
      </c>
      <c r="O18" s="24">
        <v>14250985958.672701</v>
      </c>
    </row>
    <row r="19" spans="1:15">
      <c r="A19" s="25" t="s">
        <v>161</v>
      </c>
      <c r="B19" s="24" t="s">
        <v>162</v>
      </c>
      <c r="C19" s="24" t="s">
        <v>589</v>
      </c>
      <c r="D19" s="24" t="s">
        <v>590</v>
      </c>
      <c r="E19" s="24">
        <v>9413335566.6705093</v>
      </c>
      <c r="F19" s="24">
        <v>9412813382.3055401</v>
      </c>
      <c r="G19" s="24">
        <v>10109618964.2848</v>
      </c>
      <c r="H19" s="24">
        <v>12080296644.064301</v>
      </c>
      <c r="I19" s="24">
        <v>12561016091.4673</v>
      </c>
      <c r="J19" s="24">
        <v>13444301139.138399</v>
      </c>
      <c r="K19" s="24">
        <v>13943016923.901699</v>
      </c>
      <c r="L19" s="24">
        <v>11832159275.603001</v>
      </c>
      <c r="M19" s="24">
        <v>12822558021.895201</v>
      </c>
      <c r="N19" s="24">
        <v>14169905602.3981</v>
      </c>
      <c r="O19" s="24">
        <v>16199434624.576799</v>
      </c>
    </row>
    <row r="20" spans="1:15">
      <c r="A20" s="25" t="s">
        <v>118</v>
      </c>
      <c r="B20" s="24" t="s">
        <v>163</v>
      </c>
      <c r="C20" s="24" t="s">
        <v>589</v>
      </c>
      <c r="D20" s="24" t="s">
        <v>590</v>
      </c>
      <c r="E20" s="24">
        <v>91631278239.3237</v>
      </c>
      <c r="F20" s="24">
        <v>102477791472.39</v>
      </c>
      <c r="G20" s="24">
        <v>115279077465.226</v>
      </c>
      <c r="H20" s="24">
        <v>128637938711.386</v>
      </c>
      <c r="I20" s="24">
        <v>133355749482.478</v>
      </c>
      <c r="J20" s="24">
        <v>149990451022.29001</v>
      </c>
      <c r="K20" s="24">
        <v>172885454931.453</v>
      </c>
      <c r="L20" s="24">
        <v>195078678697.23001</v>
      </c>
      <c r="M20" s="24">
        <v>221415162445.64801</v>
      </c>
      <c r="N20" s="24">
        <v>249711052937.01199</v>
      </c>
      <c r="O20" s="24">
        <v>274039092455.306</v>
      </c>
    </row>
    <row r="21" spans="1:15">
      <c r="A21" s="25" t="s">
        <v>64</v>
      </c>
      <c r="B21" s="24" t="s">
        <v>164</v>
      </c>
      <c r="C21" s="24" t="s">
        <v>589</v>
      </c>
      <c r="D21" s="24" t="s">
        <v>590</v>
      </c>
      <c r="E21" s="24">
        <v>54438966419.863899</v>
      </c>
      <c r="F21" s="24">
        <v>51999181062.060097</v>
      </c>
      <c r="G21" s="24">
        <v>50363282117.233002</v>
      </c>
      <c r="H21" s="24">
        <v>57363610380.376801</v>
      </c>
      <c r="I21" s="24">
        <v>54013812089.356102</v>
      </c>
      <c r="J21" s="24">
        <v>55591336862.1064</v>
      </c>
      <c r="K21" s="24">
        <v>56883172568.1726</v>
      </c>
      <c r="L21" s="24">
        <v>50630703922.013199</v>
      </c>
      <c r="M21" s="24">
        <v>53785050339.366501</v>
      </c>
      <c r="N21" s="24">
        <v>58950125036.012703</v>
      </c>
      <c r="O21" s="24">
        <v>66200847917.924004</v>
      </c>
    </row>
    <row r="22" spans="1:15">
      <c r="A22" s="25" t="s">
        <v>165</v>
      </c>
      <c r="B22" s="24" t="s">
        <v>166</v>
      </c>
      <c r="C22" s="24" t="s">
        <v>589</v>
      </c>
      <c r="D22" s="24" t="s">
        <v>590</v>
      </c>
      <c r="E22" s="24">
        <v>25710904255.319099</v>
      </c>
      <c r="F22" s="24">
        <v>22938218085.1064</v>
      </c>
      <c r="G22" s="24">
        <v>25713271276.595699</v>
      </c>
      <c r="H22" s="24">
        <v>28776595744.680901</v>
      </c>
      <c r="I22" s="24">
        <v>30749308510.638302</v>
      </c>
      <c r="J22" s="24">
        <v>32539468085.1064</v>
      </c>
      <c r="K22" s="24">
        <v>33387712765.957401</v>
      </c>
      <c r="L22" s="24">
        <v>31125851063.8298</v>
      </c>
      <c r="M22" s="24">
        <v>32250132978.7234</v>
      </c>
      <c r="N22" s="24">
        <v>35423643617.021301</v>
      </c>
      <c r="O22" s="24">
        <v>37652500000</v>
      </c>
    </row>
    <row r="23" spans="1:15">
      <c r="A23" s="25" t="s">
        <v>167</v>
      </c>
      <c r="B23" s="24" t="s">
        <v>168</v>
      </c>
      <c r="C23" s="24" t="s">
        <v>589</v>
      </c>
      <c r="D23" s="24" t="s">
        <v>590</v>
      </c>
      <c r="E23" s="24">
        <v>10526000000</v>
      </c>
      <c r="F23" s="24">
        <v>9981960000</v>
      </c>
      <c r="G23" s="24">
        <v>10095760000</v>
      </c>
      <c r="H23" s="24">
        <v>10070450000</v>
      </c>
      <c r="I23" s="24">
        <v>10720500000</v>
      </c>
      <c r="J23" s="24">
        <v>10562700000</v>
      </c>
      <c r="K23" s="24">
        <v>10913300000</v>
      </c>
      <c r="L23" s="24">
        <v>11752300000</v>
      </c>
      <c r="M23" s="24">
        <v>11938400000</v>
      </c>
      <c r="N23" s="24">
        <v>12150400000</v>
      </c>
      <c r="O23" s="24">
        <v>12424500000</v>
      </c>
    </row>
    <row r="24" spans="1:15">
      <c r="A24" s="25" t="s">
        <v>169</v>
      </c>
      <c r="B24" s="24" t="s">
        <v>170</v>
      </c>
      <c r="C24" s="24" t="s">
        <v>589</v>
      </c>
      <c r="D24" s="24" t="s">
        <v>590</v>
      </c>
      <c r="E24" s="24">
        <v>19112739664.4697</v>
      </c>
      <c r="F24" s="24">
        <v>17613836209.958099</v>
      </c>
      <c r="G24" s="24">
        <v>17176781336.7644</v>
      </c>
      <c r="H24" s="24">
        <v>18644723860.970901</v>
      </c>
      <c r="I24" s="24">
        <v>17226849297.07</v>
      </c>
      <c r="J24" s="24">
        <v>18178503835.4491</v>
      </c>
      <c r="K24" s="24">
        <v>18558343508.343498</v>
      </c>
      <c r="L24" s="24">
        <v>16211541253.189699</v>
      </c>
      <c r="M24" s="24">
        <v>16913330693.9653</v>
      </c>
      <c r="N24" s="24">
        <v>18080118128.385399</v>
      </c>
      <c r="O24" s="24">
        <v>20183498491.249199</v>
      </c>
    </row>
    <row r="25" spans="1:15">
      <c r="A25" s="25" t="s">
        <v>63</v>
      </c>
      <c r="B25" s="24" t="s">
        <v>171</v>
      </c>
      <c r="C25" s="24" t="s">
        <v>589</v>
      </c>
      <c r="D25" s="24" t="s">
        <v>590</v>
      </c>
      <c r="E25" s="24">
        <v>60763483146.067398</v>
      </c>
      <c r="F25" s="24">
        <v>50874078052.273499</v>
      </c>
      <c r="G25" s="24">
        <v>57222490768.714302</v>
      </c>
      <c r="H25" s="24">
        <v>61757788944.723602</v>
      </c>
      <c r="I25" s="24">
        <v>65685102554.8759</v>
      </c>
      <c r="J25" s="24">
        <v>75527984234.234207</v>
      </c>
      <c r="K25" s="24">
        <v>78813839984.350601</v>
      </c>
      <c r="L25" s="24">
        <v>56454734396.584198</v>
      </c>
      <c r="M25" s="24">
        <v>47722657820.667503</v>
      </c>
      <c r="N25" s="24">
        <v>54726595249.184898</v>
      </c>
      <c r="O25" s="24">
        <v>60031262269.336502</v>
      </c>
    </row>
    <row r="26" spans="1:15">
      <c r="A26" s="25" t="s">
        <v>172</v>
      </c>
      <c r="B26" s="24" t="s">
        <v>173</v>
      </c>
      <c r="C26" s="24" t="s">
        <v>589</v>
      </c>
      <c r="D26" s="24" t="s">
        <v>590</v>
      </c>
      <c r="E26" s="24">
        <v>1351350000</v>
      </c>
      <c r="F26" s="24">
        <v>1317300000</v>
      </c>
      <c r="G26" s="24">
        <v>1377200000</v>
      </c>
      <c r="H26" s="24">
        <v>1460800000</v>
      </c>
      <c r="I26" s="24">
        <v>1522900000</v>
      </c>
      <c r="J26" s="24">
        <v>1579400000</v>
      </c>
      <c r="K26" s="24">
        <v>1662800000</v>
      </c>
      <c r="L26" s="24">
        <v>1723800000</v>
      </c>
      <c r="M26" s="24">
        <v>1775100000</v>
      </c>
      <c r="N26" s="24">
        <v>1836600000</v>
      </c>
      <c r="O26" s="24">
        <v>1871200000</v>
      </c>
    </row>
    <row r="27" spans="1:15">
      <c r="A27" s="25" t="s">
        <v>174</v>
      </c>
      <c r="B27" s="24" t="s">
        <v>175</v>
      </c>
      <c r="C27" s="24" t="s">
        <v>589</v>
      </c>
      <c r="D27" s="24" t="s">
        <v>590</v>
      </c>
      <c r="E27" s="24">
        <v>6109928000</v>
      </c>
      <c r="F27" s="24">
        <v>5806378000</v>
      </c>
      <c r="G27" s="24">
        <v>5744414000</v>
      </c>
      <c r="H27" s="24">
        <v>5550771000</v>
      </c>
      <c r="I27" s="24">
        <v>5537537000</v>
      </c>
      <c r="J27" s="24">
        <v>5573710000</v>
      </c>
      <c r="K27" s="27"/>
      <c r="L27" s="27"/>
      <c r="M27" s="27"/>
      <c r="N27" s="27"/>
      <c r="O27" s="27"/>
    </row>
    <row r="28" spans="1:15">
      <c r="A28" s="25" t="s">
        <v>90</v>
      </c>
      <c r="B28" s="24" t="s">
        <v>176</v>
      </c>
      <c r="C28" s="24" t="s">
        <v>589</v>
      </c>
      <c r="D28" s="24" t="s">
        <v>590</v>
      </c>
      <c r="E28" s="24">
        <v>16674324634.237301</v>
      </c>
      <c r="F28" s="24">
        <v>17339992165.242199</v>
      </c>
      <c r="G28" s="24">
        <v>19649631450.6819</v>
      </c>
      <c r="H28" s="24">
        <v>23963033588.006302</v>
      </c>
      <c r="I28" s="24">
        <v>27084497539.797401</v>
      </c>
      <c r="J28" s="24">
        <v>30659338784.370499</v>
      </c>
      <c r="K28" s="24">
        <v>32996188133.1404</v>
      </c>
      <c r="L28" s="24">
        <v>33000198263.386398</v>
      </c>
      <c r="M28" s="24">
        <v>33941126193.921902</v>
      </c>
      <c r="N28" s="24">
        <v>37508642112.879898</v>
      </c>
      <c r="O28" s="24">
        <v>40287647901.591904</v>
      </c>
    </row>
    <row r="29" spans="1:15">
      <c r="A29" s="25" t="s">
        <v>89</v>
      </c>
      <c r="B29" s="24" t="s">
        <v>177</v>
      </c>
      <c r="C29" s="24" t="s">
        <v>589</v>
      </c>
      <c r="D29" s="24" t="s">
        <v>590</v>
      </c>
      <c r="E29" s="24">
        <v>1695824565983.2</v>
      </c>
      <c r="F29" s="24">
        <v>1667019783585.0801</v>
      </c>
      <c r="G29" s="24">
        <v>2208871646202.8198</v>
      </c>
      <c r="H29" s="24">
        <v>2616200980392.1602</v>
      </c>
      <c r="I29" s="24">
        <v>2465188674415.0298</v>
      </c>
      <c r="J29" s="24">
        <v>2472806919901.6699</v>
      </c>
      <c r="K29" s="24">
        <v>2455993625159.3701</v>
      </c>
      <c r="L29" s="24">
        <v>1802214373741.3201</v>
      </c>
      <c r="M29" s="24">
        <v>1795700168991.49</v>
      </c>
      <c r="N29" s="24">
        <v>2062831045935.95</v>
      </c>
      <c r="O29" s="24">
        <v>1885482534238.3301</v>
      </c>
    </row>
    <row r="30" spans="1:15">
      <c r="A30" s="25" t="s">
        <v>178</v>
      </c>
      <c r="B30" s="24" t="s">
        <v>179</v>
      </c>
      <c r="C30" s="24" t="s">
        <v>589</v>
      </c>
      <c r="D30" s="24" t="s">
        <v>590</v>
      </c>
      <c r="E30" s="24">
        <v>4785000000</v>
      </c>
      <c r="F30" s="24">
        <v>4465500000</v>
      </c>
      <c r="G30" s="24">
        <v>4530000000</v>
      </c>
      <c r="H30" s="24">
        <v>4657500000</v>
      </c>
      <c r="I30" s="24">
        <v>4610000000</v>
      </c>
      <c r="J30" s="24">
        <v>4677000000</v>
      </c>
      <c r="K30" s="24">
        <v>4696500000</v>
      </c>
      <c r="L30" s="24">
        <v>4715000000</v>
      </c>
      <c r="M30" s="24">
        <v>4830000000</v>
      </c>
      <c r="N30" s="24">
        <v>4978000000</v>
      </c>
      <c r="O30" s="24">
        <v>5086500000</v>
      </c>
    </row>
    <row r="31" spans="1:15">
      <c r="A31" s="25" t="s">
        <v>180</v>
      </c>
      <c r="B31" s="24" t="s">
        <v>181</v>
      </c>
      <c r="C31" s="24" t="s">
        <v>589</v>
      </c>
      <c r="D31" s="24" t="s">
        <v>590</v>
      </c>
      <c r="E31" s="24">
        <v>14393099068.585899</v>
      </c>
      <c r="F31" s="24">
        <v>10732366286.264299</v>
      </c>
      <c r="G31" s="24">
        <v>13707370737.0737</v>
      </c>
      <c r="H31" s="24">
        <v>18525319977.7407</v>
      </c>
      <c r="I31" s="24">
        <v>19047940300.068699</v>
      </c>
      <c r="J31" s="24">
        <v>18093829923.273701</v>
      </c>
      <c r="K31" s="24">
        <v>17098342541.436501</v>
      </c>
      <c r="L31" s="24">
        <v>12930394937.8137</v>
      </c>
      <c r="M31" s="24">
        <v>11400854267.7188</v>
      </c>
      <c r="N31" s="24">
        <v>12128104859.149799</v>
      </c>
      <c r="O31" s="24">
        <v>13567351175.0315</v>
      </c>
    </row>
    <row r="32" spans="1:15">
      <c r="A32" s="25" t="s">
        <v>182</v>
      </c>
      <c r="B32" s="24" t="s">
        <v>183</v>
      </c>
      <c r="C32" s="24" t="s">
        <v>589</v>
      </c>
      <c r="D32" s="24" t="s">
        <v>590</v>
      </c>
      <c r="E32" s="24">
        <v>1227808790.6733</v>
      </c>
      <c r="F32" s="24">
        <v>1234014291.82342</v>
      </c>
      <c r="G32" s="24">
        <v>1547991317.81183</v>
      </c>
      <c r="H32" s="24">
        <v>1777101316.6775601</v>
      </c>
      <c r="I32" s="24">
        <v>1781281281.5791199</v>
      </c>
      <c r="J32" s="24">
        <v>1756215665.09323</v>
      </c>
      <c r="K32" s="24">
        <v>1907090813.45907</v>
      </c>
      <c r="L32" s="24">
        <v>2003598212.9913499</v>
      </c>
      <c r="M32" s="24">
        <v>2158972129.0030699</v>
      </c>
      <c r="N32" s="24">
        <v>2450364928.07302</v>
      </c>
      <c r="O32" s="24">
        <v>2446674102.01858</v>
      </c>
    </row>
    <row r="33" spans="1:15">
      <c r="A33" s="25" t="s">
        <v>43</v>
      </c>
      <c r="B33" s="24" t="s">
        <v>184</v>
      </c>
      <c r="C33" s="24" t="s">
        <v>589</v>
      </c>
      <c r="D33" s="24" t="s">
        <v>590</v>
      </c>
      <c r="E33" s="24">
        <v>10945070441.928301</v>
      </c>
      <c r="F33" s="24">
        <v>10267133177.7334</v>
      </c>
      <c r="G33" s="24">
        <v>12786654365.8738</v>
      </c>
      <c r="H33" s="24">
        <v>15351972229.5341</v>
      </c>
      <c r="I33" s="24">
        <v>14420393563.544201</v>
      </c>
      <c r="J33" s="24">
        <v>14901750764.9811</v>
      </c>
      <c r="K33" s="24">
        <v>16250750259.0212</v>
      </c>
      <c r="L33" s="24">
        <v>14420604205.745899</v>
      </c>
      <c r="M33" s="24">
        <v>15646316818.3319</v>
      </c>
      <c r="N33" s="24">
        <v>17405538618.3969</v>
      </c>
      <c r="O33" s="24">
        <v>18663264705.882401</v>
      </c>
    </row>
    <row r="34" spans="1:15">
      <c r="A34" s="25" t="s">
        <v>185</v>
      </c>
      <c r="B34" s="24" t="s">
        <v>186</v>
      </c>
      <c r="C34" s="24" t="s">
        <v>589</v>
      </c>
      <c r="D34" s="24" t="s">
        <v>590</v>
      </c>
      <c r="E34" s="24">
        <v>1985240986.1850801</v>
      </c>
      <c r="F34" s="24">
        <v>2059094048.26019</v>
      </c>
      <c r="G34" s="24">
        <v>2142591375.8505299</v>
      </c>
      <c r="H34" s="24">
        <v>2437982839.6307201</v>
      </c>
      <c r="I34" s="24">
        <v>2510126699.0535598</v>
      </c>
      <c r="J34" s="24">
        <v>1691544192.3824201</v>
      </c>
      <c r="K34" s="24">
        <v>1894813504.5294499</v>
      </c>
      <c r="L34" s="24">
        <v>1695825708.4560399</v>
      </c>
      <c r="M34" s="24">
        <v>1825018190.8507099</v>
      </c>
      <c r="N34" s="24">
        <v>2072350151.13061</v>
      </c>
      <c r="O34" s="24">
        <v>2220978978.17342</v>
      </c>
    </row>
    <row r="35" spans="1:15">
      <c r="A35" s="25" t="s">
        <v>103</v>
      </c>
      <c r="B35" s="24" t="s">
        <v>187</v>
      </c>
      <c r="C35" s="24" t="s">
        <v>589</v>
      </c>
      <c r="D35" s="24" t="s">
        <v>590</v>
      </c>
      <c r="E35" s="24">
        <v>1549131208997.1899</v>
      </c>
      <c r="F35" s="24">
        <v>1371153004986.4399</v>
      </c>
      <c r="G35" s="24">
        <v>1613464422811.1299</v>
      </c>
      <c r="H35" s="24">
        <v>1788647906047.76</v>
      </c>
      <c r="I35" s="24">
        <v>1828689329348.99</v>
      </c>
      <c r="J35" s="24">
        <v>1847208522155.3401</v>
      </c>
      <c r="K35" s="24">
        <v>1803533209844.6499</v>
      </c>
      <c r="L35" s="24">
        <v>1556129524418.21</v>
      </c>
      <c r="M35" s="24">
        <v>1528243213982.0801</v>
      </c>
      <c r="N35" s="24">
        <v>1649878054226.8201</v>
      </c>
      <c r="O35" s="24">
        <v>1716262621082.22</v>
      </c>
    </row>
    <row r="36" spans="1:15">
      <c r="A36" s="25" t="s">
        <v>188</v>
      </c>
      <c r="B36" s="24" t="s">
        <v>189</v>
      </c>
      <c r="C36" s="24" t="s">
        <v>589</v>
      </c>
      <c r="D36" s="24" t="s">
        <v>590</v>
      </c>
      <c r="E36" s="24">
        <v>1530611546635.53</v>
      </c>
      <c r="F36" s="24">
        <v>1288353318705.8501</v>
      </c>
      <c r="G36" s="24">
        <v>1313208486503.8899</v>
      </c>
      <c r="H36" s="24">
        <v>1446913401778.1899</v>
      </c>
      <c r="I36" s="24">
        <v>1352804296660.52</v>
      </c>
      <c r="J36" s="24">
        <v>1422755031228.23</v>
      </c>
      <c r="K36" s="24">
        <v>1465703293189.9199</v>
      </c>
      <c r="L36" s="24">
        <v>1290074477530.02</v>
      </c>
      <c r="M36" s="24">
        <v>1317555755105.9199</v>
      </c>
      <c r="N36" s="24">
        <v>1458696736645.45</v>
      </c>
      <c r="O36" s="24">
        <v>1637174686382.25</v>
      </c>
    </row>
    <row r="37" spans="1:15">
      <c r="A37" s="25" t="s">
        <v>190</v>
      </c>
      <c r="B37" s="24" t="s">
        <v>191</v>
      </c>
      <c r="C37" s="24" t="s">
        <v>589</v>
      </c>
      <c r="D37" s="24" t="s">
        <v>590</v>
      </c>
      <c r="E37" s="24">
        <v>554363487120.30298</v>
      </c>
      <c r="F37" s="24">
        <v>541506500413.565</v>
      </c>
      <c r="G37" s="24">
        <v>583782977866.40503</v>
      </c>
      <c r="H37" s="24">
        <v>699579638638.22595</v>
      </c>
      <c r="I37" s="24">
        <v>668043614122.87</v>
      </c>
      <c r="J37" s="24">
        <v>688504173431.45398</v>
      </c>
      <c r="K37" s="24">
        <v>709182559935.30103</v>
      </c>
      <c r="L37" s="24">
        <v>679832291693.25696</v>
      </c>
      <c r="M37" s="24">
        <v>671309197376.70105</v>
      </c>
      <c r="N37" s="24">
        <v>679950482029.06104</v>
      </c>
      <c r="O37" s="24">
        <v>705140620046.69995</v>
      </c>
    </row>
    <row r="38" spans="1:15">
      <c r="A38" s="25" t="s">
        <v>192</v>
      </c>
      <c r="B38" s="24" t="s">
        <v>193</v>
      </c>
      <c r="C38" s="24" t="s">
        <v>589</v>
      </c>
      <c r="D38" s="24" t="s">
        <v>590</v>
      </c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</row>
    <row r="39" spans="1:15">
      <c r="A39" s="25" t="s">
        <v>102</v>
      </c>
      <c r="B39" s="24" t="s">
        <v>194</v>
      </c>
      <c r="C39" s="24" t="s">
        <v>589</v>
      </c>
      <c r="D39" s="24" t="s">
        <v>590</v>
      </c>
      <c r="E39" s="24">
        <v>179638496278.57401</v>
      </c>
      <c r="F39" s="24">
        <v>172389498444.621</v>
      </c>
      <c r="G39" s="24">
        <v>218537551220.07101</v>
      </c>
      <c r="H39" s="24">
        <v>252251992029.44199</v>
      </c>
      <c r="I39" s="24">
        <v>267122320056.702</v>
      </c>
      <c r="J39" s="24">
        <v>278384345259.37701</v>
      </c>
      <c r="K39" s="24">
        <v>260541629960.664</v>
      </c>
      <c r="L39" s="24">
        <v>243919085308.936</v>
      </c>
      <c r="M39" s="24">
        <v>250440136356.12701</v>
      </c>
      <c r="N39" s="24">
        <v>277044950259.00897</v>
      </c>
      <c r="O39" s="24">
        <v>298258019275.04901</v>
      </c>
    </row>
    <row r="40" spans="1:15">
      <c r="A40" s="25" t="s">
        <v>116</v>
      </c>
      <c r="B40" s="24" t="s">
        <v>195</v>
      </c>
      <c r="C40" s="24" t="s">
        <v>589</v>
      </c>
      <c r="D40" s="24" t="s">
        <v>590</v>
      </c>
      <c r="E40" s="24">
        <v>4594306848763.0801</v>
      </c>
      <c r="F40" s="24">
        <v>5101702432883.4502</v>
      </c>
      <c r="G40" s="24">
        <v>6087164527421.2402</v>
      </c>
      <c r="H40" s="24">
        <v>7551500425597.7695</v>
      </c>
      <c r="I40" s="24">
        <v>8532230724141.7598</v>
      </c>
      <c r="J40" s="24">
        <v>9570405758739.7891</v>
      </c>
      <c r="K40" s="24">
        <v>10475682846632.199</v>
      </c>
      <c r="L40" s="24">
        <v>11061552790044.199</v>
      </c>
      <c r="M40" s="24">
        <v>11233277146512.199</v>
      </c>
      <c r="N40" s="24">
        <v>12310408652423.5</v>
      </c>
      <c r="O40" s="24">
        <v>13894817110036.301</v>
      </c>
    </row>
    <row r="41" spans="1:15">
      <c r="A41" s="25" t="s">
        <v>196</v>
      </c>
      <c r="B41" s="24" t="s">
        <v>197</v>
      </c>
      <c r="C41" s="24" t="s">
        <v>589</v>
      </c>
      <c r="D41" s="24" t="s">
        <v>590</v>
      </c>
      <c r="E41" s="24">
        <v>24224903099.6283</v>
      </c>
      <c r="F41" s="24">
        <v>24277493862.0625</v>
      </c>
      <c r="G41" s="24">
        <v>24908781285.475601</v>
      </c>
      <c r="H41" s="24">
        <v>25414875503.0784</v>
      </c>
      <c r="I41" s="24">
        <v>26789047554.598801</v>
      </c>
      <c r="J41" s="24">
        <v>31273074527.697498</v>
      </c>
      <c r="K41" s="24">
        <v>35363533865.727203</v>
      </c>
      <c r="L41" s="24">
        <v>45814637971.474503</v>
      </c>
      <c r="M41" s="24">
        <v>47964234560.051399</v>
      </c>
      <c r="N41" s="24">
        <v>51588158717.534798</v>
      </c>
      <c r="O41" s="24">
        <v>57724731364.766899</v>
      </c>
    </row>
    <row r="42" spans="1:15">
      <c r="A42" s="25" t="s">
        <v>198</v>
      </c>
      <c r="B42" s="24" t="s">
        <v>199</v>
      </c>
      <c r="C42" s="24" t="s">
        <v>589</v>
      </c>
      <c r="D42" s="24" t="s">
        <v>590</v>
      </c>
      <c r="E42" s="24">
        <v>26409781215.184399</v>
      </c>
      <c r="F42" s="24">
        <v>26017925551.842602</v>
      </c>
      <c r="G42" s="24">
        <v>26169323292.527802</v>
      </c>
      <c r="H42" s="24">
        <v>29375448542.446602</v>
      </c>
      <c r="I42" s="24">
        <v>29102772799.003799</v>
      </c>
      <c r="J42" s="24">
        <v>32357345500.988499</v>
      </c>
      <c r="K42" s="24">
        <v>34989493826.217903</v>
      </c>
      <c r="L42" s="24">
        <v>30928653813.853802</v>
      </c>
      <c r="M42" s="24">
        <v>32643697595.837799</v>
      </c>
      <c r="N42" s="24">
        <v>35009262788.150002</v>
      </c>
      <c r="O42" s="24">
        <v>38694095650.976303</v>
      </c>
    </row>
    <row r="43" spans="1:15">
      <c r="A43" s="25" t="s">
        <v>200</v>
      </c>
      <c r="B43" s="24" t="s">
        <v>201</v>
      </c>
      <c r="C43" s="24" t="s">
        <v>589</v>
      </c>
      <c r="D43" s="24" t="s">
        <v>590</v>
      </c>
      <c r="E43" s="24">
        <v>19788515873.894199</v>
      </c>
      <c r="F43" s="24">
        <v>18648373312.424099</v>
      </c>
      <c r="G43" s="24">
        <v>21565720044.463402</v>
      </c>
      <c r="H43" s="24">
        <v>25839749198.823299</v>
      </c>
      <c r="I43" s="24">
        <v>29306235826.388599</v>
      </c>
      <c r="J43" s="24">
        <v>32679745297.645302</v>
      </c>
      <c r="K43" s="24">
        <v>35909040265.9328</v>
      </c>
      <c r="L43" s="24">
        <v>37917704900.079399</v>
      </c>
      <c r="M43" s="24">
        <v>37134799974.522499</v>
      </c>
      <c r="N43" s="24">
        <v>38019265625.884499</v>
      </c>
      <c r="O43" s="24">
        <v>46831342212.547302</v>
      </c>
    </row>
    <row r="44" spans="1:15">
      <c r="A44" s="25" t="s">
        <v>202</v>
      </c>
      <c r="B44" s="24" t="s">
        <v>203</v>
      </c>
      <c r="C44" s="24" t="s">
        <v>589</v>
      </c>
      <c r="D44" s="24" t="s">
        <v>590</v>
      </c>
      <c r="E44" s="24">
        <v>11859013280.9951</v>
      </c>
      <c r="F44" s="24">
        <v>9593537550.7506294</v>
      </c>
      <c r="G44" s="24">
        <v>12019594809.3986</v>
      </c>
      <c r="H44" s="24">
        <v>14444509755.572701</v>
      </c>
      <c r="I44" s="24">
        <v>13677147848.3372</v>
      </c>
      <c r="J44" s="24">
        <v>14089855509.0954</v>
      </c>
      <c r="K44" s="24">
        <v>14196322768.291201</v>
      </c>
      <c r="L44" s="24">
        <v>8556594871.1772804</v>
      </c>
      <c r="M44" s="24">
        <v>9041986778.3902092</v>
      </c>
      <c r="N44" s="24">
        <v>9035182061.9653606</v>
      </c>
      <c r="O44" s="24">
        <v>11662700148.0791</v>
      </c>
    </row>
    <row r="45" spans="1:15">
      <c r="A45" s="25" t="s">
        <v>204</v>
      </c>
      <c r="B45" s="24" t="s">
        <v>205</v>
      </c>
      <c r="C45" s="24" t="s">
        <v>589</v>
      </c>
      <c r="D45" s="24" t="s">
        <v>590</v>
      </c>
      <c r="E45" s="24">
        <v>242186949772.53299</v>
      </c>
      <c r="F45" s="24">
        <v>232397835356.345</v>
      </c>
      <c r="G45" s="24">
        <v>286563099757.48102</v>
      </c>
      <c r="H45" s="24">
        <v>334943877377.47101</v>
      </c>
      <c r="I45" s="24">
        <v>370921317942.56299</v>
      </c>
      <c r="J45" s="24">
        <v>382116120909.21802</v>
      </c>
      <c r="K45" s="24">
        <v>381112110485.38397</v>
      </c>
      <c r="L45" s="24">
        <v>293481753078.86798</v>
      </c>
      <c r="M45" s="24">
        <v>282825012368.255</v>
      </c>
      <c r="N45" s="24">
        <v>311883730442.04498</v>
      </c>
      <c r="O45" s="24">
        <v>333568926392.586</v>
      </c>
    </row>
    <row r="46" spans="1:15">
      <c r="A46" s="25" t="s">
        <v>206</v>
      </c>
      <c r="B46" s="24" t="s">
        <v>207</v>
      </c>
      <c r="C46" s="24" t="s">
        <v>589</v>
      </c>
      <c r="D46" s="24" t="s">
        <v>590</v>
      </c>
      <c r="E46" s="24">
        <v>911967428.71383798</v>
      </c>
      <c r="F46" s="24">
        <v>901711442.28594398</v>
      </c>
      <c r="G46" s="24">
        <v>907978723.54759204</v>
      </c>
      <c r="H46" s="24">
        <v>1023086183.79822</v>
      </c>
      <c r="I46" s="24">
        <v>1015843368.79008</v>
      </c>
      <c r="J46" s="24">
        <v>1116224161.07781</v>
      </c>
      <c r="K46" s="24">
        <v>1149587651.6939499</v>
      </c>
      <c r="L46" s="24">
        <v>966029542.03885901</v>
      </c>
      <c r="M46" s="24">
        <v>1012835518.26037</v>
      </c>
      <c r="N46" s="24">
        <v>1077439662.5797999</v>
      </c>
      <c r="O46" s="24">
        <v>1178530757.72328</v>
      </c>
    </row>
    <row r="47" spans="1:15">
      <c r="A47" s="25" t="s">
        <v>208</v>
      </c>
      <c r="B47" s="24" t="s">
        <v>209</v>
      </c>
      <c r="C47" s="24" t="s">
        <v>589</v>
      </c>
      <c r="D47" s="24" t="s">
        <v>590</v>
      </c>
      <c r="E47" s="24">
        <v>1789333748.6798999</v>
      </c>
      <c r="F47" s="24">
        <v>1711817181.52969</v>
      </c>
      <c r="G47" s="24">
        <v>1664310769.55229</v>
      </c>
      <c r="H47" s="24">
        <v>1865915544.12446</v>
      </c>
      <c r="I47" s="24">
        <v>1741809808.9644201</v>
      </c>
      <c r="J47" s="24">
        <v>1850470042.4328101</v>
      </c>
      <c r="K47" s="24">
        <v>1859898513.26858</v>
      </c>
      <c r="L47" s="24">
        <v>1596800287.1640501</v>
      </c>
      <c r="M47" s="24">
        <v>1662998677.8842499</v>
      </c>
      <c r="N47" s="24">
        <v>1769787215.4214101</v>
      </c>
      <c r="O47" s="24">
        <v>1966983316.3259301</v>
      </c>
    </row>
    <row r="48" spans="1:15">
      <c r="A48" s="25" t="s">
        <v>92</v>
      </c>
      <c r="B48" s="24" t="s">
        <v>210</v>
      </c>
      <c r="C48" s="24" t="s">
        <v>589</v>
      </c>
      <c r="D48" s="24" t="s">
        <v>590</v>
      </c>
      <c r="E48" s="24">
        <v>30612927059.096699</v>
      </c>
      <c r="F48" s="24">
        <v>30562361123.030701</v>
      </c>
      <c r="G48" s="24">
        <v>37268614024.317802</v>
      </c>
      <c r="H48" s="24">
        <v>42262697840.385002</v>
      </c>
      <c r="I48" s="24">
        <v>46473128285.558899</v>
      </c>
      <c r="J48" s="24">
        <v>49745088111.695297</v>
      </c>
      <c r="K48" s="24">
        <v>50577769837.746201</v>
      </c>
      <c r="L48" s="24">
        <v>54775994478.509499</v>
      </c>
      <c r="M48" s="24">
        <v>57157992434.180496</v>
      </c>
      <c r="N48" s="24">
        <v>58481858042.572098</v>
      </c>
      <c r="O48" s="24">
        <v>60553901420.084999</v>
      </c>
    </row>
    <row r="49" spans="1:15">
      <c r="A49" s="25" t="s">
        <v>211</v>
      </c>
      <c r="B49" s="24" t="s">
        <v>212</v>
      </c>
      <c r="C49" s="24" t="s">
        <v>589</v>
      </c>
      <c r="D49" s="24" t="s">
        <v>590</v>
      </c>
      <c r="E49" s="24">
        <v>69201370934.931503</v>
      </c>
      <c r="F49" s="24">
        <v>58250029911.542702</v>
      </c>
      <c r="G49" s="24">
        <v>63364789294.4403</v>
      </c>
      <c r="H49" s="24">
        <v>68552917331.433098</v>
      </c>
      <c r="I49" s="24">
        <v>70849598299.135101</v>
      </c>
      <c r="J49" s="24">
        <v>72231768542.371994</v>
      </c>
      <c r="K49" s="24">
        <v>73185354884.607697</v>
      </c>
      <c r="L49" s="24">
        <v>71787351547.785599</v>
      </c>
      <c r="M49" s="24">
        <v>68222566249.039497</v>
      </c>
      <c r="N49" s="24">
        <v>69913144887.414398</v>
      </c>
      <c r="O49" s="24">
        <v>73459161488.830307</v>
      </c>
    </row>
    <row r="50" spans="1:15">
      <c r="A50" s="25" t="s">
        <v>93</v>
      </c>
      <c r="B50" s="24" t="s">
        <v>213</v>
      </c>
      <c r="C50" s="24" t="s">
        <v>589</v>
      </c>
      <c r="D50" s="24" t="s">
        <v>590</v>
      </c>
      <c r="E50" s="24">
        <v>60806300000</v>
      </c>
      <c r="F50" s="24">
        <v>62080000000</v>
      </c>
      <c r="G50" s="24">
        <v>64328000000</v>
      </c>
      <c r="H50" s="24">
        <v>68990000000</v>
      </c>
      <c r="I50" s="24">
        <v>73141000000</v>
      </c>
      <c r="J50" s="24">
        <v>77148000000</v>
      </c>
      <c r="K50" s="24">
        <v>80656000000</v>
      </c>
      <c r="L50" s="24">
        <v>87133000000</v>
      </c>
      <c r="M50" s="24">
        <v>91370000000</v>
      </c>
      <c r="N50" s="24">
        <v>96851000000</v>
      </c>
      <c r="O50" s="24">
        <v>100023000000</v>
      </c>
    </row>
    <row r="51" spans="1:15">
      <c r="A51" s="25" t="s">
        <v>214</v>
      </c>
      <c r="B51" s="24" t="s">
        <v>215</v>
      </c>
      <c r="C51" s="24" t="s">
        <v>589</v>
      </c>
      <c r="D51" s="24" t="s">
        <v>590</v>
      </c>
      <c r="E51" s="27"/>
      <c r="F51" s="27"/>
      <c r="G51" s="27"/>
      <c r="H51" s="24">
        <v>3038699608.93855</v>
      </c>
      <c r="I51" s="24">
        <v>3131096089.3854699</v>
      </c>
      <c r="J51" s="24">
        <v>3147616201.1173201</v>
      </c>
      <c r="K51" s="24">
        <v>3158406033.5195498</v>
      </c>
      <c r="L51" s="24">
        <v>3151910782.1229</v>
      </c>
      <c r="M51" s="24">
        <v>3122287932.9608898</v>
      </c>
      <c r="N51" s="24">
        <v>3116610111.7318401</v>
      </c>
      <c r="O51" s="24">
        <v>3127908044.69274</v>
      </c>
    </row>
    <row r="52" spans="1:15">
      <c r="A52" s="25" t="s">
        <v>216</v>
      </c>
      <c r="B52" s="24" t="s">
        <v>217</v>
      </c>
      <c r="C52" s="24" t="s">
        <v>589</v>
      </c>
      <c r="D52" s="24" t="s">
        <v>590</v>
      </c>
      <c r="E52" s="24">
        <v>4586172566.9026804</v>
      </c>
      <c r="F52" s="24">
        <v>4281813032.5212998</v>
      </c>
      <c r="G52" s="24">
        <v>4156935677.4271002</v>
      </c>
      <c r="H52" s="24">
        <v>4186223808.9523602</v>
      </c>
      <c r="I52" s="24">
        <v>4291159006.36025</v>
      </c>
      <c r="J52" s="24">
        <v>4405954638.1855297</v>
      </c>
      <c r="K52" s="24">
        <v>4563017880.71523</v>
      </c>
      <c r="L52" s="24">
        <v>4708336733.4693403</v>
      </c>
      <c r="M52" s="24">
        <v>4898908676.3470497</v>
      </c>
      <c r="N52" s="24">
        <v>5141833913.3565302</v>
      </c>
      <c r="O52" s="24">
        <v>5485419416.7766705</v>
      </c>
    </row>
    <row r="53" spans="1:15">
      <c r="A53" s="25" t="s">
        <v>28</v>
      </c>
      <c r="B53" s="24" t="s">
        <v>218</v>
      </c>
      <c r="C53" s="24" t="s">
        <v>589</v>
      </c>
      <c r="D53" s="24" t="s">
        <v>590</v>
      </c>
      <c r="E53" s="24">
        <v>27844698989.307201</v>
      </c>
      <c r="F53" s="24">
        <v>25945391775.493198</v>
      </c>
      <c r="G53" s="24">
        <v>25732432719.077301</v>
      </c>
      <c r="H53" s="24">
        <v>27565469097.995499</v>
      </c>
      <c r="I53" s="24">
        <v>24978513426.6992</v>
      </c>
      <c r="J53" s="24">
        <v>23900872625.846699</v>
      </c>
      <c r="K53" s="24">
        <v>23128114786.767601</v>
      </c>
      <c r="L53" s="24">
        <v>19779150116.498402</v>
      </c>
      <c r="M53" s="24">
        <v>20890936462.2537</v>
      </c>
      <c r="N53" s="24">
        <v>22638608224.1301</v>
      </c>
      <c r="O53" s="24">
        <v>24961995748.701</v>
      </c>
    </row>
    <row r="54" spans="1:15">
      <c r="A54" s="25" t="s">
        <v>219</v>
      </c>
      <c r="B54" s="24" t="s">
        <v>220</v>
      </c>
      <c r="C54" s="24" t="s">
        <v>589</v>
      </c>
      <c r="D54" s="24" t="s">
        <v>590</v>
      </c>
      <c r="E54" s="24">
        <v>235718586901.129</v>
      </c>
      <c r="F54" s="24">
        <v>206179982164.40201</v>
      </c>
      <c r="G54" s="24">
        <v>207477857918.91901</v>
      </c>
      <c r="H54" s="24">
        <v>227948349666.354</v>
      </c>
      <c r="I54" s="24">
        <v>207376427020.815</v>
      </c>
      <c r="J54" s="24">
        <v>209402444996.104</v>
      </c>
      <c r="K54" s="24">
        <v>207818330723.83499</v>
      </c>
      <c r="L54" s="24">
        <v>186829940545.759</v>
      </c>
      <c r="M54" s="24">
        <v>195090272402.729</v>
      </c>
      <c r="N54" s="24">
        <v>215913545038.42999</v>
      </c>
      <c r="O54" s="24">
        <v>244987409830.53299</v>
      </c>
    </row>
    <row r="55" spans="1:15">
      <c r="A55" s="25" t="s">
        <v>68</v>
      </c>
      <c r="B55" s="24" t="s">
        <v>221</v>
      </c>
      <c r="C55" s="24" t="s">
        <v>589</v>
      </c>
      <c r="D55" s="24" t="s">
        <v>590</v>
      </c>
      <c r="E55" s="24">
        <v>3730027830672.3301</v>
      </c>
      <c r="F55" s="24">
        <v>3397791053070.2998</v>
      </c>
      <c r="G55" s="24">
        <v>3396354075663.73</v>
      </c>
      <c r="H55" s="24">
        <v>3744408602683.9399</v>
      </c>
      <c r="I55" s="24">
        <v>3527344944139.8301</v>
      </c>
      <c r="J55" s="24">
        <v>3732743446218.9199</v>
      </c>
      <c r="K55" s="24">
        <v>3883920155292.2598</v>
      </c>
      <c r="L55" s="24">
        <v>3360549973888.5801</v>
      </c>
      <c r="M55" s="24">
        <v>3466790065011.8301</v>
      </c>
      <c r="N55" s="24">
        <v>3665804120835.2998</v>
      </c>
      <c r="O55" s="24">
        <v>3949548833952.9399</v>
      </c>
    </row>
    <row r="56" spans="1:15">
      <c r="A56" s="25" t="s">
        <v>222</v>
      </c>
      <c r="B56" s="24" t="s">
        <v>223</v>
      </c>
      <c r="C56" s="24" t="s">
        <v>589</v>
      </c>
      <c r="D56" s="24" t="s">
        <v>590</v>
      </c>
      <c r="E56" s="24">
        <v>999105339.26772904</v>
      </c>
      <c r="F56" s="24">
        <v>1049110684.72493</v>
      </c>
      <c r="G56" s="24">
        <v>1128611700.3618</v>
      </c>
      <c r="H56" s="24">
        <v>1239144501.77525</v>
      </c>
      <c r="I56" s="24">
        <v>1353632941.5207</v>
      </c>
      <c r="J56" s="24">
        <v>2042817162.85639</v>
      </c>
      <c r="K56" s="24">
        <v>2214681573.5693302</v>
      </c>
      <c r="L56" s="24">
        <v>2430287967.0267801</v>
      </c>
      <c r="M56" s="24">
        <v>2603554906.5946398</v>
      </c>
      <c r="N56" s="24">
        <v>2751461055.59307</v>
      </c>
      <c r="O56" s="24">
        <v>3012820409.6331301</v>
      </c>
    </row>
    <row r="57" spans="1:15">
      <c r="A57" s="25" t="s">
        <v>224</v>
      </c>
      <c r="B57" s="24" t="s">
        <v>225</v>
      </c>
      <c r="C57" s="24" t="s">
        <v>589</v>
      </c>
      <c r="D57" s="24" t="s">
        <v>590</v>
      </c>
      <c r="E57" s="24">
        <v>458190185.18518502</v>
      </c>
      <c r="F57" s="24">
        <v>489074333.33333302</v>
      </c>
      <c r="G57" s="24">
        <v>493825925.92592603</v>
      </c>
      <c r="H57" s="24">
        <v>501025925.92592603</v>
      </c>
      <c r="I57" s="24">
        <v>485996296.296296</v>
      </c>
      <c r="J57" s="24">
        <v>498296296.296296</v>
      </c>
      <c r="K57" s="24">
        <v>520207407.40740699</v>
      </c>
      <c r="L57" s="24">
        <v>540737037.03703701</v>
      </c>
      <c r="M57" s="24">
        <v>576229629.62962902</v>
      </c>
      <c r="N57" s="24">
        <v>519837037.03703701</v>
      </c>
      <c r="O57" s="24">
        <v>550892592.59259295</v>
      </c>
    </row>
    <row r="58" spans="1:15">
      <c r="A58" s="25" t="s">
        <v>226</v>
      </c>
      <c r="B58" s="24" t="s">
        <v>227</v>
      </c>
      <c r="C58" s="24" t="s">
        <v>589</v>
      </c>
      <c r="D58" s="24" t="s">
        <v>590</v>
      </c>
      <c r="E58" s="24">
        <v>353361038818.383</v>
      </c>
      <c r="F58" s="24">
        <v>321241303699.00598</v>
      </c>
      <c r="G58" s="24">
        <v>321995279401.50201</v>
      </c>
      <c r="H58" s="24">
        <v>344003137611.271</v>
      </c>
      <c r="I58" s="24">
        <v>327148943812.13702</v>
      </c>
      <c r="J58" s="24">
        <v>343584391647.927</v>
      </c>
      <c r="K58" s="24">
        <v>352993631617.70801</v>
      </c>
      <c r="L58" s="24">
        <v>302673068765.97198</v>
      </c>
      <c r="M58" s="24">
        <v>313115929314.33899</v>
      </c>
      <c r="N58" s="24">
        <v>329417067127.81702</v>
      </c>
      <c r="O58" s="24">
        <v>355675329085.95203</v>
      </c>
    </row>
    <row r="59" spans="1:15">
      <c r="A59" s="25" t="s">
        <v>228</v>
      </c>
      <c r="B59" s="24" t="s">
        <v>229</v>
      </c>
      <c r="C59" s="24" t="s">
        <v>589</v>
      </c>
      <c r="D59" s="24" t="s">
        <v>590</v>
      </c>
      <c r="E59" s="24">
        <v>48122547177.188103</v>
      </c>
      <c r="F59" s="24">
        <v>48261033298.213303</v>
      </c>
      <c r="G59" s="24">
        <v>53860175555.996101</v>
      </c>
      <c r="H59" s="24">
        <v>58029750745.649498</v>
      </c>
      <c r="I59" s="24">
        <v>60681537195.799599</v>
      </c>
      <c r="J59" s="24">
        <v>62682163837.347</v>
      </c>
      <c r="K59" s="24">
        <v>67179914026.962303</v>
      </c>
      <c r="L59" s="24">
        <v>71164825256.684906</v>
      </c>
      <c r="M59" s="24">
        <v>75704720189.560699</v>
      </c>
      <c r="N59" s="24">
        <v>79997975621.865402</v>
      </c>
      <c r="O59" s="24">
        <v>85555378042.819595</v>
      </c>
    </row>
    <row r="60" spans="1:15">
      <c r="A60" s="25" t="s">
        <v>39</v>
      </c>
      <c r="B60" s="24" t="s">
        <v>230</v>
      </c>
      <c r="C60" s="24" t="s">
        <v>589</v>
      </c>
      <c r="D60" s="24" t="s">
        <v>590</v>
      </c>
      <c r="E60" s="24">
        <v>171000637940.75201</v>
      </c>
      <c r="F60" s="24">
        <v>137210691642.09599</v>
      </c>
      <c r="G60" s="24">
        <v>161207754147.28601</v>
      </c>
      <c r="H60" s="24">
        <v>200019468616.453</v>
      </c>
      <c r="I60" s="24">
        <v>209060307470.078</v>
      </c>
      <c r="J60" s="24">
        <v>209754763860.67999</v>
      </c>
      <c r="K60" s="24">
        <v>213808808746.69601</v>
      </c>
      <c r="L60" s="24">
        <v>165979418301.86099</v>
      </c>
      <c r="M60" s="24">
        <v>160033844070.57199</v>
      </c>
      <c r="N60" s="24">
        <v>167389364980.67099</v>
      </c>
      <c r="O60" s="24">
        <v>173757952824.25</v>
      </c>
    </row>
    <row r="61" spans="1:15">
      <c r="A61" s="25" t="s">
        <v>231</v>
      </c>
      <c r="B61" s="24" t="s">
        <v>232</v>
      </c>
      <c r="C61" s="24" t="s">
        <v>589</v>
      </c>
      <c r="D61" s="24" t="s">
        <v>590</v>
      </c>
      <c r="E61" s="24">
        <v>5990676982469.1699</v>
      </c>
      <c r="F61" s="24">
        <v>6496024129809.3203</v>
      </c>
      <c r="G61" s="24">
        <v>7874608267028.1504</v>
      </c>
      <c r="H61" s="24">
        <v>9620165120662.4395</v>
      </c>
      <c r="I61" s="24">
        <v>10727515384624.801</v>
      </c>
      <c r="J61" s="24">
        <v>11835474351551.5</v>
      </c>
      <c r="K61" s="24">
        <v>12761470173397.801</v>
      </c>
      <c r="L61" s="24">
        <v>13294449896256</v>
      </c>
      <c r="M61" s="24">
        <v>13575632475890.4</v>
      </c>
      <c r="N61" s="24">
        <v>14835611946612.9</v>
      </c>
      <c r="O61" s="24">
        <v>16593031497791.301</v>
      </c>
    </row>
    <row r="62" spans="1:15">
      <c r="A62" s="25" t="s">
        <v>233</v>
      </c>
      <c r="B62" s="24" t="s">
        <v>234</v>
      </c>
      <c r="C62" s="24" t="s">
        <v>589</v>
      </c>
      <c r="D62" s="24" t="s">
        <v>590</v>
      </c>
      <c r="E62" s="24">
        <v>7321734011568.3799</v>
      </c>
      <c r="F62" s="24">
        <v>7048284885385.46</v>
      </c>
      <c r="G62" s="24">
        <v>8563599525986.25</v>
      </c>
      <c r="H62" s="24">
        <v>9600669035259.5605</v>
      </c>
      <c r="I62" s="24">
        <v>10068198160963.199</v>
      </c>
      <c r="J62" s="24">
        <v>10245107115659.699</v>
      </c>
      <c r="K62" s="24">
        <v>10606787095413.5</v>
      </c>
      <c r="L62" s="24">
        <v>10295016612748.801</v>
      </c>
      <c r="M62" s="24">
        <v>10532737973113.301</v>
      </c>
      <c r="N62" s="24">
        <v>11377092504041.199</v>
      </c>
      <c r="O62" s="24">
        <v>11635200936633.1</v>
      </c>
    </row>
    <row r="63" spans="1:15">
      <c r="A63" s="25" t="s">
        <v>235</v>
      </c>
      <c r="B63" s="24" t="s">
        <v>236</v>
      </c>
      <c r="C63" s="24" t="s">
        <v>589</v>
      </c>
      <c r="D63" s="24" t="s">
        <v>590</v>
      </c>
      <c r="E63" s="24">
        <v>14147981845874.9</v>
      </c>
      <c r="F63" s="24">
        <v>14572247880948.801</v>
      </c>
      <c r="G63" s="24">
        <v>16988581956233.6</v>
      </c>
      <c r="H63" s="24">
        <v>19687263988191.699</v>
      </c>
      <c r="I63" s="24">
        <v>21071949150429.102</v>
      </c>
      <c r="J63" s="24">
        <v>21318406932505.801</v>
      </c>
      <c r="K63" s="24">
        <v>22002024770464.398</v>
      </c>
      <c r="L63" s="24">
        <v>21911486166782.699</v>
      </c>
      <c r="M63" s="24">
        <v>22658432406058.801</v>
      </c>
      <c r="N63" s="24">
        <v>24223285701971.398</v>
      </c>
      <c r="O63" s="24">
        <v>26346980787877.301</v>
      </c>
    </row>
    <row r="64" spans="1:15">
      <c r="A64" s="25" t="s">
        <v>237</v>
      </c>
      <c r="B64" s="24" t="s">
        <v>238</v>
      </c>
      <c r="C64" s="24" t="s">
        <v>589</v>
      </c>
      <c r="D64" s="24" t="s">
        <v>590</v>
      </c>
      <c r="E64" s="24">
        <v>3096460560761.3301</v>
      </c>
      <c r="F64" s="24">
        <v>2429334162339.1401</v>
      </c>
      <c r="G64" s="24">
        <v>2939851952286.6899</v>
      </c>
      <c r="H64" s="24">
        <v>3653970677298.04</v>
      </c>
      <c r="I64" s="24">
        <v>3897477678459.4702</v>
      </c>
      <c r="J64" s="24">
        <v>4131774515168.9302</v>
      </c>
      <c r="K64" s="24">
        <v>3836999997265.4199</v>
      </c>
      <c r="L64" s="24">
        <v>2912078642453.98</v>
      </c>
      <c r="M64" s="24">
        <v>2767175925737.9399</v>
      </c>
      <c r="N64" s="24">
        <v>3108431403073.3599</v>
      </c>
      <c r="O64" s="24">
        <v>3184989576029.9399</v>
      </c>
    </row>
    <row r="65" spans="1:15">
      <c r="A65" s="25" t="s">
        <v>239</v>
      </c>
      <c r="B65" s="24" t="s">
        <v>240</v>
      </c>
      <c r="C65" s="24" t="s">
        <v>589</v>
      </c>
      <c r="D65" s="24" t="s">
        <v>590</v>
      </c>
      <c r="E65" s="24">
        <v>23267108774904.898</v>
      </c>
      <c r="F65" s="24">
        <v>20465348220321.301</v>
      </c>
      <c r="G65" s="24">
        <v>20959229509473.199</v>
      </c>
      <c r="H65" s="24">
        <v>23241488655356.801</v>
      </c>
      <c r="I65" s="24">
        <v>22405786947777</v>
      </c>
      <c r="J65" s="24">
        <v>23414098305288.898</v>
      </c>
      <c r="K65" s="24">
        <v>23734276559110.699</v>
      </c>
      <c r="L65" s="24">
        <v>20447703770614.102</v>
      </c>
      <c r="M65" s="24">
        <v>20378471931048.5</v>
      </c>
      <c r="N65" s="24">
        <v>21581860912437</v>
      </c>
      <c r="O65" s="24">
        <v>23105421234343.898</v>
      </c>
    </row>
    <row r="66" spans="1:15">
      <c r="A66" s="25" t="s">
        <v>91</v>
      </c>
      <c r="B66" s="24" t="s">
        <v>241</v>
      </c>
      <c r="C66" s="24" t="s">
        <v>589</v>
      </c>
      <c r="D66" s="24" t="s">
        <v>590</v>
      </c>
      <c r="E66" s="24">
        <v>61762635000</v>
      </c>
      <c r="F66" s="24">
        <v>62519686000</v>
      </c>
      <c r="G66" s="24">
        <v>69555367000</v>
      </c>
      <c r="H66" s="24">
        <v>79276664000</v>
      </c>
      <c r="I66" s="24">
        <v>87924544000</v>
      </c>
      <c r="J66" s="24">
        <v>95129659000</v>
      </c>
      <c r="K66" s="24">
        <v>101726331000</v>
      </c>
      <c r="L66" s="24">
        <v>99290381000</v>
      </c>
      <c r="M66" s="24">
        <v>99937696000</v>
      </c>
      <c r="N66" s="24">
        <v>104295862000</v>
      </c>
      <c r="O66" s="24">
        <v>107562008000</v>
      </c>
    </row>
    <row r="67" spans="1:15">
      <c r="A67" s="25" t="s">
        <v>242</v>
      </c>
      <c r="B67" s="24" t="s">
        <v>243</v>
      </c>
      <c r="C67" s="24" t="s">
        <v>589</v>
      </c>
      <c r="D67" s="24" t="s">
        <v>590</v>
      </c>
      <c r="E67" s="24">
        <v>162818181818.18201</v>
      </c>
      <c r="F67" s="24">
        <v>188982374700.80499</v>
      </c>
      <c r="G67" s="24">
        <v>218888324504.75299</v>
      </c>
      <c r="H67" s="24">
        <v>236001858960.01501</v>
      </c>
      <c r="I67" s="24">
        <v>279372758361.83197</v>
      </c>
      <c r="J67" s="24">
        <v>288586231501.87701</v>
      </c>
      <c r="K67" s="24">
        <v>305529656458.43799</v>
      </c>
      <c r="L67" s="24">
        <v>332698041030.80701</v>
      </c>
      <c r="M67" s="24">
        <v>332927833278.03802</v>
      </c>
      <c r="N67" s="24">
        <v>235369129337.711</v>
      </c>
      <c r="O67" s="24">
        <v>250894760351.23199</v>
      </c>
    </row>
    <row r="68" spans="1:15">
      <c r="A68" s="25" t="s">
        <v>244</v>
      </c>
      <c r="B68" s="24" t="s">
        <v>245</v>
      </c>
      <c r="C68" s="24" t="s">
        <v>589</v>
      </c>
      <c r="D68" s="24" t="s">
        <v>590</v>
      </c>
      <c r="E68" s="24">
        <v>14098979489484.301</v>
      </c>
      <c r="F68" s="24">
        <v>12885643163975.699</v>
      </c>
      <c r="G68" s="24">
        <v>12628246500868.199</v>
      </c>
      <c r="H68" s="24">
        <v>13622691210191</v>
      </c>
      <c r="I68" s="24">
        <v>12638927582293.301</v>
      </c>
      <c r="J68" s="24">
        <v>13189495209366.5</v>
      </c>
      <c r="K68" s="24">
        <v>13490187533196.801</v>
      </c>
      <c r="L68" s="24">
        <v>11672138337959.9</v>
      </c>
      <c r="M68" s="24">
        <v>11965317176354</v>
      </c>
      <c r="N68" s="24">
        <v>12655504662573.801</v>
      </c>
      <c r="O68" s="24">
        <v>13662048991923.301</v>
      </c>
    </row>
    <row r="69" spans="1:15">
      <c r="A69" s="25" t="s">
        <v>45</v>
      </c>
      <c r="B69" s="24" t="s">
        <v>246</v>
      </c>
      <c r="C69" s="24" t="s">
        <v>589</v>
      </c>
      <c r="D69" s="24" t="s">
        <v>590</v>
      </c>
      <c r="E69" s="24">
        <v>1380188800</v>
      </c>
      <c r="F69" s="24">
        <v>1856695551.2195101</v>
      </c>
      <c r="G69" s="24">
        <v>1589515447.15447</v>
      </c>
      <c r="H69" s="24">
        <v>2065001626.0162599</v>
      </c>
      <c r="I69" s="27"/>
      <c r="J69" s="27"/>
      <c r="K69" s="27"/>
      <c r="L69" s="27"/>
      <c r="M69" s="27"/>
      <c r="N69" s="27"/>
      <c r="O69" s="27"/>
    </row>
    <row r="70" spans="1:15">
      <c r="A70" s="25" t="s">
        <v>81</v>
      </c>
      <c r="B70" s="24" t="s">
        <v>247</v>
      </c>
      <c r="C70" s="24" t="s">
        <v>589</v>
      </c>
      <c r="D70" s="24" t="s">
        <v>590</v>
      </c>
      <c r="E70" s="24">
        <v>1625224842536.99</v>
      </c>
      <c r="F70" s="24">
        <v>1485583495415.3899</v>
      </c>
      <c r="G70" s="24">
        <v>1420722034063</v>
      </c>
      <c r="H70" s="24">
        <v>1478772824224.03</v>
      </c>
      <c r="I70" s="24">
        <v>1324820091194.6699</v>
      </c>
      <c r="J70" s="24">
        <v>1354757433212.72</v>
      </c>
      <c r="K70" s="24">
        <v>1369398844599.5801</v>
      </c>
      <c r="L70" s="24">
        <v>1195119269971.52</v>
      </c>
      <c r="M70" s="24">
        <v>1232076017361.53</v>
      </c>
      <c r="N70" s="24">
        <v>1312551705955.3</v>
      </c>
      <c r="O70" s="24">
        <v>1419735245004.7</v>
      </c>
    </row>
    <row r="71" spans="1:15">
      <c r="A71" s="25" t="s">
        <v>61</v>
      </c>
      <c r="B71" s="24" t="s">
        <v>248</v>
      </c>
      <c r="C71" s="24" t="s">
        <v>589</v>
      </c>
      <c r="D71" s="24" t="s">
        <v>590</v>
      </c>
      <c r="E71" s="24">
        <v>24371299985.352299</v>
      </c>
      <c r="F71" s="24">
        <v>19744110447.3465</v>
      </c>
      <c r="G71" s="24">
        <v>19693608686.641499</v>
      </c>
      <c r="H71" s="24">
        <v>23391529311.249699</v>
      </c>
      <c r="I71" s="24">
        <v>23192709238.817001</v>
      </c>
      <c r="J71" s="24">
        <v>25271407238.662201</v>
      </c>
      <c r="K71" s="24">
        <v>26773472961.825298</v>
      </c>
      <c r="L71" s="24">
        <v>23048864242.607201</v>
      </c>
      <c r="M71" s="24">
        <v>23996451497.613899</v>
      </c>
      <c r="N71" s="24">
        <v>26859101053.8139</v>
      </c>
      <c r="O71" s="24">
        <v>30747159197.8965</v>
      </c>
    </row>
    <row r="72" spans="1:15">
      <c r="A72" s="25" t="s">
        <v>41</v>
      </c>
      <c r="B72" s="24" t="s">
        <v>249</v>
      </c>
      <c r="C72" s="24" t="s">
        <v>589</v>
      </c>
      <c r="D72" s="24" t="s">
        <v>590</v>
      </c>
      <c r="E72" s="24">
        <v>27066912635.222801</v>
      </c>
      <c r="F72" s="24">
        <v>32437389116.037998</v>
      </c>
      <c r="G72" s="24">
        <v>29933790334.341801</v>
      </c>
      <c r="H72" s="24">
        <v>31952763089.330002</v>
      </c>
      <c r="I72" s="24">
        <v>43310721414.082901</v>
      </c>
      <c r="J72" s="24">
        <v>47648211133.2183</v>
      </c>
      <c r="K72" s="24">
        <v>55612228233.517899</v>
      </c>
      <c r="L72" s="24">
        <v>64589334978.8013</v>
      </c>
      <c r="M72" s="24">
        <v>74296618481.088196</v>
      </c>
      <c r="N72" s="24">
        <v>81770791970.981995</v>
      </c>
      <c r="O72" s="24">
        <v>84269348327.345398</v>
      </c>
    </row>
    <row r="73" spans="1:15">
      <c r="A73" s="25" t="s">
        <v>250</v>
      </c>
      <c r="B73" s="24" t="s">
        <v>251</v>
      </c>
      <c r="C73" s="24" t="s">
        <v>589</v>
      </c>
      <c r="D73" s="24" t="s">
        <v>590</v>
      </c>
      <c r="E73" s="24">
        <v>16236756356158</v>
      </c>
      <c r="F73" s="24">
        <v>14708924770207.699</v>
      </c>
      <c r="G73" s="24">
        <v>14540385611235.6</v>
      </c>
      <c r="H73" s="24">
        <v>15741839610904.6</v>
      </c>
      <c r="I73" s="24">
        <v>14636155637903.801</v>
      </c>
      <c r="J73" s="24">
        <v>15293564575793.199</v>
      </c>
      <c r="K73" s="24">
        <v>15633064319173.699</v>
      </c>
      <c r="L73" s="24">
        <v>13546911044356.301</v>
      </c>
      <c r="M73" s="24">
        <v>13882598814513.1</v>
      </c>
      <c r="N73" s="24">
        <v>14735710571465.301</v>
      </c>
      <c r="O73" s="24">
        <v>15931983317841.6</v>
      </c>
    </row>
    <row r="74" spans="1:15">
      <c r="A74" s="25" t="s">
        <v>252</v>
      </c>
      <c r="B74" s="24" t="s">
        <v>253</v>
      </c>
      <c r="C74" s="24" t="s">
        <v>589</v>
      </c>
      <c r="D74" s="24" t="s">
        <v>590</v>
      </c>
      <c r="E74" s="24">
        <v>1259792406678.05</v>
      </c>
      <c r="F74" s="24">
        <v>1187587131589.3201</v>
      </c>
      <c r="G74" s="24">
        <v>1428485507661.74</v>
      </c>
      <c r="H74" s="24">
        <v>1451896194794.6101</v>
      </c>
      <c r="I74" s="24">
        <v>1671563653298.71</v>
      </c>
      <c r="J74" s="24">
        <v>1758576599908.51</v>
      </c>
      <c r="K74" s="24">
        <v>1934814392428.26</v>
      </c>
      <c r="L74" s="24">
        <v>1710426204154.3101</v>
      </c>
      <c r="M74" s="24">
        <v>1530817648149.4399</v>
      </c>
      <c r="N74" s="24">
        <v>1550106897220.8301</v>
      </c>
      <c r="O74" s="24">
        <v>1676740423840.6101</v>
      </c>
    </row>
    <row r="75" spans="1:15">
      <c r="A75" s="25" t="s">
        <v>69</v>
      </c>
      <c r="B75" s="24" t="s">
        <v>254</v>
      </c>
      <c r="C75" s="24" t="s">
        <v>589</v>
      </c>
      <c r="D75" s="24" t="s">
        <v>590</v>
      </c>
      <c r="E75" s="24">
        <v>284553976856.599</v>
      </c>
      <c r="F75" s="24">
        <v>252496526813.004</v>
      </c>
      <c r="G75" s="24">
        <v>249181190476.36899</v>
      </c>
      <c r="H75" s="24">
        <v>275243697751.01099</v>
      </c>
      <c r="I75" s="24">
        <v>258304834621.60501</v>
      </c>
      <c r="J75" s="24">
        <v>271285280621.37299</v>
      </c>
      <c r="K75" s="24">
        <v>274497230802.95801</v>
      </c>
      <c r="L75" s="24">
        <v>234440080998.27301</v>
      </c>
      <c r="M75" s="24">
        <v>240607907010.383</v>
      </c>
      <c r="N75" s="24">
        <v>255122545770.77802</v>
      </c>
      <c r="O75" s="24">
        <v>275893681355.89203</v>
      </c>
    </row>
    <row r="76" spans="1:15">
      <c r="A76" s="25" t="s">
        <v>255</v>
      </c>
      <c r="B76" s="24" t="s">
        <v>256</v>
      </c>
      <c r="C76" s="24" t="s">
        <v>589</v>
      </c>
      <c r="D76" s="24" t="s">
        <v>590</v>
      </c>
      <c r="E76" s="24">
        <v>3523185919.55826</v>
      </c>
      <c r="F76" s="24">
        <v>2870624635.6803198</v>
      </c>
      <c r="G76" s="24">
        <v>3140508835.9485002</v>
      </c>
      <c r="H76" s="24">
        <v>3774530615.6591601</v>
      </c>
      <c r="I76" s="24">
        <v>3972012570.5346699</v>
      </c>
      <c r="J76" s="24">
        <v>4190143206.2561102</v>
      </c>
      <c r="K76" s="24">
        <v>4856963229.8399897</v>
      </c>
      <c r="L76" s="24">
        <v>4682546863.0816202</v>
      </c>
      <c r="M76" s="24">
        <v>4930204229.7226295</v>
      </c>
      <c r="N76" s="24">
        <v>5353404422.0813799</v>
      </c>
      <c r="O76" s="24">
        <v>5536759653.1570396</v>
      </c>
    </row>
    <row r="77" spans="1:15">
      <c r="A77" s="25" t="s">
        <v>257</v>
      </c>
      <c r="B77" s="24" t="s">
        <v>258</v>
      </c>
      <c r="C77" s="24" t="s">
        <v>589</v>
      </c>
      <c r="D77" s="24" t="s">
        <v>590</v>
      </c>
      <c r="E77" s="24">
        <v>2918382891460.3799</v>
      </c>
      <c r="F77" s="24">
        <v>2690222283967.77</v>
      </c>
      <c r="G77" s="24">
        <v>2642609548930.3599</v>
      </c>
      <c r="H77" s="24">
        <v>2861408170264.6099</v>
      </c>
      <c r="I77" s="24">
        <v>2683825225092.6299</v>
      </c>
      <c r="J77" s="24">
        <v>2811077725703.5898</v>
      </c>
      <c r="K77" s="24">
        <v>2852165760630.27</v>
      </c>
      <c r="L77" s="24">
        <v>2438207896251.8398</v>
      </c>
      <c r="M77" s="24">
        <v>2471285607081.7202</v>
      </c>
      <c r="N77" s="24">
        <v>2595151045197.6499</v>
      </c>
      <c r="O77" s="24">
        <v>2787863958885.4902</v>
      </c>
    </row>
    <row r="78" spans="1:15">
      <c r="A78" s="25" t="s">
        <v>259</v>
      </c>
      <c r="B78" s="24" t="s">
        <v>260</v>
      </c>
      <c r="C78" s="24" t="s">
        <v>589</v>
      </c>
      <c r="D78" s="24" t="s">
        <v>590</v>
      </c>
      <c r="E78" s="24">
        <v>2432415998.11695</v>
      </c>
      <c r="F78" s="24">
        <v>2268387770.7101402</v>
      </c>
      <c r="G78" s="24">
        <v>2320424601.2695398</v>
      </c>
      <c r="H78" s="24">
        <v>2490807830.5735102</v>
      </c>
      <c r="I78" s="24">
        <v>2366301251.6184702</v>
      </c>
      <c r="J78" s="24">
        <v>2627049837.0813498</v>
      </c>
      <c r="K78" s="24">
        <v>2850743875.2783999</v>
      </c>
      <c r="L78" s="24">
        <v>2518096285.6166101</v>
      </c>
      <c r="M78" s="24">
        <v>2689157270.8231201</v>
      </c>
      <c r="N78" s="24">
        <v>2833300519.46872</v>
      </c>
      <c r="O78" s="27"/>
    </row>
    <row r="79" spans="1:15">
      <c r="A79" s="25" t="s">
        <v>261</v>
      </c>
      <c r="B79" s="24" t="s">
        <v>262</v>
      </c>
      <c r="C79" s="24" t="s">
        <v>589</v>
      </c>
      <c r="D79" s="24" t="s">
        <v>590</v>
      </c>
      <c r="E79" s="24">
        <v>263145100</v>
      </c>
      <c r="F79" s="24">
        <v>280284600</v>
      </c>
      <c r="G79" s="24">
        <v>296944100</v>
      </c>
      <c r="H79" s="24">
        <v>311301600</v>
      </c>
      <c r="I79" s="24">
        <v>327248700</v>
      </c>
      <c r="J79" s="24">
        <v>317214400</v>
      </c>
      <c r="K79" s="24">
        <v>319271200</v>
      </c>
      <c r="L79" s="24">
        <v>316489900</v>
      </c>
      <c r="M79" s="24">
        <v>332265200</v>
      </c>
      <c r="N79" s="24">
        <v>366666800</v>
      </c>
      <c r="O79" s="24">
        <v>401932300</v>
      </c>
    </row>
    <row r="80" spans="1:15">
      <c r="A80" s="25" t="s">
        <v>47</v>
      </c>
      <c r="B80" s="24" t="s">
        <v>263</v>
      </c>
      <c r="C80" s="24" t="s">
        <v>589</v>
      </c>
      <c r="D80" s="24" t="s">
        <v>590</v>
      </c>
      <c r="E80" s="24">
        <v>15508574820.351601</v>
      </c>
      <c r="F80" s="24">
        <v>12065138272.753799</v>
      </c>
      <c r="G80" s="24">
        <v>14372591916.4792</v>
      </c>
      <c r="H80" s="24">
        <v>18210308748.291199</v>
      </c>
      <c r="I80" s="24">
        <v>17170465294.033199</v>
      </c>
      <c r="J80" s="24">
        <v>17595745653.367599</v>
      </c>
      <c r="K80" s="24">
        <v>18203968001.8908</v>
      </c>
      <c r="L80" s="24">
        <v>14383107714.038799</v>
      </c>
      <c r="M80" s="24">
        <v>14023890620.3384</v>
      </c>
      <c r="N80" s="24">
        <v>14929488770.731501</v>
      </c>
      <c r="O80" s="24">
        <v>16862282413.8778</v>
      </c>
    </row>
    <row r="81" spans="1:15">
      <c r="A81" s="25" t="s">
        <v>85</v>
      </c>
      <c r="B81" s="24" t="s">
        <v>264</v>
      </c>
      <c r="C81" s="24" t="s">
        <v>589</v>
      </c>
      <c r="D81" s="24" t="s">
        <v>590</v>
      </c>
      <c r="E81" s="24">
        <v>2922667279411.7598</v>
      </c>
      <c r="F81" s="24">
        <v>2410909799034.1201</v>
      </c>
      <c r="G81" s="24">
        <v>2475244321361.1099</v>
      </c>
      <c r="H81" s="24">
        <v>2659310054646.23</v>
      </c>
      <c r="I81" s="24">
        <v>2704887678386.7202</v>
      </c>
      <c r="J81" s="24">
        <v>2786022872706.8101</v>
      </c>
      <c r="K81" s="24">
        <v>3063803240208.0098</v>
      </c>
      <c r="L81" s="24">
        <v>2928591002002.5098</v>
      </c>
      <c r="M81" s="24">
        <v>2694283209613.29</v>
      </c>
      <c r="N81" s="24">
        <v>2666229179958.0098</v>
      </c>
      <c r="O81" s="24">
        <v>2860667727551.9702</v>
      </c>
    </row>
    <row r="82" spans="1:15">
      <c r="A82" s="25" t="s">
        <v>265</v>
      </c>
      <c r="B82" s="24" t="s">
        <v>266</v>
      </c>
      <c r="C82" s="24" t="s">
        <v>589</v>
      </c>
      <c r="D82" s="24" t="s">
        <v>590</v>
      </c>
      <c r="E82" s="24">
        <v>12795076469.009899</v>
      </c>
      <c r="F82" s="24">
        <v>10766836276.5639</v>
      </c>
      <c r="G82" s="24">
        <v>12243505582.674101</v>
      </c>
      <c r="H82" s="24">
        <v>15107441446.7833</v>
      </c>
      <c r="I82" s="24">
        <v>16488403076.3641</v>
      </c>
      <c r="J82" s="24">
        <v>17189551520.981098</v>
      </c>
      <c r="K82" s="24">
        <v>17627003454.720501</v>
      </c>
      <c r="L82" s="24">
        <v>14953950557.440599</v>
      </c>
      <c r="M82" s="24">
        <v>15141758566.7808</v>
      </c>
      <c r="N82" s="24">
        <v>16242916915.720301</v>
      </c>
      <c r="O82" s="24">
        <v>17599700090.762001</v>
      </c>
    </row>
    <row r="83" spans="1:15">
      <c r="A83" s="25" t="s">
        <v>46</v>
      </c>
      <c r="B83" s="24" t="s">
        <v>267</v>
      </c>
      <c r="C83" s="24" t="s">
        <v>589</v>
      </c>
      <c r="D83" s="24" t="s">
        <v>590</v>
      </c>
      <c r="E83" s="24">
        <v>28526891010.4925</v>
      </c>
      <c r="F83" s="24">
        <v>25977847813.742199</v>
      </c>
      <c r="G83" s="24">
        <v>32197272797.202801</v>
      </c>
      <c r="H83" s="24">
        <v>39337314809.943398</v>
      </c>
      <c r="I83" s="24">
        <v>41270954737.245903</v>
      </c>
      <c r="J83" s="24">
        <v>62405374785.505203</v>
      </c>
      <c r="K83" s="24">
        <v>53660342159.773499</v>
      </c>
      <c r="L83" s="24">
        <v>48564863888.440201</v>
      </c>
      <c r="M83" s="24">
        <v>55009730600.030701</v>
      </c>
      <c r="N83" s="24">
        <v>58998132329.617302</v>
      </c>
      <c r="O83" s="24">
        <v>65556464048.1539</v>
      </c>
    </row>
    <row r="84" spans="1:15">
      <c r="A84" s="25" t="s">
        <v>268</v>
      </c>
      <c r="B84" s="24" t="s">
        <v>269</v>
      </c>
      <c r="C84" s="24" t="s">
        <v>589</v>
      </c>
      <c r="D84" s="24" t="s">
        <v>590</v>
      </c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</row>
    <row r="85" spans="1:15">
      <c r="A85" s="25" t="s">
        <v>270</v>
      </c>
      <c r="B85" s="24" t="s">
        <v>271</v>
      </c>
      <c r="C85" s="24" t="s">
        <v>589</v>
      </c>
      <c r="D85" s="24" t="s">
        <v>590</v>
      </c>
      <c r="E85" s="24">
        <v>6964179193.8441801</v>
      </c>
      <c r="F85" s="24">
        <v>6716904568.7648201</v>
      </c>
      <c r="G85" s="24">
        <v>6853467857.61127</v>
      </c>
      <c r="H85" s="24">
        <v>6785137172.7705803</v>
      </c>
      <c r="I85" s="24">
        <v>7638045254.4286404</v>
      </c>
      <c r="J85" s="24">
        <v>8376613843.2726498</v>
      </c>
      <c r="K85" s="24">
        <v>8778473614.5472698</v>
      </c>
      <c r="L85" s="24">
        <v>8794202443.6736603</v>
      </c>
      <c r="M85" s="24">
        <v>8603884845.3915901</v>
      </c>
      <c r="N85" s="24">
        <v>10336634798.7593</v>
      </c>
      <c r="O85" s="24">
        <v>12207116729.077801</v>
      </c>
    </row>
    <row r="86" spans="1:15">
      <c r="A86" s="25" t="s">
        <v>272</v>
      </c>
      <c r="B86" s="24" t="s">
        <v>273</v>
      </c>
      <c r="C86" s="24" t="s">
        <v>589</v>
      </c>
      <c r="D86" s="24" t="s">
        <v>590</v>
      </c>
      <c r="E86" s="24">
        <v>1561763437.0325</v>
      </c>
      <c r="F86" s="24">
        <v>1450140385.97229</v>
      </c>
      <c r="G86" s="24">
        <v>1543292392.5460501</v>
      </c>
      <c r="H86" s="24">
        <v>1409694553.9093399</v>
      </c>
      <c r="I86" s="24">
        <v>1415006238.0950899</v>
      </c>
      <c r="J86" s="24">
        <v>1375608956.1038599</v>
      </c>
      <c r="K86" s="24">
        <v>1229460601.9217401</v>
      </c>
      <c r="L86" s="24">
        <v>1354788658.6494</v>
      </c>
      <c r="M86" s="24">
        <v>1470006033.9021699</v>
      </c>
      <c r="N86" s="24">
        <v>1498044491.4303999</v>
      </c>
      <c r="O86" s="24">
        <v>1624600882.3225501</v>
      </c>
    </row>
    <row r="87" spans="1:15">
      <c r="A87" s="25" t="s">
        <v>274</v>
      </c>
      <c r="B87" s="24" t="s">
        <v>275</v>
      </c>
      <c r="C87" s="24" t="s">
        <v>589</v>
      </c>
      <c r="D87" s="24" t="s">
        <v>590</v>
      </c>
      <c r="E87" s="24">
        <v>864654795.287148</v>
      </c>
      <c r="F87" s="24">
        <v>826798659.76628304</v>
      </c>
      <c r="G87" s="24">
        <v>849050127.50440705</v>
      </c>
      <c r="H87" s="24">
        <v>1098379391.9503901</v>
      </c>
      <c r="I87" s="24">
        <v>989327811.78511405</v>
      </c>
      <c r="J87" s="24">
        <v>1045790132.98518</v>
      </c>
      <c r="K87" s="24">
        <v>1053512334.1727099</v>
      </c>
      <c r="L87" s="24">
        <v>1047808175.0005701</v>
      </c>
      <c r="M87" s="24">
        <v>1178204501.38801</v>
      </c>
      <c r="N87" s="24">
        <v>1346841897.00437</v>
      </c>
      <c r="O87" s="24">
        <v>1458156026.13413</v>
      </c>
    </row>
    <row r="88" spans="1:15">
      <c r="A88" s="25" t="s">
        <v>276</v>
      </c>
      <c r="B88" s="24" t="s">
        <v>277</v>
      </c>
      <c r="C88" s="24" t="s">
        <v>589</v>
      </c>
      <c r="D88" s="24" t="s">
        <v>590</v>
      </c>
      <c r="E88" s="24">
        <v>19749893536.3204</v>
      </c>
      <c r="F88" s="24">
        <v>15027795173.2187</v>
      </c>
      <c r="G88" s="24">
        <v>16314442183.3477</v>
      </c>
      <c r="H88" s="24">
        <v>21357344847.496601</v>
      </c>
      <c r="I88" s="24">
        <v>22388345810.246601</v>
      </c>
      <c r="J88" s="24">
        <v>21948835350.342499</v>
      </c>
      <c r="K88" s="24">
        <v>21765454404.421001</v>
      </c>
      <c r="L88" s="24">
        <v>13185496836.412399</v>
      </c>
      <c r="M88" s="24">
        <v>11240809132.414499</v>
      </c>
      <c r="N88" s="24">
        <v>12200914929.5961</v>
      </c>
      <c r="O88" s="24">
        <v>13278488567.305799</v>
      </c>
    </row>
    <row r="89" spans="1:15">
      <c r="A89" s="25" t="s">
        <v>82</v>
      </c>
      <c r="B89" s="24" t="s">
        <v>278</v>
      </c>
      <c r="C89" s="24" t="s">
        <v>589</v>
      </c>
      <c r="D89" s="24" t="s">
        <v>590</v>
      </c>
      <c r="E89" s="24">
        <v>354460802548.70398</v>
      </c>
      <c r="F89" s="24">
        <v>330000252153.37598</v>
      </c>
      <c r="G89" s="24">
        <v>299361576558.21698</v>
      </c>
      <c r="H89" s="24">
        <v>287797822093.17798</v>
      </c>
      <c r="I89" s="24">
        <v>245670666639.047</v>
      </c>
      <c r="J89" s="24">
        <v>239862011450.103</v>
      </c>
      <c r="K89" s="24">
        <v>237029579260.72198</v>
      </c>
      <c r="L89" s="24">
        <v>196591353761.22601</v>
      </c>
      <c r="M89" s="24">
        <v>195222443512.93701</v>
      </c>
      <c r="N89" s="24">
        <v>203588424288.42801</v>
      </c>
      <c r="O89" s="24">
        <v>218138367444.98999</v>
      </c>
    </row>
    <row r="90" spans="1:15">
      <c r="A90" s="25" t="s">
        <v>279</v>
      </c>
      <c r="B90" s="24" t="s">
        <v>280</v>
      </c>
      <c r="C90" s="24" t="s">
        <v>589</v>
      </c>
      <c r="D90" s="24" t="s">
        <v>590</v>
      </c>
      <c r="E90" s="24">
        <v>825976037.03703701</v>
      </c>
      <c r="F90" s="24">
        <v>771275555.55555499</v>
      </c>
      <c r="G90" s="24">
        <v>771013259.25925899</v>
      </c>
      <c r="H90" s="24">
        <v>778655925.92592597</v>
      </c>
      <c r="I90" s="24">
        <v>799882259.25925899</v>
      </c>
      <c r="J90" s="24">
        <v>842620111.11111104</v>
      </c>
      <c r="K90" s="24">
        <v>911497407.40740705</v>
      </c>
      <c r="L90" s="24">
        <v>997007925.92592597</v>
      </c>
      <c r="M90" s="24">
        <v>1061631222.2222199</v>
      </c>
      <c r="N90" s="24">
        <v>1125685185.18519</v>
      </c>
      <c r="O90" s="24">
        <v>1168696296.2962999</v>
      </c>
    </row>
    <row r="91" spans="1:15">
      <c r="A91" s="25" t="s">
        <v>281</v>
      </c>
      <c r="B91" s="24" t="s">
        <v>282</v>
      </c>
      <c r="C91" s="24" t="s">
        <v>589</v>
      </c>
      <c r="D91" s="24" t="s">
        <v>590</v>
      </c>
      <c r="E91" s="24">
        <v>2499107510.6412201</v>
      </c>
      <c r="F91" s="24">
        <v>2529948329.5715299</v>
      </c>
      <c r="G91" s="24">
        <v>2503156060.5252399</v>
      </c>
      <c r="H91" s="24">
        <v>2684467375.7147899</v>
      </c>
      <c r="I91" s="24">
        <v>2609667673.7160101</v>
      </c>
      <c r="J91" s="24">
        <v>2684952726.8842502</v>
      </c>
      <c r="K91" s="24">
        <v>2842048997.77283</v>
      </c>
      <c r="L91" s="24">
        <v>2499115623.0027199</v>
      </c>
      <c r="M91" s="24">
        <v>2707146783.1305599</v>
      </c>
      <c r="N91" s="24">
        <v>2826651925.6690202</v>
      </c>
      <c r="O91" s="24">
        <v>3051626389.6367102</v>
      </c>
    </row>
    <row r="92" spans="1:15">
      <c r="A92" s="25" t="s">
        <v>98</v>
      </c>
      <c r="B92" s="24" t="s">
        <v>283</v>
      </c>
      <c r="C92" s="24" t="s">
        <v>589</v>
      </c>
      <c r="D92" s="24" t="s">
        <v>590</v>
      </c>
      <c r="E92" s="24">
        <v>39136436613.756599</v>
      </c>
      <c r="F92" s="24">
        <v>37733609794.648102</v>
      </c>
      <c r="G92" s="24">
        <v>41338008612.772697</v>
      </c>
      <c r="H92" s="24">
        <v>47654783851.825203</v>
      </c>
      <c r="I92" s="24">
        <v>50388460924.734497</v>
      </c>
      <c r="J92" s="24">
        <v>52996540576.316101</v>
      </c>
      <c r="K92" s="24">
        <v>57852399834.458504</v>
      </c>
      <c r="L92" s="24">
        <v>62186186575.743301</v>
      </c>
      <c r="M92" s="24">
        <v>66053725049.013802</v>
      </c>
      <c r="N92" s="24">
        <v>71612352781.066696</v>
      </c>
      <c r="O92" s="24">
        <v>73118147808.277496</v>
      </c>
    </row>
    <row r="93" spans="1:15">
      <c r="A93" s="25" t="s">
        <v>284</v>
      </c>
      <c r="B93" s="24" t="s">
        <v>285</v>
      </c>
      <c r="C93" s="24" t="s">
        <v>589</v>
      </c>
      <c r="D93" s="24" t="s">
        <v>590</v>
      </c>
      <c r="E93" s="24">
        <v>4621000000</v>
      </c>
      <c r="F93" s="24">
        <v>4781000000</v>
      </c>
      <c r="G93" s="24">
        <v>4895000000</v>
      </c>
      <c r="H93" s="24">
        <v>4928000000</v>
      </c>
      <c r="I93" s="24">
        <v>5199000000</v>
      </c>
      <c r="J93" s="24">
        <v>5336000000</v>
      </c>
      <c r="K93" s="24">
        <v>5538000000</v>
      </c>
      <c r="L93" s="24">
        <v>5710000000</v>
      </c>
      <c r="M93" s="24">
        <v>5795000000</v>
      </c>
      <c r="N93" s="24">
        <v>5851000000</v>
      </c>
      <c r="O93" s="24">
        <v>5920000000</v>
      </c>
    </row>
    <row r="94" spans="1:15">
      <c r="A94" s="25" t="s">
        <v>286</v>
      </c>
      <c r="B94" s="24" t="s">
        <v>287</v>
      </c>
      <c r="C94" s="24" t="s">
        <v>589</v>
      </c>
      <c r="D94" s="24" t="s">
        <v>590</v>
      </c>
      <c r="E94" s="24">
        <v>1916994911.93238</v>
      </c>
      <c r="F94" s="24">
        <v>2061323853.8857601</v>
      </c>
      <c r="G94" s="24">
        <v>2273225041.9621701</v>
      </c>
      <c r="H94" s="24">
        <v>2576024115.57832</v>
      </c>
      <c r="I94" s="24">
        <v>2861562265.8830099</v>
      </c>
      <c r="J94" s="24">
        <v>2987684170.2443399</v>
      </c>
      <c r="K94" s="24">
        <v>3077643313.7062302</v>
      </c>
      <c r="L94" s="24">
        <v>3197220338.9830499</v>
      </c>
      <c r="M94" s="24">
        <v>3504024213.0750599</v>
      </c>
      <c r="N94" s="24">
        <v>3555205811.13802</v>
      </c>
      <c r="O94" s="24">
        <v>3878662620.7714601</v>
      </c>
    </row>
    <row r="95" spans="1:15">
      <c r="A95" s="25" t="s">
        <v>288</v>
      </c>
      <c r="B95" s="24" t="s">
        <v>289</v>
      </c>
      <c r="C95" s="24" t="s">
        <v>589</v>
      </c>
      <c r="D95" s="24" t="s">
        <v>590</v>
      </c>
      <c r="E95" s="24">
        <v>46409039012453.797</v>
      </c>
      <c r="F95" s="24">
        <v>43502046342155</v>
      </c>
      <c r="G95" s="24">
        <v>45581239281131.102</v>
      </c>
      <c r="H95" s="24">
        <v>49208839709264.5</v>
      </c>
      <c r="I95" s="24">
        <v>49261358730060.898</v>
      </c>
      <c r="J95" s="24">
        <v>49886090829430.602</v>
      </c>
      <c r="K95" s="24">
        <v>50980841944333.5</v>
      </c>
      <c r="L95" s="24">
        <v>48163901350791</v>
      </c>
      <c r="M95" s="24">
        <v>49167135985982.898</v>
      </c>
      <c r="N95" s="24">
        <v>51416068828736.797</v>
      </c>
      <c r="O95" s="24">
        <v>54574650450669</v>
      </c>
    </row>
    <row r="96" spans="1:15">
      <c r="A96" s="25" t="s">
        <v>290</v>
      </c>
      <c r="B96" s="24" t="s">
        <v>291</v>
      </c>
      <c r="C96" s="24" t="s">
        <v>589</v>
      </c>
      <c r="D96" s="24" t="s">
        <v>590</v>
      </c>
      <c r="E96" s="24">
        <v>219279678430.164</v>
      </c>
      <c r="F96" s="24">
        <v>214046415026.18701</v>
      </c>
      <c r="G96" s="24">
        <v>228637697575.04001</v>
      </c>
      <c r="H96" s="24">
        <v>248513617677.28699</v>
      </c>
      <c r="I96" s="24">
        <v>262629441493.47601</v>
      </c>
      <c r="J96" s="24">
        <v>275696879834.966</v>
      </c>
      <c r="K96" s="24">
        <v>291459356985.33698</v>
      </c>
      <c r="L96" s="24">
        <v>309383627028.56097</v>
      </c>
      <c r="M96" s="24">
        <v>320837638328.84601</v>
      </c>
      <c r="N96" s="24">
        <v>341244161576.75897</v>
      </c>
      <c r="O96" s="24">
        <v>361693053517.89301</v>
      </c>
    </row>
    <row r="97" spans="1:15">
      <c r="A97" s="25" t="s">
        <v>94</v>
      </c>
      <c r="B97" s="24" t="s">
        <v>292</v>
      </c>
      <c r="C97" s="24" t="s">
        <v>589</v>
      </c>
      <c r="D97" s="24" t="s">
        <v>590</v>
      </c>
      <c r="E97" s="24">
        <v>13789715132.502001</v>
      </c>
      <c r="F97" s="24">
        <v>14587496229.181101</v>
      </c>
      <c r="G97" s="24">
        <v>15839344591.9842</v>
      </c>
      <c r="H97" s="24">
        <v>17710315005.999901</v>
      </c>
      <c r="I97" s="24">
        <v>18528601901.324001</v>
      </c>
      <c r="J97" s="24">
        <v>18499710127.838501</v>
      </c>
      <c r="K97" s="24">
        <v>19756494434.703098</v>
      </c>
      <c r="L97" s="24">
        <v>20979767785.2104</v>
      </c>
      <c r="M97" s="24">
        <v>21717622071.381599</v>
      </c>
      <c r="N97" s="24">
        <v>23136232229.606899</v>
      </c>
      <c r="O97" s="24">
        <v>24024189735.8876</v>
      </c>
    </row>
    <row r="98" spans="1:15">
      <c r="A98" s="25" t="s">
        <v>574</v>
      </c>
      <c r="B98" s="24" t="s">
        <v>294</v>
      </c>
      <c r="C98" s="24" t="s">
        <v>589</v>
      </c>
      <c r="D98" s="24" t="s">
        <v>590</v>
      </c>
      <c r="E98" s="24">
        <v>436495207850.13</v>
      </c>
      <c r="F98" s="24">
        <v>442164024077.59698</v>
      </c>
      <c r="G98" s="24">
        <v>486357214101.94</v>
      </c>
      <c r="H98" s="24">
        <v>539280498561.78302</v>
      </c>
      <c r="I98" s="24">
        <v>569494977682.58105</v>
      </c>
      <c r="J98" s="24">
        <v>636629210098.95996</v>
      </c>
      <c r="K98" s="24">
        <v>672448574384.87195</v>
      </c>
      <c r="L98" s="24">
        <v>666053043404.39905</v>
      </c>
      <c r="M98" s="24">
        <v>662697580305.17004</v>
      </c>
      <c r="N98" s="24">
        <v>705521452844.01404</v>
      </c>
      <c r="O98" s="24">
        <v>745528727084.65796</v>
      </c>
    </row>
    <row r="99" spans="1:15">
      <c r="A99" s="25" t="s">
        <v>71</v>
      </c>
      <c r="B99" s="24" t="s">
        <v>295</v>
      </c>
      <c r="C99" s="24" t="s">
        <v>589</v>
      </c>
      <c r="D99" s="24" t="s">
        <v>590</v>
      </c>
      <c r="E99" s="24">
        <v>70288870869.653397</v>
      </c>
      <c r="F99" s="24">
        <v>62666199344.485901</v>
      </c>
      <c r="G99" s="24">
        <v>59807930156.420502</v>
      </c>
      <c r="H99" s="24">
        <v>62354273096.427696</v>
      </c>
      <c r="I99" s="24">
        <v>56494367810.1978</v>
      </c>
      <c r="J99" s="24">
        <v>58056933513.295601</v>
      </c>
      <c r="K99" s="24">
        <v>57642914303.608101</v>
      </c>
      <c r="L99" s="24">
        <v>49530641704.212402</v>
      </c>
      <c r="M99" s="24">
        <v>51596973258.889198</v>
      </c>
      <c r="N99" s="24">
        <v>55319605060.539299</v>
      </c>
      <c r="O99" s="24">
        <v>60991399904.443398</v>
      </c>
    </row>
    <row r="100" spans="1:15">
      <c r="A100" s="25" t="s">
        <v>117</v>
      </c>
      <c r="B100" s="24" t="s">
        <v>296</v>
      </c>
      <c r="C100" s="24" t="s">
        <v>589</v>
      </c>
      <c r="D100" s="24" t="s">
        <v>590</v>
      </c>
      <c r="E100" s="24">
        <v>6548530572.35291</v>
      </c>
      <c r="F100" s="24">
        <v>6584649419.2834797</v>
      </c>
      <c r="G100" s="24">
        <v>6622541528.5688801</v>
      </c>
      <c r="H100" s="24">
        <v>7516834160.2527704</v>
      </c>
      <c r="I100" s="24">
        <v>7890647021.7565899</v>
      </c>
      <c r="J100" s="24">
        <v>8485077205.2600203</v>
      </c>
      <c r="K100" s="24">
        <v>8775444941.9368095</v>
      </c>
      <c r="L100" s="24">
        <v>8724656126.4984894</v>
      </c>
      <c r="M100" s="24">
        <v>7970649131.2341604</v>
      </c>
      <c r="N100" s="24">
        <v>8409497402.4589005</v>
      </c>
      <c r="O100" s="24">
        <v>9658721169.6328392</v>
      </c>
    </row>
    <row r="101" spans="1:15">
      <c r="A101" s="25" t="s">
        <v>83</v>
      </c>
      <c r="B101" s="24" t="s">
        <v>297</v>
      </c>
      <c r="C101" s="24" t="s">
        <v>589</v>
      </c>
      <c r="D101" s="24" t="s">
        <v>590</v>
      </c>
      <c r="E101" s="24">
        <v>158136326477.965</v>
      </c>
      <c r="F101" s="24">
        <v>130760312876.683</v>
      </c>
      <c r="G101" s="24">
        <v>131135561228.37399</v>
      </c>
      <c r="H101" s="24">
        <v>141109576981.423</v>
      </c>
      <c r="I101" s="24">
        <v>128153691809.347</v>
      </c>
      <c r="J101" s="24">
        <v>135409048034.15401</v>
      </c>
      <c r="K101" s="24">
        <v>140558786480.46399</v>
      </c>
      <c r="L101" s="24">
        <v>124529741437.17599</v>
      </c>
      <c r="M101" s="24">
        <v>127507473625.632</v>
      </c>
      <c r="N101" s="24">
        <v>141510583019.556</v>
      </c>
      <c r="O101" s="24">
        <v>157882912778.254</v>
      </c>
    </row>
    <row r="102" spans="1:15">
      <c r="A102" s="25" t="s">
        <v>575</v>
      </c>
      <c r="B102" s="24" t="s">
        <v>299</v>
      </c>
      <c r="C102" s="24" t="s">
        <v>589</v>
      </c>
      <c r="D102" s="24" t="s">
        <v>590</v>
      </c>
      <c r="E102" s="24">
        <v>16988253937660.6</v>
      </c>
      <c r="F102" s="24">
        <v>16481244810010.801</v>
      </c>
      <c r="G102" s="24">
        <v>20012917006337.5</v>
      </c>
      <c r="H102" s="24">
        <v>23638980245162</v>
      </c>
      <c r="I102" s="24">
        <v>25136822859669.5</v>
      </c>
      <c r="J102" s="24">
        <v>26556800558706.102</v>
      </c>
      <c r="K102" s="24">
        <v>27472047591611.602</v>
      </c>
      <c r="L102" s="24">
        <v>25946555205164.398</v>
      </c>
      <c r="M102" s="24">
        <v>26146350562088.102</v>
      </c>
      <c r="N102" s="24">
        <v>28851320771455</v>
      </c>
      <c r="O102" s="24">
        <v>30821282524044.898</v>
      </c>
    </row>
    <row r="103" spans="1:15">
      <c r="A103" s="23" t="s">
        <v>576</v>
      </c>
      <c r="B103" s="24" t="s">
        <v>301</v>
      </c>
      <c r="C103" s="24" t="s">
        <v>589</v>
      </c>
      <c r="D103" s="24" t="s">
        <v>590</v>
      </c>
      <c r="E103" s="24">
        <v>18276816930080.602</v>
      </c>
      <c r="F103" s="24">
        <v>17747816997122.801</v>
      </c>
      <c r="G103" s="24">
        <v>21475407136531.898</v>
      </c>
      <c r="H103" s="24">
        <v>25299814984637.301</v>
      </c>
      <c r="I103" s="24">
        <v>26920037836027.699</v>
      </c>
      <c r="J103" s="24">
        <v>28518068017031.5</v>
      </c>
      <c r="K103" s="24">
        <v>29585622182178.602</v>
      </c>
      <c r="L103" s="24">
        <v>28027157296202.199</v>
      </c>
      <c r="M103" s="24">
        <v>28165345655436.398</v>
      </c>
      <c r="N103" s="24">
        <v>30941555943939.801</v>
      </c>
      <c r="O103" s="24">
        <v>33035768862505.102</v>
      </c>
    </row>
    <row r="104" spans="1:15">
      <c r="A104" s="23" t="s">
        <v>577</v>
      </c>
      <c r="B104" s="24" t="s">
        <v>303</v>
      </c>
      <c r="C104" s="24" t="s">
        <v>589</v>
      </c>
      <c r="D104" s="24" t="s">
        <v>590</v>
      </c>
      <c r="E104" s="24">
        <v>1294374469368.0701</v>
      </c>
      <c r="F104" s="24">
        <v>1272948928919.21</v>
      </c>
      <c r="G104" s="24">
        <v>1466846687790.1001</v>
      </c>
      <c r="H104" s="24">
        <v>1662990917002.6101</v>
      </c>
      <c r="I104" s="24">
        <v>1786298829360.8</v>
      </c>
      <c r="J104" s="24">
        <v>1968093063490.5601</v>
      </c>
      <c r="K104" s="24">
        <v>2124544221422.8701</v>
      </c>
      <c r="L104" s="24">
        <v>2093412764373.79</v>
      </c>
      <c r="M104" s="24">
        <v>2029202398653.8401</v>
      </c>
      <c r="N104" s="24">
        <v>2096707795621.73</v>
      </c>
      <c r="O104" s="24">
        <v>2221038662745.0801</v>
      </c>
    </row>
    <row r="105" spans="1:15">
      <c r="A105" s="23" t="s">
        <v>578</v>
      </c>
      <c r="B105" s="24" t="s">
        <v>305</v>
      </c>
      <c r="C105" s="24" t="s">
        <v>589</v>
      </c>
      <c r="D105" s="24" t="s">
        <v>590</v>
      </c>
      <c r="E105" s="24">
        <v>636291594070.62695</v>
      </c>
      <c r="F105" s="24">
        <v>596286711878.70105</v>
      </c>
      <c r="G105" s="24">
        <v>700806282251.71301</v>
      </c>
      <c r="H105" s="24">
        <v>808526467689.65601</v>
      </c>
      <c r="I105" s="24">
        <v>889437270873.14404</v>
      </c>
      <c r="J105" s="24">
        <v>968241483854.86499</v>
      </c>
      <c r="K105" s="24">
        <v>1054937159109.55</v>
      </c>
      <c r="L105" s="24">
        <v>1004143604056.49</v>
      </c>
      <c r="M105" s="24">
        <v>929792272203.28699</v>
      </c>
      <c r="N105" s="24">
        <v>920435301795.33997</v>
      </c>
      <c r="O105" s="24">
        <v>962649105344.23401</v>
      </c>
    </row>
    <row r="106" spans="1:15">
      <c r="A106" s="25" t="s">
        <v>36</v>
      </c>
      <c r="B106" s="24" t="s">
        <v>306</v>
      </c>
      <c r="C106" s="24" t="s">
        <v>589</v>
      </c>
      <c r="D106" s="24" t="s">
        <v>590</v>
      </c>
      <c r="E106" s="24">
        <v>510228634992.258</v>
      </c>
      <c r="F106" s="24">
        <v>539580085612.401</v>
      </c>
      <c r="G106" s="24">
        <v>755094160363.07104</v>
      </c>
      <c r="H106" s="24">
        <v>892969107923.09399</v>
      </c>
      <c r="I106" s="24">
        <v>917869910105.74902</v>
      </c>
      <c r="J106" s="24">
        <v>912524136718.01794</v>
      </c>
      <c r="K106" s="24">
        <v>890814755233.22498</v>
      </c>
      <c r="L106" s="24">
        <v>860854235065.07898</v>
      </c>
      <c r="M106" s="24">
        <v>931877364177.74194</v>
      </c>
      <c r="N106" s="24">
        <v>1015618742565.8101</v>
      </c>
      <c r="O106" s="24">
        <v>1042240309412.58</v>
      </c>
    </row>
    <row r="107" spans="1:15">
      <c r="A107" s="25" t="s">
        <v>579</v>
      </c>
      <c r="B107" s="24" t="s">
        <v>308</v>
      </c>
      <c r="C107" s="24" t="s">
        <v>589</v>
      </c>
      <c r="D107" s="24" t="s">
        <v>590</v>
      </c>
      <c r="E107" s="24">
        <v>651858142860.44702</v>
      </c>
      <c r="F107" s="24">
        <v>673147401170.53406</v>
      </c>
      <c r="G107" s="24">
        <v>760779116856.53796</v>
      </c>
      <c r="H107" s="24">
        <v>847260464689.94897</v>
      </c>
      <c r="I107" s="24">
        <v>887208791166.64905</v>
      </c>
      <c r="J107" s="24">
        <v>990286571229.91797</v>
      </c>
      <c r="K107" s="24">
        <v>1058393213175.29</v>
      </c>
      <c r="L107" s="24">
        <v>1081447388459.3</v>
      </c>
      <c r="M107" s="24">
        <v>1096389089675.5601</v>
      </c>
      <c r="N107" s="24">
        <v>1177370035220.26</v>
      </c>
      <c r="O107" s="24">
        <v>1260847205384.6899</v>
      </c>
    </row>
    <row r="108" spans="1:15">
      <c r="A108" s="25" t="s">
        <v>309</v>
      </c>
      <c r="B108" s="24" t="s">
        <v>310</v>
      </c>
      <c r="C108" s="24" t="s">
        <v>589</v>
      </c>
      <c r="D108" s="24" t="s">
        <v>590</v>
      </c>
      <c r="E108" s="24">
        <v>5928601102.9411802</v>
      </c>
      <c r="F108" s="24">
        <v>5487083657.8906403</v>
      </c>
      <c r="G108" s="24">
        <v>5920177688.5043297</v>
      </c>
      <c r="H108" s="24">
        <v>6566098381.6695995</v>
      </c>
      <c r="I108" s="24">
        <v>6433357030.0158005</v>
      </c>
      <c r="J108" s="24">
        <v>6754330154.7600403</v>
      </c>
      <c r="K108" s="24">
        <v>7428280401.5138998</v>
      </c>
      <c r="L108" s="24">
        <v>6792417112.2994699</v>
      </c>
      <c r="M108" s="24">
        <v>6592627599.2438602</v>
      </c>
      <c r="N108" s="24">
        <v>6770532818.5328197</v>
      </c>
      <c r="O108" s="27"/>
    </row>
    <row r="109" spans="1:15">
      <c r="A109" s="25" t="s">
        <v>35</v>
      </c>
      <c r="B109" s="24" t="s">
        <v>311</v>
      </c>
      <c r="C109" s="24" t="s">
        <v>589</v>
      </c>
      <c r="D109" s="24" t="s">
        <v>590</v>
      </c>
      <c r="E109" s="24">
        <v>1198895582137.51</v>
      </c>
      <c r="F109" s="24">
        <v>1341886602798.6899</v>
      </c>
      <c r="G109" s="24">
        <v>1675615335600.5601</v>
      </c>
      <c r="H109" s="24">
        <v>1823050405350.4199</v>
      </c>
      <c r="I109" s="24">
        <v>1827637859135.7</v>
      </c>
      <c r="J109" s="24">
        <v>1856722121394.53</v>
      </c>
      <c r="K109" s="24">
        <v>2039127446298.55</v>
      </c>
      <c r="L109" s="24">
        <v>2103587817041.78</v>
      </c>
      <c r="M109" s="24">
        <v>2294797978291.98</v>
      </c>
      <c r="N109" s="24">
        <v>2652754685834.5898</v>
      </c>
      <c r="O109" s="24">
        <v>2713165057513.3501</v>
      </c>
    </row>
    <row r="110" spans="1:15">
      <c r="A110" s="25" t="s">
        <v>312</v>
      </c>
      <c r="B110" s="24" t="s">
        <v>313</v>
      </c>
      <c r="C110" s="24" t="s">
        <v>589</v>
      </c>
      <c r="D110" s="24" t="s">
        <v>590</v>
      </c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spans="1:15">
      <c r="A111" s="25" t="s">
        <v>60</v>
      </c>
      <c r="B111" s="24" t="s">
        <v>314</v>
      </c>
      <c r="C111" s="24" t="s">
        <v>589</v>
      </c>
      <c r="D111" s="24" t="s">
        <v>590</v>
      </c>
      <c r="E111" s="24">
        <v>275038896001.172</v>
      </c>
      <c r="F111" s="24">
        <v>236316405946.09601</v>
      </c>
      <c r="G111" s="24">
        <v>222148757313.00601</v>
      </c>
      <c r="H111" s="24">
        <v>237472361872.56</v>
      </c>
      <c r="I111" s="24">
        <v>224999484104.853</v>
      </c>
      <c r="J111" s="24">
        <v>238543538776.68399</v>
      </c>
      <c r="K111" s="24">
        <v>258471885130.30399</v>
      </c>
      <c r="L111" s="24">
        <v>291499812103.64502</v>
      </c>
      <c r="M111" s="24">
        <v>300523297712.96002</v>
      </c>
      <c r="N111" s="24">
        <v>335663113959.724</v>
      </c>
      <c r="O111" s="24">
        <v>382674360766.341</v>
      </c>
    </row>
    <row r="112" spans="1:15">
      <c r="A112" s="25" t="s">
        <v>315</v>
      </c>
      <c r="B112" s="24" t="s">
        <v>316</v>
      </c>
      <c r="C112" s="24" t="s">
        <v>589</v>
      </c>
      <c r="D112" s="24" t="s">
        <v>590</v>
      </c>
      <c r="E112" s="24">
        <v>412336172446.849</v>
      </c>
      <c r="F112" s="24">
        <v>416397025729.36102</v>
      </c>
      <c r="G112" s="24">
        <v>486807615326.14697</v>
      </c>
      <c r="H112" s="24">
        <v>580764902917.43896</v>
      </c>
      <c r="I112" s="24">
        <v>598868460912.84705</v>
      </c>
      <c r="J112" s="24">
        <v>460293149324.32599</v>
      </c>
      <c r="K112" s="24">
        <v>432687036177.81799</v>
      </c>
      <c r="L112" s="24">
        <v>384951479697.41998</v>
      </c>
      <c r="M112" s="24">
        <v>417983578231.41699</v>
      </c>
      <c r="N112" s="24">
        <v>445345282122.68201</v>
      </c>
      <c r="O112" s="27"/>
    </row>
    <row r="113" spans="1:15">
      <c r="A113" s="25" t="s">
        <v>33</v>
      </c>
      <c r="B113" s="24" t="s">
        <v>317</v>
      </c>
      <c r="C113" s="24" t="s">
        <v>589</v>
      </c>
      <c r="D113" s="24" t="s">
        <v>590</v>
      </c>
      <c r="E113" s="24">
        <v>131613661510.47501</v>
      </c>
      <c r="F113" s="24">
        <v>111660855042.735</v>
      </c>
      <c r="G113" s="24">
        <v>138516722649.573</v>
      </c>
      <c r="H113" s="24">
        <v>185749664444.444</v>
      </c>
      <c r="I113" s="24">
        <v>218000986222.63901</v>
      </c>
      <c r="J113" s="24">
        <v>234637674957.11801</v>
      </c>
      <c r="K113" s="24">
        <v>234648370497.427</v>
      </c>
      <c r="L113" s="24">
        <v>177498577312.923</v>
      </c>
      <c r="M113" s="24">
        <v>174878976033.93701</v>
      </c>
      <c r="N113" s="24">
        <v>195473049875.12701</v>
      </c>
      <c r="O113" s="24">
        <v>224228010477.91901</v>
      </c>
    </row>
    <row r="114" spans="1:15">
      <c r="A114" s="25" t="s">
        <v>66</v>
      </c>
      <c r="B114" s="24" t="s">
        <v>318</v>
      </c>
      <c r="C114" s="24" t="s">
        <v>589</v>
      </c>
      <c r="D114" s="24" t="s">
        <v>590</v>
      </c>
      <c r="E114" s="24">
        <v>17905251718.346901</v>
      </c>
      <c r="F114" s="24">
        <v>13164652467.1947</v>
      </c>
      <c r="G114" s="24">
        <v>13683689690.204201</v>
      </c>
      <c r="H114" s="24">
        <v>15158548261.047501</v>
      </c>
      <c r="I114" s="24">
        <v>14724078152.3141</v>
      </c>
      <c r="J114" s="24">
        <v>16033517406.48</v>
      </c>
      <c r="K114" s="24">
        <v>17758050018.968201</v>
      </c>
      <c r="L114" s="24">
        <v>17389101641.275799</v>
      </c>
      <c r="M114" s="24">
        <v>20618363255.7616</v>
      </c>
      <c r="N114" s="24">
        <v>24488176539.6549</v>
      </c>
      <c r="O114" s="24">
        <v>25737594324.9454</v>
      </c>
    </row>
    <row r="115" spans="1:15">
      <c r="A115" s="25" t="s">
        <v>34</v>
      </c>
      <c r="B115" s="24" t="s">
        <v>319</v>
      </c>
      <c r="C115" s="24" t="s">
        <v>589</v>
      </c>
      <c r="D115" s="24" t="s">
        <v>590</v>
      </c>
      <c r="E115" s="24">
        <v>216105164966.55499</v>
      </c>
      <c r="F115" s="24">
        <v>207468170892.353</v>
      </c>
      <c r="G115" s="24">
        <v>233995676194.67899</v>
      </c>
      <c r="H115" s="24">
        <v>261468634231.20001</v>
      </c>
      <c r="I115" s="24">
        <v>257180147032.142</v>
      </c>
      <c r="J115" s="24">
        <v>292636164000.63702</v>
      </c>
      <c r="K115" s="24">
        <v>309558454718.86603</v>
      </c>
      <c r="L115" s="24">
        <v>299813121212.64099</v>
      </c>
      <c r="M115" s="24">
        <v>318950599017.50598</v>
      </c>
      <c r="N115" s="24">
        <v>353253406954.96997</v>
      </c>
      <c r="O115" s="24">
        <v>370587977153.58301</v>
      </c>
    </row>
    <row r="116" spans="1:15">
      <c r="A116" s="25" t="s">
        <v>84</v>
      </c>
      <c r="B116" s="24" t="s">
        <v>320</v>
      </c>
      <c r="C116" s="24" t="s">
        <v>589</v>
      </c>
      <c r="D116" s="24" t="s">
        <v>590</v>
      </c>
      <c r="E116" s="24">
        <v>2398856598798.8901</v>
      </c>
      <c r="F116" s="24">
        <v>2191241872742.4299</v>
      </c>
      <c r="G116" s="24">
        <v>2134017843247.1599</v>
      </c>
      <c r="H116" s="24">
        <v>2291991045770.29</v>
      </c>
      <c r="I116" s="24">
        <v>2087077032435.1499</v>
      </c>
      <c r="J116" s="24">
        <v>2141315327318.21</v>
      </c>
      <c r="K116" s="24">
        <v>2159133919743.77</v>
      </c>
      <c r="L116" s="24">
        <v>1835899237320.04</v>
      </c>
      <c r="M116" s="24">
        <v>1875797463583.8701</v>
      </c>
      <c r="N116" s="24">
        <v>1961796197354.3601</v>
      </c>
      <c r="O116" s="24">
        <v>2085764300862.27</v>
      </c>
    </row>
    <row r="117" spans="1:15">
      <c r="A117" s="25" t="s">
        <v>101</v>
      </c>
      <c r="B117" s="24" t="s">
        <v>321</v>
      </c>
      <c r="C117" s="24" t="s">
        <v>589</v>
      </c>
      <c r="D117" s="24" t="s">
        <v>590</v>
      </c>
      <c r="E117" s="24">
        <v>13680482786.9977</v>
      </c>
      <c r="F117" s="24">
        <v>12067478477.5714</v>
      </c>
      <c r="G117" s="24">
        <v>13220556882.704599</v>
      </c>
      <c r="H117" s="24">
        <v>14444655299.877199</v>
      </c>
      <c r="I117" s="24">
        <v>14807086889.2099</v>
      </c>
      <c r="J117" s="24">
        <v>14262589157.741301</v>
      </c>
      <c r="K117" s="24">
        <v>13897804560.3487</v>
      </c>
      <c r="L117" s="24">
        <v>14187696311.3556</v>
      </c>
      <c r="M117" s="24">
        <v>14075894320.316601</v>
      </c>
      <c r="N117" s="24">
        <v>14806340821.087099</v>
      </c>
      <c r="O117" s="24">
        <v>15713908816.146299</v>
      </c>
    </row>
    <row r="118" spans="1:15">
      <c r="A118" s="25" t="s">
        <v>37</v>
      </c>
      <c r="B118" s="24" t="s">
        <v>322</v>
      </c>
      <c r="C118" s="24" t="s">
        <v>589</v>
      </c>
      <c r="D118" s="24" t="s">
        <v>590</v>
      </c>
      <c r="E118" s="24">
        <v>22279907002.959</v>
      </c>
      <c r="F118" s="24">
        <v>24154000000</v>
      </c>
      <c r="G118" s="24">
        <v>26795901408.450699</v>
      </c>
      <c r="H118" s="24">
        <v>29244647887.324001</v>
      </c>
      <c r="I118" s="24">
        <v>31371056338.028198</v>
      </c>
      <c r="J118" s="24">
        <v>34064873239.4366</v>
      </c>
      <c r="K118" s="24">
        <v>36329267605.633797</v>
      </c>
      <c r="L118" s="24">
        <v>38043450704.225304</v>
      </c>
      <c r="M118" s="24">
        <v>39196676056.337997</v>
      </c>
      <c r="N118" s="24">
        <v>40708943661.971802</v>
      </c>
      <c r="O118" s="24">
        <v>42231295774.647903</v>
      </c>
    </row>
    <row r="119" spans="1:15">
      <c r="A119" s="25" t="s">
        <v>27</v>
      </c>
      <c r="B119" s="24" t="s">
        <v>323</v>
      </c>
      <c r="C119" s="24" t="s">
        <v>589</v>
      </c>
      <c r="D119" s="24" t="s">
        <v>590</v>
      </c>
      <c r="E119" s="24">
        <v>5037908465114.4805</v>
      </c>
      <c r="F119" s="24">
        <v>5231382674593.7002</v>
      </c>
      <c r="G119" s="24">
        <v>5700098114744.4102</v>
      </c>
      <c r="H119" s="24">
        <v>6157459594823.7197</v>
      </c>
      <c r="I119" s="24">
        <v>6203213121334.1201</v>
      </c>
      <c r="J119" s="24">
        <v>5155717056270.8301</v>
      </c>
      <c r="K119" s="24">
        <v>4850413536037.8398</v>
      </c>
      <c r="L119" s="24">
        <v>4389475622588.9702</v>
      </c>
      <c r="M119" s="24">
        <v>4922538141454.6201</v>
      </c>
      <c r="N119" s="24">
        <v>4866864409657.6797</v>
      </c>
      <c r="O119" s="24">
        <v>4954806619995.1904</v>
      </c>
    </row>
    <row r="120" spans="1:15">
      <c r="A120" s="25" t="s">
        <v>19</v>
      </c>
      <c r="B120" s="24" t="s">
        <v>324</v>
      </c>
      <c r="C120" s="24" t="s">
        <v>589</v>
      </c>
      <c r="D120" s="24" t="s">
        <v>590</v>
      </c>
      <c r="E120" s="24">
        <v>133441612246.798</v>
      </c>
      <c r="F120" s="24">
        <v>115308661142.927</v>
      </c>
      <c r="G120" s="24">
        <v>148047348240.64301</v>
      </c>
      <c r="H120" s="24">
        <v>192626507971.58401</v>
      </c>
      <c r="I120" s="24">
        <v>207998568865.789</v>
      </c>
      <c r="J120" s="24">
        <v>236634552078.10199</v>
      </c>
      <c r="K120" s="24">
        <v>221415572819.5</v>
      </c>
      <c r="L120" s="24">
        <v>184388432148.715</v>
      </c>
      <c r="M120" s="24">
        <v>137278320084.17101</v>
      </c>
      <c r="N120" s="24">
        <v>166805800595.70401</v>
      </c>
      <c r="O120" s="24">
        <v>179339994859.384</v>
      </c>
    </row>
    <row r="121" spans="1:15">
      <c r="A121" s="25" t="s">
        <v>49</v>
      </c>
      <c r="B121" s="24" t="s">
        <v>325</v>
      </c>
      <c r="C121" s="24" t="s">
        <v>589</v>
      </c>
      <c r="D121" s="24" t="s">
        <v>590</v>
      </c>
      <c r="E121" s="24">
        <v>35895153327.849701</v>
      </c>
      <c r="F121" s="24">
        <v>37021512048.815804</v>
      </c>
      <c r="G121" s="24">
        <v>40000088346.8041</v>
      </c>
      <c r="H121" s="24">
        <v>41953433591.410103</v>
      </c>
      <c r="I121" s="24">
        <v>50412754861.019096</v>
      </c>
      <c r="J121" s="24">
        <v>55096728047.940804</v>
      </c>
      <c r="K121" s="24">
        <v>61448046801.604103</v>
      </c>
      <c r="L121" s="24">
        <v>64007750169.334396</v>
      </c>
      <c r="M121" s="24">
        <v>69188755364.2995</v>
      </c>
      <c r="N121" s="24">
        <v>78965004656.182297</v>
      </c>
      <c r="O121" s="24">
        <v>87778582964.138794</v>
      </c>
    </row>
    <row r="122" spans="1:15">
      <c r="A122" s="25" t="s">
        <v>326</v>
      </c>
      <c r="B122" s="24" t="s">
        <v>327</v>
      </c>
      <c r="C122" s="24" t="s">
        <v>589</v>
      </c>
      <c r="D122" s="24" t="s">
        <v>590</v>
      </c>
      <c r="E122" s="24">
        <v>5139957784.91084</v>
      </c>
      <c r="F122" s="24">
        <v>4690062255.1224699</v>
      </c>
      <c r="G122" s="24">
        <v>4794357795.0713902</v>
      </c>
      <c r="H122" s="24">
        <v>6197766118.5985603</v>
      </c>
      <c r="I122" s="24">
        <v>6605139933.4106302</v>
      </c>
      <c r="J122" s="24">
        <v>7335027591.9162798</v>
      </c>
      <c r="K122" s="24">
        <v>7468096566.7115803</v>
      </c>
      <c r="L122" s="24">
        <v>6678178340.45121</v>
      </c>
      <c r="M122" s="24">
        <v>6813092065.8350697</v>
      </c>
      <c r="N122" s="24">
        <v>7702934800.1283598</v>
      </c>
      <c r="O122" s="24">
        <v>8271108638.3993101</v>
      </c>
    </row>
    <row r="123" spans="1:15">
      <c r="A123" s="25" t="s">
        <v>20</v>
      </c>
      <c r="B123" s="24" t="s">
        <v>328</v>
      </c>
      <c r="C123" s="24" t="s">
        <v>589</v>
      </c>
      <c r="D123" s="24" t="s">
        <v>590</v>
      </c>
      <c r="E123" s="24">
        <v>10351914093.1723</v>
      </c>
      <c r="F123" s="24">
        <v>10401851850.6108</v>
      </c>
      <c r="G123" s="24">
        <v>11242275198.9783</v>
      </c>
      <c r="H123" s="24">
        <v>12829541141.012699</v>
      </c>
      <c r="I123" s="24">
        <v>14054443213.4639</v>
      </c>
      <c r="J123" s="24">
        <v>15227991395.2201</v>
      </c>
      <c r="K123" s="24">
        <v>16702610842.4025</v>
      </c>
      <c r="L123" s="24">
        <v>18049954289.422901</v>
      </c>
      <c r="M123" s="24">
        <v>20016747754.019199</v>
      </c>
      <c r="N123" s="24">
        <v>22177200511.5811</v>
      </c>
      <c r="O123" s="24">
        <v>24571753583.492199</v>
      </c>
    </row>
    <row r="124" spans="1:15">
      <c r="A124" s="25" t="s">
        <v>329</v>
      </c>
      <c r="B124" s="24" t="s">
        <v>330</v>
      </c>
      <c r="C124" s="24" t="s">
        <v>589</v>
      </c>
      <c r="D124" s="24" t="s">
        <v>590</v>
      </c>
      <c r="E124" s="24">
        <v>141042610.30028501</v>
      </c>
      <c r="F124" s="24">
        <v>132420059.27312399</v>
      </c>
      <c r="G124" s="24">
        <v>156120895.24857801</v>
      </c>
      <c r="H124" s="24">
        <v>181705002.57864901</v>
      </c>
      <c r="I124" s="24">
        <v>190243321.59867501</v>
      </c>
      <c r="J124" s="24">
        <v>185113921.60648799</v>
      </c>
      <c r="K124" s="24">
        <v>179703443.30268601</v>
      </c>
      <c r="L124" s="24">
        <v>171117872.436331</v>
      </c>
      <c r="M124" s="24">
        <v>178328873.03003299</v>
      </c>
      <c r="N124" s="24">
        <v>187276210.91354999</v>
      </c>
      <c r="O124" s="24">
        <v>196737895.99521801</v>
      </c>
    </row>
    <row r="125" spans="1:15">
      <c r="A125" s="25" t="s">
        <v>331</v>
      </c>
      <c r="B125" s="24" t="s">
        <v>332</v>
      </c>
      <c r="C125" s="24" t="s">
        <v>589</v>
      </c>
      <c r="D125" s="24" t="s">
        <v>590</v>
      </c>
      <c r="E125" s="24">
        <v>751229629.62962997</v>
      </c>
      <c r="F125" s="24">
        <v>747859259.25925899</v>
      </c>
      <c r="G125" s="24">
        <v>760177777.77777803</v>
      </c>
      <c r="H125" s="24">
        <v>817762962.96296299</v>
      </c>
      <c r="I125" s="24">
        <v>800422222.22222197</v>
      </c>
      <c r="J125" s="24">
        <v>839770370.37037003</v>
      </c>
      <c r="K125" s="24">
        <v>916574074.07407403</v>
      </c>
      <c r="L125" s="24">
        <v>923155555.55555499</v>
      </c>
      <c r="M125" s="24">
        <v>971162962.96296299</v>
      </c>
      <c r="N125" s="24">
        <v>996937037.03703701</v>
      </c>
      <c r="O125" s="24">
        <v>1010814814.81481</v>
      </c>
    </row>
    <row r="126" spans="1:15">
      <c r="A126" s="25" t="s">
        <v>333</v>
      </c>
      <c r="B126" s="24" t="s">
        <v>334</v>
      </c>
      <c r="C126" s="24" t="s">
        <v>589</v>
      </c>
      <c r="D126" s="24" t="s">
        <v>590</v>
      </c>
      <c r="E126" s="24">
        <v>1047339010225.25</v>
      </c>
      <c r="F126" s="24">
        <v>943941876218.74402</v>
      </c>
      <c r="G126" s="24">
        <v>1144066965324.49</v>
      </c>
      <c r="H126" s="24">
        <v>1253223044718.99</v>
      </c>
      <c r="I126" s="24">
        <v>1278427634342.5901</v>
      </c>
      <c r="J126" s="24">
        <v>1370795199976.1799</v>
      </c>
      <c r="K126" s="24">
        <v>1484318219633.6299</v>
      </c>
      <c r="L126" s="24">
        <v>1465773245547.1499</v>
      </c>
      <c r="M126" s="24">
        <v>1500111596236.3701</v>
      </c>
      <c r="N126" s="24">
        <v>1623901496835.79</v>
      </c>
      <c r="O126" s="24">
        <v>1720578827805.54</v>
      </c>
    </row>
    <row r="127" spans="1:15">
      <c r="A127" s="25" t="s">
        <v>21</v>
      </c>
      <c r="B127" s="24" t="s">
        <v>335</v>
      </c>
      <c r="C127" s="24" t="s">
        <v>589</v>
      </c>
      <c r="D127" s="24" t="s">
        <v>590</v>
      </c>
      <c r="E127" s="24">
        <v>147395089285.71399</v>
      </c>
      <c r="F127" s="24">
        <v>105963168867.269</v>
      </c>
      <c r="G127" s="24">
        <v>115419399860.433</v>
      </c>
      <c r="H127" s="24">
        <v>154068115942.02899</v>
      </c>
      <c r="I127" s="24">
        <v>174070382279.38599</v>
      </c>
      <c r="J127" s="24">
        <v>174161142454.16101</v>
      </c>
      <c r="K127" s="24">
        <v>162631412508.784</v>
      </c>
      <c r="L127" s="24">
        <v>114567298105.683</v>
      </c>
      <c r="M127" s="24">
        <v>109419728566.7</v>
      </c>
      <c r="N127" s="24">
        <v>120707220573.689</v>
      </c>
      <c r="O127" s="24">
        <v>140645364238.41101</v>
      </c>
    </row>
    <row r="128" spans="1:15">
      <c r="A128" s="25" t="s">
        <v>336</v>
      </c>
      <c r="B128" s="24" t="s">
        <v>337</v>
      </c>
      <c r="C128" s="24" t="s">
        <v>589</v>
      </c>
      <c r="D128" s="24" t="s">
        <v>590</v>
      </c>
      <c r="E128" s="24">
        <v>4198477048356.3799</v>
      </c>
      <c r="F128" s="24">
        <v>3933619244497.2402</v>
      </c>
      <c r="G128" s="24">
        <v>4905141248773.0801</v>
      </c>
      <c r="H128" s="24">
        <v>5585656091712.7803</v>
      </c>
      <c r="I128" s="24">
        <v>5622186709733.0996</v>
      </c>
      <c r="J128" s="24">
        <v>5748179330799.9004</v>
      </c>
      <c r="K128" s="24">
        <v>5883202489743.0498</v>
      </c>
      <c r="L128" s="24">
        <v>4998227561602.2695</v>
      </c>
      <c r="M128" s="24">
        <v>4858334202372.3701</v>
      </c>
      <c r="N128" s="24">
        <v>5416130983383.7598</v>
      </c>
      <c r="O128" s="24">
        <v>5219475893094.71</v>
      </c>
    </row>
    <row r="129" spans="1:15">
      <c r="A129" s="25" t="s">
        <v>338</v>
      </c>
      <c r="B129" s="24" t="s">
        <v>339</v>
      </c>
      <c r="C129" s="24" t="s">
        <v>589</v>
      </c>
      <c r="D129" s="24" t="s">
        <v>590</v>
      </c>
      <c r="E129" s="24">
        <v>5443915120.5079498</v>
      </c>
      <c r="F129" s="24">
        <v>5832915387.0890799</v>
      </c>
      <c r="G129" s="24">
        <v>7127792629.5829401</v>
      </c>
      <c r="H129" s="24">
        <v>8749241114.1891308</v>
      </c>
      <c r="I129" s="24">
        <v>10191350119.680799</v>
      </c>
      <c r="J129" s="24">
        <v>11942230508.334</v>
      </c>
      <c r="K129" s="24">
        <v>13268458231.9284</v>
      </c>
      <c r="L129" s="24">
        <v>14390442307.399599</v>
      </c>
      <c r="M129" s="24">
        <v>15805692545.872299</v>
      </c>
      <c r="N129" s="24">
        <v>16853087485.4118</v>
      </c>
      <c r="O129" s="24">
        <v>17953786416.143101</v>
      </c>
    </row>
    <row r="130" spans="1:15">
      <c r="A130" s="25" t="s">
        <v>22</v>
      </c>
      <c r="B130" s="24" t="s">
        <v>340</v>
      </c>
      <c r="C130" s="24" t="s">
        <v>589</v>
      </c>
      <c r="D130" s="24" t="s">
        <v>590</v>
      </c>
      <c r="E130" s="24">
        <v>29118916105.605301</v>
      </c>
      <c r="F130" s="24">
        <v>35399582928.623497</v>
      </c>
      <c r="G130" s="24">
        <v>38443907042.321701</v>
      </c>
      <c r="H130" s="24">
        <v>39927125961.194</v>
      </c>
      <c r="I130" s="24">
        <v>44035991745.6716</v>
      </c>
      <c r="J130" s="24">
        <v>46909335135.124397</v>
      </c>
      <c r="K130" s="24">
        <v>48134486624.610298</v>
      </c>
      <c r="L130" s="24">
        <v>49939374832.703102</v>
      </c>
      <c r="M130" s="24">
        <v>51205122503.814301</v>
      </c>
      <c r="N130" s="24">
        <v>53140638269.121101</v>
      </c>
      <c r="O130" s="24">
        <v>54961275741.558899</v>
      </c>
    </row>
    <row r="131" spans="1:15">
      <c r="A131" s="25" t="s">
        <v>341</v>
      </c>
      <c r="B131" s="24" t="s">
        <v>342</v>
      </c>
      <c r="C131" s="24" t="s">
        <v>589</v>
      </c>
      <c r="D131" s="24" t="s">
        <v>590</v>
      </c>
      <c r="E131" s="24">
        <v>1726000000</v>
      </c>
      <c r="F131" s="24">
        <v>1768000000</v>
      </c>
      <c r="G131" s="24">
        <v>1998000000</v>
      </c>
      <c r="H131" s="24">
        <v>2398000000</v>
      </c>
      <c r="I131" s="24">
        <v>2721000000</v>
      </c>
      <c r="J131" s="24">
        <v>3067000000</v>
      </c>
      <c r="K131" s="24">
        <v>3144000000</v>
      </c>
      <c r="L131" s="24">
        <v>3177000000</v>
      </c>
      <c r="M131" s="24">
        <v>3277826000</v>
      </c>
      <c r="N131" s="24">
        <v>3285455000</v>
      </c>
      <c r="O131" s="24">
        <v>3264000000</v>
      </c>
    </row>
    <row r="132" spans="1:15">
      <c r="A132" s="25" t="s">
        <v>343</v>
      </c>
      <c r="B132" s="24" t="s">
        <v>344</v>
      </c>
      <c r="C132" s="24" t="s">
        <v>589</v>
      </c>
      <c r="D132" s="24" t="s">
        <v>590</v>
      </c>
      <c r="E132" s="24">
        <v>87140405361.229202</v>
      </c>
      <c r="F132" s="24">
        <v>63028320702.034302</v>
      </c>
      <c r="G132" s="24">
        <v>74773444900.536804</v>
      </c>
      <c r="H132" s="24">
        <v>34699395523.6073</v>
      </c>
      <c r="I132" s="24">
        <v>81873662518.823807</v>
      </c>
      <c r="J132" s="24">
        <v>65502870173.783096</v>
      </c>
      <c r="K132" s="24">
        <v>41142722414.335098</v>
      </c>
      <c r="L132" s="24">
        <v>27842131479.872601</v>
      </c>
      <c r="M132" s="24">
        <v>26197143268.124298</v>
      </c>
      <c r="N132" s="24">
        <v>37883243650.452003</v>
      </c>
      <c r="O132" s="24">
        <v>52607888717.9487</v>
      </c>
    </row>
    <row r="133" spans="1:15">
      <c r="A133" s="25" t="s">
        <v>345</v>
      </c>
      <c r="B133" s="24" t="s">
        <v>346</v>
      </c>
      <c r="C133" s="24" t="s">
        <v>589</v>
      </c>
      <c r="D133" s="24" t="s">
        <v>590</v>
      </c>
      <c r="E133" s="24">
        <v>1437731111.11111</v>
      </c>
      <c r="F133" s="24">
        <v>1401507888.88889</v>
      </c>
      <c r="G133" s="24">
        <v>1486758037.03704</v>
      </c>
      <c r="H133" s="24">
        <v>1576988407.4074099</v>
      </c>
      <c r="I133" s="24">
        <v>1605146777.7777801</v>
      </c>
      <c r="J133" s="24">
        <v>1664816740.7407401</v>
      </c>
      <c r="K133" s="24">
        <v>1755130814.81481</v>
      </c>
      <c r="L133" s="24">
        <v>1808079888.88889</v>
      </c>
      <c r="M133" s="24">
        <v>1865375222.2222199</v>
      </c>
      <c r="N133" s="24">
        <v>1999090407.4074099</v>
      </c>
      <c r="O133" s="24">
        <v>2065875074.07407</v>
      </c>
    </row>
    <row r="134" spans="1:15">
      <c r="A134" s="25" t="s">
        <v>347</v>
      </c>
      <c r="B134" s="24" t="s">
        <v>348</v>
      </c>
      <c r="C134" s="24" t="s">
        <v>589</v>
      </c>
      <c r="D134" s="24" t="s">
        <v>590</v>
      </c>
      <c r="E134" s="24">
        <v>4590314143267.9697</v>
      </c>
      <c r="F134" s="24">
        <v>4313422191680.4399</v>
      </c>
      <c r="G134" s="24">
        <v>5348215099512.5098</v>
      </c>
      <c r="H134" s="24">
        <v>6081032499511.4102</v>
      </c>
      <c r="I134" s="24">
        <v>6143728571910.9102</v>
      </c>
      <c r="J134" s="24">
        <v>6294812403097.3896</v>
      </c>
      <c r="K134" s="24">
        <v>6417117884851.6904</v>
      </c>
      <c r="L134" s="24">
        <v>5520203132554.6602</v>
      </c>
      <c r="M134" s="24">
        <v>5390740209889.8496</v>
      </c>
      <c r="N134" s="24">
        <v>5985647360814.5703</v>
      </c>
      <c r="O134" s="24">
        <v>5816094715343.3398</v>
      </c>
    </row>
    <row r="135" spans="1:15">
      <c r="A135" s="25" t="s">
        <v>349</v>
      </c>
      <c r="B135" s="24" t="s">
        <v>350</v>
      </c>
      <c r="C135" s="24" t="s">
        <v>589</v>
      </c>
      <c r="D135" s="24" t="s">
        <v>590</v>
      </c>
      <c r="E135" s="24">
        <v>592415992781.95203</v>
      </c>
      <c r="F135" s="24">
        <v>596222650618.02197</v>
      </c>
      <c r="G135" s="24">
        <v>680391283139.84302</v>
      </c>
      <c r="H135" s="24">
        <v>773831032863.23401</v>
      </c>
      <c r="I135" s="24">
        <v>820295956440.19702</v>
      </c>
      <c r="J135" s="24">
        <v>895292008579.18799</v>
      </c>
      <c r="K135" s="24">
        <v>967971704374.66003</v>
      </c>
      <c r="L135" s="24">
        <v>954665136321.58301</v>
      </c>
      <c r="M135" s="24">
        <v>943028286096.18701</v>
      </c>
      <c r="N135" s="24">
        <v>1027031212048.55</v>
      </c>
      <c r="O135" s="24">
        <v>1066997465485.29</v>
      </c>
    </row>
    <row r="136" spans="1:15">
      <c r="A136" s="25" t="s">
        <v>351</v>
      </c>
      <c r="B136" s="24" t="s">
        <v>352</v>
      </c>
      <c r="C136" s="24" t="s">
        <v>589</v>
      </c>
      <c r="D136" s="24" t="s">
        <v>590</v>
      </c>
      <c r="E136" s="24">
        <v>341791213249.414</v>
      </c>
      <c r="F136" s="24">
        <v>351484929707.37097</v>
      </c>
      <c r="G136" s="24">
        <v>390052983240.49597</v>
      </c>
      <c r="H136" s="24">
        <v>421622870682.16101</v>
      </c>
      <c r="I136" s="24">
        <v>442152712908.21198</v>
      </c>
      <c r="J136" s="24">
        <v>485102886087.96301</v>
      </c>
      <c r="K136" s="24">
        <v>519928792724.948</v>
      </c>
      <c r="L136" s="24">
        <v>519124716837.81799</v>
      </c>
      <c r="M136" s="24">
        <v>479250262076.18298</v>
      </c>
      <c r="N136" s="24">
        <v>494892781230.87903</v>
      </c>
      <c r="O136" s="24">
        <v>509033861008.98401</v>
      </c>
    </row>
    <row r="137" spans="1:15">
      <c r="A137" s="25" t="s">
        <v>353</v>
      </c>
      <c r="B137" s="24" t="s">
        <v>354</v>
      </c>
      <c r="C137" s="24" t="s">
        <v>589</v>
      </c>
      <c r="D137" s="24" t="s">
        <v>590</v>
      </c>
      <c r="E137" s="24">
        <v>5081432924.0143995</v>
      </c>
      <c r="F137" s="24">
        <v>4504549214.2266302</v>
      </c>
      <c r="G137" s="24">
        <v>5082366478.0899401</v>
      </c>
      <c r="H137" s="24">
        <v>5739977477.4774799</v>
      </c>
      <c r="I137" s="24">
        <v>5456009384.6646099</v>
      </c>
      <c r="J137" s="24">
        <v>6391735893.8396797</v>
      </c>
      <c r="K137" s="24">
        <v>6657170923.37918</v>
      </c>
      <c r="L137" s="24">
        <v>6268391521.19701</v>
      </c>
      <c r="M137" s="24">
        <v>6237264055.2060099</v>
      </c>
      <c r="N137" s="24">
        <v>6552858738.7021399</v>
      </c>
      <c r="O137" s="27"/>
    </row>
    <row r="138" spans="1:15">
      <c r="A138" s="25" t="s">
        <v>355</v>
      </c>
      <c r="B138" s="24" t="s">
        <v>356</v>
      </c>
      <c r="C138" s="24" t="s">
        <v>589</v>
      </c>
      <c r="D138" s="24" t="s">
        <v>590</v>
      </c>
      <c r="E138" s="24">
        <v>40713812309.731598</v>
      </c>
      <c r="F138" s="24">
        <v>42066217871.534897</v>
      </c>
      <c r="G138" s="24">
        <v>56725749221.904297</v>
      </c>
      <c r="H138" s="24">
        <v>65292753005.4664</v>
      </c>
      <c r="I138" s="24">
        <v>68434409315.112297</v>
      </c>
      <c r="J138" s="24">
        <v>74317806538.363205</v>
      </c>
      <c r="K138" s="24">
        <v>79356449840.577103</v>
      </c>
      <c r="L138" s="24">
        <v>80604080688.577499</v>
      </c>
      <c r="M138" s="24">
        <v>82401038709.535599</v>
      </c>
      <c r="N138" s="24">
        <v>87428125557.572998</v>
      </c>
      <c r="O138" s="24">
        <v>88425889592.151901</v>
      </c>
    </row>
    <row r="139" spans="1:15">
      <c r="A139" s="25" t="s">
        <v>357</v>
      </c>
      <c r="B139" s="24" t="s">
        <v>358</v>
      </c>
      <c r="C139" s="24" t="s">
        <v>589</v>
      </c>
      <c r="D139" s="24" t="s">
        <v>590</v>
      </c>
      <c r="E139" s="24">
        <v>3261350481622.6001</v>
      </c>
      <c r="F139" s="24">
        <v>3290112306669.9702</v>
      </c>
      <c r="G139" s="24">
        <v>3930917552819.9399</v>
      </c>
      <c r="H139" s="24">
        <v>4425959082359.54</v>
      </c>
      <c r="I139" s="24">
        <v>4667167020362.6201</v>
      </c>
      <c r="J139" s="24">
        <v>4919433540664.3096</v>
      </c>
      <c r="K139" s="24">
        <v>5242900398534.0303</v>
      </c>
      <c r="L139" s="24">
        <v>5188164733958.8799</v>
      </c>
      <c r="M139" s="24">
        <v>5358119234785.5703</v>
      </c>
      <c r="N139" s="24">
        <v>5761733418445.1797</v>
      </c>
      <c r="O139" s="24">
        <v>6003685053983.6504</v>
      </c>
    </row>
    <row r="140" spans="1:15">
      <c r="A140" s="25" t="s">
        <v>359</v>
      </c>
      <c r="B140" s="24" t="s">
        <v>360</v>
      </c>
      <c r="C140" s="24" t="s">
        <v>589</v>
      </c>
      <c r="D140" s="24" t="s">
        <v>590</v>
      </c>
      <c r="E140" s="24">
        <v>17262301537843.301</v>
      </c>
      <c r="F140" s="24">
        <v>16891109440119.199</v>
      </c>
      <c r="G140" s="24">
        <v>20535636055881.5</v>
      </c>
      <c r="H140" s="24">
        <v>24248318623664.5</v>
      </c>
      <c r="I140" s="24">
        <v>25897210999171</v>
      </c>
      <c r="J140" s="24">
        <v>27431446957650.699</v>
      </c>
      <c r="K140" s="24">
        <v>28486835211125.898</v>
      </c>
      <c r="L140" s="24">
        <v>27052639815721.898</v>
      </c>
      <c r="M140" s="24">
        <v>27180944380494.199</v>
      </c>
      <c r="N140" s="24">
        <v>29845120321213.102</v>
      </c>
      <c r="O140" s="24">
        <v>31819618124575.5</v>
      </c>
    </row>
    <row r="141" spans="1:15">
      <c r="A141" s="25" t="s">
        <v>361</v>
      </c>
      <c r="B141" s="24" t="s">
        <v>362</v>
      </c>
      <c r="C141" s="24" t="s">
        <v>589</v>
      </c>
      <c r="D141" s="24" t="s">
        <v>590</v>
      </c>
      <c r="E141" s="24">
        <v>1758534994.9159901</v>
      </c>
      <c r="F141" s="24">
        <v>1773199523.2307</v>
      </c>
      <c r="G141" s="24">
        <v>2269525782.3963499</v>
      </c>
      <c r="H141" s="24">
        <v>2622336141.1451502</v>
      </c>
      <c r="I141" s="24">
        <v>2526185310.3209701</v>
      </c>
      <c r="J141" s="24">
        <v>2421470021.6856198</v>
      </c>
      <c r="K141" s="24">
        <v>2499803980.1736102</v>
      </c>
      <c r="L141" s="24">
        <v>2372280099.2415299</v>
      </c>
      <c r="M141" s="24">
        <v>2165408361.5963898</v>
      </c>
      <c r="N141" s="24">
        <v>2405289382.3593798</v>
      </c>
      <c r="O141" s="24">
        <v>2575892261.3245702</v>
      </c>
    </row>
    <row r="142" spans="1:15">
      <c r="A142" s="25" t="s">
        <v>363</v>
      </c>
      <c r="B142" s="24" t="s">
        <v>364</v>
      </c>
      <c r="C142" s="24" t="s">
        <v>589</v>
      </c>
      <c r="D142" s="24" t="s">
        <v>590</v>
      </c>
      <c r="E142" s="24">
        <v>11651581464415.1</v>
      </c>
      <c r="F142" s="24">
        <v>11260079274798.9</v>
      </c>
      <c r="G142" s="24">
        <v>13504540875616.801</v>
      </c>
      <c r="H142" s="24">
        <v>16458183582719.199</v>
      </c>
      <c r="I142" s="24">
        <v>17608201351645</v>
      </c>
      <c r="J142" s="24">
        <v>18979472797344.699</v>
      </c>
      <c r="K142" s="24">
        <v>19700201069048.301</v>
      </c>
      <c r="L142" s="24">
        <v>18470072763242.602</v>
      </c>
      <c r="M142" s="24">
        <v>18514640177064.199</v>
      </c>
      <c r="N142" s="24">
        <v>20551045153102.898</v>
      </c>
      <c r="O142" s="24">
        <v>22514073510410.602</v>
      </c>
    </row>
    <row r="143" spans="1:15">
      <c r="A143" s="25" t="s">
        <v>73</v>
      </c>
      <c r="B143" s="24" t="s">
        <v>365</v>
      </c>
      <c r="C143" s="24" t="s">
        <v>589</v>
      </c>
      <c r="D143" s="24" t="s">
        <v>590</v>
      </c>
      <c r="E143" s="24">
        <v>47850551148.836502</v>
      </c>
      <c r="F143" s="24">
        <v>37440673477.898201</v>
      </c>
      <c r="G143" s="24">
        <v>37034461707.287399</v>
      </c>
      <c r="H143" s="24">
        <v>43466133144.169899</v>
      </c>
      <c r="I143" s="24">
        <v>42842537129.115402</v>
      </c>
      <c r="J143" s="24">
        <v>46442055803.701797</v>
      </c>
      <c r="K143" s="24">
        <v>48526000845.310204</v>
      </c>
      <c r="L143" s="24">
        <v>41392396557.633698</v>
      </c>
      <c r="M143" s="24">
        <v>43021972484.829903</v>
      </c>
      <c r="N143" s="24">
        <v>47750908128.259003</v>
      </c>
      <c r="O143" s="24">
        <v>53455170033.519402</v>
      </c>
    </row>
    <row r="144" spans="1:15">
      <c r="A144" s="25" t="s">
        <v>74</v>
      </c>
      <c r="B144" s="24" t="s">
        <v>366</v>
      </c>
      <c r="C144" s="24" t="s">
        <v>589</v>
      </c>
      <c r="D144" s="24" t="s">
        <v>590</v>
      </c>
      <c r="E144" s="24">
        <v>55849686538.743202</v>
      </c>
      <c r="F144" s="24">
        <v>51370543206.446198</v>
      </c>
      <c r="G144" s="24">
        <v>53212476812.2957</v>
      </c>
      <c r="H144" s="24">
        <v>60004630234.413498</v>
      </c>
      <c r="I144" s="24">
        <v>56677961787.071701</v>
      </c>
      <c r="J144" s="24">
        <v>61739352212.304901</v>
      </c>
      <c r="K144" s="24">
        <v>66103853236.757202</v>
      </c>
      <c r="L144" s="24">
        <v>57744457954.729698</v>
      </c>
      <c r="M144" s="24">
        <v>60691483443.122101</v>
      </c>
      <c r="N144" s="24">
        <v>64181944722.728302</v>
      </c>
      <c r="O144" s="24">
        <v>70919958015.524704</v>
      </c>
    </row>
    <row r="145" spans="1:15">
      <c r="A145" s="25" t="s">
        <v>72</v>
      </c>
      <c r="B145" s="24" t="s">
        <v>367</v>
      </c>
      <c r="C145" s="24" t="s">
        <v>589</v>
      </c>
      <c r="D145" s="24" t="s">
        <v>590</v>
      </c>
      <c r="E145" s="24">
        <v>35657998830.580299</v>
      </c>
      <c r="F145" s="24">
        <v>26250900750.6255</v>
      </c>
      <c r="G145" s="24">
        <v>23803906230.747898</v>
      </c>
      <c r="H145" s="24">
        <v>28490700600.957699</v>
      </c>
      <c r="I145" s="24">
        <v>28176625841.466499</v>
      </c>
      <c r="J145" s="24">
        <v>30272574650.372898</v>
      </c>
      <c r="K145" s="24">
        <v>31382780146.418098</v>
      </c>
      <c r="L145" s="24">
        <v>27090019662.797699</v>
      </c>
      <c r="M145" s="24">
        <v>27734140217.366402</v>
      </c>
      <c r="N145" s="24">
        <v>30273007510.302399</v>
      </c>
      <c r="O145" s="24">
        <v>34313873284.5882</v>
      </c>
    </row>
    <row r="146" spans="1:15">
      <c r="A146" s="25" t="s">
        <v>368</v>
      </c>
      <c r="B146" s="24" t="s">
        <v>369</v>
      </c>
      <c r="C146" s="24" t="s">
        <v>589</v>
      </c>
      <c r="D146" s="24" t="s">
        <v>590</v>
      </c>
      <c r="E146" s="24">
        <v>20917444919.6394</v>
      </c>
      <c r="F146" s="24">
        <v>21475520709.3922</v>
      </c>
      <c r="G146" s="24">
        <v>28123640998.7253</v>
      </c>
      <c r="H146" s="24">
        <v>36709860068.344498</v>
      </c>
      <c r="I146" s="24">
        <v>43031577366.425102</v>
      </c>
      <c r="J146" s="24">
        <v>51552075901.518303</v>
      </c>
      <c r="K146" s="24">
        <v>55347998647.819603</v>
      </c>
      <c r="L146" s="24">
        <v>45361678146.524696</v>
      </c>
      <c r="M146" s="24">
        <v>45387299721.079201</v>
      </c>
      <c r="N146" s="24">
        <v>50751059058.061302</v>
      </c>
      <c r="O146" s="24">
        <v>55084050789.718201</v>
      </c>
    </row>
    <row r="147" spans="1:15">
      <c r="A147" s="25" t="s">
        <v>370</v>
      </c>
      <c r="B147" s="24" t="s">
        <v>371</v>
      </c>
      <c r="C147" s="24" t="s">
        <v>589</v>
      </c>
      <c r="D147" s="24" t="s">
        <v>590</v>
      </c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1:15">
      <c r="A148" s="25" t="s">
        <v>50</v>
      </c>
      <c r="B148" s="24" t="s">
        <v>372</v>
      </c>
      <c r="C148" s="24" t="s">
        <v>589</v>
      </c>
      <c r="D148" s="24" t="s">
        <v>590</v>
      </c>
      <c r="E148" s="24">
        <v>92507257783.569702</v>
      </c>
      <c r="F148" s="24">
        <v>92897320375.817596</v>
      </c>
      <c r="G148" s="24">
        <v>93216746661.597702</v>
      </c>
      <c r="H148" s="24">
        <v>101370474295.10899</v>
      </c>
      <c r="I148" s="24">
        <v>98266306615.363205</v>
      </c>
      <c r="J148" s="24">
        <v>106825649872.108</v>
      </c>
      <c r="K148" s="24">
        <v>110081248587.369</v>
      </c>
      <c r="L148" s="24">
        <v>101179808076.36</v>
      </c>
      <c r="M148" s="24">
        <v>103311649248.024</v>
      </c>
      <c r="N148" s="24">
        <v>109714300453.983</v>
      </c>
      <c r="O148" s="24">
        <v>117921394402.36099</v>
      </c>
    </row>
    <row r="149" spans="1:15">
      <c r="A149" s="25" t="s">
        <v>373</v>
      </c>
      <c r="B149" s="24" t="s">
        <v>374</v>
      </c>
      <c r="C149" s="24" t="s">
        <v>589</v>
      </c>
      <c r="D149" s="24" t="s">
        <v>590</v>
      </c>
      <c r="E149" s="24">
        <v>6476490405.74191</v>
      </c>
      <c r="F149" s="24">
        <v>5451653237.0102797</v>
      </c>
      <c r="G149" s="24">
        <v>5367625613.1512699</v>
      </c>
      <c r="H149" s="24">
        <v>6088808463.2516699</v>
      </c>
      <c r="I149" s="24">
        <v>5743029680.07195</v>
      </c>
      <c r="J149" s="24">
        <v>6555983530.3493204</v>
      </c>
      <c r="K149" s="24">
        <v>7069616048.8906603</v>
      </c>
      <c r="L149" s="24">
        <v>6261622101.4090796</v>
      </c>
      <c r="M149" s="24">
        <v>6472990923.1791</v>
      </c>
      <c r="N149" s="24">
        <v>6431314957.0718498</v>
      </c>
      <c r="O149" s="24">
        <v>7188238072.7444496</v>
      </c>
    </row>
    <row r="150" spans="1:15">
      <c r="A150" s="25" t="s">
        <v>115</v>
      </c>
      <c r="B150" s="24" t="s">
        <v>375</v>
      </c>
      <c r="C150" s="24" t="s">
        <v>589</v>
      </c>
      <c r="D150" s="24" t="s">
        <v>590</v>
      </c>
      <c r="E150" s="24">
        <v>6054849884.5265598</v>
      </c>
      <c r="F150" s="24">
        <v>5439422031.3962698</v>
      </c>
      <c r="G150" s="24">
        <v>6974960345.3711996</v>
      </c>
      <c r="H150" s="24">
        <v>8414360656.29632</v>
      </c>
      <c r="I150" s="24">
        <v>8709165249.2692795</v>
      </c>
      <c r="J150" s="24">
        <v>9496684701.4332504</v>
      </c>
      <c r="K150" s="24">
        <v>9510219299.4955692</v>
      </c>
      <c r="L150" s="24">
        <v>7745231660.3342505</v>
      </c>
      <c r="M150" s="24">
        <v>8071480540.8606796</v>
      </c>
      <c r="N150" s="24">
        <v>9669759987.0263309</v>
      </c>
      <c r="O150" s="24">
        <v>11457410264.193199</v>
      </c>
    </row>
    <row r="151" spans="1:15">
      <c r="A151" s="25" t="s">
        <v>376</v>
      </c>
      <c r="B151" s="24" t="s">
        <v>377</v>
      </c>
      <c r="C151" s="24" t="s">
        <v>589</v>
      </c>
      <c r="D151" s="24" t="s">
        <v>590</v>
      </c>
      <c r="E151" s="24">
        <v>10725137477.9995</v>
      </c>
      <c r="F151" s="24">
        <v>9616879920.5073395</v>
      </c>
      <c r="G151" s="24">
        <v>9982711030.2638798</v>
      </c>
      <c r="H151" s="24">
        <v>11551821062.333401</v>
      </c>
      <c r="I151" s="24">
        <v>11578978052.878901</v>
      </c>
      <c r="J151" s="24">
        <v>12423557906.9182</v>
      </c>
      <c r="K151" s="24">
        <v>12522959157.2295</v>
      </c>
      <c r="L151" s="24">
        <v>11323023786.569799</v>
      </c>
      <c r="M151" s="24">
        <v>11848615018.413799</v>
      </c>
      <c r="N151" s="24">
        <v>13176313233.1978</v>
      </c>
      <c r="O151" s="24">
        <v>13853433947.6241</v>
      </c>
    </row>
    <row r="152" spans="1:15">
      <c r="A152" s="25" t="s">
        <v>378</v>
      </c>
      <c r="B152" s="24" t="s">
        <v>379</v>
      </c>
      <c r="C152" s="24" t="s">
        <v>589</v>
      </c>
      <c r="D152" s="24" t="s">
        <v>590</v>
      </c>
      <c r="E152" s="24">
        <v>2271646187.5</v>
      </c>
      <c r="F152" s="24">
        <v>2345294875</v>
      </c>
      <c r="G152" s="24">
        <v>2588176054.6875</v>
      </c>
      <c r="H152" s="24">
        <v>2774351760.0328698</v>
      </c>
      <c r="I152" s="24">
        <v>2886170571.6963401</v>
      </c>
      <c r="J152" s="24">
        <v>3295011381.7540498</v>
      </c>
      <c r="K152" s="24">
        <v>3697351596.8375301</v>
      </c>
      <c r="L152" s="24">
        <v>4109424799.7240701</v>
      </c>
      <c r="M152" s="24">
        <v>4379136461.8307695</v>
      </c>
      <c r="N152" s="24">
        <v>4735989972.0543299</v>
      </c>
      <c r="O152" s="24">
        <v>5327457149.7258101</v>
      </c>
    </row>
    <row r="153" spans="1:15">
      <c r="A153" s="25" t="s">
        <v>380</v>
      </c>
      <c r="B153" s="24" t="s">
        <v>381</v>
      </c>
      <c r="C153" s="24" t="s">
        <v>589</v>
      </c>
      <c r="D153" s="24" t="s">
        <v>590</v>
      </c>
      <c r="E153" s="24">
        <v>2654580291045.4199</v>
      </c>
      <c r="F153" s="24">
        <v>2370996232323.3901</v>
      </c>
      <c r="G153" s="24">
        <v>2766778332455.1699</v>
      </c>
      <c r="H153" s="24">
        <v>3279582070597.7998</v>
      </c>
      <c r="I153" s="24">
        <v>3575505036221.9399</v>
      </c>
      <c r="J153" s="24">
        <v>3547271049627.3101</v>
      </c>
      <c r="K153" s="24">
        <v>3567995712319.2002</v>
      </c>
      <c r="L153" s="24">
        <v>3139157379607.8301</v>
      </c>
      <c r="M153" s="24">
        <v>3150182655674.9302</v>
      </c>
      <c r="N153" s="24">
        <v>3270329262072.4199</v>
      </c>
      <c r="O153" s="24">
        <v>3613740164271.21</v>
      </c>
    </row>
    <row r="154" spans="1:15">
      <c r="A154" s="25" t="s">
        <v>96</v>
      </c>
      <c r="B154" s="24" t="s">
        <v>382</v>
      </c>
      <c r="C154" s="24" t="s">
        <v>589</v>
      </c>
      <c r="D154" s="24" t="s">
        <v>590</v>
      </c>
      <c r="E154" s="24">
        <v>1109989063586.6201</v>
      </c>
      <c r="F154" s="24">
        <v>900045350649.35095</v>
      </c>
      <c r="G154" s="24">
        <v>1057801295584.05</v>
      </c>
      <c r="H154" s="24">
        <v>1180489601957.6101</v>
      </c>
      <c r="I154" s="24">
        <v>1201089987015.45</v>
      </c>
      <c r="J154" s="24">
        <v>1274443084716.5701</v>
      </c>
      <c r="K154" s="24">
        <v>1314563967425.24</v>
      </c>
      <c r="L154" s="24">
        <v>1170564619927.6899</v>
      </c>
      <c r="M154" s="24">
        <v>1077903618176.0699</v>
      </c>
      <c r="N154" s="24">
        <v>1157736189998.1499</v>
      </c>
      <c r="O154" s="24">
        <v>1220699479845.98</v>
      </c>
    </row>
    <row r="155" spans="1:15">
      <c r="A155" s="25" t="s">
        <v>383</v>
      </c>
      <c r="B155" s="24" t="s">
        <v>384</v>
      </c>
      <c r="C155" s="24" t="s">
        <v>589</v>
      </c>
      <c r="D155" s="24" t="s">
        <v>590</v>
      </c>
      <c r="E155" s="24">
        <v>153135800</v>
      </c>
      <c r="F155" s="24">
        <v>151772600</v>
      </c>
      <c r="G155" s="24">
        <v>162164700</v>
      </c>
      <c r="H155" s="24">
        <v>174332100</v>
      </c>
      <c r="I155" s="24">
        <v>182874800</v>
      </c>
      <c r="J155" s="24">
        <v>187707400</v>
      </c>
      <c r="K155" s="24">
        <v>184689500</v>
      </c>
      <c r="L155" s="24">
        <v>184599600</v>
      </c>
      <c r="M155" s="24">
        <v>200558400</v>
      </c>
      <c r="N155" s="24">
        <v>212881000</v>
      </c>
      <c r="O155" s="24">
        <v>221278000</v>
      </c>
    </row>
    <row r="156" spans="1:15">
      <c r="A156" s="25" t="s">
        <v>385</v>
      </c>
      <c r="B156" s="24" t="s">
        <v>386</v>
      </c>
      <c r="C156" s="24" t="s">
        <v>589</v>
      </c>
      <c r="D156" s="24" t="s">
        <v>590</v>
      </c>
      <c r="E156" s="24">
        <v>16925260847998.699</v>
      </c>
      <c r="F156" s="24">
        <v>16547780429841</v>
      </c>
      <c r="G156" s="24">
        <v>20147828415058.199</v>
      </c>
      <c r="H156" s="24">
        <v>23821331308856.301</v>
      </c>
      <c r="I156" s="24">
        <v>25447613826109.102</v>
      </c>
      <c r="J156" s="24">
        <v>26941988983830.199</v>
      </c>
      <c r="K156" s="24">
        <v>27965789157900.801</v>
      </c>
      <c r="L156" s="24">
        <v>26537448537796.602</v>
      </c>
      <c r="M156" s="24">
        <v>26696316740970</v>
      </c>
      <c r="N156" s="24">
        <v>29337418670054.398</v>
      </c>
      <c r="O156" s="24">
        <v>31293056688091.5</v>
      </c>
    </row>
    <row r="157" spans="1:15">
      <c r="A157" s="25" t="s">
        <v>387</v>
      </c>
      <c r="B157" s="24" t="s">
        <v>388</v>
      </c>
      <c r="C157" s="24" t="s">
        <v>589</v>
      </c>
      <c r="D157" s="24" t="s">
        <v>590</v>
      </c>
      <c r="E157" s="24">
        <v>9909548410.8274403</v>
      </c>
      <c r="F157" s="24">
        <v>9401731495.71661</v>
      </c>
      <c r="G157" s="24">
        <v>9407168702.4312992</v>
      </c>
      <c r="H157" s="24">
        <v>10494632699.3859</v>
      </c>
      <c r="I157" s="24">
        <v>9745251126.0109005</v>
      </c>
      <c r="J157" s="24">
        <v>10817712138.945101</v>
      </c>
      <c r="K157" s="24">
        <v>11362272837.8818</v>
      </c>
      <c r="L157" s="24">
        <v>10064515432.026501</v>
      </c>
      <c r="M157" s="24">
        <v>10672471860.718399</v>
      </c>
      <c r="N157" s="24">
        <v>11307058382.3435</v>
      </c>
      <c r="O157" s="24">
        <v>12628854800.9772</v>
      </c>
    </row>
    <row r="158" spans="1:15">
      <c r="A158" s="25" t="s">
        <v>389</v>
      </c>
      <c r="B158" s="24" t="s">
        <v>390</v>
      </c>
      <c r="C158" s="24" t="s">
        <v>589</v>
      </c>
      <c r="D158" s="24" t="s">
        <v>590</v>
      </c>
      <c r="E158" s="24">
        <v>9798741073.8550892</v>
      </c>
      <c r="F158" s="24">
        <v>10190945007.299</v>
      </c>
      <c r="G158" s="24">
        <v>10689167195.3375</v>
      </c>
      <c r="H158" s="24">
        <v>12995074801.061001</v>
      </c>
      <c r="I158" s="24">
        <v>12441946098.4018</v>
      </c>
      <c r="J158" s="24">
        <v>13242680701.3566</v>
      </c>
      <c r="K158" s="24">
        <v>14365345530.014601</v>
      </c>
      <c r="L158" s="24">
        <v>13104869674.2274</v>
      </c>
      <c r="M158" s="24">
        <v>14020002871.0282</v>
      </c>
      <c r="N158" s="24">
        <v>15375605991.630199</v>
      </c>
      <c r="O158" s="24">
        <v>17172022684.309999</v>
      </c>
    </row>
    <row r="159" spans="1:15">
      <c r="A159" s="25" t="s">
        <v>391</v>
      </c>
      <c r="B159" s="24" t="s">
        <v>392</v>
      </c>
      <c r="C159" s="24" t="s">
        <v>589</v>
      </c>
      <c r="D159" s="24" t="s">
        <v>590</v>
      </c>
      <c r="E159" s="24">
        <v>8977149553.2444706</v>
      </c>
      <c r="F159" s="24">
        <v>8528202278.4106703</v>
      </c>
      <c r="G159" s="24">
        <v>8749171417.2080097</v>
      </c>
      <c r="H159" s="24">
        <v>9515297914.8106899</v>
      </c>
      <c r="I159" s="24">
        <v>9205506528.3309803</v>
      </c>
      <c r="J159" s="24">
        <v>10153894646.035299</v>
      </c>
      <c r="K159" s="24">
        <v>11302344157.0347</v>
      </c>
      <c r="L159" s="24">
        <v>10682394998.335699</v>
      </c>
      <c r="M159" s="24">
        <v>11444483133.7171</v>
      </c>
      <c r="N159" s="24">
        <v>12747857570.040701</v>
      </c>
      <c r="O159" s="24">
        <v>14603581712.3288</v>
      </c>
    </row>
    <row r="160" spans="1:15">
      <c r="A160" s="25" t="s">
        <v>25</v>
      </c>
      <c r="B160" s="24" t="s">
        <v>393</v>
      </c>
      <c r="C160" s="24" t="s">
        <v>589</v>
      </c>
      <c r="D160" s="24" t="s">
        <v>590</v>
      </c>
      <c r="E160" s="24">
        <v>31862554101.937801</v>
      </c>
      <c r="F160" s="24">
        <v>36906181380.812698</v>
      </c>
      <c r="G160" s="24">
        <v>49540813342.483398</v>
      </c>
      <c r="H160" s="24">
        <v>59977326085.990799</v>
      </c>
      <c r="I160" s="24">
        <v>59937797559.329498</v>
      </c>
      <c r="J160" s="24">
        <v>60269734044.526001</v>
      </c>
      <c r="K160" s="24">
        <v>65446199787.842499</v>
      </c>
      <c r="L160" s="24">
        <v>67822772707.103401</v>
      </c>
      <c r="M160" s="24">
        <v>67184236746.569397</v>
      </c>
      <c r="N160" s="24">
        <v>68945867477.605392</v>
      </c>
      <c r="O160" s="24">
        <v>76168043981.593201</v>
      </c>
    </row>
    <row r="161" spans="1:15">
      <c r="A161" s="25" t="s">
        <v>394</v>
      </c>
      <c r="B161" s="24" t="s">
        <v>395</v>
      </c>
      <c r="C161" s="24" t="s">
        <v>589</v>
      </c>
      <c r="D161" s="24" t="s">
        <v>590</v>
      </c>
      <c r="E161" s="24">
        <v>1242123877668.21</v>
      </c>
      <c r="F161" s="24">
        <v>1198614460832.8799</v>
      </c>
      <c r="G161" s="24">
        <v>1383656519684.54</v>
      </c>
      <c r="H161" s="24">
        <v>1565930747266.95</v>
      </c>
      <c r="I161" s="24">
        <v>1728907655678.97</v>
      </c>
      <c r="J161" s="24">
        <v>1617926234543.4199</v>
      </c>
      <c r="K161" s="24">
        <v>1597407380352.73</v>
      </c>
      <c r="L161" s="24">
        <v>1435646688166.51</v>
      </c>
      <c r="M161" s="24">
        <v>1454739415346.0901</v>
      </c>
      <c r="N161" s="24">
        <v>1428592790217.6799</v>
      </c>
      <c r="O161" s="27"/>
    </row>
    <row r="162" spans="1:15">
      <c r="A162" s="25" t="s">
        <v>396</v>
      </c>
      <c r="B162" s="24" t="s">
        <v>397</v>
      </c>
      <c r="C162" s="24" t="s">
        <v>589</v>
      </c>
      <c r="D162" s="24" t="s">
        <v>590</v>
      </c>
      <c r="E162" s="24">
        <v>4545674527.61096</v>
      </c>
      <c r="F162" s="24">
        <v>4159330369.5471001</v>
      </c>
      <c r="G162" s="24">
        <v>4139192052.9801302</v>
      </c>
      <c r="H162" s="24">
        <v>4538199888.7962198</v>
      </c>
      <c r="I162" s="24">
        <v>4087725812.6686401</v>
      </c>
      <c r="J162" s="24">
        <v>4466039314.6500196</v>
      </c>
      <c r="K162" s="24">
        <v>4594024179.6200304</v>
      </c>
      <c r="L162" s="24">
        <v>4054712082.54743</v>
      </c>
      <c r="M162" s="24">
        <v>4377033429.26721</v>
      </c>
      <c r="N162" s="24">
        <v>4856632399.4577503</v>
      </c>
      <c r="O162" s="24">
        <v>5506766650.9211102</v>
      </c>
    </row>
    <row r="163" spans="1:15">
      <c r="A163" s="25" t="s">
        <v>398</v>
      </c>
      <c r="B163" s="24" t="s">
        <v>399</v>
      </c>
      <c r="C163" s="24" t="s">
        <v>589</v>
      </c>
      <c r="D163" s="24" t="s">
        <v>590</v>
      </c>
      <c r="E163" s="24">
        <v>5623216448.8685102</v>
      </c>
      <c r="F163" s="24">
        <v>4583850367.88972</v>
      </c>
      <c r="G163" s="24">
        <v>7189481824.0728798</v>
      </c>
      <c r="H163" s="24">
        <v>10409797649.306299</v>
      </c>
      <c r="I163" s="24">
        <v>12292770631.196699</v>
      </c>
      <c r="J163" s="24">
        <v>12582122604.192101</v>
      </c>
      <c r="K163" s="24">
        <v>12226514722.0861</v>
      </c>
      <c r="L163" s="24">
        <v>11749620619.596201</v>
      </c>
      <c r="M163" s="24">
        <v>11186734674.384701</v>
      </c>
      <c r="N163" s="24">
        <v>11425755279.5254</v>
      </c>
      <c r="O163" s="24">
        <v>13108769495.7425</v>
      </c>
    </row>
    <row r="164" spans="1:15">
      <c r="A164" s="25" t="s">
        <v>400</v>
      </c>
      <c r="B164" s="24" t="s">
        <v>401</v>
      </c>
      <c r="C164" s="24" t="s">
        <v>589</v>
      </c>
      <c r="D164" s="24" t="s">
        <v>590</v>
      </c>
      <c r="E164" s="24">
        <v>939000000</v>
      </c>
      <c r="F164" s="24">
        <v>795000000</v>
      </c>
      <c r="G164" s="24">
        <v>799000000</v>
      </c>
      <c r="H164" s="24">
        <v>733000000</v>
      </c>
      <c r="I164" s="24">
        <v>751000000</v>
      </c>
      <c r="J164" s="24">
        <v>782000000</v>
      </c>
      <c r="K164" s="24">
        <v>845000000</v>
      </c>
      <c r="L164" s="24">
        <v>931000000</v>
      </c>
      <c r="M164" s="24">
        <v>1250000000</v>
      </c>
      <c r="N164" s="24">
        <v>1601000000</v>
      </c>
      <c r="O164" s="24">
        <v>1323000000</v>
      </c>
    </row>
    <row r="165" spans="1:15">
      <c r="A165" s="25" t="s">
        <v>402</v>
      </c>
      <c r="B165" s="24" t="s">
        <v>403</v>
      </c>
      <c r="C165" s="24" t="s">
        <v>589</v>
      </c>
      <c r="D165" s="24" t="s">
        <v>590</v>
      </c>
      <c r="E165" s="24">
        <v>12574681497.5762</v>
      </c>
      <c r="F165" s="24">
        <v>11899763735.405199</v>
      </c>
      <c r="G165" s="24">
        <v>11087646867.942101</v>
      </c>
      <c r="H165" s="24">
        <v>14381552432.9494</v>
      </c>
      <c r="I165" s="24">
        <v>16350804543.0515</v>
      </c>
      <c r="J165" s="24">
        <v>16974320551.021299</v>
      </c>
      <c r="K165" s="24">
        <v>17716084107.588799</v>
      </c>
      <c r="L165" s="24">
        <v>15950969018.945801</v>
      </c>
      <c r="M165" s="24">
        <v>11936999283.1791</v>
      </c>
      <c r="N165" s="24">
        <v>13219084261.3664</v>
      </c>
      <c r="O165" s="24">
        <v>14717223206.9</v>
      </c>
    </row>
    <row r="166" spans="1:15">
      <c r="A166" s="25" t="s">
        <v>404</v>
      </c>
      <c r="B166" s="24" t="s">
        <v>405</v>
      </c>
      <c r="C166" s="24" t="s">
        <v>589</v>
      </c>
      <c r="D166" s="24" t="s">
        <v>590</v>
      </c>
      <c r="E166" s="24">
        <v>5138471610.1659803</v>
      </c>
      <c r="F166" s="24">
        <v>4725200357.5562401</v>
      </c>
      <c r="G166" s="24">
        <v>5628882266.3776703</v>
      </c>
      <c r="H166" s="24">
        <v>6764635686.7934504</v>
      </c>
      <c r="I166" s="24">
        <v>6728208836.2214298</v>
      </c>
      <c r="J166" s="24">
        <v>7223063169.7274904</v>
      </c>
      <c r="K166" s="24">
        <v>6592537781.8151798</v>
      </c>
      <c r="L166" s="24">
        <v>6166857628.6221199</v>
      </c>
      <c r="M166" s="24">
        <v>6398744505.0812902</v>
      </c>
      <c r="N166" s="24">
        <v>6758390728.7173405</v>
      </c>
      <c r="O166" s="24">
        <v>7049169770.8639898</v>
      </c>
    </row>
    <row r="167" spans="1:15">
      <c r="A167" s="25" t="s">
        <v>406</v>
      </c>
      <c r="B167" s="24" t="s">
        <v>407</v>
      </c>
      <c r="C167" s="24" t="s">
        <v>589</v>
      </c>
      <c r="D167" s="24" t="s">
        <v>590</v>
      </c>
      <c r="E167" s="24">
        <v>9990370016.3077106</v>
      </c>
      <c r="F167" s="24">
        <v>9128843109.15588</v>
      </c>
      <c r="G167" s="24">
        <v>10003670690.349701</v>
      </c>
      <c r="H167" s="24">
        <v>11518393367.240299</v>
      </c>
      <c r="I167" s="24">
        <v>11668685524.126499</v>
      </c>
      <c r="J167" s="24">
        <v>12129642296.442499</v>
      </c>
      <c r="K167" s="24">
        <v>12803445933.589399</v>
      </c>
      <c r="L167" s="24">
        <v>11692287066.381001</v>
      </c>
      <c r="M167" s="24">
        <v>12232463655.572701</v>
      </c>
      <c r="N167" s="24">
        <v>13259351418.4459</v>
      </c>
      <c r="O167" s="24">
        <v>14181803715.403799</v>
      </c>
    </row>
    <row r="168" spans="1:15">
      <c r="A168" s="25" t="s">
        <v>408</v>
      </c>
      <c r="B168" s="24" t="s">
        <v>409</v>
      </c>
      <c r="C168" s="24" t="s">
        <v>589</v>
      </c>
      <c r="D168" s="24" t="s">
        <v>590</v>
      </c>
      <c r="E168" s="24">
        <v>5321012192.3361902</v>
      </c>
      <c r="F168" s="24">
        <v>6191127665.1962996</v>
      </c>
      <c r="G168" s="24">
        <v>6959655570.8909798</v>
      </c>
      <c r="H168" s="24">
        <v>8004000737.3071699</v>
      </c>
      <c r="I168" s="24">
        <v>6028487928.8335104</v>
      </c>
      <c r="J168" s="24">
        <v>5518880768.5795498</v>
      </c>
      <c r="K168" s="24">
        <v>6047813437.3180399</v>
      </c>
      <c r="L168" s="24">
        <v>6373212640.8460398</v>
      </c>
      <c r="M168" s="24">
        <v>5433040159.8874702</v>
      </c>
      <c r="N168" s="24">
        <v>6303292264.1890497</v>
      </c>
      <c r="O168" s="24">
        <v>6917301908.6275702</v>
      </c>
    </row>
    <row r="169" spans="1:15">
      <c r="A169" s="25" t="s">
        <v>24</v>
      </c>
      <c r="B169" s="24" t="s">
        <v>410</v>
      </c>
      <c r="C169" s="24" t="s">
        <v>589</v>
      </c>
      <c r="D169" s="24" t="s">
        <v>590</v>
      </c>
      <c r="E169" s="24">
        <v>230813897715.69</v>
      </c>
      <c r="F169" s="24">
        <v>202257625195.06299</v>
      </c>
      <c r="G169" s="24">
        <v>255016609232.871</v>
      </c>
      <c r="H169" s="24">
        <v>297951960784.31403</v>
      </c>
      <c r="I169" s="24">
        <v>314443149443.14899</v>
      </c>
      <c r="J169" s="24">
        <v>323277158906.979</v>
      </c>
      <c r="K169" s="24">
        <v>338061963396.37598</v>
      </c>
      <c r="L169" s="24">
        <v>301354756113.17401</v>
      </c>
      <c r="M169" s="24">
        <v>301255454041.41498</v>
      </c>
      <c r="N169" s="24">
        <v>318958236443.12201</v>
      </c>
      <c r="O169" s="24">
        <v>358581943446.25897</v>
      </c>
    </row>
    <row r="170" spans="1:15">
      <c r="A170" s="25" t="s">
        <v>411</v>
      </c>
      <c r="B170" s="24" t="s">
        <v>412</v>
      </c>
      <c r="C170" s="24" t="s">
        <v>589</v>
      </c>
      <c r="D170" s="24" t="s">
        <v>590</v>
      </c>
      <c r="E170" s="24">
        <v>16268085220997.199</v>
      </c>
      <c r="F170" s="24">
        <v>15825892407986.4</v>
      </c>
      <c r="G170" s="24">
        <v>16611261563811.1</v>
      </c>
      <c r="H170" s="24">
        <v>17336779781047.801</v>
      </c>
      <c r="I170" s="24">
        <v>18031234215349</v>
      </c>
      <c r="J170" s="24">
        <v>18637631422155.301</v>
      </c>
      <c r="K170" s="24">
        <v>19331060828608.602</v>
      </c>
      <c r="L170" s="24">
        <v>19781342853073.5</v>
      </c>
      <c r="M170" s="24">
        <v>20241484802206.102</v>
      </c>
      <c r="N170" s="24">
        <v>21141594444340.102</v>
      </c>
      <c r="O170" s="24">
        <v>22251966397055.398</v>
      </c>
    </row>
    <row r="171" spans="1:15">
      <c r="A171" s="25" t="s">
        <v>51</v>
      </c>
      <c r="B171" s="24" t="s">
        <v>413</v>
      </c>
      <c r="C171" s="24" t="s">
        <v>589</v>
      </c>
      <c r="D171" s="24" t="s">
        <v>590</v>
      </c>
      <c r="E171" s="24">
        <v>8486721916.9127998</v>
      </c>
      <c r="F171" s="24">
        <v>8876191120.7618904</v>
      </c>
      <c r="G171" s="24">
        <v>11268186636.290501</v>
      </c>
      <c r="H171" s="24">
        <v>12343501808.2192</v>
      </c>
      <c r="I171" s="24">
        <v>13042007432.4489</v>
      </c>
      <c r="J171" s="24">
        <v>12011207761.971701</v>
      </c>
      <c r="K171" s="24">
        <v>12356482878.1968</v>
      </c>
      <c r="L171" s="24">
        <v>11272143550.252701</v>
      </c>
      <c r="M171" s="24">
        <v>10665634660.883301</v>
      </c>
      <c r="N171" s="24">
        <v>12741746433.6716</v>
      </c>
      <c r="O171" s="24">
        <v>13454211124.460699</v>
      </c>
    </row>
    <row r="172" spans="1:15">
      <c r="A172" s="25" t="s">
        <v>414</v>
      </c>
      <c r="B172" s="24" t="s">
        <v>415</v>
      </c>
      <c r="C172" s="24" t="s">
        <v>589</v>
      </c>
      <c r="D172" s="24" t="s">
        <v>590</v>
      </c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1:15">
      <c r="A173" s="25" t="s">
        <v>416</v>
      </c>
      <c r="B173" s="24" t="s">
        <v>417</v>
      </c>
      <c r="C173" s="24" t="s">
        <v>589</v>
      </c>
      <c r="D173" s="24" t="s">
        <v>590</v>
      </c>
      <c r="E173" s="24">
        <v>7220003603.1284103</v>
      </c>
      <c r="F173" s="24">
        <v>7278718280.0517502</v>
      </c>
      <c r="G173" s="24">
        <v>7792421015.5206604</v>
      </c>
      <c r="H173" s="24">
        <v>8701085756.2274895</v>
      </c>
      <c r="I173" s="24">
        <v>9366515965.1737404</v>
      </c>
      <c r="J173" s="24">
        <v>10156855203.7509</v>
      </c>
      <c r="K173" s="24">
        <v>10815312544.111799</v>
      </c>
      <c r="L173" s="24">
        <v>9667589437.2790909</v>
      </c>
      <c r="M173" s="24">
        <v>10284627189.6492</v>
      </c>
      <c r="N173" s="24">
        <v>11166063886.855499</v>
      </c>
      <c r="O173" s="24">
        <v>12826750567.1859</v>
      </c>
    </row>
    <row r="174" spans="1:15">
      <c r="A174" s="25" t="s">
        <v>418</v>
      </c>
      <c r="B174" s="24" t="s">
        <v>419</v>
      </c>
      <c r="C174" s="24" t="s">
        <v>589</v>
      </c>
      <c r="D174" s="24" t="s">
        <v>590</v>
      </c>
      <c r="E174" s="24">
        <v>337035512676.935</v>
      </c>
      <c r="F174" s="24">
        <v>291880204327.41901</v>
      </c>
      <c r="G174" s="24">
        <v>363359886203.409</v>
      </c>
      <c r="H174" s="24">
        <v>410334579160.75201</v>
      </c>
      <c r="I174" s="24">
        <v>459376049763.99902</v>
      </c>
      <c r="J174" s="24">
        <v>514966287334.27698</v>
      </c>
      <c r="K174" s="24">
        <v>568498937615.65601</v>
      </c>
      <c r="L174" s="24">
        <v>494583180777.10303</v>
      </c>
      <c r="M174" s="24">
        <v>404649527537.75299</v>
      </c>
      <c r="N174" s="24">
        <v>375745486520.65601</v>
      </c>
      <c r="O174" s="24">
        <v>398160403206.51898</v>
      </c>
    </row>
    <row r="175" spans="1:15">
      <c r="A175" s="25" t="s">
        <v>97</v>
      </c>
      <c r="B175" s="24" t="s">
        <v>420</v>
      </c>
      <c r="C175" s="24" t="s">
        <v>589</v>
      </c>
      <c r="D175" s="24" t="s">
        <v>590</v>
      </c>
      <c r="E175" s="24">
        <v>8496946608.2315102</v>
      </c>
      <c r="F175" s="24">
        <v>8298679908.5523195</v>
      </c>
      <c r="G175" s="24">
        <v>8758639096.4769306</v>
      </c>
      <c r="H175" s="24">
        <v>9774262741.7578297</v>
      </c>
      <c r="I175" s="24">
        <v>10531964139.3486</v>
      </c>
      <c r="J175" s="24">
        <v>10982979274.1922</v>
      </c>
      <c r="K175" s="24">
        <v>11880472593.214701</v>
      </c>
      <c r="L175" s="24">
        <v>12756706583.3113</v>
      </c>
      <c r="M175" s="24">
        <v>13286048705.496</v>
      </c>
      <c r="N175" s="24">
        <v>13785943183.066099</v>
      </c>
      <c r="O175" s="24">
        <v>13063873077.849501</v>
      </c>
    </row>
    <row r="176" spans="1:15">
      <c r="A176" s="25" t="s">
        <v>70</v>
      </c>
      <c r="B176" s="24" t="s">
        <v>421</v>
      </c>
      <c r="C176" s="24" t="s">
        <v>589</v>
      </c>
      <c r="D176" s="24" t="s">
        <v>590</v>
      </c>
      <c r="E176" s="24">
        <v>947997656364.43506</v>
      </c>
      <c r="F176" s="24">
        <v>868077243678.80005</v>
      </c>
      <c r="G176" s="24">
        <v>846554894931.08398</v>
      </c>
      <c r="H176" s="24">
        <v>904085980796.01794</v>
      </c>
      <c r="I176" s="24">
        <v>838971306990.90601</v>
      </c>
      <c r="J176" s="24">
        <v>876923518850.40503</v>
      </c>
      <c r="K176" s="24">
        <v>890981311077.65796</v>
      </c>
      <c r="L176" s="24">
        <v>765264949780.99902</v>
      </c>
      <c r="M176" s="24">
        <v>783528181704.56702</v>
      </c>
      <c r="N176" s="24">
        <v>833869641687.06006</v>
      </c>
      <c r="O176" s="24">
        <v>914104847814.11694</v>
      </c>
    </row>
    <row r="177" spans="1:15">
      <c r="A177" s="25" t="s">
        <v>422</v>
      </c>
      <c r="B177" s="24" t="s">
        <v>423</v>
      </c>
      <c r="C177" s="24" t="s">
        <v>589</v>
      </c>
      <c r="D177" s="24" t="s">
        <v>590</v>
      </c>
      <c r="E177" s="24">
        <v>462250000000</v>
      </c>
      <c r="F177" s="24">
        <v>386190385318.76703</v>
      </c>
      <c r="G177" s="24">
        <v>428757038466.841</v>
      </c>
      <c r="H177" s="24">
        <v>498283438454.28101</v>
      </c>
      <c r="I177" s="24">
        <v>509506317146.54102</v>
      </c>
      <c r="J177" s="24">
        <v>522761531914.89398</v>
      </c>
      <c r="K177" s="24">
        <v>498410050251.25598</v>
      </c>
      <c r="L177" s="24">
        <v>385801550067.16901</v>
      </c>
      <c r="M177" s="24">
        <v>368819929542.19397</v>
      </c>
      <c r="N177" s="24">
        <v>398393955268.98999</v>
      </c>
      <c r="O177" s="24">
        <v>434166615431.909</v>
      </c>
    </row>
    <row r="178" spans="1:15">
      <c r="A178" s="25" t="s">
        <v>26</v>
      </c>
      <c r="B178" s="24" t="s">
        <v>424</v>
      </c>
      <c r="C178" s="24" t="s">
        <v>589</v>
      </c>
      <c r="D178" s="24" t="s">
        <v>590</v>
      </c>
      <c r="E178" s="24">
        <v>12545438605.395901</v>
      </c>
      <c r="F178" s="24">
        <v>12854985464.076401</v>
      </c>
      <c r="G178" s="24">
        <v>16002656434.4746</v>
      </c>
      <c r="H178" s="24">
        <v>18913574370.759998</v>
      </c>
      <c r="I178" s="24">
        <v>18851513891.066002</v>
      </c>
      <c r="J178" s="24">
        <v>19271168018.481998</v>
      </c>
      <c r="K178" s="24">
        <v>20002968837.947102</v>
      </c>
      <c r="L178" s="24">
        <v>21410840908.519798</v>
      </c>
      <c r="M178" s="24">
        <v>21185922407.592201</v>
      </c>
      <c r="N178" s="24">
        <v>25180583770.2719</v>
      </c>
      <c r="O178" s="24">
        <v>29173513475.5597</v>
      </c>
    </row>
    <row r="179" spans="1:15">
      <c r="A179" s="25" t="s">
        <v>425</v>
      </c>
      <c r="B179" s="24" t="s">
        <v>426</v>
      </c>
      <c r="C179" s="24" t="s">
        <v>589</v>
      </c>
      <c r="D179" s="24" t="s">
        <v>590</v>
      </c>
      <c r="E179" s="27"/>
      <c r="F179" s="27"/>
      <c r="G179" s="24">
        <v>47564520.391086102</v>
      </c>
      <c r="H179" s="24">
        <v>66055407.670314498</v>
      </c>
      <c r="I179" s="24">
        <v>96927201.484842196</v>
      </c>
      <c r="J179" s="24">
        <v>98491843.644198194</v>
      </c>
      <c r="K179" s="24">
        <v>104654365.18865301</v>
      </c>
      <c r="L179" s="24">
        <v>86779266.161910295</v>
      </c>
      <c r="M179" s="24">
        <v>100087348.95909201</v>
      </c>
      <c r="N179" s="24">
        <v>109585941.624557</v>
      </c>
      <c r="O179" s="24">
        <v>124021393.690412</v>
      </c>
    </row>
    <row r="180" spans="1:15">
      <c r="A180" s="25" t="s">
        <v>105</v>
      </c>
      <c r="B180" s="24" t="s">
        <v>427</v>
      </c>
      <c r="C180" s="24" t="s">
        <v>589</v>
      </c>
      <c r="D180" s="24" t="s">
        <v>590</v>
      </c>
      <c r="E180" s="24">
        <v>133290222815.77299</v>
      </c>
      <c r="F180" s="24">
        <v>121357986132.8</v>
      </c>
      <c r="G180" s="24">
        <v>146619138358.948</v>
      </c>
      <c r="H180" s="24">
        <v>168510189201.49399</v>
      </c>
      <c r="I180" s="24">
        <v>176247979235.90601</v>
      </c>
      <c r="J180" s="24">
        <v>190845889949.76401</v>
      </c>
      <c r="K180" s="24">
        <v>200921936786.21899</v>
      </c>
      <c r="L180" s="24">
        <v>177467529071.28799</v>
      </c>
      <c r="M180" s="24">
        <v>188223664746.52399</v>
      </c>
      <c r="N180" s="24">
        <v>205415864857.98401</v>
      </c>
      <c r="O180" s="24">
        <v>207920613961.74899</v>
      </c>
    </row>
    <row r="181" spans="1:15">
      <c r="A181" s="25" t="s">
        <v>428</v>
      </c>
      <c r="B181" s="24" t="s">
        <v>429</v>
      </c>
      <c r="C181" s="24" t="s">
        <v>589</v>
      </c>
      <c r="D181" s="24" t="s">
        <v>590</v>
      </c>
      <c r="E181" s="24">
        <v>45864842906718.297</v>
      </c>
      <c r="F181" s="24">
        <v>42938967944655.898</v>
      </c>
      <c r="G181" s="24">
        <v>45042214867556.898</v>
      </c>
      <c r="H181" s="24">
        <v>48442679017802.602</v>
      </c>
      <c r="I181" s="24">
        <v>48417462072684.703</v>
      </c>
      <c r="J181" s="24">
        <v>49071994020000.898</v>
      </c>
      <c r="K181" s="24">
        <v>50102014086770.102</v>
      </c>
      <c r="L181" s="24">
        <v>47277421589550.398</v>
      </c>
      <c r="M181" s="24">
        <v>48160410793466.703</v>
      </c>
      <c r="N181" s="24">
        <v>50257605239562</v>
      </c>
      <c r="O181" s="24">
        <v>53106298036378.5</v>
      </c>
    </row>
    <row r="182" spans="1:15">
      <c r="A182" s="25" t="s">
        <v>16</v>
      </c>
      <c r="B182" s="24" t="s">
        <v>430</v>
      </c>
      <c r="C182" s="24" t="s">
        <v>589</v>
      </c>
      <c r="D182" s="24" t="s">
        <v>590</v>
      </c>
      <c r="E182" s="24">
        <v>60905331599.479797</v>
      </c>
      <c r="F182" s="24">
        <v>48388296488.946701</v>
      </c>
      <c r="G182" s="24">
        <v>57048114434.330299</v>
      </c>
      <c r="H182" s="24">
        <v>68016905071.5215</v>
      </c>
      <c r="I182" s="24">
        <v>76615864759.427795</v>
      </c>
      <c r="J182" s="24">
        <v>78784395318.595596</v>
      </c>
      <c r="K182" s="24">
        <v>81076462938.881699</v>
      </c>
      <c r="L182" s="24">
        <v>68400260078.023399</v>
      </c>
      <c r="M182" s="24">
        <v>65481144343.303001</v>
      </c>
      <c r="N182" s="24">
        <v>70600000000</v>
      </c>
      <c r="O182" s="24">
        <v>79275422626.787994</v>
      </c>
    </row>
    <row r="183" spans="1:15">
      <c r="A183" s="25" t="s">
        <v>431</v>
      </c>
      <c r="B183" s="24" t="s">
        <v>432</v>
      </c>
      <c r="C183" s="24" t="s">
        <v>589</v>
      </c>
      <c r="D183" s="24" t="s">
        <v>590</v>
      </c>
      <c r="E183" s="24">
        <v>322574821460.12799</v>
      </c>
      <c r="F183" s="24">
        <v>277066453701.65601</v>
      </c>
      <c r="G183" s="24">
        <v>322154734641.10901</v>
      </c>
      <c r="H183" s="24">
        <v>396825784106.44702</v>
      </c>
      <c r="I183" s="24">
        <v>414170458854.23297</v>
      </c>
      <c r="J183" s="24">
        <v>431980718227.93799</v>
      </c>
      <c r="K183" s="24">
        <v>446493815718.74597</v>
      </c>
      <c r="L183" s="24">
        <v>370369834002.22302</v>
      </c>
      <c r="M183" s="24">
        <v>365890438052.16199</v>
      </c>
      <c r="N183" s="24">
        <v>404126868252.70099</v>
      </c>
      <c r="O183" s="24">
        <v>450095668151.36102</v>
      </c>
    </row>
    <row r="184" spans="1:15">
      <c r="A184" s="25" t="s">
        <v>17</v>
      </c>
      <c r="B184" s="24" t="s">
        <v>433</v>
      </c>
      <c r="C184" s="24" t="s">
        <v>589</v>
      </c>
      <c r="D184" s="24" t="s">
        <v>590</v>
      </c>
      <c r="E184" s="24">
        <v>170077814106.30499</v>
      </c>
      <c r="F184" s="24">
        <v>168152775283.03201</v>
      </c>
      <c r="G184" s="24">
        <v>177165635077.065</v>
      </c>
      <c r="H184" s="24">
        <v>213587413183.996</v>
      </c>
      <c r="I184" s="24">
        <v>224383620829.57001</v>
      </c>
      <c r="J184" s="24">
        <v>231218567178.979</v>
      </c>
      <c r="K184" s="24">
        <v>244360888750.80701</v>
      </c>
      <c r="L184" s="24">
        <v>270556131701.17099</v>
      </c>
      <c r="M184" s="24">
        <v>278654637737.69</v>
      </c>
      <c r="N184" s="24">
        <v>304567253219.09698</v>
      </c>
      <c r="O184" s="24">
        <v>314567541558.33899</v>
      </c>
    </row>
    <row r="185" spans="1:15">
      <c r="A185" s="25" t="s">
        <v>88</v>
      </c>
      <c r="B185" s="24" t="s">
        <v>434</v>
      </c>
      <c r="C185" s="24" t="s">
        <v>589</v>
      </c>
      <c r="D185" s="24" t="s">
        <v>590</v>
      </c>
      <c r="E185" s="24">
        <v>25155888600</v>
      </c>
      <c r="F185" s="24">
        <v>27116635600</v>
      </c>
      <c r="G185" s="24">
        <v>29440300000</v>
      </c>
      <c r="H185" s="24">
        <v>34686200000</v>
      </c>
      <c r="I185" s="24">
        <v>40429700000</v>
      </c>
      <c r="J185" s="24">
        <v>45600000000</v>
      </c>
      <c r="K185" s="24">
        <v>49921500000</v>
      </c>
      <c r="L185" s="24">
        <v>54091700000</v>
      </c>
      <c r="M185" s="24">
        <v>57907700000</v>
      </c>
      <c r="N185" s="24">
        <v>62219000000</v>
      </c>
      <c r="O185" s="24">
        <v>65128200000</v>
      </c>
    </row>
    <row r="186" spans="1:15">
      <c r="A186" s="25" t="s">
        <v>95</v>
      </c>
      <c r="B186" s="24" t="s">
        <v>435</v>
      </c>
      <c r="C186" s="24" t="s">
        <v>589</v>
      </c>
      <c r="D186" s="24" t="s">
        <v>590</v>
      </c>
      <c r="E186" s="24">
        <v>120550599815.44099</v>
      </c>
      <c r="F186" s="24">
        <v>120822986521.479</v>
      </c>
      <c r="G186" s="24">
        <v>147528937028.77802</v>
      </c>
      <c r="H186" s="24">
        <v>171761737046.58499</v>
      </c>
      <c r="I186" s="24">
        <v>192648999090.082</v>
      </c>
      <c r="J186" s="24">
        <v>201175469114.327</v>
      </c>
      <c r="K186" s="24">
        <v>200789362451.56699</v>
      </c>
      <c r="L186" s="24">
        <v>189805300841.603</v>
      </c>
      <c r="M186" s="24">
        <v>191895943823.88699</v>
      </c>
      <c r="N186" s="24">
        <v>211007207483.51501</v>
      </c>
      <c r="O186" s="24">
        <v>222044970486.21701</v>
      </c>
    </row>
    <row r="187" spans="1:15">
      <c r="A187" s="25" t="s">
        <v>18</v>
      </c>
      <c r="B187" s="24" t="s">
        <v>436</v>
      </c>
      <c r="C187" s="24" t="s">
        <v>589</v>
      </c>
      <c r="D187" s="24" t="s">
        <v>590</v>
      </c>
      <c r="E187" s="24">
        <v>181006859907.40201</v>
      </c>
      <c r="F187" s="24">
        <v>176131654909.91101</v>
      </c>
      <c r="G187" s="24">
        <v>208368892318.65399</v>
      </c>
      <c r="H187" s="24">
        <v>234216730703.492</v>
      </c>
      <c r="I187" s="24">
        <v>261920542606.121</v>
      </c>
      <c r="J187" s="24">
        <v>283902829720.159</v>
      </c>
      <c r="K187" s="24">
        <v>297483553299.47498</v>
      </c>
      <c r="L187" s="24">
        <v>306445871631.48297</v>
      </c>
      <c r="M187" s="24">
        <v>318627003965.49298</v>
      </c>
      <c r="N187" s="24">
        <v>328480738147.729</v>
      </c>
      <c r="O187" s="24">
        <v>346841896889.55298</v>
      </c>
    </row>
    <row r="188" spans="1:15">
      <c r="A188" s="25" t="s">
        <v>437</v>
      </c>
      <c r="B188" s="24" t="s">
        <v>438</v>
      </c>
      <c r="C188" s="24" t="s">
        <v>589</v>
      </c>
      <c r="D188" s="24" t="s">
        <v>590</v>
      </c>
      <c r="E188" s="24">
        <v>198024400</v>
      </c>
      <c r="F188" s="24">
        <v>183369300</v>
      </c>
      <c r="G188" s="24">
        <v>183498800</v>
      </c>
      <c r="H188" s="24">
        <v>193143900</v>
      </c>
      <c r="I188" s="24">
        <v>211103300</v>
      </c>
      <c r="J188" s="24">
        <v>223388400</v>
      </c>
      <c r="K188" s="24">
        <v>243147000</v>
      </c>
      <c r="L188" s="24">
        <v>280376100</v>
      </c>
      <c r="M188" s="24">
        <v>300125600</v>
      </c>
      <c r="N188" s="24">
        <v>286321800</v>
      </c>
      <c r="O188" s="24">
        <v>283994900</v>
      </c>
    </row>
    <row r="189" spans="1:15">
      <c r="A189" s="25" t="s">
        <v>439</v>
      </c>
      <c r="B189" s="24" t="s">
        <v>440</v>
      </c>
      <c r="C189" s="24" t="s">
        <v>589</v>
      </c>
      <c r="D189" s="24" t="s">
        <v>590</v>
      </c>
      <c r="E189" s="24">
        <v>11670840931.817301</v>
      </c>
      <c r="F189" s="24">
        <v>11619637798.990999</v>
      </c>
      <c r="G189" s="24">
        <v>14250755231.1257</v>
      </c>
      <c r="H189" s="24">
        <v>17984910501.8979</v>
      </c>
      <c r="I189" s="24">
        <v>21295659243.616798</v>
      </c>
      <c r="J189" s="24">
        <v>21261432791.267502</v>
      </c>
      <c r="K189" s="24">
        <v>23210682538.392799</v>
      </c>
      <c r="L189" s="24">
        <v>21723531173.240898</v>
      </c>
      <c r="M189" s="24">
        <v>20759069103.0961</v>
      </c>
      <c r="N189" s="24">
        <v>22742613553.687901</v>
      </c>
      <c r="O189" s="24">
        <v>23412495063.498501</v>
      </c>
    </row>
    <row r="190" spans="1:15">
      <c r="A190" s="25" t="s">
        <v>67</v>
      </c>
      <c r="B190" s="24" t="s">
        <v>441</v>
      </c>
      <c r="C190" s="24" t="s">
        <v>589</v>
      </c>
      <c r="D190" s="24" t="s">
        <v>590</v>
      </c>
      <c r="E190" s="24">
        <v>533813299020.422</v>
      </c>
      <c r="F190" s="24">
        <v>439793916861.63898</v>
      </c>
      <c r="G190" s="24">
        <v>479321460551.18903</v>
      </c>
      <c r="H190" s="24">
        <v>528832185770.21698</v>
      </c>
      <c r="I190" s="24">
        <v>500360816827.883</v>
      </c>
      <c r="J190" s="24">
        <v>524234322596.97498</v>
      </c>
      <c r="K190" s="24">
        <v>545389126644.47601</v>
      </c>
      <c r="L190" s="24">
        <v>477581376840.42999</v>
      </c>
      <c r="M190" s="24">
        <v>472037130972.91302</v>
      </c>
      <c r="N190" s="24">
        <v>526380811261.34497</v>
      </c>
      <c r="O190" s="24">
        <v>587114101392.69604</v>
      </c>
    </row>
    <row r="191" spans="1:15">
      <c r="A191" s="25" t="s">
        <v>442</v>
      </c>
      <c r="B191" s="24" t="s">
        <v>443</v>
      </c>
      <c r="C191" s="24" t="s">
        <v>589</v>
      </c>
      <c r="D191" s="24" t="s">
        <v>590</v>
      </c>
      <c r="E191" s="24">
        <v>956317049747.64502</v>
      </c>
      <c r="F191" s="24">
        <v>867888952748.28296</v>
      </c>
      <c r="G191" s="24">
        <v>1022338126450.53</v>
      </c>
      <c r="H191" s="24">
        <v>1186656241498.8601</v>
      </c>
      <c r="I191" s="24">
        <v>1301746926888.1699</v>
      </c>
      <c r="J191" s="24">
        <v>1430317486784.3301</v>
      </c>
      <c r="K191" s="24">
        <v>1525936721780.8501</v>
      </c>
      <c r="L191" s="24">
        <v>1344295058510.74</v>
      </c>
      <c r="M191" s="24">
        <v>1217024928217.21</v>
      </c>
      <c r="N191" s="24">
        <v>1265557357216.6899</v>
      </c>
      <c r="O191" s="24">
        <v>1332366066557.6101</v>
      </c>
    </row>
    <row r="192" spans="1:15">
      <c r="A192" s="25" t="s">
        <v>444</v>
      </c>
      <c r="B192" s="24" t="s">
        <v>445</v>
      </c>
      <c r="C192" s="24" t="s">
        <v>589</v>
      </c>
      <c r="D192" s="24" t="s">
        <v>590</v>
      </c>
      <c r="E192" s="24">
        <v>93639300000</v>
      </c>
      <c r="F192" s="24">
        <v>96385600000</v>
      </c>
      <c r="G192" s="24">
        <v>98381300000</v>
      </c>
      <c r="H192" s="24">
        <v>100351700000</v>
      </c>
      <c r="I192" s="24">
        <v>101564800000</v>
      </c>
      <c r="J192" s="24">
        <v>102450000000</v>
      </c>
      <c r="K192" s="24">
        <v>102445800000</v>
      </c>
      <c r="L192" s="24">
        <v>103375500000</v>
      </c>
      <c r="M192" s="24">
        <v>104336700000</v>
      </c>
      <c r="N192" s="24">
        <v>103445500000</v>
      </c>
      <c r="O192" s="24">
        <v>100979900000</v>
      </c>
    </row>
    <row r="193" spans="1:15">
      <c r="A193" s="25" t="s">
        <v>446</v>
      </c>
      <c r="B193" s="24" t="s">
        <v>447</v>
      </c>
      <c r="C193" s="24" t="s">
        <v>589</v>
      </c>
      <c r="D193" s="24" t="s">
        <v>590</v>
      </c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1:15">
      <c r="A194" s="25" t="s">
        <v>77</v>
      </c>
      <c r="B194" s="24" t="s">
        <v>448</v>
      </c>
      <c r="C194" s="24" t="s">
        <v>589</v>
      </c>
      <c r="D194" s="24" t="s">
        <v>590</v>
      </c>
      <c r="E194" s="24">
        <v>262344779551.78</v>
      </c>
      <c r="F194" s="24">
        <v>243701635176.43799</v>
      </c>
      <c r="G194" s="24">
        <v>237880908317.65201</v>
      </c>
      <c r="H194" s="24">
        <v>244797226567.10901</v>
      </c>
      <c r="I194" s="24">
        <v>216236608773.97601</v>
      </c>
      <c r="J194" s="24">
        <v>226369502104.23599</v>
      </c>
      <c r="K194" s="24">
        <v>229596170846.995</v>
      </c>
      <c r="L194" s="24">
        <v>199313894327.48599</v>
      </c>
      <c r="M194" s="24">
        <v>206286022781.89401</v>
      </c>
      <c r="N194" s="24">
        <v>221357874718.92999</v>
      </c>
      <c r="O194" s="24">
        <v>241274628877.362</v>
      </c>
    </row>
    <row r="195" spans="1:15">
      <c r="A195" s="25" t="s">
        <v>87</v>
      </c>
      <c r="B195" s="24" t="s">
        <v>449</v>
      </c>
      <c r="C195" s="24" t="s">
        <v>589</v>
      </c>
      <c r="D195" s="24" t="s">
        <v>590</v>
      </c>
      <c r="E195" s="24">
        <v>24578067861.399799</v>
      </c>
      <c r="F195" s="24">
        <v>22341754513.964298</v>
      </c>
      <c r="G195" s="24">
        <v>27215968615.554798</v>
      </c>
      <c r="H195" s="24">
        <v>33715524703.928799</v>
      </c>
      <c r="I195" s="24">
        <v>33283228891.0923</v>
      </c>
      <c r="J195" s="24">
        <v>38585317742.981003</v>
      </c>
      <c r="K195" s="24">
        <v>40276532540.881203</v>
      </c>
      <c r="L195" s="24">
        <v>36164068797.251099</v>
      </c>
      <c r="M195" s="24">
        <v>36054281572.398102</v>
      </c>
      <c r="N195" s="24">
        <v>39008900331.673302</v>
      </c>
      <c r="O195" s="24">
        <v>40384691790.568497</v>
      </c>
    </row>
    <row r="196" spans="1:15">
      <c r="A196" s="25" t="s">
        <v>450</v>
      </c>
      <c r="B196" s="24" t="s">
        <v>451</v>
      </c>
      <c r="C196" s="24" t="s">
        <v>589</v>
      </c>
      <c r="D196" s="24" t="s">
        <v>590</v>
      </c>
      <c r="E196" s="24">
        <v>6673500000</v>
      </c>
      <c r="F196" s="24">
        <v>7268200000</v>
      </c>
      <c r="G196" s="24">
        <v>8913100000</v>
      </c>
      <c r="H196" s="24">
        <v>10465400000</v>
      </c>
      <c r="I196" s="24">
        <v>11279400000</v>
      </c>
      <c r="J196" s="24">
        <v>12476000000</v>
      </c>
      <c r="K196" s="24">
        <v>12715600000</v>
      </c>
      <c r="L196" s="24">
        <v>12673000000</v>
      </c>
      <c r="M196" s="24">
        <v>13425700000</v>
      </c>
      <c r="N196" s="24">
        <v>14498100000</v>
      </c>
      <c r="O196" s="24">
        <v>14615900000</v>
      </c>
    </row>
    <row r="197" spans="1:15">
      <c r="A197" s="25" t="s">
        <v>452</v>
      </c>
      <c r="B197" s="24" t="s">
        <v>453</v>
      </c>
      <c r="C197" s="24" t="s">
        <v>589</v>
      </c>
      <c r="D197" s="24" t="s">
        <v>590</v>
      </c>
      <c r="E197" s="24">
        <v>6542126816.2598305</v>
      </c>
      <c r="F197" s="24">
        <v>5799153293.7157698</v>
      </c>
      <c r="G197" s="24">
        <v>6433227566.6034203</v>
      </c>
      <c r="H197" s="24">
        <v>7625069256.6909504</v>
      </c>
      <c r="I197" s="24">
        <v>8096571826.6133204</v>
      </c>
      <c r="J197" s="24">
        <v>8391851018.3240004</v>
      </c>
      <c r="K197" s="24">
        <v>9113772923.3764992</v>
      </c>
      <c r="L197" s="24">
        <v>8895487243.5316505</v>
      </c>
      <c r="M197" s="24">
        <v>9313395707.9090691</v>
      </c>
      <c r="N197" s="24">
        <v>10008508092.049601</v>
      </c>
      <c r="O197" s="24">
        <v>10379816021.3269</v>
      </c>
    </row>
    <row r="198" spans="1:15">
      <c r="A198" s="25" t="s">
        <v>454</v>
      </c>
      <c r="B198" s="24" t="s">
        <v>455</v>
      </c>
      <c r="C198" s="24" t="s">
        <v>589</v>
      </c>
      <c r="D198" s="24" t="s">
        <v>590</v>
      </c>
      <c r="E198" s="24">
        <v>43259498161088.797</v>
      </c>
      <c r="F198" s="24">
        <v>40763949793286.102</v>
      </c>
      <c r="G198" s="24">
        <v>42520490304489.703</v>
      </c>
      <c r="H198" s="24">
        <v>45660813533610.398</v>
      </c>
      <c r="I198" s="24">
        <v>45619401962676</v>
      </c>
      <c r="J198" s="24">
        <v>46079406151119.898</v>
      </c>
      <c r="K198" s="24">
        <v>47026070247848.5</v>
      </c>
      <c r="L198" s="24">
        <v>44515254914677.703</v>
      </c>
      <c r="M198" s="24">
        <v>45489352126092.5</v>
      </c>
      <c r="N198" s="24">
        <v>47415034220935.898</v>
      </c>
      <c r="O198" s="24">
        <v>50195052422344.602</v>
      </c>
    </row>
    <row r="199" spans="1:15">
      <c r="A199" s="25" t="s">
        <v>456</v>
      </c>
      <c r="B199" s="24" t="s">
        <v>457</v>
      </c>
      <c r="C199" s="24" t="s">
        <v>589</v>
      </c>
      <c r="D199" s="24" t="s">
        <v>590</v>
      </c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</row>
    <row r="200" spans="1:15">
      <c r="A200" s="25" t="s">
        <v>458</v>
      </c>
      <c r="B200" s="24" t="s">
        <v>459</v>
      </c>
      <c r="C200" s="24" t="s">
        <v>589</v>
      </c>
      <c r="D200" s="24" t="s">
        <v>590</v>
      </c>
      <c r="E200" s="24">
        <v>115270054945.05499</v>
      </c>
      <c r="F200" s="24">
        <v>97798351648.351593</v>
      </c>
      <c r="G200" s="24">
        <v>125122306346.15401</v>
      </c>
      <c r="H200" s="24">
        <v>167775274725.27499</v>
      </c>
      <c r="I200" s="24">
        <v>186833516483.51599</v>
      </c>
      <c r="J200" s="24">
        <v>198727747252.74701</v>
      </c>
      <c r="K200" s="24">
        <v>206224725274.72501</v>
      </c>
      <c r="L200" s="24">
        <v>161739835164.83499</v>
      </c>
      <c r="M200" s="24">
        <v>151732142857.14301</v>
      </c>
      <c r="N200" s="24">
        <v>166928571428.57101</v>
      </c>
      <c r="O200" s="24">
        <v>191362087912.08801</v>
      </c>
    </row>
    <row r="201" spans="1:15">
      <c r="A201" s="25" t="s">
        <v>75</v>
      </c>
      <c r="B201" s="24" t="s">
        <v>460</v>
      </c>
      <c r="C201" s="24" t="s">
        <v>589</v>
      </c>
      <c r="D201" s="24" t="s">
        <v>590</v>
      </c>
      <c r="E201" s="24">
        <v>214313628965.02399</v>
      </c>
      <c r="F201" s="24">
        <v>174103695930.21301</v>
      </c>
      <c r="G201" s="24">
        <v>166225180150.414</v>
      </c>
      <c r="H201" s="24">
        <v>183443154234.73099</v>
      </c>
      <c r="I201" s="24">
        <v>171196268957.961</v>
      </c>
      <c r="J201" s="24">
        <v>190949066979.17599</v>
      </c>
      <c r="K201" s="24">
        <v>199626806401.52899</v>
      </c>
      <c r="L201" s="24">
        <v>177893451831.14099</v>
      </c>
      <c r="M201" s="24">
        <v>188494136775.71899</v>
      </c>
      <c r="N201" s="24">
        <v>211695422578.655</v>
      </c>
      <c r="O201" s="24">
        <v>241626953521.41299</v>
      </c>
    </row>
    <row r="202" spans="1:15">
      <c r="A202" s="25" t="s">
        <v>461</v>
      </c>
      <c r="B202" s="24" t="s">
        <v>462</v>
      </c>
      <c r="C202" s="24" t="s">
        <v>589</v>
      </c>
      <c r="D202" s="24" t="s">
        <v>590</v>
      </c>
      <c r="E202" s="24">
        <v>1660846387624.78</v>
      </c>
      <c r="F202" s="24">
        <v>1222644282201.8601</v>
      </c>
      <c r="G202" s="24">
        <v>1524917468442.01</v>
      </c>
      <c r="H202" s="24">
        <v>2045925608274.3701</v>
      </c>
      <c r="I202" s="24">
        <v>2208295773643.1499</v>
      </c>
      <c r="J202" s="24">
        <v>2292473246621.0801</v>
      </c>
      <c r="K202" s="24">
        <v>2059241965490.8301</v>
      </c>
      <c r="L202" s="24">
        <v>1363481063446.77</v>
      </c>
      <c r="M202" s="24">
        <v>1276786979221.8101</v>
      </c>
      <c r="N202" s="24">
        <v>1574199387070.8999</v>
      </c>
      <c r="O202" s="24">
        <v>1669583089322.96</v>
      </c>
    </row>
    <row r="203" spans="1:15">
      <c r="A203" s="25" t="s">
        <v>463</v>
      </c>
      <c r="B203" s="24" t="s">
        <v>464</v>
      </c>
      <c r="C203" s="24" t="s">
        <v>589</v>
      </c>
      <c r="D203" s="24" t="s">
        <v>590</v>
      </c>
      <c r="E203" s="24">
        <v>5198063010.8474197</v>
      </c>
      <c r="F203" s="24">
        <v>5694132465.7348404</v>
      </c>
      <c r="G203" s="24">
        <v>6147525366.9459105</v>
      </c>
      <c r="H203" s="24">
        <v>6912074082.1563597</v>
      </c>
      <c r="I203" s="24">
        <v>7687521844.1429901</v>
      </c>
      <c r="J203" s="24">
        <v>7851127991.6367197</v>
      </c>
      <c r="K203" s="24">
        <v>8279481014.9917498</v>
      </c>
      <c r="L203" s="24">
        <v>8582588882.60989</v>
      </c>
      <c r="M203" s="24">
        <v>8734161827.5735302</v>
      </c>
      <c r="N203" s="24">
        <v>9253098954.2776909</v>
      </c>
      <c r="O203" s="24">
        <v>9627720629.7052193</v>
      </c>
    </row>
    <row r="204" spans="1:15">
      <c r="A204" s="25" t="s">
        <v>465</v>
      </c>
      <c r="B204" s="24" t="s">
        <v>466</v>
      </c>
      <c r="C204" s="24" t="s">
        <v>589</v>
      </c>
      <c r="D204" s="24" t="s">
        <v>590</v>
      </c>
      <c r="E204" s="24">
        <v>1527472606190.1101</v>
      </c>
      <c r="F204" s="24">
        <v>1683456769133.3101</v>
      </c>
      <c r="G204" s="24">
        <v>2060781195903.1699</v>
      </c>
      <c r="H204" s="24">
        <v>2271837830662.8398</v>
      </c>
      <c r="I204" s="24">
        <v>2297332203012.8999</v>
      </c>
      <c r="J204" s="24">
        <v>2357132410757.71</v>
      </c>
      <c r="K204" s="24">
        <v>2581822536189.3701</v>
      </c>
      <c r="L204" s="24">
        <v>2697257683468.9902</v>
      </c>
      <c r="M204" s="24">
        <v>2924355490449.9302</v>
      </c>
      <c r="N204" s="24">
        <v>3347019816218.73</v>
      </c>
      <c r="O204" s="24">
        <v>3446629610783.0801</v>
      </c>
    </row>
    <row r="205" spans="1:15">
      <c r="A205" s="25" t="s">
        <v>29</v>
      </c>
      <c r="B205" s="24" t="s">
        <v>467</v>
      </c>
      <c r="C205" s="24" t="s">
        <v>589</v>
      </c>
      <c r="D205" s="24" t="s">
        <v>590</v>
      </c>
      <c r="E205" s="24">
        <v>519796800000</v>
      </c>
      <c r="F205" s="24">
        <v>429097866666.66699</v>
      </c>
      <c r="G205" s="24">
        <v>528207200000</v>
      </c>
      <c r="H205" s="24">
        <v>671238840106.66699</v>
      </c>
      <c r="I205" s="24">
        <v>735974843360</v>
      </c>
      <c r="J205" s="24">
        <v>746647127413.33301</v>
      </c>
      <c r="K205" s="24">
        <v>756350347333.33398</v>
      </c>
      <c r="L205" s="24">
        <v>654269902880</v>
      </c>
      <c r="M205" s="24">
        <v>644935541440</v>
      </c>
      <c r="N205" s="24">
        <v>688586133333.33301</v>
      </c>
      <c r="O205" s="24">
        <v>786521831573.33301</v>
      </c>
    </row>
    <row r="206" spans="1:15">
      <c r="A206" s="25" t="s">
        <v>54</v>
      </c>
      <c r="B206" s="24" t="s">
        <v>468</v>
      </c>
      <c r="C206" s="24" t="s">
        <v>589</v>
      </c>
      <c r="D206" s="24" t="s">
        <v>590</v>
      </c>
      <c r="E206" s="24">
        <v>54526580231.556801</v>
      </c>
      <c r="F206" s="24">
        <v>49957202646.410202</v>
      </c>
      <c r="G206" s="24">
        <v>61739815526.518097</v>
      </c>
      <c r="H206" s="24">
        <v>57891984839.816902</v>
      </c>
      <c r="I206" s="24">
        <v>52766720138.738297</v>
      </c>
      <c r="J206" s="24">
        <v>57730424385.314903</v>
      </c>
      <c r="K206" s="24">
        <v>64941775064.763298</v>
      </c>
      <c r="L206" s="24">
        <v>74294471279.456497</v>
      </c>
      <c r="M206" s="24">
        <v>51772232494.853996</v>
      </c>
      <c r="N206" s="24">
        <v>45379127306.435997</v>
      </c>
      <c r="O206" s="24">
        <v>26078607538.570301</v>
      </c>
    </row>
    <row r="207" spans="1:15">
      <c r="A207" s="25" t="s">
        <v>53</v>
      </c>
      <c r="B207" s="24" t="s">
        <v>469</v>
      </c>
      <c r="C207" s="24" t="s">
        <v>589</v>
      </c>
      <c r="D207" s="24" t="s">
        <v>590</v>
      </c>
      <c r="E207" s="24">
        <v>16949789464.5284</v>
      </c>
      <c r="F207" s="24">
        <v>16248212852.2153</v>
      </c>
      <c r="G207" s="24">
        <v>16230887978.499399</v>
      </c>
      <c r="H207" s="24">
        <v>17902207621.624802</v>
      </c>
      <c r="I207" s="24">
        <v>17824398468.885799</v>
      </c>
      <c r="J207" s="24">
        <v>18965572150.291302</v>
      </c>
      <c r="K207" s="24">
        <v>19797254643.121201</v>
      </c>
      <c r="L207" s="24">
        <v>17774766636.045898</v>
      </c>
      <c r="M207" s="24">
        <v>19040312815.133701</v>
      </c>
      <c r="N207" s="24">
        <v>20996564751.5994</v>
      </c>
      <c r="O207" s="24">
        <v>23236007428.258202</v>
      </c>
    </row>
    <row r="208" spans="1:15">
      <c r="A208" s="25" t="s">
        <v>470</v>
      </c>
      <c r="B208" s="24" t="s">
        <v>471</v>
      </c>
      <c r="C208" s="24" t="s">
        <v>589</v>
      </c>
      <c r="D208" s="24" t="s">
        <v>590</v>
      </c>
      <c r="E208" s="24">
        <v>193611986712.84201</v>
      </c>
      <c r="F208" s="24">
        <v>194152286008.93799</v>
      </c>
      <c r="G208" s="24">
        <v>239809387605.427</v>
      </c>
      <c r="H208" s="24">
        <v>279351168707.26703</v>
      </c>
      <c r="I208" s="24">
        <v>295087220933.02399</v>
      </c>
      <c r="J208" s="24">
        <v>307576360584.992</v>
      </c>
      <c r="K208" s="24">
        <v>314851156183.41101</v>
      </c>
      <c r="L208" s="24">
        <v>308004146057.60797</v>
      </c>
      <c r="M208" s="24">
        <v>318652334419.10999</v>
      </c>
      <c r="N208" s="24">
        <v>341863349989.138</v>
      </c>
      <c r="O208" s="24">
        <v>373217081850.534</v>
      </c>
    </row>
    <row r="209" spans="1:15">
      <c r="A209" s="25" t="s">
        <v>472</v>
      </c>
      <c r="B209" s="24" t="s">
        <v>473</v>
      </c>
      <c r="C209" s="24" t="s">
        <v>589</v>
      </c>
      <c r="D209" s="24" t="s">
        <v>590</v>
      </c>
      <c r="E209" s="24">
        <v>608229326.65625501</v>
      </c>
      <c r="F209" s="24">
        <v>597765363.128492</v>
      </c>
      <c r="G209" s="24">
        <v>681151193.50238705</v>
      </c>
      <c r="H209" s="24">
        <v>932725583.34314799</v>
      </c>
      <c r="I209" s="24">
        <v>1063879445.83424</v>
      </c>
      <c r="J209" s="24">
        <v>1129787198.2032599</v>
      </c>
      <c r="K209" s="24">
        <v>1172268300.95047</v>
      </c>
      <c r="L209" s="24">
        <v>1154650068.85921</v>
      </c>
      <c r="M209" s="24">
        <v>1230459714.1491201</v>
      </c>
      <c r="N209" s="24">
        <v>1309631133.19979</v>
      </c>
      <c r="O209" s="24">
        <v>1395608475.3222301</v>
      </c>
    </row>
    <row r="210" spans="1:15">
      <c r="A210" s="25" t="s">
        <v>474</v>
      </c>
      <c r="B210" s="24" t="s">
        <v>475</v>
      </c>
      <c r="C210" s="24" t="s">
        <v>589</v>
      </c>
      <c r="D210" s="24" t="s">
        <v>590</v>
      </c>
      <c r="E210" s="24">
        <v>2505458705.03338</v>
      </c>
      <c r="F210" s="24">
        <v>2453899846.8831701</v>
      </c>
      <c r="G210" s="24">
        <v>2578026297.1591201</v>
      </c>
      <c r="H210" s="24">
        <v>2942546781.0454798</v>
      </c>
      <c r="I210" s="24">
        <v>3801862611.36414</v>
      </c>
      <c r="J210" s="24">
        <v>4920343194.9933901</v>
      </c>
      <c r="K210" s="24">
        <v>5015157815.7340603</v>
      </c>
      <c r="L210" s="24">
        <v>4218723875.1378999</v>
      </c>
      <c r="M210" s="24">
        <v>3674794530.1895599</v>
      </c>
      <c r="N210" s="24">
        <v>3739577973.23943</v>
      </c>
      <c r="O210" s="24">
        <v>4085114794.2232399</v>
      </c>
    </row>
    <row r="211" spans="1:15">
      <c r="A211" s="25" t="s">
        <v>476</v>
      </c>
      <c r="B211" s="24" t="s">
        <v>477</v>
      </c>
      <c r="C211" s="24" t="s">
        <v>589</v>
      </c>
      <c r="D211" s="24" t="s">
        <v>590</v>
      </c>
      <c r="E211" s="24">
        <v>17986890000</v>
      </c>
      <c r="F211" s="24">
        <v>17601620000</v>
      </c>
      <c r="G211" s="24">
        <v>18448000000</v>
      </c>
      <c r="H211" s="24">
        <v>20284000000</v>
      </c>
      <c r="I211" s="24">
        <v>21386000000</v>
      </c>
      <c r="J211" s="24">
        <v>21990970000</v>
      </c>
      <c r="K211" s="24">
        <v>22593480000</v>
      </c>
      <c r="L211" s="24">
        <v>23438240000</v>
      </c>
      <c r="M211" s="24">
        <v>24191440000</v>
      </c>
      <c r="N211" s="24">
        <v>24979200000</v>
      </c>
      <c r="O211" s="24">
        <v>26117400000</v>
      </c>
    </row>
    <row r="212" spans="1:15">
      <c r="A212" s="25" t="s">
        <v>478</v>
      </c>
      <c r="B212" s="24" t="s">
        <v>479</v>
      </c>
      <c r="C212" s="24" t="s">
        <v>589</v>
      </c>
      <c r="D212" s="24" t="s">
        <v>590</v>
      </c>
      <c r="E212" s="24">
        <v>2393437820.41892</v>
      </c>
      <c r="F212" s="24">
        <v>2056126701.86163</v>
      </c>
      <c r="G212" s="24">
        <v>1881214370.93994</v>
      </c>
      <c r="H212" s="24">
        <v>1813752783.96437</v>
      </c>
      <c r="I212" s="24">
        <v>1604779647.95066</v>
      </c>
      <c r="J212" s="24">
        <v>1678841811.6615801</v>
      </c>
      <c r="K212" s="24">
        <v>1673973694.69908</v>
      </c>
      <c r="L212" s="24">
        <v>1419061355.81937</v>
      </c>
      <c r="M212" s="24">
        <v>1468895284.48085</v>
      </c>
      <c r="N212" s="24">
        <v>1528468142.7925899</v>
      </c>
      <c r="O212" s="24">
        <v>1637931034.48276</v>
      </c>
    </row>
    <row r="213" spans="1:15">
      <c r="A213" s="25" t="s">
        <v>480</v>
      </c>
      <c r="B213" s="24" t="s">
        <v>481</v>
      </c>
      <c r="C213" s="24" t="s">
        <v>589</v>
      </c>
      <c r="D213" s="24" t="s">
        <v>590</v>
      </c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</row>
    <row r="214" spans="1:15">
      <c r="A214" s="25" t="s">
        <v>482</v>
      </c>
      <c r="B214" s="24" t="s">
        <v>483</v>
      </c>
      <c r="C214" s="24" t="s">
        <v>589</v>
      </c>
      <c r="D214" s="24" t="s">
        <v>590</v>
      </c>
      <c r="E214" s="24">
        <v>52194221468.500702</v>
      </c>
      <c r="F214" s="24">
        <v>45162894380.931801</v>
      </c>
      <c r="G214" s="24">
        <v>41819468691.825104</v>
      </c>
      <c r="H214" s="24">
        <v>49258136128.967201</v>
      </c>
      <c r="I214" s="24">
        <v>43309252921.056702</v>
      </c>
      <c r="J214" s="24">
        <v>48394238300.400803</v>
      </c>
      <c r="K214" s="24">
        <v>47062205546.5</v>
      </c>
      <c r="L214" s="24">
        <v>39628549949.7295</v>
      </c>
      <c r="M214" s="24">
        <v>40630392018.541</v>
      </c>
      <c r="N214" s="24">
        <v>44120425319.857597</v>
      </c>
      <c r="O214" s="24">
        <v>50597289146.704102</v>
      </c>
    </row>
    <row r="215" spans="1:15">
      <c r="A215" s="25" t="s">
        <v>484</v>
      </c>
      <c r="B215" s="24" t="s">
        <v>485</v>
      </c>
      <c r="C215" s="24" t="s">
        <v>589</v>
      </c>
      <c r="D215" s="24" t="s">
        <v>590</v>
      </c>
      <c r="E215" s="24">
        <v>1207826911649.45</v>
      </c>
      <c r="F215" s="24">
        <v>1151225791278.3601</v>
      </c>
      <c r="G215" s="24">
        <v>1369751319010.97</v>
      </c>
      <c r="H215" s="24">
        <v>1546179340750.05</v>
      </c>
      <c r="I215" s="24">
        <v>1622143823542.5901</v>
      </c>
      <c r="J215" s="24">
        <v>1730883249452.47</v>
      </c>
      <c r="K215" s="24">
        <v>1812804721994.76</v>
      </c>
      <c r="L215" s="24">
        <v>1652782838246.72</v>
      </c>
      <c r="M215" s="24">
        <v>1524452375174.8101</v>
      </c>
      <c r="N215" s="24">
        <v>1624372548153.5701</v>
      </c>
      <c r="O215" s="24">
        <v>1698100832536.8701</v>
      </c>
    </row>
    <row r="216" spans="1:15">
      <c r="A216" s="25" t="s">
        <v>486</v>
      </c>
      <c r="B216" s="24" t="s">
        <v>487</v>
      </c>
      <c r="C216" s="24" t="s">
        <v>589</v>
      </c>
      <c r="D216" s="24" t="s">
        <v>590</v>
      </c>
      <c r="E216" s="24">
        <v>14586253383.0632</v>
      </c>
      <c r="F216" s="24">
        <v>12231264525.067101</v>
      </c>
      <c r="G216" s="24">
        <v>14602072410.9506</v>
      </c>
      <c r="H216" s="24">
        <v>14907308932.753401</v>
      </c>
      <c r="I216" s="24">
        <v>11931472169.491501</v>
      </c>
      <c r="J216" s="24">
        <v>18426469016.9492</v>
      </c>
      <c r="K216" s="24">
        <v>13962212847.4576</v>
      </c>
      <c r="L216" s="24">
        <v>11997800760.224199</v>
      </c>
      <c r="M216" s="27"/>
      <c r="N216" s="27"/>
      <c r="O216" s="27"/>
    </row>
    <row r="217" spans="1:15">
      <c r="A217" s="25" t="s">
        <v>488</v>
      </c>
      <c r="B217" s="24" t="s">
        <v>489</v>
      </c>
      <c r="C217" s="24" t="s">
        <v>589</v>
      </c>
      <c r="D217" s="24" t="s">
        <v>590</v>
      </c>
      <c r="E217" s="24">
        <v>1218783696166.3301</v>
      </c>
      <c r="F217" s="24">
        <v>1161200857415.51</v>
      </c>
      <c r="G217" s="24">
        <v>1380722711234.26</v>
      </c>
      <c r="H217" s="24">
        <v>1558761240263.5</v>
      </c>
      <c r="I217" s="24">
        <v>1634869239546.74</v>
      </c>
      <c r="J217" s="24">
        <v>1744337040678.4399</v>
      </c>
      <c r="K217" s="24">
        <v>1826947093216.3701</v>
      </c>
      <c r="L217" s="24">
        <v>1665849283759.3999</v>
      </c>
      <c r="M217" s="24">
        <v>1538123696903.4299</v>
      </c>
      <c r="N217" s="24">
        <v>1639171578758.9199</v>
      </c>
      <c r="O217" s="24">
        <v>1713887508951.01</v>
      </c>
    </row>
    <row r="218" spans="1:15">
      <c r="A218" s="25" t="s">
        <v>490</v>
      </c>
      <c r="B218" s="24" t="s">
        <v>491</v>
      </c>
      <c r="C218" s="24" t="s">
        <v>589</v>
      </c>
      <c r="D218" s="24" t="s">
        <v>590</v>
      </c>
      <c r="E218" s="24">
        <v>398318286531.85303</v>
      </c>
      <c r="F218" s="24">
        <v>341114155579.31403</v>
      </c>
      <c r="G218" s="24">
        <v>391952751502.15302</v>
      </c>
      <c r="H218" s="24">
        <v>473003770694.57098</v>
      </c>
      <c r="I218" s="24">
        <v>493116628979.98102</v>
      </c>
      <c r="J218" s="24">
        <v>512604337788.63397</v>
      </c>
      <c r="K218" s="24">
        <v>528792943526.73102</v>
      </c>
      <c r="L218" s="24">
        <v>451052672793.53998</v>
      </c>
      <c r="M218" s="24">
        <v>443426400009.10999</v>
      </c>
      <c r="N218" s="24">
        <v>484048521232.16498</v>
      </c>
      <c r="O218" s="24">
        <v>533934645661.51801</v>
      </c>
    </row>
    <row r="219" spans="1:15">
      <c r="A219" s="25" t="s">
        <v>492</v>
      </c>
      <c r="B219" s="24" t="s">
        <v>493</v>
      </c>
      <c r="C219" s="24" t="s">
        <v>589</v>
      </c>
      <c r="D219" s="24" t="s">
        <v>590</v>
      </c>
      <c r="E219" s="24">
        <v>188021190.59284699</v>
      </c>
      <c r="F219" s="24">
        <v>187820464.57105801</v>
      </c>
      <c r="G219" s="24">
        <v>197454066.79424399</v>
      </c>
      <c r="H219" s="24">
        <v>233213982.94264799</v>
      </c>
      <c r="I219" s="24">
        <v>252560781.18772399</v>
      </c>
      <c r="J219" s="24">
        <v>302924710.02710003</v>
      </c>
      <c r="K219" s="24">
        <v>348941715.76484901</v>
      </c>
      <c r="L219" s="24">
        <v>318266475.33340001</v>
      </c>
      <c r="M219" s="24">
        <v>347544771.97513199</v>
      </c>
      <c r="N219" s="24">
        <v>375040835.10034001</v>
      </c>
      <c r="O219" s="24">
        <v>422295934.15225399</v>
      </c>
    </row>
    <row r="220" spans="1:15">
      <c r="A220" s="25" t="s">
        <v>494</v>
      </c>
      <c r="B220" s="24" t="s">
        <v>495</v>
      </c>
      <c r="C220" s="24" t="s">
        <v>589</v>
      </c>
      <c r="D220" s="24" t="s">
        <v>590</v>
      </c>
      <c r="E220" s="24">
        <v>3532969034.6083798</v>
      </c>
      <c r="F220" s="24">
        <v>3875409836.0655699</v>
      </c>
      <c r="G220" s="24">
        <v>4368398047.6433296</v>
      </c>
      <c r="H220" s="24">
        <v>4422276621.7870302</v>
      </c>
      <c r="I220" s="24">
        <v>4980000000</v>
      </c>
      <c r="J220" s="24">
        <v>5145757575.7575798</v>
      </c>
      <c r="K220" s="24">
        <v>5240606060.60606</v>
      </c>
      <c r="L220" s="24">
        <v>4787367928.1177702</v>
      </c>
      <c r="M220" s="24">
        <v>3128953536.9103799</v>
      </c>
      <c r="N220" s="24">
        <v>3210064505.7894902</v>
      </c>
      <c r="O220" s="24">
        <v>3458090452.2613101</v>
      </c>
    </row>
    <row r="221" spans="1:15">
      <c r="A221" s="25" t="s">
        <v>496</v>
      </c>
      <c r="B221" s="24" t="s">
        <v>497</v>
      </c>
      <c r="C221" s="24" t="s">
        <v>589</v>
      </c>
      <c r="D221" s="24" t="s">
        <v>590</v>
      </c>
      <c r="E221" s="24">
        <v>100469509301.304</v>
      </c>
      <c r="F221" s="24">
        <v>89046289247.013107</v>
      </c>
      <c r="G221" s="24">
        <v>90183986821.643906</v>
      </c>
      <c r="H221" s="24">
        <v>98997521242.394104</v>
      </c>
      <c r="I221" s="24">
        <v>94416582465.284805</v>
      </c>
      <c r="J221" s="24">
        <v>98723944143.693802</v>
      </c>
      <c r="K221" s="24">
        <v>101171217100.82401</v>
      </c>
      <c r="L221" s="24">
        <v>88457167724.276993</v>
      </c>
      <c r="M221" s="24">
        <v>89640616270.886597</v>
      </c>
      <c r="N221" s="24">
        <v>95481955557.690796</v>
      </c>
      <c r="O221" s="24">
        <v>105820499976.72099</v>
      </c>
    </row>
    <row r="222" spans="1:15">
      <c r="A222" s="25" t="s">
        <v>108</v>
      </c>
      <c r="B222" s="24" t="s">
        <v>498</v>
      </c>
      <c r="C222" s="24" t="s">
        <v>589</v>
      </c>
      <c r="D222" s="24" t="s">
        <v>590</v>
      </c>
      <c r="E222" s="24">
        <v>55552508715.394798</v>
      </c>
      <c r="F222" s="24">
        <v>50368056543.484299</v>
      </c>
      <c r="G222" s="24">
        <v>48161250935.016602</v>
      </c>
      <c r="H222" s="24">
        <v>51516367349.886597</v>
      </c>
      <c r="I222" s="24">
        <v>46580457470.276901</v>
      </c>
      <c r="J222" s="24">
        <v>48401896409.9842</v>
      </c>
      <c r="K222" s="24">
        <v>49930685013.460297</v>
      </c>
      <c r="L222" s="24">
        <v>43090173061.971298</v>
      </c>
      <c r="M222" s="24">
        <v>44651537259.973099</v>
      </c>
      <c r="N222" s="24">
        <v>48561672400.843697</v>
      </c>
      <c r="O222" s="24">
        <v>54034358544.262199</v>
      </c>
    </row>
    <row r="223" spans="1:15">
      <c r="A223" s="25" t="s">
        <v>78</v>
      </c>
      <c r="B223" s="24" t="s">
        <v>499</v>
      </c>
      <c r="C223" s="24" t="s">
        <v>589</v>
      </c>
      <c r="D223" s="24" t="s">
        <v>590</v>
      </c>
      <c r="E223" s="24">
        <v>517706149201.19598</v>
      </c>
      <c r="F223" s="24">
        <v>436537014293.55402</v>
      </c>
      <c r="G223" s="24">
        <v>495812558843.31</v>
      </c>
      <c r="H223" s="24">
        <v>574094112972.73303</v>
      </c>
      <c r="I223" s="24">
        <v>552483727282.802</v>
      </c>
      <c r="J223" s="24">
        <v>586841821796.89099</v>
      </c>
      <c r="K223" s="24">
        <v>581964017237.09497</v>
      </c>
      <c r="L223" s="24">
        <v>505103781349.75702</v>
      </c>
      <c r="M223" s="24">
        <v>515654671469.547</v>
      </c>
      <c r="N223" s="24">
        <v>541018749769.09698</v>
      </c>
      <c r="O223" s="24">
        <v>555455371487.08899</v>
      </c>
    </row>
    <row r="224" spans="1:15">
      <c r="A224" s="25" t="s">
        <v>500</v>
      </c>
      <c r="B224" s="24" t="s">
        <v>501</v>
      </c>
      <c r="C224" s="24" t="s">
        <v>589</v>
      </c>
      <c r="D224" s="24" t="s">
        <v>590</v>
      </c>
      <c r="E224" s="24">
        <v>3294093364.1601701</v>
      </c>
      <c r="F224" s="24">
        <v>3580417161.3344798</v>
      </c>
      <c r="G224" s="24">
        <v>4438778547.2326899</v>
      </c>
      <c r="H224" s="24">
        <v>4820499497.3213396</v>
      </c>
      <c r="I224" s="24">
        <v>4886658806.3337402</v>
      </c>
      <c r="J224" s="24">
        <v>4597702903.1289196</v>
      </c>
      <c r="K224" s="24">
        <v>4422304974.7988997</v>
      </c>
      <c r="L224" s="24">
        <v>4073390989.8188701</v>
      </c>
      <c r="M224" s="24">
        <v>3840677845.0033998</v>
      </c>
      <c r="N224" s="24">
        <v>4446248676.2963305</v>
      </c>
      <c r="O224" s="24">
        <v>4710618470.0435801</v>
      </c>
    </row>
    <row r="225" spans="1:15">
      <c r="A225" s="25" t="s">
        <v>580</v>
      </c>
      <c r="B225" s="24" t="s">
        <v>503</v>
      </c>
      <c r="C225" s="24" t="s">
        <v>589</v>
      </c>
      <c r="D225" s="24" t="s">
        <v>590</v>
      </c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</row>
    <row r="226" spans="1:15">
      <c r="A226" s="25" t="s">
        <v>504</v>
      </c>
      <c r="B226" s="24" t="s">
        <v>505</v>
      </c>
      <c r="C226" s="24" t="s">
        <v>589</v>
      </c>
      <c r="D226" s="24" t="s">
        <v>590</v>
      </c>
      <c r="E226" s="24">
        <v>967199593.96015704</v>
      </c>
      <c r="F226" s="24">
        <v>847397850.09441698</v>
      </c>
      <c r="G226" s="24">
        <v>969936525.29872894</v>
      </c>
      <c r="H226" s="24">
        <v>1065826669.89742</v>
      </c>
      <c r="I226" s="24">
        <v>1060226125.62616</v>
      </c>
      <c r="J226" s="24">
        <v>1328157608.8308699</v>
      </c>
      <c r="K226" s="24">
        <v>1343007841.3761599</v>
      </c>
      <c r="L226" s="24">
        <v>1377495052.1291599</v>
      </c>
      <c r="M226" s="24">
        <v>1426651766.47613</v>
      </c>
      <c r="N226" s="24">
        <v>1524486801.1904399</v>
      </c>
      <c r="O226" s="24">
        <v>1586008996.6261599</v>
      </c>
    </row>
    <row r="227" spans="1:15">
      <c r="A227" s="25" t="s">
        <v>506</v>
      </c>
      <c r="B227" s="24" t="s">
        <v>507</v>
      </c>
      <c r="C227" s="24" t="s">
        <v>589</v>
      </c>
      <c r="D227" s="24" t="s">
        <v>590</v>
      </c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</row>
    <row r="228" spans="1:15">
      <c r="A228" s="25" t="s">
        <v>508</v>
      </c>
      <c r="B228" s="24" t="s">
        <v>509</v>
      </c>
      <c r="C228" s="24" t="s">
        <v>589</v>
      </c>
      <c r="D228" s="24" t="s">
        <v>590</v>
      </c>
      <c r="E228" s="24">
        <v>862683630</v>
      </c>
      <c r="F228" s="24">
        <v>703175750</v>
      </c>
      <c r="G228" s="24">
        <v>686787810</v>
      </c>
      <c r="H228" s="24">
        <v>728789570</v>
      </c>
      <c r="I228" s="24">
        <v>715722770</v>
      </c>
      <c r="J228" s="24">
        <v>740776770</v>
      </c>
      <c r="K228" s="24">
        <v>823968140</v>
      </c>
      <c r="L228" s="24">
        <v>893501650</v>
      </c>
      <c r="M228" s="24">
        <v>950357510</v>
      </c>
      <c r="N228" s="24">
        <v>962525840</v>
      </c>
      <c r="O228" s="24">
        <v>1022312010</v>
      </c>
    </row>
    <row r="229" spans="1:15">
      <c r="A229" s="25" t="s">
        <v>510</v>
      </c>
      <c r="B229" s="24" t="s">
        <v>511</v>
      </c>
      <c r="C229" s="24" t="s">
        <v>589</v>
      </c>
      <c r="D229" s="24" t="s">
        <v>590</v>
      </c>
      <c r="E229" s="24">
        <v>10351932604.4154</v>
      </c>
      <c r="F229" s="24">
        <v>9253484108.4970093</v>
      </c>
      <c r="G229" s="24">
        <v>10668102734.8132</v>
      </c>
      <c r="H229" s="24">
        <v>12172309522.617201</v>
      </c>
      <c r="I229" s="24">
        <v>12367363677.6199</v>
      </c>
      <c r="J229" s="24">
        <v>12953535495.878099</v>
      </c>
      <c r="K229" s="24">
        <v>13940768065.6063</v>
      </c>
      <c r="L229" s="24">
        <v>10950392219.9104</v>
      </c>
      <c r="M229" s="24">
        <v>10097778353.7651</v>
      </c>
      <c r="N229" s="24">
        <v>10000395242.1457</v>
      </c>
      <c r="O229" s="24">
        <v>11239167048.4916</v>
      </c>
    </row>
    <row r="230" spans="1:15">
      <c r="A230" s="25" t="s">
        <v>581</v>
      </c>
      <c r="B230" s="24" t="s">
        <v>513</v>
      </c>
      <c r="C230" s="24" t="s">
        <v>589</v>
      </c>
      <c r="D230" s="24" t="s">
        <v>590</v>
      </c>
      <c r="E230" s="24">
        <v>5979000410209.8496</v>
      </c>
      <c r="F230" s="24">
        <v>6483263705335.9004</v>
      </c>
      <c r="G230" s="24">
        <v>7859346930525.5498</v>
      </c>
      <c r="H230" s="24">
        <v>9601627416120.5508</v>
      </c>
      <c r="I230" s="24">
        <v>10706858923851.301</v>
      </c>
      <c r="J230" s="24">
        <v>11812736000065</v>
      </c>
      <c r="K230" s="24">
        <v>12737002684488.699</v>
      </c>
      <c r="L230" s="24">
        <v>13268973169711.699</v>
      </c>
      <c r="M230" s="24">
        <v>13549665179572.9</v>
      </c>
      <c r="N230" s="24">
        <v>14807303641278</v>
      </c>
      <c r="O230" s="24">
        <v>16561372326182.9</v>
      </c>
    </row>
    <row r="231" spans="1:15">
      <c r="A231" s="25" t="s">
        <v>582</v>
      </c>
      <c r="B231" s="24" t="s">
        <v>515</v>
      </c>
      <c r="C231" s="24" t="s">
        <v>589</v>
      </c>
      <c r="D231" s="24" t="s">
        <v>590</v>
      </c>
      <c r="E231" s="24">
        <v>3914876359616.4199</v>
      </c>
      <c r="F231" s="24">
        <v>3105897974475.48</v>
      </c>
      <c r="G231" s="24">
        <v>3645206523144.71</v>
      </c>
      <c r="H231" s="24">
        <v>4428600290399.4199</v>
      </c>
      <c r="I231" s="24">
        <v>4625529132055.5098</v>
      </c>
      <c r="J231" s="24">
        <v>4905014838258.3799</v>
      </c>
      <c r="K231" s="24">
        <v>4639658844615.0303</v>
      </c>
      <c r="L231" s="24">
        <v>3617084112829.7598</v>
      </c>
      <c r="M231" s="24">
        <v>3479304166745.4702</v>
      </c>
      <c r="N231" s="24">
        <v>3901827241973.8999</v>
      </c>
      <c r="O231" s="24">
        <v>4074722030848.4902</v>
      </c>
    </row>
    <row r="232" spans="1:15">
      <c r="A232" s="25" t="s">
        <v>44</v>
      </c>
      <c r="B232" s="24" t="s">
        <v>516</v>
      </c>
      <c r="C232" s="24" t="s">
        <v>589</v>
      </c>
      <c r="D232" s="24" t="s">
        <v>590</v>
      </c>
      <c r="E232" s="24">
        <v>3310277926.5899701</v>
      </c>
      <c r="F232" s="24">
        <v>3365711796.3820601</v>
      </c>
      <c r="G232" s="24">
        <v>3429461495.4133501</v>
      </c>
      <c r="H232" s="24">
        <v>3872459249.7463102</v>
      </c>
      <c r="I232" s="24">
        <v>3873308389.3000598</v>
      </c>
      <c r="J232" s="24">
        <v>4321655656.3317699</v>
      </c>
      <c r="K232" s="24">
        <v>4574986536.9079103</v>
      </c>
      <c r="L232" s="24">
        <v>4180866177.0394602</v>
      </c>
      <c r="M232" s="24">
        <v>4486979198.3065996</v>
      </c>
      <c r="N232" s="24">
        <v>4819949975.18151</v>
      </c>
      <c r="O232" s="24">
        <v>5356344850.4941502</v>
      </c>
    </row>
    <row r="233" spans="1:15">
      <c r="A233" s="25" t="s">
        <v>30</v>
      </c>
      <c r="B233" s="24" t="s">
        <v>517</v>
      </c>
      <c r="C233" s="24" t="s">
        <v>589</v>
      </c>
      <c r="D233" s="24" t="s">
        <v>590</v>
      </c>
      <c r="E233" s="24">
        <v>291382991177.698</v>
      </c>
      <c r="F233" s="24">
        <v>281710416557.29199</v>
      </c>
      <c r="G233" s="24">
        <v>341104820155.46399</v>
      </c>
      <c r="H233" s="24">
        <v>370819140946.55298</v>
      </c>
      <c r="I233" s="24">
        <v>397558222957.16998</v>
      </c>
      <c r="J233" s="24">
        <v>420333203150.42603</v>
      </c>
      <c r="K233" s="24">
        <v>407339361695.57703</v>
      </c>
      <c r="L233" s="24">
        <v>401295941041.29602</v>
      </c>
      <c r="M233" s="24">
        <v>413430123185.367</v>
      </c>
      <c r="N233" s="24">
        <v>456294704152.64697</v>
      </c>
      <c r="O233" s="24">
        <v>506514103905.26801</v>
      </c>
    </row>
    <row r="234" spans="1:15">
      <c r="A234" s="25" t="s">
        <v>518</v>
      </c>
      <c r="B234" s="24" t="s">
        <v>519</v>
      </c>
      <c r="C234" s="24" t="s">
        <v>589</v>
      </c>
      <c r="D234" s="24" t="s">
        <v>590</v>
      </c>
      <c r="E234" s="24">
        <v>5161337336.4036503</v>
      </c>
      <c r="F234" s="24">
        <v>4979481980.3509798</v>
      </c>
      <c r="G234" s="24">
        <v>5642178579.5843801</v>
      </c>
      <c r="H234" s="24">
        <v>6522732202.5074797</v>
      </c>
      <c r="I234" s="24">
        <v>7633049792.0932102</v>
      </c>
      <c r="J234" s="24">
        <v>8448469837.5383101</v>
      </c>
      <c r="K234" s="24">
        <v>9112544556.0596199</v>
      </c>
      <c r="L234" s="24">
        <v>7854602391.6535501</v>
      </c>
      <c r="M234" s="24">
        <v>6952678127.0339603</v>
      </c>
      <c r="N234" s="24">
        <v>7157865188.2522202</v>
      </c>
      <c r="O234" s="24">
        <v>7522947810.1232595</v>
      </c>
    </row>
    <row r="235" spans="1:15">
      <c r="A235" s="25" t="s">
        <v>31</v>
      </c>
      <c r="B235" s="24" t="s">
        <v>520</v>
      </c>
      <c r="C235" s="24" t="s">
        <v>589</v>
      </c>
      <c r="D235" s="24" t="s">
        <v>590</v>
      </c>
      <c r="E235" s="24">
        <v>19271523178.807899</v>
      </c>
      <c r="F235" s="24">
        <v>20214385964.9123</v>
      </c>
      <c r="G235" s="24">
        <v>22583157894.736801</v>
      </c>
      <c r="H235" s="24">
        <v>29233333333.333302</v>
      </c>
      <c r="I235" s="24">
        <v>35164210526.315804</v>
      </c>
      <c r="J235" s="24">
        <v>39197543859.649101</v>
      </c>
      <c r="K235" s="24">
        <v>43524210526.315804</v>
      </c>
      <c r="L235" s="24">
        <v>35799714285.714302</v>
      </c>
      <c r="M235" s="24">
        <v>36180000000</v>
      </c>
      <c r="N235" s="24">
        <v>37926285714.285698</v>
      </c>
      <c r="O235" s="24">
        <v>40761142857.142899</v>
      </c>
    </row>
    <row r="236" spans="1:15">
      <c r="A236" s="25" t="s">
        <v>583</v>
      </c>
      <c r="B236" s="24" t="s">
        <v>522</v>
      </c>
      <c r="C236" s="24" t="s">
        <v>589</v>
      </c>
      <c r="D236" s="24" t="s">
        <v>590</v>
      </c>
      <c r="E236" s="24">
        <v>4402822594370.46</v>
      </c>
      <c r="F236" s="24">
        <v>4123850567303.6499</v>
      </c>
      <c r="G236" s="24">
        <v>5153142407819.0303</v>
      </c>
      <c r="H236" s="24">
        <v>5878955134451.25</v>
      </c>
      <c r="I236" s="24">
        <v>5935625710383.6699</v>
      </c>
      <c r="J236" s="24">
        <v>6081836606493.2598</v>
      </c>
      <c r="K236" s="24">
        <v>6200027783295.3398</v>
      </c>
      <c r="L236" s="24">
        <v>5291584333881.5596</v>
      </c>
      <c r="M236" s="24">
        <v>5155452908226.5996</v>
      </c>
      <c r="N236" s="24">
        <v>5745984224045.25</v>
      </c>
      <c r="O236" s="24">
        <v>5574628171203.2998</v>
      </c>
    </row>
    <row r="237" spans="1:15">
      <c r="A237" s="25" t="s">
        <v>523</v>
      </c>
      <c r="B237" s="24" t="s">
        <v>524</v>
      </c>
      <c r="C237" s="24" t="s">
        <v>589</v>
      </c>
      <c r="D237" s="24" t="s">
        <v>590</v>
      </c>
      <c r="E237" s="24">
        <v>648490994.28286195</v>
      </c>
      <c r="F237" s="24">
        <v>726880268.12333095</v>
      </c>
      <c r="G237" s="24">
        <v>881825544.16055095</v>
      </c>
      <c r="H237" s="24">
        <v>1054725856.53067</v>
      </c>
      <c r="I237" s="24">
        <v>1147780082.9298201</v>
      </c>
      <c r="J237" s="24">
        <v>1395525350.39395</v>
      </c>
      <c r="K237" s="24">
        <v>1447312263.5569999</v>
      </c>
      <c r="L237" s="24">
        <v>1596658766.7116499</v>
      </c>
      <c r="M237" s="24">
        <v>1656039024.02723</v>
      </c>
      <c r="N237" s="24">
        <v>1609669330.1243899</v>
      </c>
      <c r="O237" s="24">
        <v>1568611562.0055599</v>
      </c>
    </row>
    <row r="238" spans="1:15">
      <c r="A238" s="25" t="s">
        <v>584</v>
      </c>
      <c r="B238" s="24" t="s">
        <v>526</v>
      </c>
      <c r="C238" s="24" t="s">
        <v>589</v>
      </c>
      <c r="D238" s="24" t="s">
        <v>590</v>
      </c>
      <c r="E238" s="24">
        <v>1235526075492.6101</v>
      </c>
      <c r="F238" s="24">
        <v>1191381484213.8101</v>
      </c>
      <c r="G238" s="24">
        <v>1374760211111.6399</v>
      </c>
      <c r="H238" s="24">
        <v>1555467086750.99</v>
      </c>
      <c r="I238" s="24">
        <v>1717642740488.5601</v>
      </c>
      <c r="J238" s="24">
        <v>1605376103752.8301</v>
      </c>
      <c r="K238" s="24">
        <v>1584600427333.97</v>
      </c>
      <c r="L238" s="24">
        <v>1422834744463.52</v>
      </c>
      <c r="M238" s="24">
        <v>1441146254299.5801</v>
      </c>
      <c r="N238" s="24">
        <v>1413870262588.0801</v>
      </c>
      <c r="O238" s="27"/>
    </row>
    <row r="239" spans="1:15">
      <c r="A239" s="25" t="s">
        <v>527</v>
      </c>
      <c r="B239" s="24" t="s">
        <v>528</v>
      </c>
      <c r="C239" s="24" t="s">
        <v>589</v>
      </c>
      <c r="D239" s="24" t="s">
        <v>590</v>
      </c>
      <c r="E239" s="24">
        <v>349484427.60942799</v>
      </c>
      <c r="F239" s="24">
        <v>318166562.78467703</v>
      </c>
      <c r="G239" s="24">
        <v>369485198.81797898</v>
      </c>
      <c r="H239" s="24">
        <v>423011844.33164102</v>
      </c>
      <c r="I239" s="24">
        <v>472358251.22426099</v>
      </c>
      <c r="J239" s="24">
        <v>450686353.67401099</v>
      </c>
      <c r="K239" s="24">
        <v>443911052.25404203</v>
      </c>
      <c r="L239" s="24">
        <v>435438217.281663</v>
      </c>
      <c r="M239" s="24">
        <v>401109307.35930699</v>
      </c>
      <c r="N239" s="24">
        <v>430174168.74010402</v>
      </c>
      <c r="O239" s="24">
        <v>450353313.88458401</v>
      </c>
    </row>
    <row r="240" spans="1:15">
      <c r="A240" s="25" t="s">
        <v>585</v>
      </c>
      <c r="B240" s="24" t="s">
        <v>530</v>
      </c>
      <c r="C240" s="24" t="s">
        <v>589</v>
      </c>
      <c r="D240" s="24" t="s">
        <v>590</v>
      </c>
      <c r="E240" s="24">
        <v>1527472606190.1101</v>
      </c>
      <c r="F240" s="24">
        <v>1683456769133.3101</v>
      </c>
      <c r="G240" s="24">
        <v>2060781195903.1699</v>
      </c>
      <c r="H240" s="24">
        <v>2271837830662.8398</v>
      </c>
      <c r="I240" s="24">
        <v>2297332203012.8999</v>
      </c>
      <c r="J240" s="24">
        <v>2357132410757.71</v>
      </c>
      <c r="K240" s="24">
        <v>2581822536189.3701</v>
      </c>
      <c r="L240" s="24">
        <v>2697257683468.9902</v>
      </c>
      <c r="M240" s="24">
        <v>2924355490449.9302</v>
      </c>
      <c r="N240" s="24">
        <v>3347019816218.73</v>
      </c>
      <c r="O240" s="24">
        <v>3446629610783.0801</v>
      </c>
    </row>
    <row r="241" spans="1:15">
      <c r="A241" s="25" t="s">
        <v>586</v>
      </c>
      <c r="B241" s="24" t="s">
        <v>532</v>
      </c>
      <c r="C241" s="24" t="s">
        <v>589</v>
      </c>
      <c r="D241" s="24" t="s">
        <v>590</v>
      </c>
      <c r="E241" s="24">
        <v>1218783696166.3301</v>
      </c>
      <c r="F241" s="24">
        <v>1161200857415.51</v>
      </c>
      <c r="G241" s="24">
        <v>1380722711234.25</v>
      </c>
      <c r="H241" s="24">
        <v>1558761240263.5</v>
      </c>
      <c r="I241" s="24">
        <v>1634869239546.74</v>
      </c>
      <c r="J241" s="24">
        <v>1744337040678.45</v>
      </c>
      <c r="K241" s="24">
        <v>1826947093216.3701</v>
      </c>
      <c r="L241" s="24">
        <v>1665849283759.3999</v>
      </c>
      <c r="M241" s="24">
        <v>1538123696903.4299</v>
      </c>
      <c r="N241" s="24">
        <v>1639171578758.9199</v>
      </c>
      <c r="O241" s="24">
        <v>1713887508951.01</v>
      </c>
    </row>
    <row r="242" spans="1:15">
      <c r="A242" s="25" t="s">
        <v>533</v>
      </c>
      <c r="B242" s="24" t="s">
        <v>534</v>
      </c>
      <c r="C242" s="24" t="s">
        <v>589</v>
      </c>
      <c r="D242" s="24" t="s">
        <v>590</v>
      </c>
      <c r="E242" s="24">
        <v>27871587349.541302</v>
      </c>
      <c r="F242" s="24">
        <v>19172165225.501499</v>
      </c>
      <c r="G242" s="24">
        <v>22157948396.204201</v>
      </c>
      <c r="H242" s="24">
        <v>25433011405.301701</v>
      </c>
      <c r="I242" s="24">
        <v>25763220107.0051</v>
      </c>
      <c r="J242" s="24">
        <v>27268478564.554699</v>
      </c>
      <c r="K242" s="24">
        <v>27615843098.094898</v>
      </c>
      <c r="L242" s="24">
        <v>25062893969.329201</v>
      </c>
      <c r="M242" s="24">
        <v>22284780326.885601</v>
      </c>
      <c r="N242" s="24">
        <v>22474828527.177502</v>
      </c>
      <c r="O242" s="24">
        <v>23808146747.7994</v>
      </c>
    </row>
    <row r="243" spans="1:15">
      <c r="A243" s="25" t="s">
        <v>56</v>
      </c>
      <c r="B243" s="24" t="s">
        <v>535</v>
      </c>
      <c r="C243" s="24" t="s">
        <v>589</v>
      </c>
      <c r="D243" s="24" t="s">
        <v>590</v>
      </c>
      <c r="E243" s="24">
        <v>44856586316.045799</v>
      </c>
      <c r="F243" s="24">
        <v>43454935940.1614</v>
      </c>
      <c r="G243" s="24">
        <v>44050929160.262703</v>
      </c>
      <c r="H243" s="24">
        <v>45810626509.447403</v>
      </c>
      <c r="I243" s="24">
        <v>45044112939.368698</v>
      </c>
      <c r="J243" s="24">
        <v>46251061734.474098</v>
      </c>
      <c r="K243" s="24">
        <v>47632326088.237</v>
      </c>
      <c r="L243" s="24">
        <v>43173480831.9739</v>
      </c>
      <c r="M243" s="24">
        <v>41801210428.305397</v>
      </c>
      <c r="N243" s="24">
        <v>39802430354.6334</v>
      </c>
      <c r="O243" s="24">
        <v>39770297328.950897</v>
      </c>
    </row>
    <row r="244" spans="1:15">
      <c r="A244" s="25" t="s">
        <v>536</v>
      </c>
      <c r="B244" s="24" t="s">
        <v>537</v>
      </c>
      <c r="C244" s="24" t="s">
        <v>589</v>
      </c>
      <c r="D244" s="24" t="s">
        <v>590</v>
      </c>
      <c r="E244" s="24">
        <v>764335657625.81604</v>
      </c>
      <c r="F244" s="24">
        <v>644639902000</v>
      </c>
      <c r="G244" s="24">
        <v>771901768898.05701</v>
      </c>
      <c r="H244" s="24">
        <v>832523680895.52197</v>
      </c>
      <c r="I244" s="24">
        <v>873982246603.56299</v>
      </c>
      <c r="J244" s="24">
        <v>950579413121.12598</v>
      </c>
      <c r="K244" s="24">
        <v>934185915375.828</v>
      </c>
      <c r="L244" s="24">
        <v>859796872683.823</v>
      </c>
      <c r="M244" s="24">
        <v>863721648058.01099</v>
      </c>
      <c r="N244" s="24">
        <v>852676779693.53894</v>
      </c>
      <c r="O244" s="24">
        <v>771350331372.71106</v>
      </c>
    </row>
    <row r="245" spans="1:15">
      <c r="A245" s="25" t="s">
        <v>538</v>
      </c>
      <c r="B245" s="24" t="s">
        <v>539</v>
      </c>
      <c r="C245" s="24" t="s">
        <v>589</v>
      </c>
      <c r="D245" s="24" t="s">
        <v>590</v>
      </c>
      <c r="E245" s="24">
        <v>30290219.7617849</v>
      </c>
      <c r="F245" s="24">
        <v>27101076.275152098</v>
      </c>
      <c r="G245" s="24">
        <v>31823518.620436601</v>
      </c>
      <c r="H245" s="24">
        <v>38711810.211449198</v>
      </c>
      <c r="I245" s="24">
        <v>37671774.694553703</v>
      </c>
      <c r="J245" s="24">
        <v>37509075.111025304</v>
      </c>
      <c r="K245" s="24">
        <v>37290607.535604797</v>
      </c>
      <c r="L245" s="24">
        <v>35492074.224325702</v>
      </c>
      <c r="M245" s="24">
        <v>36547799.583705001</v>
      </c>
      <c r="N245" s="24">
        <v>40619251.992642596</v>
      </c>
      <c r="O245" s="24">
        <v>42588164.973102197</v>
      </c>
    </row>
    <row r="246" spans="1:15">
      <c r="A246" s="25" t="s">
        <v>55</v>
      </c>
      <c r="B246" s="24" t="s">
        <v>540</v>
      </c>
      <c r="C246" s="24" t="s">
        <v>589</v>
      </c>
      <c r="D246" s="24" t="s">
        <v>590</v>
      </c>
      <c r="E246" s="24">
        <v>27941177434.508701</v>
      </c>
      <c r="F246" s="24">
        <v>29081425282.294899</v>
      </c>
      <c r="G246" s="24">
        <v>32014249841.4151</v>
      </c>
      <c r="H246" s="24">
        <v>34657139495.403099</v>
      </c>
      <c r="I246" s="24">
        <v>39650530214.328697</v>
      </c>
      <c r="J246" s="24">
        <v>45680532613.759102</v>
      </c>
      <c r="K246" s="24">
        <v>49964788814.092697</v>
      </c>
      <c r="L246" s="24">
        <v>47378599025.304398</v>
      </c>
      <c r="M246" s="24">
        <v>49774021003.074699</v>
      </c>
      <c r="N246" s="24">
        <v>53320625958.562798</v>
      </c>
      <c r="O246" s="24">
        <v>58001200572.3965</v>
      </c>
    </row>
    <row r="247" spans="1:15">
      <c r="A247" s="25" t="s">
        <v>541</v>
      </c>
      <c r="B247" s="24" t="s">
        <v>542</v>
      </c>
      <c r="C247" s="24" t="s">
        <v>589</v>
      </c>
      <c r="D247" s="24" t="s">
        <v>590</v>
      </c>
      <c r="E247" s="24">
        <v>14239026629.639</v>
      </c>
      <c r="F247" s="24">
        <v>24924179655.5811</v>
      </c>
      <c r="G247" s="24">
        <v>26457287917.780102</v>
      </c>
      <c r="H247" s="24">
        <v>27646526401.817001</v>
      </c>
      <c r="I247" s="24">
        <v>27084639297.081699</v>
      </c>
      <c r="J247" s="24">
        <v>28681464765.3339</v>
      </c>
      <c r="K247" s="24">
        <v>32348119639.074299</v>
      </c>
      <c r="L247" s="24">
        <v>32124730770.808601</v>
      </c>
      <c r="M247" s="24">
        <v>28967460676.825199</v>
      </c>
      <c r="N247" s="24">
        <v>30756466548.054298</v>
      </c>
      <c r="O247" s="24">
        <v>32772824208.949902</v>
      </c>
    </row>
    <row r="248" spans="1:15">
      <c r="A248" s="25" t="s">
        <v>80</v>
      </c>
      <c r="B248" s="24" t="s">
        <v>543</v>
      </c>
      <c r="C248" s="24" t="s">
        <v>589</v>
      </c>
      <c r="D248" s="24" t="s">
        <v>590</v>
      </c>
      <c r="E248" s="24">
        <v>179816790704.73901</v>
      </c>
      <c r="F248" s="24">
        <v>117113410001.02699</v>
      </c>
      <c r="G248" s="24">
        <v>136013155905.036</v>
      </c>
      <c r="H248" s="24">
        <v>163159671670.26501</v>
      </c>
      <c r="I248" s="24">
        <v>175781379051.43301</v>
      </c>
      <c r="J248" s="24">
        <v>183310146378.08099</v>
      </c>
      <c r="K248" s="24">
        <v>133503411375.739</v>
      </c>
      <c r="L248" s="24">
        <v>91030959454.696106</v>
      </c>
      <c r="M248" s="24">
        <v>93355993628.504196</v>
      </c>
      <c r="N248" s="24">
        <v>112190355158.17799</v>
      </c>
      <c r="O248" s="24">
        <v>130901858421.72</v>
      </c>
    </row>
    <row r="249" spans="1:15">
      <c r="A249" s="25" t="s">
        <v>544</v>
      </c>
      <c r="B249" s="24" t="s">
        <v>545</v>
      </c>
      <c r="C249" s="24" t="s">
        <v>589</v>
      </c>
      <c r="D249" s="24" t="s">
        <v>590</v>
      </c>
      <c r="E249" s="24">
        <v>13663910366376.1</v>
      </c>
      <c r="F249" s="24">
        <v>13257668123171</v>
      </c>
      <c r="G249" s="24">
        <v>16216910862238.199</v>
      </c>
      <c r="H249" s="24">
        <v>19395372226496.801</v>
      </c>
      <c r="I249" s="24">
        <v>20780446805746.5</v>
      </c>
      <c r="J249" s="24">
        <v>22022555443165.898</v>
      </c>
      <c r="K249" s="24">
        <v>22722888759366.801</v>
      </c>
      <c r="L249" s="24">
        <v>21344663258318</v>
      </c>
      <c r="M249" s="24">
        <v>21330536898265.801</v>
      </c>
      <c r="N249" s="24">
        <v>23570009724735.5</v>
      </c>
      <c r="O249" s="24">
        <v>25289258609173.199</v>
      </c>
    </row>
    <row r="250" spans="1:15">
      <c r="A250" s="25" t="s">
        <v>100</v>
      </c>
      <c r="B250" s="24" t="s">
        <v>546</v>
      </c>
      <c r="C250" s="24" t="s">
        <v>589</v>
      </c>
      <c r="D250" s="24" t="s">
        <v>590</v>
      </c>
      <c r="E250" s="24">
        <v>30366213119.292801</v>
      </c>
      <c r="F250" s="24">
        <v>31660911277.0294</v>
      </c>
      <c r="G250" s="24">
        <v>40284481651.9021</v>
      </c>
      <c r="H250" s="24">
        <v>47962439303.724701</v>
      </c>
      <c r="I250" s="24">
        <v>51264390116.490898</v>
      </c>
      <c r="J250" s="24">
        <v>57531233350.910103</v>
      </c>
      <c r="K250" s="24">
        <v>57236013086.122299</v>
      </c>
      <c r="L250" s="24">
        <v>53274304222.136002</v>
      </c>
      <c r="M250" s="24">
        <v>52687612261.542397</v>
      </c>
      <c r="N250" s="24">
        <v>59530088536.217903</v>
      </c>
      <c r="O250" s="24">
        <v>59596885023.091698</v>
      </c>
    </row>
    <row r="251" spans="1:15">
      <c r="A251" s="25" t="s">
        <v>547</v>
      </c>
      <c r="B251" s="24" t="s">
        <v>548</v>
      </c>
      <c r="C251" s="24" t="s">
        <v>589</v>
      </c>
      <c r="D251" s="24" t="s">
        <v>590</v>
      </c>
      <c r="E251" s="24">
        <v>14712844084000</v>
      </c>
      <c r="F251" s="24">
        <v>14448933025000</v>
      </c>
      <c r="G251" s="24">
        <v>14992052727000</v>
      </c>
      <c r="H251" s="24">
        <v>15542581104000</v>
      </c>
      <c r="I251" s="24">
        <v>16197007349000</v>
      </c>
      <c r="J251" s="24">
        <v>16784849190000</v>
      </c>
      <c r="K251" s="24">
        <v>17521746534000</v>
      </c>
      <c r="L251" s="24">
        <v>18219297584000</v>
      </c>
      <c r="M251" s="24">
        <v>18707188235000</v>
      </c>
      <c r="N251" s="24">
        <v>19485393853000</v>
      </c>
      <c r="O251" s="24">
        <v>20529049174601.5</v>
      </c>
    </row>
    <row r="252" spans="1:15">
      <c r="A252" s="25" t="s">
        <v>32</v>
      </c>
      <c r="B252" s="24" t="s">
        <v>549</v>
      </c>
      <c r="C252" s="24" t="s">
        <v>589</v>
      </c>
      <c r="D252" s="24" t="s">
        <v>590</v>
      </c>
      <c r="E252" s="24">
        <v>29549438883.833801</v>
      </c>
      <c r="F252" s="24">
        <v>33689223673.257702</v>
      </c>
      <c r="G252" s="24">
        <v>46679875793.572403</v>
      </c>
      <c r="H252" s="24">
        <v>56516280748.377701</v>
      </c>
      <c r="I252" s="24">
        <v>63628854498.502403</v>
      </c>
      <c r="J252" s="24">
        <v>68997168337.678207</v>
      </c>
      <c r="K252" s="24">
        <v>76658542757.470703</v>
      </c>
      <c r="L252" s="24">
        <v>81847410181.795303</v>
      </c>
      <c r="M252" s="24">
        <v>81779012350.883301</v>
      </c>
      <c r="N252" s="24">
        <v>59159945320.566704</v>
      </c>
      <c r="O252" s="24">
        <v>50392607758.232399</v>
      </c>
    </row>
    <row r="253" spans="1:15">
      <c r="A253" s="25" t="s">
        <v>550</v>
      </c>
      <c r="B253" s="24" t="s">
        <v>551</v>
      </c>
      <c r="C253" s="24" t="s">
        <v>589</v>
      </c>
      <c r="D253" s="24" t="s">
        <v>590</v>
      </c>
      <c r="E253" s="24">
        <v>695428851.85185206</v>
      </c>
      <c r="F253" s="24">
        <v>674922481.48148203</v>
      </c>
      <c r="G253" s="24">
        <v>681225925.92592597</v>
      </c>
      <c r="H253" s="24">
        <v>676129629.62962997</v>
      </c>
      <c r="I253" s="24">
        <v>692933333.33333302</v>
      </c>
      <c r="J253" s="24">
        <v>721207407.40740705</v>
      </c>
      <c r="K253" s="24">
        <v>727714814.81481504</v>
      </c>
      <c r="L253" s="24">
        <v>755400000</v>
      </c>
      <c r="M253" s="24">
        <v>774429629.62962997</v>
      </c>
      <c r="N253" s="24">
        <v>792177777.77777803</v>
      </c>
      <c r="O253" s="24">
        <v>811300000</v>
      </c>
    </row>
    <row r="254" spans="1:15">
      <c r="A254" s="25" t="s">
        <v>552</v>
      </c>
      <c r="B254" s="24" t="s">
        <v>553</v>
      </c>
      <c r="C254" s="24" t="s">
        <v>589</v>
      </c>
      <c r="D254" s="24" t="s">
        <v>590</v>
      </c>
      <c r="E254" s="24">
        <v>315953388510.67798</v>
      </c>
      <c r="F254" s="24">
        <v>329787628928.47198</v>
      </c>
      <c r="G254" s="24">
        <v>393192354510.65302</v>
      </c>
      <c r="H254" s="24">
        <v>316482190800.36401</v>
      </c>
      <c r="I254" s="24">
        <v>381286237847.66699</v>
      </c>
      <c r="J254" s="24">
        <v>371005379786.56598</v>
      </c>
      <c r="K254" s="24">
        <v>482359318767.703</v>
      </c>
      <c r="L254" s="27"/>
      <c r="M254" s="27"/>
      <c r="N254" s="27"/>
      <c r="O254" s="27"/>
    </row>
    <row r="255" spans="1:15">
      <c r="A255" s="25" t="s">
        <v>554</v>
      </c>
      <c r="B255" s="24" t="s">
        <v>555</v>
      </c>
      <c r="C255" s="24" t="s">
        <v>589</v>
      </c>
      <c r="D255" s="24" t="s">
        <v>590</v>
      </c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</row>
    <row r="256" spans="1:15">
      <c r="A256" s="25" t="s">
        <v>556</v>
      </c>
      <c r="B256" s="24" t="s">
        <v>557</v>
      </c>
      <c r="C256" s="24" t="s">
        <v>589</v>
      </c>
      <c r="D256" s="24" t="s">
        <v>590</v>
      </c>
      <c r="E256" s="24">
        <v>4250000000</v>
      </c>
      <c r="F256" s="24">
        <v>4203000000</v>
      </c>
      <c r="G256" s="24">
        <v>4339000000</v>
      </c>
      <c r="H256" s="24">
        <v>4239000000</v>
      </c>
      <c r="I256" s="24">
        <v>4095000000</v>
      </c>
      <c r="J256" s="24">
        <v>3762000000</v>
      </c>
      <c r="K256" s="24">
        <v>3622000000</v>
      </c>
      <c r="L256" s="24">
        <v>3748000000</v>
      </c>
      <c r="M256" s="24">
        <v>3863000000</v>
      </c>
      <c r="N256" s="24">
        <v>3855000000</v>
      </c>
      <c r="O256" s="27"/>
    </row>
    <row r="257" spans="1:15">
      <c r="A257" s="25" t="s">
        <v>38</v>
      </c>
      <c r="B257" s="24" t="s">
        <v>558</v>
      </c>
      <c r="C257" s="24" t="s">
        <v>589</v>
      </c>
      <c r="D257" s="24" t="s">
        <v>590</v>
      </c>
      <c r="E257" s="24">
        <v>99130304099.127396</v>
      </c>
      <c r="F257" s="24">
        <v>106014659770.222</v>
      </c>
      <c r="G257" s="24">
        <v>115931749697.241</v>
      </c>
      <c r="H257" s="24">
        <v>135539438559.709</v>
      </c>
      <c r="I257" s="24">
        <v>155820001920.492</v>
      </c>
      <c r="J257" s="24">
        <v>171222025117.38101</v>
      </c>
      <c r="K257" s="24">
        <v>186204652922.26199</v>
      </c>
      <c r="L257" s="24">
        <v>193241108709.53601</v>
      </c>
      <c r="M257" s="24">
        <v>205276172134.901</v>
      </c>
      <c r="N257" s="24">
        <v>223779865815.18301</v>
      </c>
      <c r="O257" s="24">
        <v>245213686369.15701</v>
      </c>
    </row>
    <row r="258" spans="1:15">
      <c r="A258" s="25" t="s">
        <v>559</v>
      </c>
      <c r="B258" s="24" t="s">
        <v>560</v>
      </c>
      <c r="C258" s="24" t="s">
        <v>589</v>
      </c>
      <c r="D258" s="24" t="s">
        <v>590</v>
      </c>
      <c r="E258" s="24">
        <v>607958616.14341497</v>
      </c>
      <c r="F258" s="24">
        <v>610066628.69305801</v>
      </c>
      <c r="G258" s="24">
        <v>700804286.22435403</v>
      </c>
      <c r="H258" s="24">
        <v>792149700.67911601</v>
      </c>
      <c r="I258" s="24">
        <v>781702874.106058</v>
      </c>
      <c r="J258" s="24">
        <v>801787555.86112106</v>
      </c>
      <c r="K258" s="24">
        <v>814954306.97103298</v>
      </c>
      <c r="L258" s="24">
        <v>759689950.93091798</v>
      </c>
      <c r="M258" s="24">
        <v>804332795.57501698</v>
      </c>
      <c r="N258" s="24">
        <v>880043553.74844205</v>
      </c>
      <c r="O258" s="24">
        <v>906050106.97269499</v>
      </c>
    </row>
    <row r="259" spans="1:15">
      <c r="A259" s="25" t="s">
        <v>561</v>
      </c>
      <c r="B259" s="24" t="s">
        <v>562</v>
      </c>
      <c r="C259" s="24" t="s">
        <v>589</v>
      </c>
      <c r="D259" s="24" t="s">
        <v>590</v>
      </c>
      <c r="E259" s="24">
        <v>63675554101967.602</v>
      </c>
      <c r="F259" s="24">
        <v>60395540053791.602</v>
      </c>
      <c r="G259" s="24">
        <v>66113119131563.297</v>
      </c>
      <c r="H259" s="24">
        <v>73448341079239</v>
      </c>
      <c r="I259" s="24">
        <v>75145997061963.797</v>
      </c>
      <c r="J259" s="24">
        <v>77302022602630.094</v>
      </c>
      <c r="K259" s="24">
        <v>79450807677429.703</v>
      </c>
      <c r="L259" s="24">
        <v>75198758494968.906</v>
      </c>
      <c r="M259" s="24">
        <v>76335795445380.5</v>
      </c>
      <c r="N259" s="24">
        <v>81229182706392.5</v>
      </c>
      <c r="O259" s="24">
        <v>86357073448746.203</v>
      </c>
    </row>
    <row r="260" spans="1:15">
      <c r="A260" s="25" t="s">
        <v>563</v>
      </c>
      <c r="B260" s="24" t="s">
        <v>564</v>
      </c>
      <c r="C260" s="24" t="s">
        <v>589</v>
      </c>
      <c r="D260" s="24" t="s">
        <v>590</v>
      </c>
      <c r="E260" s="24">
        <v>619260721.57930601</v>
      </c>
      <c r="F260" s="24">
        <v>584706020.21385705</v>
      </c>
      <c r="G260" s="24">
        <v>663161517.850106</v>
      </c>
      <c r="H260" s="24">
        <v>737401692.21747506</v>
      </c>
      <c r="I260" s="24">
        <v>760549587.13602805</v>
      </c>
      <c r="J260" s="24">
        <v>770021663.96778905</v>
      </c>
      <c r="K260" s="24">
        <v>756919917.33402205</v>
      </c>
      <c r="L260" s="24">
        <v>788307330.55567002</v>
      </c>
      <c r="M260" s="24">
        <v>799376439.53016806</v>
      </c>
      <c r="N260" s="24">
        <v>831903809.74917197</v>
      </c>
      <c r="O260" s="24">
        <v>820491817.331671</v>
      </c>
    </row>
    <row r="261" spans="1:15">
      <c r="A261" s="25" t="s">
        <v>565</v>
      </c>
      <c r="B261" s="24" t="s">
        <v>566</v>
      </c>
      <c r="C261" s="24" t="s">
        <v>589</v>
      </c>
      <c r="D261" s="24" t="s">
        <v>590</v>
      </c>
      <c r="E261" s="24">
        <v>5687417606.5621796</v>
      </c>
      <c r="F261" s="24">
        <v>5653792720.2000599</v>
      </c>
      <c r="G261" s="24">
        <v>5835874320.5621099</v>
      </c>
      <c r="H261" s="24">
        <v>6701698218.2628098</v>
      </c>
      <c r="I261" s="24">
        <v>6499807272.2600603</v>
      </c>
      <c r="J261" s="24">
        <v>7074777526.8959999</v>
      </c>
      <c r="K261" s="24">
        <v>7396705194.6326599</v>
      </c>
      <c r="L261" s="24">
        <v>6442915788.3057804</v>
      </c>
      <c r="M261" s="24">
        <v>6719172016.8253298</v>
      </c>
      <c r="N261" s="24">
        <v>7245707184.8169899</v>
      </c>
      <c r="O261" s="24">
        <v>7942961738.3089304</v>
      </c>
    </row>
    <row r="262" spans="1:15">
      <c r="A262" s="25" t="s">
        <v>567</v>
      </c>
      <c r="B262" s="24" t="s">
        <v>568</v>
      </c>
      <c r="C262" s="24" t="s">
        <v>589</v>
      </c>
      <c r="D262" s="24" t="s">
        <v>590</v>
      </c>
      <c r="E262" s="24">
        <v>26910851361.755501</v>
      </c>
      <c r="F262" s="24">
        <v>25130274124.252399</v>
      </c>
      <c r="G262" s="24">
        <v>30906749533.221001</v>
      </c>
      <c r="H262" s="24">
        <v>32726417212.348</v>
      </c>
      <c r="I262" s="24">
        <v>35401341663.042503</v>
      </c>
      <c r="J262" s="24">
        <v>40415235701.987099</v>
      </c>
      <c r="K262" s="24">
        <v>43206469767.441902</v>
      </c>
      <c r="L262" s="24">
        <v>36976204506.065903</v>
      </c>
      <c r="M262" s="24">
        <v>28084676409.185799</v>
      </c>
      <c r="N262" s="24">
        <v>24561327989.312</v>
      </c>
      <c r="O262" s="24">
        <v>27591261663.285999</v>
      </c>
    </row>
    <row r="263" spans="1:15">
      <c r="A263" s="25" t="s">
        <v>52</v>
      </c>
      <c r="B263" s="24" t="s">
        <v>569</v>
      </c>
      <c r="C263" s="24" t="s">
        <v>589</v>
      </c>
      <c r="D263" s="24" t="s">
        <v>590</v>
      </c>
      <c r="E263" s="24">
        <v>286769839732.72601</v>
      </c>
      <c r="F263" s="24">
        <v>295936485832.63501</v>
      </c>
      <c r="G263" s="24">
        <v>375349442837.23999</v>
      </c>
      <c r="H263" s="24">
        <v>416418874936.30402</v>
      </c>
      <c r="I263" s="24">
        <v>396332702639.49597</v>
      </c>
      <c r="J263" s="24">
        <v>366829390478.95398</v>
      </c>
      <c r="K263" s="24">
        <v>350904575292.31702</v>
      </c>
      <c r="L263" s="24">
        <v>317620522794.82703</v>
      </c>
      <c r="M263" s="24">
        <v>296357282715.10901</v>
      </c>
      <c r="N263" s="24">
        <v>349554116683.81799</v>
      </c>
      <c r="O263" s="24">
        <v>368288939768.32202</v>
      </c>
    </row>
    <row r="264" spans="1:15">
      <c r="A264" s="25" t="s">
        <v>57</v>
      </c>
      <c r="B264" s="24" t="s">
        <v>570</v>
      </c>
      <c r="C264" s="24" t="s">
        <v>589</v>
      </c>
      <c r="D264" s="24" t="s">
        <v>590</v>
      </c>
      <c r="E264" s="24">
        <v>17910858637.9048</v>
      </c>
      <c r="F264" s="24">
        <v>15328342303.9575</v>
      </c>
      <c r="G264" s="24">
        <v>20265559483.854801</v>
      </c>
      <c r="H264" s="24">
        <v>23459515275.577599</v>
      </c>
      <c r="I264" s="24">
        <v>25503060420.026001</v>
      </c>
      <c r="J264" s="24">
        <v>28045512870.8834</v>
      </c>
      <c r="K264" s="24">
        <v>27150646908.724499</v>
      </c>
      <c r="L264" s="24">
        <v>21243347377.322601</v>
      </c>
      <c r="M264" s="24">
        <v>20954761767.1586</v>
      </c>
      <c r="N264" s="24">
        <v>25868142076.7897</v>
      </c>
      <c r="O264" s="24">
        <v>27005238896.166599</v>
      </c>
    </row>
    <row r="265" spans="1:15">
      <c r="A265" s="25" t="s">
        <v>48</v>
      </c>
      <c r="B265" s="24" t="s">
        <v>571</v>
      </c>
      <c r="C265" s="24" t="s">
        <v>589</v>
      </c>
      <c r="D265" s="24" t="s">
        <v>590</v>
      </c>
      <c r="E265" s="24">
        <v>4415702800</v>
      </c>
      <c r="F265" s="24">
        <v>9665793300</v>
      </c>
      <c r="G265" s="24">
        <v>12041655200</v>
      </c>
      <c r="H265" s="24">
        <v>14101920300</v>
      </c>
      <c r="I265" s="24">
        <v>17114849900</v>
      </c>
      <c r="J265" s="24">
        <v>19091020000</v>
      </c>
      <c r="K265" s="24">
        <v>19495519600</v>
      </c>
      <c r="L265" s="24">
        <v>19963120600</v>
      </c>
      <c r="M265" s="24">
        <v>20548678100</v>
      </c>
      <c r="N265" s="24">
        <v>22040902300</v>
      </c>
      <c r="O265" s="24">
        <v>24311560500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48A43-D35B-FB45-A35B-45E4D0C53A4F}">
  <dimension ref="A1:G70"/>
  <sheetViews>
    <sheetView workbookViewId="0">
      <selection sqref="A1:A1048576"/>
    </sheetView>
  </sheetViews>
  <sheetFormatPr baseColWidth="10" defaultRowHeight="16"/>
  <sheetData>
    <row r="1" spans="1:7">
      <c r="A1" s="18" t="s">
        <v>107</v>
      </c>
      <c r="B1">
        <v>2008</v>
      </c>
      <c r="C1">
        <v>2010</v>
      </c>
      <c r="D1">
        <v>2012</v>
      </c>
      <c r="E1">
        <v>2014</v>
      </c>
      <c r="F1">
        <v>2016</v>
      </c>
      <c r="G1">
        <v>2018</v>
      </c>
    </row>
    <row r="2" spans="1:7">
      <c r="A2" s="19" t="s">
        <v>78</v>
      </c>
      <c r="B2">
        <f>VLOOKUP(A2,'WAGE(all)'!$A$2:$O$265,5,FALSE)</f>
        <v>89.593002319335895</v>
      </c>
      <c r="C2">
        <f>VLOOKUP(A2,'WAGE(all)'!$A$2:$O$265,7,FALSE)</f>
        <v>89.054000854492202</v>
      </c>
      <c r="D2">
        <f>VLOOKUP(A2,'WAGE(all)'!$A$2:$O$265,9,FALSE)</f>
        <v>89.551002502441406</v>
      </c>
      <c r="E2">
        <f>VLOOKUP(A2,'WAGE(all)'!$A$2:$O$265,11,FALSE)</f>
        <v>89.667999267578097</v>
      </c>
      <c r="F2">
        <f>VLOOKUP(A2,'WAGE(all)'!$A$2:$O$265,13,FALSE)</f>
        <v>90.011001586914105</v>
      </c>
      <c r="G2">
        <f>VLOOKUP(A2,'WAGE(all)'!$A$2:$O$265,15,FALSE)</f>
        <v>90.403999328613295</v>
      </c>
    </row>
    <row r="3" spans="1:7">
      <c r="A3" s="19" t="s">
        <v>85</v>
      </c>
      <c r="B3">
        <f>VLOOKUP(A3,'WAGE(all)'!$A$2:$O$265,5,FALSE)</f>
        <v>86.657997131347699</v>
      </c>
      <c r="C3">
        <f>VLOOKUP(A3,'WAGE(all)'!$A$2:$O$265,7,FALSE)</f>
        <v>86.011001586914105</v>
      </c>
      <c r="D3">
        <f>VLOOKUP(A3,'WAGE(all)'!$A$2:$O$265,9,FALSE)</f>
        <v>85.375999450683594</v>
      </c>
      <c r="E3">
        <f>VLOOKUP(A3,'WAGE(all)'!$A$2:$O$265,11,FALSE)</f>
        <v>84.766998291015597</v>
      </c>
      <c r="F3">
        <f>VLOOKUP(A3,'WAGE(all)'!$A$2:$O$265,13,FALSE)</f>
        <v>84.566001892089801</v>
      </c>
      <c r="G3">
        <f>VLOOKUP(A3,'WAGE(all)'!$A$2:$O$265,15,FALSE)</f>
        <v>84.888999938964801</v>
      </c>
    </row>
    <row r="4" spans="1:7">
      <c r="A4" s="19" t="s">
        <v>74</v>
      </c>
      <c r="B4">
        <f>VLOOKUP(A4,'WAGE(all)'!$A$2:$O$265,5,FALSE)</f>
        <v>93.498001098632798</v>
      </c>
      <c r="C4">
        <f>VLOOKUP(A4,'WAGE(all)'!$A$2:$O$265,7,FALSE)</f>
        <v>91.837997436523395</v>
      </c>
      <c r="D4">
        <f>VLOOKUP(A4,'WAGE(all)'!$A$2:$O$265,9,FALSE)</f>
        <v>91.126998901367202</v>
      </c>
      <c r="E4">
        <f>VLOOKUP(A4,'WAGE(all)'!$A$2:$O$265,11,FALSE)</f>
        <v>91.255996704101605</v>
      </c>
      <c r="F4">
        <f>VLOOKUP(A4,'WAGE(all)'!$A$2:$O$265,13,FALSE)</f>
        <v>89.959999084472699</v>
      </c>
      <c r="G4">
        <f>VLOOKUP(A4,'WAGE(all)'!$A$2:$O$265,15,FALSE)</f>
        <v>91.415000915527301</v>
      </c>
    </row>
    <row r="5" spans="1:7">
      <c r="A5" s="19" t="s">
        <v>60</v>
      </c>
      <c r="B5">
        <f>VLOOKUP(A5,'WAGE(all)'!$A$2:$O$265,5,FALSE)</f>
        <v>83.234001159667997</v>
      </c>
      <c r="C5">
        <f>VLOOKUP(A5,'WAGE(all)'!$A$2:$O$265,7,FALSE)</f>
        <v>82.786003112792997</v>
      </c>
      <c r="D5">
        <f>VLOOKUP(A5,'WAGE(all)'!$A$2:$O$265,9,FALSE)</f>
        <v>83.169998168945298</v>
      </c>
      <c r="E5">
        <f>VLOOKUP(A5,'WAGE(all)'!$A$2:$O$265,11,FALSE)</f>
        <v>83.193000793457003</v>
      </c>
      <c r="F5">
        <f>VLOOKUP(A5,'WAGE(all)'!$A$2:$O$265,13,FALSE)</f>
        <v>83.765998840332003</v>
      </c>
      <c r="G5">
        <f>VLOOKUP(A5,'WAGE(all)'!$A$2:$O$265,15,FALSE)</f>
        <v>84.974998474121094</v>
      </c>
    </row>
    <row r="6" spans="1:7">
      <c r="A6" s="19" t="s">
        <v>69</v>
      </c>
      <c r="B6">
        <f>VLOOKUP(A6,'WAGE(all)'!$A$2:$O$265,5,FALSE)</f>
        <v>87.194999694824205</v>
      </c>
      <c r="C6">
        <f>VLOOKUP(A6,'WAGE(all)'!$A$2:$O$265,7,FALSE)</f>
        <v>86.601997375488295</v>
      </c>
      <c r="D6">
        <f>VLOOKUP(A6,'WAGE(all)'!$A$2:$O$265,9,FALSE)</f>
        <v>86.422996520996094</v>
      </c>
      <c r="E6">
        <f>VLOOKUP(A6,'WAGE(all)'!$A$2:$O$265,11,FALSE)</f>
        <v>85.999000549316406</v>
      </c>
      <c r="F6">
        <f>VLOOKUP(A6,'WAGE(all)'!$A$2:$O$265,13,FALSE)</f>
        <v>85.967002868652301</v>
      </c>
      <c r="G6">
        <f>VLOOKUP(A6,'WAGE(all)'!$A$2:$O$265,15,FALSE)</f>
        <v>86.791000366210895</v>
      </c>
    </row>
    <row r="7" spans="1:7">
      <c r="A7" s="19" t="s">
        <v>81</v>
      </c>
      <c r="B7">
        <f>VLOOKUP(A7,'WAGE(all)'!$A$2:$O$265,5,FALSE)</f>
        <v>82.430000305175795</v>
      </c>
      <c r="C7">
        <f>VLOOKUP(A7,'WAGE(all)'!$A$2:$O$265,7,FALSE)</f>
        <v>83.319999694824205</v>
      </c>
      <c r="D7">
        <f>VLOOKUP(A7,'WAGE(all)'!$A$2:$O$265,9,FALSE)</f>
        <v>82.695999145507798</v>
      </c>
      <c r="E7">
        <f>VLOOKUP(A7,'WAGE(all)'!$A$2:$O$265,11,FALSE)</f>
        <v>82.406997680664105</v>
      </c>
      <c r="F7">
        <f>VLOOKUP(A7,'WAGE(all)'!$A$2:$O$265,13,FALSE)</f>
        <v>83.058998107910199</v>
      </c>
      <c r="G7">
        <f>VLOOKUP(A7,'WAGE(all)'!$A$2:$O$265,15,FALSE)</f>
        <v>84.029998779296903</v>
      </c>
    </row>
    <row r="8" spans="1:7">
      <c r="A8" s="19" t="s">
        <v>68</v>
      </c>
      <c r="B8">
        <f>VLOOKUP(A8,'WAGE(all)'!$A$2:$O$265,5,FALSE)</f>
        <v>88.345001220703097</v>
      </c>
      <c r="C8">
        <f>VLOOKUP(A8,'WAGE(all)'!$A$2:$O$265,7,FALSE)</f>
        <v>88.429000854492202</v>
      </c>
      <c r="D8">
        <f>VLOOKUP(A8,'WAGE(all)'!$A$2:$O$265,9,FALSE)</f>
        <v>88.427001953125</v>
      </c>
      <c r="E8">
        <f>VLOOKUP(A8,'WAGE(all)'!$A$2:$O$265,11,FALSE)</f>
        <v>89.043998718261705</v>
      </c>
      <c r="F8">
        <f>VLOOKUP(A8,'WAGE(all)'!$A$2:$O$265,13,FALSE)</f>
        <v>89.574996948242202</v>
      </c>
      <c r="G8">
        <f>VLOOKUP(A8,'WAGE(all)'!$A$2:$O$265,15,FALSE)</f>
        <v>90.099998474121094</v>
      </c>
    </row>
    <row r="9" spans="1:7">
      <c r="A9" s="19" t="s">
        <v>65</v>
      </c>
      <c r="B9">
        <f>VLOOKUP(A9,'WAGE(all)'!$A$2:$O$265,5,FALSE)</f>
        <v>85.775001525878906</v>
      </c>
      <c r="C9">
        <f>VLOOKUP(A9,'WAGE(all)'!$A$2:$O$265,7,FALSE)</f>
        <v>85.638999938964801</v>
      </c>
      <c r="D9">
        <f>VLOOKUP(A9,'WAGE(all)'!$A$2:$O$265,9,FALSE)</f>
        <v>85.653999328613295</v>
      </c>
      <c r="E9">
        <f>VLOOKUP(A9,'WAGE(all)'!$A$2:$O$265,11,FALSE)</f>
        <v>85.387001037597699</v>
      </c>
      <c r="F9">
        <f>VLOOKUP(A9,'WAGE(all)'!$A$2:$O$265,13,FALSE)</f>
        <v>85.164001464843807</v>
      </c>
      <c r="G9">
        <f>VLOOKUP(A9,'WAGE(all)'!$A$2:$O$265,15,FALSE)</f>
        <v>85.971000671386705</v>
      </c>
    </row>
    <row r="10" spans="1:7">
      <c r="A10" s="19" t="s">
        <v>84</v>
      </c>
      <c r="B10">
        <f>VLOOKUP(A10,'WAGE(all)'!$A$2:$O$265,5,FALSE)</f>
        <v>74.547996520996094</v>
      </c>
      <c r="C10">
        <f>VLOOKUP(A10,'WAGE(all)'!$A$2:$O$265,7,FALSE)</f>
        <v>74.722000122070298</v>
      </c>
      <c r="D10">
        <f>VLOOKUP(A10,'WAGE(all)'!$A$2:$O$265,9,FALSE)</f>
        <v>75.092002868652301</v>
      </c>
      <c r="E10">
        <f>VLOOKUP(A10,'WAGE(all)'!$A$2:$O$265,11,FALSE)</f>
        <v>75.319000244140597</v>
      </c>
      <c r="F10">
        <f>VLOOKUP(A10,'WAGE(all)'!$A$2:$O$265,13,FALSE)</f>
        <v>76.064002990722699</v>
      </c>
      <c r="G10">
        <f>VLOOKUP(A10,'WAGE(all)'!$A$2:$O$265,15,FALSE)</f>
        <v>77.086997985839801</v>
      </c>
    </row>
    <row r="11" spans="1:7">
      <c r="A11" s="19" t="s">
        <v>105</v>
      </c>
      <c r="B11">
        <f>VLOOKUP(A11,'WAGE(all)'!$A$2:$O$265,5,FALSE)</f>
        <v>82.730003356933594</v>
      </c>
      <c r="C11">
        <f>VLOOKUP(A11,'WAGE(all)'!$A$2:$O$265,7,FALSE)</f>
        <v>83.754997253417997</v>
      </c>
      <c r="D11">
        <f>VLOOKUP(A11,'WAGE(all)'!$A$2:$O$265,9,FALSE)</f>
        <v>83.372001647949205</v>
      </c>
      <c r="E11">
        <f>VLOOKUP(A11,'WAGE(all)'!$A$2:$O$265,11,FALSE)</f>
        <v>84.748001098632798</v>
      </c>
      <c r="F11">
        <f>VLOOKUP(A11,'WAGE(all)'!$A$2:$O$265,13,FALSE)</f>
        <v>82.117996215820298</v>
      </c>
      <c r="G11">
        <f>VLOOKUP(A11,'WAGE(all)'!$A$2:$O$265,15,FALSE)</f>
        <v>81.814002990722699</v>
      </c>
    </row>
    <row r="12" spans="1:7">
      <c r="A12" s="19" t="s">
        <v>70</v>
      </c>
      <c r="B12">
        <f>VLOOKUP(A12,'WAGE(all)'!$A$2:$O$265,5,FALSE)</f>
        <v>85.653999328613295</v>
      </c>
      <c r="C12">
        <f>VLOOKUP(A12,'WAGE(all)'!$A$2:$O$265,7,FALSE)</f>
        <v>84.908996582031307</v>
      </c>
      <c r="D12">
        <f>VLOOKUP(A12,'WAGE(all)'!$A$2:$O$265,9,FALSE)</f>
        <v>84.637001037597699</v>
      </c>
      <c r="E12">
        <f>VLOOKUP(A12,'WAGE(all)'!$A$2:$O$265,11,FALSE)</f>
        <v>83.385002136230497</v>
      </c>
      <c r="F12">
        <f>VLOOKUP(A12,'WAGE(all)'!$A$2:$O$265,13,FALSE)</f>
        <v>83.185997009277301</v>
      </c>
      <c r="G12">
        <f>VLOOKUP(A12,'WAGE(all)'!$A$2:$O$265,15,FALSE)</f>
        <v>83.307998657226605</v>
      </c>
    </row>
    <row r="13" spans="1:7">
      <c r="A13" s="19" t="s">
        <v>34</v>
      </c>
      <c r="B13">
        <f>VLOOKUP(A13,'WAGE(all)'!$A$2:$O$265,5,FALSE)</f>
        <v>88.287002563476605</v>
      </c>
      <c r="C13">
        <f>VLOOKUP(A13,'WAGE(all)'!$A$2:$O$265,7,FALSE)</f>
        <v>87.883003234863295</v>
      </c>
      <c r="D13">
        <f>VLOOKUP(A13,'WAGE(all)'!$A$2:$O$265,9,FALSE)</f>
        <v>88.109001159667997</v>
      </c>
      <c r="E13">
        <f>VLOOKUP(A13,'WAGE(all)'!$A$2:$O$265,11,FALSE)</f>
        <v>88.279998779296903</v>
      </c>
      <c r="F13">
        <f>VLOOKUP(A13,'WAGE(all)'!$A$2:$O$265,13,FALSE)</f>
        <v>87.855003356933594</v>
      </c>
      <c r="G13">
        <f>VLOOKUP(A13,'WAGE(all)'!$A$2:$O$265,15,FALSE)</f>
        <v>87.600997924804702</v>
      </c>
    </row>
    <row r="14" spans="1:7">
      <c r="A14" s="19" t="s">
        <v>27</v>
      </c>
      <c r="B14">
        <f>VLOOKUP(A14,'WAGE(all)'!$A$2:$O$265,5,FALSE)</f>
        <v>86.514999389648395</v>
      </c>
      <c r="C14">
        <f>VLOOKUP(A14,'WAGE(all)'!$A$2:$O$265,7,FALSE)</f>
        <v>87.309997558593807</v>
      </c>
      <c r="D14">
        <f>VLOOKUP(A14,'WAGE(all)'!$A$2:$O$265,9,FALSE)</f>
        <v>88.208000183105497</v>
      </c>
      <c r="E14">
        <f>VLOOKUP(A14,'WAGE(all)'!$A$2:$O$265,11,FALSE)</f>
        <v>88.594001770019503</v>
      </c>
      <c r="F14">
        <f>VLOOKUP(A14,'WAGE(all)'!$A$2:$O$265,13,FALSE)</f>
        <v>89.419998168945298</v>
      </c>
      <c r="G14">
        <f>VLOOKUP(A14,'WAGE(all)'!$A$2:$O$265,15,FALSE)</f>
        <v>89.713996887207003</v>
      </c>
    </row>
    <row r="15" spans="1:7">
      <c r="A15" s="19" t="s">
        <v>104</v>
      </c>
      <c r="B15">
        <f>VLOOKUP(A15,'WAGE(all)'!$A$2:$O$265,5,FALSE)</f>
        <v>81.806999206542997</v>
      </c>
      <c r="C15">
        <f>VLOOKUP(A15,'WAGE(all)'!$A$2:$O$265,7,FALSE)</f>
        <v>81.634002685546903</v>
      </c>
      <c r="D15">
        <f>VLOOKUP(A15,'WAGE(all)'!$A$2:$O$265,9,FALSE)</f>
        <v>82.824996948242202</v>
      </c>
      <c r="E15">
        <f>VLOOKUP(A15,'WAGE(all)'!$A$2:$O$265,11,FALSE)</f>
        <v>82.859001159667997</v>
      </c>
      <c r="F15">
        <f>VLOOKUP(A15,'WAGE(all)'!$A$2:$O$265,13,FALSE)</f>
        <v>82.949996948242202</v>
      </c>
      <c r="G15">
        <f>VLOOKUP(A15,'WAGE(all)'!$A$2:$O$265,15,FALSE)</f>
        <v>83.543998718261705</v>
      </c>
    </row>
    <row r="16" spans="1:7">
      <c r="A16" s="19" t="s">
        <v>103</v>
      </c>
      <c r="B16">
        <f>VLOOKUP(A16,'WAGE(all)'!$A$2:$O$265,5,FALSE)</f>
        <v>84.4219970703125</v>
      </c>
      <c r="C16">
        <f>VLOOKUP(A16,'WAGE(all)'!$A$2:$O$265,7,FALSE)</f>
        <v>84.193000793457003</v>
      </c>
      <c r="D16">
        <f>VLOOKUP(A16,'WAGE(all)'!$A$2:$O$265,9,FALSE)</f>
        <v>84.642997741699205</v>
      </c>
      <c r="E16">
        <f>VLOOKUP(A16,'WAGE(all)'!$A$2:$O$265,11,FALSE)</f>
        <v>84.691001892089801</v>
      </c>
      <c r="F16">
        <f>VLOOKUP(A16,'WAGE(all)'!$A$2:$O$265,13,FALSE)</f>
        <v>84.680999755859403</v>
      </c>
      <c r="G16">
        <f>VLOOKUP(A16,'WAGE(all)'!$A$2:$O$265,15,FALSE)</f>
        <v>84.667999267578097</v>
      </c>
    </row>
    <row r="17" spans="1:7">
      <c r="A17" s="19" t="s">
        <v>64</v>
      </c>
      <c r="B17">
        <f>VLOOKUP(A17,'WAGE(all)'!$A$2:$O$265,5,FALSE)</f>
        <v>87.596000671386705</v>
      </c>
      <c r="C17">
        <f>VLOOKUP(A17,'WAGE(all)'!$A$2:$O$265,7,FALSE)</f>
        <v>87.430999755859403</v>
      </c>
      <c r="D17">
        <f>VLOOKUP(A17,'WAGE(all)'!$A$2:$O$265,9,FALSE)</f>
        <v>88.414001464843807</v>
      </c>
      <c r="E17">
        <f>VLOOKUP(A17,'WAGE(all)'!$A$2:$O$265,11,FALSE)</f>
        <v>87.513999938964801</v>
      </c>
      <c r="F17">
        <f>VLOOKUP(A17,'WAGE(all)'!$A$2:$O$265,13,FALSE)</f>
        <v>88.268997192382798</v>
      </c>
      <c r="G17">
        <f>VLOOKUP(A17,'WAGE(all)'!$A$2:$O$265,15,FALSE)</f>
        <v>88.350997924804702</v>
      </c>
    </row>
    <row r="18" spans="1:7">
      <c r="A18" s="19" t="s">
        <v>31</v>
      </c>
      <c r="B18">
        <f>VLOOKUP(A18,'WAGE(all)'!$A$2:$O$265,5,FALSE)</f>
        <v>70.900001525878906</v>
      </c>
      <c r="C18">
        <f>VLOOKUP(A18,'WAGE(all)'!$A$2:$O$265,7,FALSE)</f>
        <v>71.277000427246094</v>
      </c>
      <c r="D18">
        <f>VLOOKUP(A18,'WAGE(all)'!$A$2:$O$265,9,FALSE)</f>
        <v>71.660003662109403</v>
      </c>
      <c r="E18">
        <f>VLOOKUP(A18,'WAGE(all)'!$A$2:$O$265,11,FALSE)</f>
        <v>72.035003662109403</v>
      </c>
      <c r="F18">
        <f>VLOOKUP(A18,'WAGE(all)'!$A$2:$O$265,13,FALSE)</f>
        <v>72.404998779296903</v>
      </c>
      <c r="G18">
        <f>VLOOKUP(A18,'WAGE(all)'!$A$2:$O$265,15,FALSE)</f>
        <v>72.764999389648395</v>
      </c>
    </row>
    <row r="19" spans="1:7">
      <c r="A19" s="19" t="s">
        <v>83</v>
      </c>
      <c r="B19">
        <f>VLOOKUP(A19,'WAGE(all)'!$A$2:$O$265,5,FALSE)</f>
        <v>87.789001464843807</v>
      </c>
      <c r="C19">
        <f>VLOOKUP(A19,'WAGE(all)'!$A$2:$O$265,7,FALSE)</f>
        <v>87.682998657226605</v>
      </c>
      <c r="D19">
        <f>VLOOKUP(A19,'WAGE(all)'!$A$2:$O$265,9,FALSE)</f>
        <v>88.265998840332003</v>
      </c>
      <c r="E19">
        <f>VLOOKUP(A19,'WAGE(all)'!$A$2:$O$265,11,FALSE)</f>
        <v>89.052001953125</v>
      </c>
      <c r="F19">
        <f>VLOOKUP(A19,'WAGE(all)'!$A$2:$O$265,13,FALSE)</f>
        <v>89.261001586914105</v>
      </c>
      <c r="G19">
        <f>VLOOKUP(A19,'WAGE(all)'!$A$2:$O$265,15,FALSE)</f>
        <v>89.583000183105497</v>
      </c>
    </row>
    <row r="20" spans="1:7">
      <c r="A20" s="19" t="s">
        <v>63</v>
      </c>
      <c r="B20">
        <f>VLOOKUP(A20,'WAGE(all)'!$A$2:$O$265,5,FALSE)</f>
        <v>95.839996337890597</v>
      </c>
      <c r="C20">
        <f>VLOOKUP(A20,'WAGE(all)'!$A$2:$O$265,7,FALSE)</f>
        <v>95.869003295898395</v>
      </c>
      <c r="D20">
        <f>VLOOKUP(A20,'WAGE(all)'!$A$2:$O$265,9,FALSE)</f>
        <v>95.893997192382798</v>
      </c>
      <c r="E20">
        <f>VLOOKUP(A20,'WAGE(all)'!$A$2:$O$265,11,FALSE)</f>
        <v>95.917999267578097</v>
      </c>
      <c r="F20">
        <f>VLOOKUP(A20,'WAGE(all)'!$A$2:$O$265,13,FALSE)</f>
        <v>95.943000793457003</v>
      </c>
      <c r="G20">
        <f>VLOOKUP(A20,'WAGE(all)'!$A$2:$O$265,15,FALSE)</f>
        <v>95.821998596191406</v>
      </c>
    </row>
    <row r="21" spans="1:7">
      <c r="A21" s="19" t="s">
        <v>626</v>
      </c>
      <c r="B21">
        <f>VLOOKUP(A21,'WAGE(all)'!$A$2:$O$265,5,FALSE)</f>
        <v>67.4219970703125</v>
      </c>
      <c r="C21">
        <f>VLOOKUP(A21,'WAGE(all)'!$A$2:$O$265,7,FALSE)</f>
        <v>64.831001281738295</v>
      </c>
      <c r="D21">
        <f>VLOOKUP(A21,'WAGE(all)'!$A$2:$O$265,9,FALSE)</f>
        <v>66.640998840332003</v>
      </c>
      <c r="E21">
        <f>VLOOKUP(A21,'WAGE(all)'!$A$2:$O$265,11,FALSE)</f>
        <v>67.917999267578097</v>
      </c>
      <c r="F21">
        <f>VLOOKUP(A21,'WAGE(all)'!$A$2:$O$265,13,FALSE)</f>
        <v>73.390998840332003</v>
      </c>
      <c r="G21">
        <f>VLOOKUP(A21,'WAGE(all)'!$A$2:$O$265,15,FALSE)</f>
        <v>74.778999328613295</v>
      </c>
    </row>
    <row r="22" spans="1:7">
      <c r="A22" s="19" t="s">
        <v>100</v>
      </c>
      <c r="B22">
        <f>VLOOKUP(A22,'WAGE(all)'!$A$2:$O$265,5,FALSE)</f>
        <v>70.502998352050795</v>
      </c>
      <c r="C22">
        <f>VLOOKUP(A22,'WAGE(all)'!$A$2:$O$265,7,FALSE)</f>
        <v>71.500999450683594</v>
      </c>
      <c r="D22">
        <f>VLOOKUP(A22,'WAGE(all)'!$A$2:$O$265,9,FALSE)</f>
        <v>72.890998840332003</v>
      </c>
      <c r="E22">
        <f>VLOOKUP(A22,'WAGE(all)'!$A$2:$O$265,11,FALSE)</f>
        <v>73.207000732421903</v>
      </c>
      <c r="F22">
        <f>VLOOKUP(A22,'WAGE(all)'!$A$2:$O$265,13,FALSE)</f>
        <v>72.152999877929702</v>
      </c>
      <c r="G22">
        <f>VLOOKUP(A22,'WAGE(all)'!$A$2:$O$265,15,FALSE)</f>
        <v>71.819999694824205</v>
      </c>
    </row>
    <row r="23" spans="1:7">
      <c r="A23" s="19" t="s">
        <v>67</v>
      </c>
      <c r="B23">
        <f>VLOOKUP(A23,'WAGE(all)'!$A$2:$O$265,5,FALSE)</f>
        <v>77.080001831054702</v>
      </c>
      <c r="C23">
        <f>VLOOKUP(A23,'WAGE(all)'!$A$2:$O$265,7,FALSE)</f>
        <v>77.024002075195298</v>
      </c>
      <c r="D23">
        <f>VLOOKUP(A23,'WAGE(all)'!$A$2:$O$265,9,FALSE)</f>
        <v>77.606002807617202</v>
      </c>
      <c r="E23">
        <f>VLOOKUP(A23,'WAGE(all)'!$A$2:$O$265,11,FALSE)</f>
        <v>78.647003173828097</v>
      </c>
      <c r="F23">
        <f>VLOOKUP(A23,'WAGE(all)'!$A$2:$O$265,13,FALSE)</f>
        <v>79.282997131347699</v>
      </c>
      <c r="G23">
        <f>VLOOKUP(A23,'WAGE(all)'!$A$2:$O$265,15,FALSE)</f>
        <v>79.725997924804702</v>
      </c>
    </row>
    <row r="24" spans="1:7">
      <c r="A24" s="19" t="s">
        <v>50</v>
      </c>
      <c r="B24">
        <f>VLOOKUP(A24,'WAGE(all)'!$A$2:$O$265,5,FALSE)</f>
        <v>45.499000549316399</v>
      </c>
      <c r="C24">
        <f>VLOOKUP(A24,'WAGE(all)'!$A$2:$O$265,7,FALSE)</f>
        <v>46.214000701904297</v>
      </c>
      <c r="D24">
        <f>VLOOKUP(A24,'WAGE(all)'!$A$2:$O$265,9,FALSE)</f>
        <v>46.458999633789098</v>
      </c>
      <c r="E24">
        <f>VLOOKUP(A24,'WAGE(all)'!$A$2:$O$265,11,FALSE)</f>
        <v>47.002998352050803</v>
      </c>
      <c r="F24">
        <f>VLOOKUP(A24,'WAGE(all)'!$A$2:$O$265,13,FALSE)</f>
        <v>48.144001007080099</v>
      </c>
      <c r="G24">
        <f>VLOOKUP(A24,'WAGE(all)'!$A$2:$O$265,15,FALSE)</f>
        <v>49.2890014648438</v>
      </c>
    </row>
    <row r="25" spans="1:7">
      <c r="A25" s="19" t="s">
        <v>93</v>
      </c>
      <c r="B25">
        <f>VLOOKUP(A25,'WAGE(all)'!$A$2:$O$265,5,FALSE)</f>
        <v>87.832000732421903</v>
      </c>
      <c r="C25">
        <f>VLOOKUP(A25,'WAGE(all)'!$A$2:$O$265,7,FALSE)</f>
        <v>88.175003051757798</v>
      </c>
      <c r="D25">
        <f>VLOOKUP(A25,'WAGE(all)'!$A$2:$O$265,9,FALSE)</f>
        <v>79.492996215820298</v>
      </c>
      <c r="E25">
        <f>VLOOKUP(A25,'WAGE(all)'!$A$2:$O$265,11,FALSE)</f>
        <v>76.915000915527301</v>
      </c>
      <c r="F25">
        <f>VLOOKUP(A25,'WAGE(all)'!$A$2:$O$265,13,FALSE)</f>
        <v>74.325996398925795</v>
      </c>
      <c r="G25">
        <f>VLOOKUP(A25,'WAGE(all)'!$A$2:$O$265,15,FALSE)</f>
        <v>73.200996398925795</v>
      </c>
    </row>
    <row r="26" spans="1:7">
      <c r="A26" s="19" t="s">
        <v>88</v>
      </c>
      <c r="B26">
        <f>VLOOKUP(A26,'WAGE(all)'!$A$2:$O$265,5,FALSE)</f>
        <v>69.417999267578097</v>
      </c>
      <c r="C26">
        <f>VLOOKUP(A26,'WAGE(all)'!$A$2:$O$265,7,FALSE)</f>
        <v>65.903999328613295</v>
      </c>
      <c r="D26">
        <f>VLOOKUP(A26,'WAGE(all)'!$A$2:$O$265,9,FALSE)</f>
        <v>68.019996643066406</v>
      </c>
      <c r="E26">
        <f>VLOOKUP(A26,'WAGE(all)'!$A$2:$O$265,11,FALSE)</f>
        <v>67.331001281738295</v>
      </c>
      <c r="F26">
        <f>VLOOKUP(A26,'WAGE(all)'!$A$2:$O$265,13,FALSE)</f>
        <v>64.200996398925795</v>
      </c>
      <c r="G26">
        <f>VLOOKUP(A26,'WAGE(all)'!$A$2:$O$265,15,FALSE)</f>
        <v>62.608001708984403</v>
      </c>
    </row>
    <row r="27" spans="1:7">
      <c r="A27" s="19" t="s">
        <v>56</v>
      </c>
      <c r="B27">
        <f>VLOOKUP(A27,'WAGE(all)'!$A$2:$O$265,5,FALSE)</f>
        <v>70.262001037597699</v>
      </c>
      <c r="C27">
        <f>VLOOKUP(A27,'WAGE(all)'!$A$2:$O$265,7,FALSE)</f>
        <v>68.533996582031307</v>
      </c>
      <c r="D27">
        <f>VLOOKUP(A27,'WAGE(all)'!$A$2:$O$265,9,FALSE)</f>
        <v>71.467002868652301</v>
      </c>
      <c r="E27">
        <f>VLOOKUP(A27,'WAGE(all)'!$A$2:$O$265,11,FALSE)</f>
        <v>72.283996582031307</v>
      </c>
      <c r="F27">
        <f>VLOOKUP(A27,'WAGE(all)'!$A$2:$O$265,13,FALSE)</f>
        <v>72.552001953125</v>
      </c>
      <c r="G27">
        <f>VLOOKUP(A27,'WAGE(all)'!$A$2:$O$265,15,FALSE)</f>
        <v>72.821998596191406</v>
      </c>
    </row>
    <row r="28" spans="1:7">
      <c r="A28" s="19" t="s">
        <v>59</v>
      </c>
      <c r="B28">
        <f>VLOOKUP(A28,'WAGE(all)'!$A$2:$O$265,5,FALSE)</f>
        <v>32.305000305175803</v>
      </c>
      <c r="C28">
        <f>VLOOKUP(A28,'WAGE(all)'!$A$2:$O$265,7,FALSE)</f>
        <v>31.944999694824201</v>
      </c>
      <c r="D28">
        <f>VLOOKUP(A28,'WAGE(all)'!$A$2:$O$265,9,FALSE)</f>
        <v>33.307998657226598</v>
      </c>
      <c r="E28">
        <f>VLOOKUP(A28,'WAGE(all)'!$A$2:$O$265,11,FALSE)</f>
        <v>33.015998840332003</v>
      </c>
      <c r="F28">
        <f>VLOOKUP(A28,'WAGE(all)'!$A$2:$O$265,13,FALSE)</f>
        <v>31.815000534057599</v>
      </c>
      <c r="G28">
        <f>VLOOKUP(A28,'WAGE(all)'!$A$2:$O$265,15,FALSE)</f>
        <v>31.80299949646</v>
      </c>
    </row>
    <row r="29" spans="1:7">
      <c r="A29" s="20" t="s">
        <v>21</v>
      </c>
      <c r="B29">
        <f>VLOOKUP(A29,'WAGE(all)'!$A$2:$O$265,5,FALSE)</f>
        <v>98.656997680664105</v>
      </c>
      <c r="C29">
        <f>VLOOKUP(A29,'WAGE(all)'!$A$2:$O$265,7,FALSE)</f>
        <v>97.518997192382798</v>
      </c>
      <c r="D29">
        <f>VLOOKUP(A29,'WAGE(all)'!$A$2:$O$265,9,FALSE)</f>
        <v>97.759002685546903</v>
      </c>
      <c r="E29">
        <f>VLOOKUP(A29,'WAGE(all)'!$A$2:$O$265,11,FALSE)</f>
        <v>98.652000427246094</v>
      </c>
      <c r="F29">
        <f>VLOOKUP(A29,'WAGE(all)'!$A$2:$O$265,13,FALSE)</f>
        <v>98.265998840332003</v>
      </c>
      <c r="G29">
        <f>VLOOKUP(A29,'WAGE(all)'!$A$2:$O$265,15,FALSE)</f>
        <v>98.230003356933594</v>
      </c>
    </row>
    <row r="30" spans="1:7">
      <c r="A30" s="20" t="s">
        <v>37</v>
      </c>
      <c r="B30">
        <f>VLOOKUP(A30,'WAGE(all)'!$A$2:$O$265,5,FALSE)</f>
        <v>84.899002075195298</v>
      </c>
      <c r="C30">
        <f>VLOOKUP(A30,'WAGE(all)'!$A$2:$O$265,7,FALSE)</f>
        <v>84.920997619628906</v>
      </c>
      <c r="D30">
        <f>VLOOKUP(A30,'WAGE(all)'!$A$2:$O$265,9,FALSE)</f>
        <v>84.932998657226605</v>
      </c>
      <c r="E30">
        <f>VLOOKUP(A30,'WAGE(all)'!$A$2:$O$265,11,FALSE)</f>
        <v>84.944000244140597</v>
      </c>
      <c r="F30">
        <f>VLOOKUP(A30,'WAGE(all)'!$A$2:$O$265,13,FALSE)</f>
        <v>84.956001281738295</v>
      </c>
      <c r="G30">
        <f>VLOOKUP(A30,'WAGE(all)'!$A$2:$O$265,15,FALSE)</f>
        <v>84.974998474121094</v>
      </c>
    </row>
    <row r="31" spans="1:7">
      <c r="A31" s="20" t="s">
        <v>95</v>
      </c>
      <c r="B31">
        <f>VLOOKUP(A31,'WAGE(all)'!$A$2:$O$265,5,FALSE)</f>
        <v>43.3880004882813</v>
      </c>
      <c r="C31">
        <f>VLOOKUP(A31,'WAGE(all)'!$A$2:$O$265,7,FALSE)</f>
        <v>43.154998779296903</v>
      </c>
      <c r="D31">
        <f>VLOOKUP(A31,'WAGE(all)'!$A$2:$O$265,9,FALSE)</f>
        <v>44.541999816894503</v>
      </c>
      <c r="E31">
        <f>VLOOKUP(A31,'WAGE(all)'!$A$2:$O$265,11,FALSE)</f>
        <v>45.018001556396499</v>
      </c>
      <c r="F31">
        <f>VLOOKUP(A31,'WAGE(all)'!$A$2:$O$265,13,FALSE)</f>
        <v>45.305999755859403</v>
      </c>
      <c r="G31">
        <f>VLOOKUP(A31,'WAGE(all)'!$A$2:$O$265,15,FALSE)</f>
        <v>45.279998779296903</v>
      </c>
    </row>
    <row r="32" spans="1:7">
      <c r="A32" s="20" t="s">
        <v>89</v>
      </c>
      <c r="B32">
        <f>VLOOKUP(A32,'WAGE(all)'!$A$2:$O$265,5,FALSE)</f>
        <v>66.446998596191406</v>
      </c>
      <c r="C32">
        <f>VLOOKUP(A32,'WAGE(all)'!$A$2:$O$265,7,FALSE)</f>
        <v>67.809997558593807</v>
      </c>
      <c r="D32">
        <f>VLOOKUP(A32,'WAGE(all)'!$A$2:$O$265,9,FALSE)</f>
        <v>70.123001098632798</v>
      </c>
      <c r="E32">
        <f>VLOOKUP(A32,'WAGE(all)'!$A$2:$O$265,11,FALSE)</f>
        <v>69.987998962402301</v>
      </c>
      <c r="F32">
        <f>VLOOKUP(A32,'WAGE(all)'!$A$2:$O$265,13,FALSE)</f>
        <v>68.246002197265597</v>
      </c>
      <c r="G32">
        <f>VLOOKUP(A32,'WAGE(all)'!$A$2:$O$265,15,FALSE)</f>
        <v>67.248001098632798</v>
      </c>
    </row>
    <row r="33" spans="1:7">
      <c r="A33" s="20" t="s">
        <v>96</v>
      </c>
      <c r="B33">
        <f>VLOOKUP(A33,'WAGE(all)'!$A$2:$O$265,5,FALSE)</f>
        <v>66.398002624511705</v>
      </c>
      <c r="C33">
        <f>VLOOKUP(A33,'WAGE(all)'!$A$2:$O$265,7,FALSE)</f>
        <v>66.603996276855497</v>
      </c>
      <c r="D33">
        <f>VLOOKUP(A33,'WAGE(all)'!$A$2:$O$265,9,FALSE)</f>
        <v>67.030998229980497</v>
      </c>
      <c r="E33">
        <f>VLOOKUP(A33,'WAGE(all)'!$A$2:$O$265,11,FALSE)</f>
        <v>67.816001892089801</v>
      </c>
      <c r="F33">
        <f>VLOOKUP(A33,'WAGE(all)'!$A$2:$O$265,13,FALSE)</f>
        <v>68.344001770019503</v>
      </c>
      <c r="G33">
        <f>VLOOKUP(A33,'WAGE(all)'!$A$2:$O$265,15,FALSE)</f>
        <v>68.362998962402301</v>
      </c>
    </row>
    <row r="34" spans="1:7">
      <c r="A34" s="20" t="s">
        <v>86</v>
      </c>
      <c r="B34">
        <f>VLOOKUP(A34,'WAGE(all)'!$A$2:$O$265,5,FALSE)</f>
        <v>76.317001342773395</v>
      </c>
      <c r="C34">
        <f>VLOOKUP(A34,'WAGE(all)'!$A$2:$O$265,7,FALSE)</f>
        <v>76.443000793457003</v>
      </c>
      <c r="D34">
        <f>VLOOKUP(A34,'WAGE(all)'!$A$2:$O$265,9,FALSE)</f>
        <v>77.004997253417997</v>
      </c>
      <c r="E34">
        <f>VLOOKUP(A34,'WAGE(all)'!$A$2:$O$265,11,FALSE)</f>
        <v>76.347000122070298</v>
      </c>
      <c r="F34">
        <f>VLOOKUP(A34,'WAGE(all)'!$A$2:$O$265,13,FALSE)</f>
        <v>75.1719970703125</v>
      </c>
      <c r="G34">
        <f>VLOOKUP(A34,'WAGE(all)'!$A$2:$O$265,15,FALSE)</f>
        <v>74.471000671386705</v>
      </c>
    </row>
    <row r="35" spans="1:7">
      <c r="A35" s="20" t="s">
        <v>24</v>
      </c>
      <c r="B35">
        <f>VLOOKUP(A35,'WAGE(all)'!$A$2:$O$265,5,FALSE)</f>
        <v>74.591003417968807</v>
      </c>
      <c r="C35">
        <f>VLOOKUP(A35,'WAGE(all)'!$A$2:$O$265,7,FALSE)</f>
        <v>74.833000183105497</v>
      </c>
      <c r="D35">
        <f>VLOOKUP(A35,'WAGE(all)'!$A$2:$O$265,9,FALSE)</f>
        <v>75.036003112792997</v>
      </c>
      <c r="E35">
        <f>VLOOKUP(A35,'WAGE(all)'!$A$2:$O$265,11,FALSE)</f>
        <v>75.419998168945298</v>
      </c>
      <c r="F35">
        <f>VLOOKUP(A35,'WAGE(all)'!$A$2:$O$265,13,FALSE)</f>
        <v>74.374000549316406</v>
      </c>
      <c r="G35">
        <f>VLOOKUP(A35,'WAGE(all)'!$A$2:$O$265,15,FALSE)</f>
        <v>74.616996765136705</v>
      </c>
    </row>
    <row r="36" spans="1:7">
      <c r="A36" s="20" t="s">
        <v>101</v>
      </c>
      <c r="B36">
        <f>VLOOKUP(A36,'WAGE(all)'!$A$2:$O$265,5,FALSE)</f>
        <v>60.3689994812012</v>
      </c>
      <c r="C36">
        <f>VLOOKUP(A36,'WAGE(all)'!$A$2:$O$265,7,FALSE)</f>
        <v>59.951999664306598</v>
      </c>
      <c r="D36">
        <f>VLOOKUP(A36,'WAGE(all)'!$A$2:$O$265,9,FALSE)</f>
        <v>59.352001190185497</v>
      </c>
      <c r="E36">
        <f>VLOOKUP(A36,'WAGE(all)'!$A$2:$O$265,11,FALSE)</f>
        <v>59.8429985046387</v>
      </c>
      <c r="F36">
        <f>VLOOKUP(A36,'WAGE(all)'!$A$2:$O$265,13,FALSE)</f>
        <v>60.368000030517599</v>
      </c>
      <c r="G36">
        <f>VLOOKUP(A36,'WAGE(all)'!$A$2:$O$265,15,FALSE)</f>
        <v>60.695999145507798</v>
      </c>
    </row>
    <row r="37" spans="1:7">
      <c r="A37" s="20" t="s">
        <v>51</v>
      </c>
      <c r="B37">
        <f>VLOOKUP(A37,'WAGE(all)'!$A$2:$O$265,5,FALSE)</f>
        <v>64.207000732421903</v>
      </c>
      <c r="C37">
        <f>VLOOKUP(A37,'WAGE(all)'!$A$2:$O$265,7,FALSE)</f>
        <v>63.853000640869098</v>
      </c>
      <c r="D37">
        <f>VLOOKUP(A37,'WAGE(all)'!$A$2:$O$265,9,FALSE)</f>
        <v>63.441001892089801</v>
      </c>
      <c r="E37">
        <f>VLOOKUP(A37,'WAGE(all)'!$A$2:$O$265,11,FALSE)</f>
        <v>66.150001525878906</v>
      </c>
      <c r="F37">
        <f>VLOOKUP(A37,'WAGE(all)'!$A$2:$O$265,13,FALSE)</f>
        <v>70.364997863769503</v>
      </c>
      <c r="G37">
        <f>VLOOKUP(A37,'WAGE(all)'!$A$2:$O$265,15,FALSE)</f>
        <v>62.448001861572301</v>
      </c>
    </row>
    <row r="38" spans="1:7">
      <c r="A38" s="20" t="s">
        <v>18</v>
      </c>
      <c r="B38">
        <f>VLOOKUP(A38,'WAGE(all)'!$A$2:$O$265,5,FALSE)</f>
        <v>52.043998718261697</v>
      </c>
      <c r="C38">
        <f>VLOOKUP(A38,'WAGE(all)'!$A$2:$O$265,7,FALSE)</f>
        <v>54.1570014953613</v>
      </c>
      <c r="D38">
        <f>VLOOKUP(A38,'WAGE(all)'!$A$2:$O$265,9,FALSE)</f>
        <v>56.837001800537102</v>
      </c>
      <c r="E38">
        <f>VLOOKUP(A38,'WAGE(all)'!$A$2:$O$265,11,FALSE)</f>
        <v>57.537998199462898</v>
      </c>
      <c r="F38">
        <f>VLOOKUP(A38,'WAGE(all)'!$A$2:$O$265,13,FALSE)</f>
        <v>61.299999237060497</v>
      </c>
      <c r="G38">
        <f>VLOOKUP(A38,'WAGE(all)'!$A$2:$O$265,15,FALSE)</f>
        <v>63.485000610351598</v>
      </c>
    </row>
    <row r="39" spans="1:7">
      <c r="A39" s="20" t="s">
        <v>102</v>
      </c>
      <c r="B39">
        <f>VLOOKUP(A39,'WAGE(all)'!$A$2:$O$265,5,FALSE)</f>
        <v>72.753997802734403</v>
      </c>
      <c r="C39">
        <f>VLOOKUP(A39,'WAGE(all)'!$A$2:$O$265,7,FALSE)</f>
        <v>73.510002136230497</v>
      </c>
      <c r="D39">
        <f>VLOOKUP(A39,'WAGE(all)'!$A$2:$O$265,9,FALSE)</f>
        <v>74.922996520996094</v>
      </c>
      <c r="E39">
        <f>VLOOKUP(A39,'WAGE(all)'!$A$2:$O$265,11,FALSE)</f>
        <v>74.127998352050795</v>
      </c>
      <c r="F39">
        <f>VLOOKUP(A39,'WAGE(all)'!$A$2:$O$265,13,FALSE)</f>
        <v>73.5260009765625</v>
      </c>
      <c r="G39">
        <f>VLOOKUP(A39,'WAGE(all)'!$A$2:$O$265,15,FALSE)</f>
        <v>72.886001586914105</v>
      </c>
    </row>
    <row r="40" spans="1:7">
      <c r="A40" s="20" t="s">
        <v>29</v>
      </c>
      <c r="B40">
        <f>VLOOKUP(A40,'WAGE(all)'!$A$2:$O$265,5,FALSE)</f>
        <v>93.042999267578097</v>
      </c>
      <c r="C40">
        <f>VLOOKUP(A40,'WAGE(all)'!$A$2:$O$265,7,FALSE)</f>
        <v>93.512001037597699</v>
      </c>
      <c r="D40">
        <f>VLOOKUP(A40,'WAGE(all)'!$A$2:$O$265,9,FALSE)</f>
        <v>94.349998474121094</v>
      </c>
      <c r="E40">
        <f>VLOOKUP(A40,'WAGE(all)'!$A$2:$O$265,11,FALSE)</f>
        <v>94.984001159667997</v>
      </c>
      <c r="F40">
        <f>VLOOKUP(A40,'WAGE(all)'!$A$2:$O$265,13,FALSE)</f>
        <v>95.193000793457003</v>
      </c>
      <c r="G40">
        <f>VLOOKUP(A40,'WAGE(all)'!$A$2:$O$265,15,FALSE)</f>
        <v>95.142997741699205</v>
      </c>
    </row>
    <row r="41" spans="1:7">
      <c r="A41" s="20" t="s">
        <v>91</v>
      </c>
      <c r="B41">
        <f>VLOOKUP(A41,'WAGE(all)'!$A$2:$O$265,5,FALSE)</f>
        <v>55.021999359130902</v>
      </c>
      <c r="C41">
        <f>VLOOKUP(A41,'WAGE(all)'!$A$2:$O$265,7,FALSE)</f>
        <v>55.145999908447301</v>
      </c>
      <c r="D41">
        <f>VLOOKUP(A41,'WAGE(all)'!$A$2:$O$265,9,FALSE)</f>
        <v>53.4869995117188</v>
      </c>
      <c r="E41">
        <f>VLOOKUP(A41,'WAGE(all)'!$A$2:$O$265,11,FALSE)</f>
        <v>57.105998992919901</v>
      </c>
      <c r="F41">
        <f>VLOOKUP(A41,'WAGE(all)'!$A$2:$O$265,13,FALSE)</f>
        <v>51.4739990234375</v>
      </c>
      <c r="G41">
        <f>VLOOKUP(A41,'WAGE(all)'!$A$2:$O$265,15,FALSE)</f>
        <v>50.087001800537102</v>
      </c>
    </row>
    <row r="42" spans="1:7">
      <c r="A42" s="20" t="s">
        <v>39</v>
      </c>
      <c r="B42">
        <f>VLOOKUP(A42,'WAGE(all)'!$A$2:$O$265,5,FALSE)</f>
        <v>66.884002685546903</v>
      </c>
      <c r="C42">
        <f>VLOOKUP(A42,'WAGE(all)'!$A$2:$O$265,7,FALSE)</f>
        <v>67.044998168945298</v>
      </c>
      <c r="D42">
        <f>VLOOKUP(A42,'WAGE(all)'!$A$2:$O$265,9,FALSE)</f>
        <v>68.025001525878906</v>
      </c>
      <c r="E42">
        <f>VLOOKUP(A42,'WAGE(all)'!$A$2:$O$265,11,FALSE)</f>
        <v>68.800003051757798</v>
      </c>
      <c r="F42">
        <f>VLOOKUP(A42,'WAGE(all)'!$A$2:$O$265,13,FALSE)</f>
        <v>68.450996398925795</v>
      </c>
      <c r="G42">
        <f>VLOOKUP(A42,'WAGE(all)'!$A$2:$O$265,15,FALSE)</f>
        <v>68.331001281738295</v>
      </c>
    </row>
    <row r="43" spans="1:7">
      <c r="A43" s="20" t="s">
        <v>90</v>
      </c>
      <c r="B43">
        <f>VLOOKUP(A43,'WAGE(all)'!$A$2:$O$265,5,FALSE)</f>
        <v>37.484001159667997</v>
      </c>
      <c r="C43">
        <f>VLOOKUP(A43,'WAGE(all)'!$A$2:$O$265,7,FALSE)</f>
        <v>35.7960014343262</v>
      </c>
      <c r="D43">
        <f>VLOOKUP(A43,'WAGE(all)'!$A$2:$O$265,9,FALSE)</f>
        <v>34.000999450683601</v>
      </c>
      <c r="E43">
        <f>VLOOKUP(A43,'WAGE(all)'!$A$2:$O$265,11,FALSE)</f>
        <v>32.175998687744098</v>
      </c>
      <c r="F43">
        <f>VLOOKUP(A43,'WAGE(all)'!$A$2:$O$265,13,FALSE)</f>
        <v>30.396999359130898</v>
      </c>
      <c r="G43">
        <f>VLOOKUP(A43,'WAGE(all)'!$A$2:$O$265,15,FALSE)</f>
        <v>31.468000411987301</v>
      </c>
    </row>
    <row r="44" spans="1:7">
      <c r="A44" s="20" t="s">
        <v>19</v>
      </c>
      <c r="B44">
        <f>VLOOKUP(A44,'WAGE(all)'!$A$2:$O$265,5,FALSE)</f>
        <v>66.513999938964801</v>
      </c>
      <c r="C44">
        <f>VLOOKUP(A44,'WAGE(all)'!$A$2:$O$265,7,FALSE)</f>
        <v>67.005996704101605</v>
      </c>
      <c r="D44">
        <f>VLOOKUP(A44,'WAGE(all)'!$A$2:$O$265,9,FALSE)</f>
        <v>68.649002075195298</v>
      </c>
      <c r="E44">
        <f>VLOOKUP(A44,'WAGE(all)'!$A$2:$O$265,11,FALSE)</f>
        <v>71.374000549316406</v>
      </c>
      <c r="F44">
        <f>VLOOKUP(A44,'WAGE(all)'!$A$2:$O$265,13,FALSE)</f>
        <v>74.327003479003906</v>
      </c>
      <c r="G44">
        <f>VLOOKUP(A44,'WAGE(all)'!$A$2:$O$265,15,FALSE)</f>
        <v>75.4739990234375</v>
      </c>
    </row>
    <row r="45" spans="1:7">
      <c r="A45" s="20" t="s">
        <v>80</v>
      </c>
      <c r="B45">
        <f>VLOOKUP(A45,'WAGE(all)'!$A$2:$O$265,5,FALSE)</f>
        <v>81.498001098632798</v>
      </c>
      <c r="C45">
        <f>VLOOKUP(A45,'WAGE(all)'!$A$2:$O$265,7,FALSE)</f>
        <v>81.091003417968807</v>
      </c>
      <c r="D45">
        <f>VLOOKUP(A45,'WAGE(all)'!$A$2:$O$265,9,FALSE)</f>
        <v>81.230003356933594</v>
      </c>
      <c r="E45">
        <f>VLOOKUP(A45,'WAGE(all)'!$A$2:$O$265,11,FALSE)</f>
        <v>84.133003234863295</v>
      </c>
      <c r="F45">
        <f>VLOOKUP(A45,'WAGE(all)'!$A$2:$O$265,13,FALSE)</f>
        <v>84.362998962402301</v>
      </c>
      <c r="G45">
        <f>VLOOKUP(A45,'WAGE(all)'!$A$2:$O$265,15,FALSE)</f>
        <v>84.1719970703125</v>
      </c>
    </row>
    <row r="46" spans="1:7">
      <c r="A46" s="20" t="s">
        <v>43</v>
      </c>
      <c r="B46">
        <f>VLOOKUP(A46,'WAGE(all)'!$A$2:$O$265,5,FALSE)</f>
        <v>69.419998168945298</v>
      </c>
      <c r="C46">
        <f>VLOOKUP(A46,'WAGE(all)'!$A$2:$O$265,7,FALSE)</f>
        <v>69.950996398925795</v>
      </c>
      <c r="D46">
        <f>VLOOKUP(A46,'WAGE(all)'!$A$2:$O$265,9,FALSE)</f>
        <v>70.390998840332003</v>
      </c>
      <c r="E46">
        <f>VLOOKUP(A46,'WAGE(all)'!$A$2:$O$265,11,FALSE)</f>
        <v>70.7239990234375</v>
      </c>
      <c r="F46">
        <f>VLOOKUP(A46,'WAGE(all)'!$A$2:$O$265,13,FALSE)</f>
        <v>71.0469970703125</v>
      </c>
      <c r="G46">
        <f>VLOOKUP(A46,'WAGE(all)'!$A$2:$O$265,15,FALSE)</f>
        <v>71.347000122070298</v>
      </c>
    </row>
    <row r="47" spans="1:7">
      <c r="A47" s="20" t="s">
        <v>54</v>
      </c>
      <c r="B47">
        <f>VLOOKUP(A47,'WAGE(all)'!$A$2:$O$265,5,FALSE)</f>
        <v>41.054000854492202</v>
      </c>
      <c r="C47">
        <f>VLOOKUP(A47,'WAGE(all)'!$A$2:$O$265,7,FALSE)</f>
        <v>41.6380004882813</v>
      </c>
      <c r="D47">
        <f>VLOOKUP(A47,'WAGE(all)'!$A$2:$O$265,9,FALSE)</f>
        <v>43.498001098632798</v>
      </c>
      <c r="E47">
        <f>VLOOKUP(A47,'WAGE(all)'!$A$2:$O$265,11,FALSE)</f>
        <v>43.987998962402301</v>
      </c>
      <c r="F47">
        <f>VLOOKUP(A47,'WAGE(all)'!$A$2:$O$265,13,FALSE)</f>
        <v>44.529998779296903</v>
      </c>
      <c r="G47">
        <f>VLOOKUP(A47,'WAGE(all)'!$A$2:$O$265,15,FALSE)</f>
        <v>44.353000640869098</v>
      </c>
    </row>
    <row r="48" spans="1:7">
      <c r="A48" s="20" t="s">
        <v>16</v>
      </c>
      <c r="B48">
        <f>VLOOKUP(A48,'WAGE(all)'!$A$2:$O$265,5,FALSE)</f>
        <v>95.454002380371094</v>
      </c>
      <c r="C48">
        <f>VLOOKUP(A48,'WAGE(all)'!$A$2:$O$265,7,FALSE)</f>
        <v>96.385002136230497</v>
      </c>
      <c r="D48">
        <f>VLOOKUP(A48,'WAGE(all)'!$A$2:$O$265,9,FALSE)</f>
        <v>96.316001892089801</v>
      </c>
      <c r="E48">
        <f>VLOOKUP(A48,'WAGE(all)'!$A$2:$O$265,11,FALSE)</f>
        <v>96.265998840332003</v>
      </c>
      <c r="F48">
        <f>VLOOKUP(A48,'WAGE(all)'!$A$2:$O$265,13,FALSE)</f>
        <v>96.287002563476605</v>
      </c>
      <c r="G48">
        <f>VLOOKUP(A48,'WAGE(all)'!$A$2:$O$265,15,FALSE)</f>
        <v>96.188003540039105</v>
      </c>
    </row>
    <row r="49" spans="1:7">
      <c r="A49" s="20" t="s">
        <v>57</v>
      </c>
      <c r="B49">
        <f>VLOOKUP(A49,'WAGE(all)'!$A$2:$O$265,5,FALSE)</f>
        <v>18.025999069213899</v>
      </c>
      <c r="C49">
        <f>VLOOKUP(A49,'WAGE(all)'!$A$2:$O$265,7,FALSE)</f>
        <v>19.333999633789102</v>
      </c>
      <c r="D49">
        <f>VLOOKUP(A49,'WAGE(all)'!$A$2:$O$265,9,FALSE)</f>
        <v>20.479000091552699</v>
      </c>
      <c r="E49">
        <f>VLOOKUP(A49,'WAGE(all)'!$A$2:$O$265,11,FALSE)</f>
        <v>20.900999069213899</v>
      </c>
      <c r="F49">
        <f>VLOOKUP(A49,'WAGE(all)'!$A$2:$O$265,13,FALSE)</f>
        <v>21.201999664306602</v>
      </c>
      <c r="G49">
        <f>VLOOKUP(A49,'WAGE(all)'!$A$2:$O$265,15,FALSE)</f>
        <v>21.506999969482401</v>
      </c>
    </row>
    <row r="50" spans="1:7">
      <c r="A50" s="20" t="s">
        <v>55</v>
      </c>
      <c r="B50">
        <f>VLOOKUP(A50,'WAGE(all)'!$A$2:$O$265,5,FALSE)</f>
        <v>10.6789999008179</v>
      </c>
      <c r="C50">
        <f>VLOOKUP(A50,'WAGE(all)'!$A$2:$O$265,7,FALSE)</f>
        <v>11.602999687194799</v>
      </c>
      <c r="D50">
        <f>VLOOKUP(A50,'WAGE(all)'!$A$2:$O$265,9,FALSE)</f>
        <v>12.5200004577637</v>
      </c>
      <c r="E50">
        <f>VLOOKUP(A50,'WAGE(all)'!$A$2:$O$265,11,FALSE)</f>
        <v>13.4010000228882</v>
      </c>
      <c r="F50">
        <f>VLOOKUP(A50,'WAGE(all)'!$A$2:$O$265,13,FALSE)</f>
        <v>13.83899974823</v>
      </c>
      <c r="G50">
        <f>VLOOKUP(A50,'WAGE(all)'!$A$2:$O$265,15,FALSE)</f>
        <v>14.3030004501343</v>
      </c>
    </row>
    <row r="51" spans="1:7">
      <c r="A51" s="20" t="s">
        <v>30</v>
      </c>
      <c r="B51">
        <f>VLOOKUP(A51,'WAGE(all)'!$A$2:$O$265,5,FALSE)</f>
        <v>43.308998107910199</v>
      </c>
      <c r="C51">
        <f>VLOOKUP(A51,'WAGE(all)'!$A$2:$O$265,7,FALSE)</f>
        <v>44.544998168945298</v>
      </c>
      <c r="D51">
        <f>VLOOKUP(A51,'WAGE(all)'!$A$2:$O$265,9,FALSE)</f>
        <v>41.669998168945298</v>
      </c>
      <c r="E51">
        <f>VLOOKUP(A51,'WAGE(all)'!$A$2:$O$265,11,FALSE)</f>
        <v>47.358001708984403</v>
      </c>
      <c r="F51">
        <f>VLOOKUP(A51,'WAGE(all)'!$A$2:$O$265,13,FALSE)</f>
        <v>49.062000274658203</v>
      </c>
      <c r="G51">
        <f>VLOOKUP(A51,'WAGE(all)'!$A$2:$O$265,15,FALSE)</f>
        <v>48.534000396728501</v>
      </c>
    </row>
    <row r="52" spans="1:7">
      <c r="A52" s="20" t="s">
        <v>46</v>
      </c>
      <c r="B52">
        <f>VLOOKUP(A52,'WAGE(all)'!$A$2:$O$265,5,FALSE)</f>
        <v>19.375</v>
      </c>
      <c r="C52">
        <f>VLOOKUP(A52,'WAGE(all)'!$A$2:$O$265,7,FALSE)</f>
        <v>19.870000839233398</v>
      </c>
      <c r="D52">
        <f>VLOOKUP(A52,'WAGE(all)'!$A$2:$O$265,9,FALSE)</f>
        <v>21.878999710083001</v>
      </c>
      <c r="E52">
        <f>VLOOKUP(A52,'WAGE(all)'!$A$2:$O$265,11,FALSE)</f>
        <v>23.686000823974599</v>
      </c>
      <c r="F52">
        <f>VLOOKUP(A52,'WAGE(all)'!$A$2:$O$265,13,FALSE)</f>
        <v>24.7590007781982</v>
      </c>
      <c r="G52">
        <f>VLOOKUP(A52,'WAGE(all)'!$A$2:$O$265,15,FALSE)</f>
        <v>25.346000671386701</v>
      </c>
    </row>
    <row r="53" spans="1:7">
      <c r="A53" s="20" t="s">
        <v>53</v>
      </c>
      <c r="B53">
        <f>VLOOKUP(A53,'WAGE(all)'!$A$2:$O$265,5,FALSE)</f>
        <v>27.25</v>
      </c>
      <c r="C53">
        <f>VLOOKUP(A53,'WAGE(all)'!$A$2:$O$265,7,FALSE)</f>
        <v>28.867000579833999</v>
      </c>
      <c r="D53">
        <f>VLOOKUP(A53,'WAGE(all)'!$A$2:$O$265,9,FALSE)</f>
        <v>30.566999435424801</v>
      </c>
      <c r="E53">
        <f>VLOOKUP(A53,'WAGE(all)'!$A$2:$O$265,11,FALSE)</f>
        <v>32.422000885009801</v>
      </c>
      <c r="F53">
        <f>VLOOKUP(A53,'WAGE(all)'!$A$2:$O$265,13,FALSE)</f>
        <v>33.681999206542997</v>
      </c>
      <c r="G53">
        <f>VLOOKUP(A53,'WAGE(all)'!$A$2:$O$265,15,FALSE)</f>
        <v>34.256999969482401</v>
      </c>
    </row>
    <row r="54" spans="1:7">
      <c r="A54" s="20" t="s">
        <v>49</v>
      </c>
      <c r="B54">
        <f>VLOOKUP(A54,'WAGE(all)'!$A$2:$O$265,5,FALSE)</f>
        <v>35.168998718261697</v>
      </c>
      <c r="C54">
        <f>VLOOKUP(A54,'WAGE(all)'!$A$2:$O$265,7,FALSE)</f>
        <v>38.826999664306598</v>
      </c>
      <c r="D54">
        <f>VLOOKUP(A54,'WAGE(all)'!$A$2:$O$265,9,FALSE)</f>
        <v>42.159999847412102</v>
      </c>
      <c r="E54">
        <f>VLOOKUP(A54,'WAGE(all)'!$A$2:$O$265,11,FALSE)</f>
        <v>45.1310005187988</v>
      </c>
      <c r="F54">
        <f>VLOOKUP(A54,'WAGE(all)'!$A$2:$O$265,13,FALSE)</f>
        <v>47.708999633789098</v>
      </c>
      <c r="G54">
        <f>VLOOKUP(A54,'WAGE(all)'!$A$2:$O$265,15,FALSE)</f>
        <v>48.212001800537102</v>
      </c>
    </row>
    <row r="55" spans="1:7">
      <c r="A55" s="20" t="s">
        <v>38</v>
      </c>
      <c r="B55">
        <f>VLOOKUP(A55,'WAGE(all)'!$A$2:$O$265,5,FALSE)</f>
        <v>32.4609985351563</v>
      </c>
      <c r="C55">
        <f>VLOOKUP(A55,'WAGE(all)'!$A$2:$O$265,7,FALSE)</f>
        <v>33.863998413085902</v>
      </c>
      <c r="D55">
        <f>VLOOKUP(A55,'WAGE(all)'!$A$2:$O$265,9,FALSE)</f>
        <v>34.786998748779297</v>
      </c>
      <c r="E55">
        <f>VLOOKUP(A55,'WAGE(all)'!$A$2:$O$265,11,FALSE)</f>
        <v>35.672000885009801</v>
      </c>
      <c r="F55">
        <f>VLOOKUP(A55,'WAGE(all)'!$A$2:$O$265,13,FALSE)</f>
        <v>41.245998382568402</v>
      </c>
      <c r="G55">
        <f>VLOOKUP(A55,'WAGE(all)'!$A$2:$O$265,15,FALSE)</f>
        <v>43.375</v>
      </c>
    </row>
    <row r="56" spans="1:7">
      <c r="A56" s="20" t="s">
        <v>36</v>
      </c>
      <c r="B56">
        <f>VLOOKUP(A56,'WAGE(all)'!$A$2:$O$265,5,FALSE)</f>
        <v>38.569000244140597</v>
      </c>
      <c r="C56">
        <f>VLOOKUP(A56,'WAGE(all)'!$A$2:$O$265,7,FALSE)</f>
        <v>39.793998718261697</v>
      </c>
      <c r="D56">
        <f>VLOOKUP(A56,'WAGE(all)'!$A$2:$O$265,9,FALSE)</f>
        <v>45.152999877929702</v>
      </c>
      <c r="E56">
        <f>VLOOKUP(A56,'WAGE(all)'!$A$2:$O$265,11,FALSE)</f>
        <v>46.701999664306598</v>
      </c>
      <c r="F56">
        <f>VLOOKUP(A56,'WAGE(all)'!$A$2:$O$265,13,FALSE)</f>
        <v>48.874000549316399</v>
      </c>
      <c r="G56">
        <f>VLOOKUP(A56,'WAGE(all)'!$A$2:$O$265,15,FALSE)</f>
        <v>48.095001220703097</v>
      </c>
    </row>
    <row r="57" spans="1:7" ht="30">
      <c r="A57" s="20" t="s">
        <v>32</v>
      </c>
      <c r="B57">
        <f>VLOOKUP(A57,'WAGE(all)'!$A$2:$O$265,5,FALSE)</f>
        <v>52.946998596191399</v>
      </c>
      <c r="C57">
        <f>VLOOKUP(A57,'WAGE(all)'!$A$2:$O$265,7,FALSE)</f>
        <v>53.7039985656738</v>
      </c>
      <c r="D57">
        <f>VLOOKUP(A57,'WAGE(all)'!$A$2:$O$265,9,FALSE)</f>
        <v>54.4140014648438</v>
      </c>
      <c r="E57">
        <f>VLOOKUP(A57,'WAGE(all)'!$A$2:$O$265,11,FALSE)</f>
        <v>55.104000091552699</v>
      </c>
      <c r="F57">
        <f>VLOOKUP(A57,'WAGE(all)'!$A$2:$O$265,13,FALSE)</f>
        <v>55.756999969482401</v>
      </c>
      <c r="G57">
        <f>VLOOKUP(A57,'WAGE(all)'!$A$2:$O$265,15,FALSE)</f>
        <v>56.312000274658203</v>
      </c>
    </row>
    <row r="58" spans="1:7">
      <c r="A58" s="20" t="s">
        <v>25</v>
      </c>
      <c r="B58">
        <f>VLOOKUP(A58,'WAGE(all)'!$A$2:$O$265,5,FALSE)</f>
        <v>31.017999649047901</v>
      </c>
      <c r="C58">
        <f>VLOOKUP(A58,'WAGE(all)'!$A$2:$O$265,7,FALSE)</f>
        <v>32.480998992919901</v>
      </c>
      <c r="D58">
        <f>VLOOKUP(A58,'WAGE(all)'!$A$2:$O$265,9,FALSE)</f>
        <v>33.612998962402301</v>
      </c>
      <c r="E58">
        <f>VLOOKUP(A58,'WAGE(all)'!$A$2:$O$265,11,FALSE)</f>
        <v>34.946998596191399</v>
      </c>
      <c r="F58">
        <f>VLOOKUP(A58,'WAGE(all)'!$A$2:$O$265,13,FALSE)</f>
        <v>36.146999359130902</v>
      </c>
      <c r="G58">
        <f>VLOOKUP(A58,'WAGE(all)'!$A$2:$O$265,15,FALSE)</f>
        <v>37.367000579833999</v>
      </c>
    </row>
    <row r="59" spans="1:7">
      <c r="A59" s="20" t="s">
        <v>47</v>
      </c>
      <c r="B59">
        <f>VLOOKUP(A59,'WAGE(all)'!$A$2:$O$265,5,FALSE)</f>
        <v>64.5</v>
      </c>
      <c r="C59">
        <f>VLOOKUP(A59,'WAGE(all)'!$A$2:$O$265,7,FALSE)</f>
        <v>66.082000732421903</v>
      </c>
      <c r="D59">
        <f>VLOOKUP(A59,'WAGE(all)'!$A$2:$O$265,9,FALSE)</f>
        <v>66.087997436523395</v>
      </c>
      <c r="E59">
        <f>VLOOKUP(A59,'WAGE(all)'!$A$2:$O$265,11,FALSE)</f>
        <v>66.101997375488295</v>
      </c>
      <c r="F59">
        <f>VLOOKUP(A59,'WAGE(all)'!$A$2:$O$265,13,FALSE)</f>
        <v>66.120002746582003</v>
      </c>
      <c r="G59">
        <f>VLOOKUP(A59,'WAGE(all)'!$A$2:$O$265,15,FALSE)</f>
        <v>66.144996643066406</v>
      </c>
    </row>
    <row r="60" spans="1:7">
      <c r="A60" s="20" t="s">
        <v>41</v>
      </c>
      <c r="B60">
        <f>VLOOKUP(A60,'WAGE(all)'!$A$2:$O$265,5,FALSE)</f>
        <v>9.7980003356933594</v>
      </c>
      <c r="C60">
        <f>VLOOKUP(A60,'WAGE(all)'!$A$2:$O$265,7,FALSE)</f>
        <v>10.5609998703003</v>
      </c>
      <c r="D60">
        <f>VLOOKUP(A60,'WAGE(all)'!$A$2:$O$265,9,FALSE)</f>
        <v>11.376000404357899</v>
      </c>
      <c r="E60">
        <f>VLOOKUP(A60,'WAGE(all)'!$A$2:$O$265,11,FALSE)</f>
        <v>12.08899974823</v>
      </c>
      <c r="F60">
        <f>VLOOKUP(A60,'WAGE(all)'!$A$2:$O$265,13,FALSE)</f>
        <v>12.6549997329712</v>
      </c>
      <c r="G60">
        <f>VLOOKUP(A60,'WAGE(all)'!$A$2:$O$265,15,FALSE)</f>
        <v>13.203000068664601</v>
      </c>
    </row>
    <row r="61" spans="1:7">
      <c r="A61" s="20" t="s">
        <v>52</v>
      </c>
      <c r="B61">
        <f>VLOOKUP(A61,'WAGE(all)'!$A$2:$O$265,5,FALSE)</f>
        <v>84.112998962402301</v>
      </c>
      <c r="C61">
        <f>VLOOKUP(A61,'WAGE(all)'!$A$2:$O$265,7,FALSE)</f>
        <v>84.152999877929702</v>
      </c>
      <c r="D61">
        <f>VLOOKUP(A61,'WAGE(all)'!$A$2:$O$265,9,FALSE)</f>
        <v>84.581001281738295</v>
      </c>
      <c r="E61">
        <f>VLOOKUP(A61,'WAGE(all)'!$A$2:$O$265,11,FALSE)</f>
        <v>85.871002197265597</v>
      </c>
      <c r="F61">
        <f>VLOOKUP(A61,'WAGE(all)'!$A$2:$O$265,13,FALSE)</f>
        <v>84.884002685546903</v>
      </c>
      <c r="G61">
        <f>VLOOKUP(A61,'WAGE(all)'!$A$2:$O$265,15,FALSE)</f>
        <v>84.428001403808594</v>
      </c>
    </row>
    <row r="62" spans="1:7">
      <c r="A62" s="20" t="s">
        <v>48</v>
      </c>
      <c r="B62">
        <f>VLOOKUP(A62,'WAGE(all)'!$A$2:$O$265,5,FALSE)</f>
        <v>33.883998870849602</v>
      </c>
      <c r="C62">
        <f>VLOOKUP(A62,'WAGE(all)'!$A$2:$O$265,7,FALSE)</f>
        <v>33.9210014343262</v>
      </c>
      <c r="D62">
        <f>VLOOKUP(A62,'WAGE(all)'!$A$2:$O$265,9,FALSE)</f>
        <v>34.007999420166001</v>
      </c>
      <c r="E62">
        <f>VLOOKUP(A62,'WAGE(all)'!$A$2:$O$265,11,FALSE)</f>
        <v>34.250999450683601</v>
      </c>
      <c r="F62">
        <f>VLOOKUP(A62,'WAGE(all)'!$A$2:$O$265,13,FALSE)</f>
        <v>34.469001770019503</v>
      </c>
      <c r="G62">
        <f>VLOOKUP(A62,'WAGE(all)'!$A$2:$O$265,15,FALSE)</f>
        <v>34.933998107910199</v>
      </c>
    </row>
    <row r="63" spans="1:7">
      <c r="A63" s="20" t="s">
        <v>20</v>
      </c>
      <c r="B63">
        <f>VLOOKUP(A63,'WAGE(all)'!$A$2:$O$265,5,FALSE)</f>
        <v>24.868000030517599</v>
      </c>
      <c r="C63">
        <f>VLOOKUP(A63,'WAGE(all)'!$A$2:$O$265,7,FALSE)</f>
        <v>29.000999450683601</v>
      </c>
      <c r="D63">
        <f>VLOOKUP(A63,'WAGE(all)'!$A$2:$O$265,9,FALSE)</f>
        <v>35.424999237060497</v>
      </c>
      <c r="E63">
        <f>VLOOKUP(A63,'WAGE(all)'!$A$2:$O$265,11,FALSE)</f>
        <v>43.507999420166001</v>
      </c>
      <c r="F63">
        <f>VLOOKUP(A63,'WAGE(all)'!$A$2:$O$265,13,FALSE)</f>
        <v>48.930999755859403</v>
      </c>
      <c r="G63">
        <f>VLOOKUP(A63,'WAGE(all)'!$A$2:$O$265,15,FALSE)</f>
        <v>49.410999298095703</v>
      </c>
    </row>
    <row r="64" spans="1:7">
      <c r="A64" s="20" t="s">
        <v>33</v>
      </c>
      <c r="B64">
        <f>VLOOKUP(A64,'WAGE(all)'!$A$2:$O$265,5,FALSE)</f>
        <v>67.925003051757798</v>
      </c>
      <c r="C64">
        <f>VLOOKUP(A64,'WAGE(all)'!$A$2:$O$265,7,FALSE)</f>
        <v>69.862998962402301</v>
      </c>
      <c r="D64">
        <f>VLOOKUP(A64,'WAGE(all)'!$A$2:$O$265,9,FALSE)</f>
        <v>71.754997253417997</v>
      </c>
      <c r="E64">
        <f>VLOOKUP(A64,'WAGE(all)'!$A$2:$O$265,11,FALSE)</f>
        <v>74.2030029296875</v>
      </c>
      <c r="F64">
        <f>VLOOKUP(A64,'WAGE(all)'!$A$2:$O$265,13,FALSE)</f>
        <v>76.501998901367202</v>
      </c>
      <c r="G64">
        <f>VLOOKUP(A64,'WAGE(all)'!$A$2:$O$265,15,FALSE)</f>
        <v>77.596000671386705</v>
      </c>
    </row>
    <row r="65" spans="1:7">
      <c r="A65" s="20" t="s">
        <v>44</v>
      </c>
      <c r="B65">
        <f>VLOOKUP(A65,'WAGE(all)'!$A$2:$O$265,5,FALSE)</f>
        <v>11.883999824523899</v>
      </c>
      <c r="C65">
        <f>VLOOKUP(A65,'WAGE(all)'!$A$2:$O$265,7,FALSE)</f>
        <v>13.2299995422363</v>
      </c>
      <c r="D65">
        <f>VLOOKUP(A65,'WAGE(all)'!$A$2:$O$265,9,FALSE)</f>
        <v>14.7650003433228</v>
      </c>
      <c r="E65">
        <f>VLOOKUP(A65,'WAGE(all)'!$A$2:$O$265,11,FALSE)</f>
        <v>16.469999313354499</v>
      </c>
      <c r="F65">
        <f>VLOOKUP(A65,'WAGE(all)'!$A$2:$O$265,13,FALSE)</f>
        <v>16.795000076293899</v>
      </c>
      <c r="G65">
        <f>VLOOKUP(A65,'WAGE(all)'!$A$2:$O$265,15,FALSE)</f>
        <v>17.1159992218018</v>
      </c>
    </row>
    <row r="66" spans="1:7">
      <c r="A66" s="20" t="s">
        <v>45</v>
      </c>
      <c r="B66">
        <f>VLOOKUP(A66,'WAGE(all)'!$A$2:$O$265,5,FALSE)</f>
        <v>12.045000076293899</v>
      </c>
      <c r="C66">
        <f>VLOOKUP(A66,'WAGE(all)'!$A$2:$O$265,7,FALSE)</f>
        <v>12.2250003814697</v>
      </c>
      <c r="D66">
        <f>VLOOKUP(A66,'WAGE(all)'!$A$2:$O$265,9,FALSE)</f>
        <v>12.5410003662109</v>
      </c>
      <c r="E66">
        <f>VLOOKUP(A66,'WAGE(all)'!$A$2:$O$265,11,FALSE)</f>
        <v>13.0260000228882</v>
      </c>
      <c r="F66">
        <f>VLOOKUP(A66,'WAGE(all)'!$A$2:$O$265,13,FALSE)</f>
        <v>12.8450002670288</v>
      </c>
      <c r="G66">
        <f>VLOOKUP(A66,'WAGE(all)'!$A$2:$O$265,15,FALSE)</f>
        <v>13</v>
      </c>
    </row>
    <row r="67" spans="1:7">
      <c r="A67" s="20" t="s">
        <v>42</v>
      </c>
      <c r="B67">
        <f>VLOOKUP(A67,'WAGE(all)'!$A$2:$O$265,5,FALSE)</f>
        <v>9.7740001678466797</v>
      </c>
      <c r="C67">
        <f>VLOOKUP(A67,'WAGE(all)'!$A$2:$O$265,7,FALSE)</f>
        <v>9.90100002288818</v>
      </c>
      <c r="D67">
        <f>VLOOKUP(A67,'WAGE(all)'!$A$2:$O$265,9,FALSE)</f>
        <v>10.081999778747599</v>
      </c>
      <c r="E67">
        <f>VLOOKUP(A67,'WAGE(all)'!$A$2:$O$265,11,FALSE)</f>
        <v>10.350999832153301</v>
      </c>
      <c r="F67">
        <f>VLOOKUP(A67,'WAGE(all)'!$A$2:$O$265,13,FALSE)</f>
        <v>10.5279998779297</v>
      </c>
      <c r="G67">
        <f>VLOOKUP(A67,'WAGE(all)'!$A$2:$O$265,15,FALSE)</f>
        <v>10.8129997253418</v>
      </c>
    </row>
    <row r="68" spans="1:7">
      <c r="A68" s="20" t="s">
        <v>17</v>
      </c>
      <c r="B68">
        <f>VLOOKUP(A68,'WAGE(all)'!$A$2:$O$265,5,FALSE)</f>
        <v>37.1570014953613</v>
      </c>
      <c r="C68">
        <f>VLOOKUP(A68,'WAGE(all)'!$A$2:$O$265,7,FALSE)</f>
        <v>36.601001739502003</v>
      </c>
      <c r="D68">
        <f>VLOOKUP(A68,'WAGE(all)'!$A$2:$O$265,9,FALSE)</f>
        <v>38.375999450683601</v>
      </c>
      <c r="E68">
        <f>VLOOKUP(A68,'WAGE(all)'!$A$2:$O$265,11,FALSE)</f>
        <v>39.7700004577637</v>
      </c>
      <c r="F68">
        <f>VLOOKUP(A68,'WAGE(all)'!$A$2:$O$265,13,FALSE)</f>
        <v>38.648998260497997</v>
      </c>
      <c r="G68">
        <f>VLOOKUP(A68,'WAGE(all)'!$A$2:$O$265,15,FALSE)</f>
        <v>42.962001800537102</v>
      </c>
    </row>
    <row r="69" spans="1:7">
      <c r="A69" s="20" t="s">
        <v>26</v>
      </c>
      <c r="B69">
        <f>VLOOKUP(A69,'WAGE(all)'!$A$2:$O$265,5,FALSE)</f>
        <v>17.497999191284201</v>
      </c>
      <c r="C69">
        <f>VLOOKUP(A69,'WAGE(all)'!$A$2:$O$265,7,FALSE)</f>
        <v>18.010999679565401</v>
      </c>
      <c r="D69">
        <f>VLOOKUP(A69,'WAGE(all)'!$A$2:$O$265,9,FALSE)</f>
        <v>18.549999237060501</v>
      </c>
      <c r="E69">
        <f>VLOOKUP(A69,'WAGE(all)'!$A$2:$O$265,11,FALSE)</f>
        <v>19.149999618530298</v>
      </c>
      <c r="F69">
        <f>VLOOKUP(A69,'WAGE(all)'!$A$2:$O$265,13,FALSE)</f>
        <v>19.593000411987301</v>
      </c>
      <c r="G69">
        <f>VLOOKUP(A69,'WAGE(all)'!$A$2:$O$265,15,FALSE)</f>
        <v>20.247999191284201</v>
      </c>
    </row>
    <row r="70" spans="1:7">
      <c r="A70" s="20" t="s">
        <v>35</v>
      </c>
      <c r="B70">
        <f>VLOOKUP(A70,'WAGE(all)'!$A$2:$O$265,5,FALSE)</f>
        <v>16.211000442504901</v>
      </c>
      <c r="C70">
        <f>VLOOKUP(A70,'WAGE(all)'!$A$2:$O$265,7,FALSE)</f>
        <v>16.677000045776399</v>
      </c>
      <c r="D70">
        <f>VLOOKUP(A70,'WAGE(all)'!$A$2:$O$265,9,FALSE)</f>
        <v>19.318000793456999</v>
      </c>
      <c r="E70">
        <f>VLOOKUP(A70,'WAGE(all)'!$A$2:$O$265,11,FALSE)</f>
        <v>20.642999649047901</v>
      </c>
      <c r="F70">
        <f>VLOOKUP(A70,'WAGE(all)'!$A$2:$O$265,13,FALSE)</f>
        <v>22.049999237060501</v>
      </c>
      <c r="G70">
        <f>VLOOKUP(A70,'WAGE(all)'!$A$2:$O$265,15,FALSE)</f>
        <v>23.458000183105501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09DD0-A61A-FA4D-B9B6-4E7AD5C07DB0}">
  <dimension ref="A1:O265"/>
  <sheetViews>
    <sheetView workbookViewId="0">
      <selection activeCell="P11" sqref="P11"/>
    </sheetView>
  </sheetViews>
  <sheetFormatPr baseColWidth="10" defaultRowHeight="16"/>
  <cols>
    <col min="4" max="4" width="22.5" customWidth="1"/>
  </cols>
  <sheetData>
    <row r="1" spans="1:15">
      <c r="A1" s="21" t="s">
        <v>119</v>
      </c>
      <c r="B1" s="21" t="s">
        <v>120</v>
      </c>
      <c r="C1" s="21" t="s">
        <v>121</v>
      </c>
      <c r="D1" s="21" t="s">
        <v>122</v>
      </c>
      <c r="E1" s="21" t="s">
        <v>123</v>
      </c>
      <c r="F1" s="21" t="s">
        <v>124</v>
      </c>
      <c r="G1" s="21" t="s">
        <v>125</v>
      </c>
      <c r="H1" s="21" t="s">
        <v>126</v>
      </c>
      <c r="I1" s="21" t="s">
        <v>127</v>
      </c>
      <c r="J1" s="21" t="s">
        <v>128</v>
      </c>
      <c r="K1" s="21" t="s">
        <v>129</v>
      </c>
      <c r="L1" s="21" t="s">
        <v>130</v>
      </c>
      <c r="M1" s="21" t="s">
        <v>131</v>
      </c>
      <c r="N1" s="21" t="s">
        <v>132</v>
      </c>
      <c r="O1" s="21" t="s">
        <v>133</v>
      </c>
    </row>
    <row r="2" spans="1:15">
      <c r="A2" s="21" t="s">
        <v>134</v>
      </c>
      <c r="B2" s="21" t="s">
        <v>135</v>
      </c>
      <c r="C2" s="21" t="s">
        <v>593</v>
      </c>
      <c r="D2" s="21" t="s">
        <v>594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1:15">
      <c r="A3" s="21" t="s">
        <v>138</v>
      </c>
      <c r="B3" s="21" t="s">
        <v>139</v>
      </c>
      <c r="C3" s="21" t="s">
        <v>593</v>
      </c>
      <c r="D3" s="21" t="s">
        <v>594</v>
      </c>
      <c r="E3" s="21">
        <v>8.9200000762939506</v>
      </c>
      <c r="F3" s="21">
        <v>9.9060001373290998</v>
      </c>
      <c r="G3" s="21">
        <v>10.824999809265099</v>
      </c>
      <c r="H3" s="21">
        <v>11.6169996261597</v>
      </c>
      <c r="I3" s="21">
        <v>12.6479997634888</v>
      </c>
      <c r="J3" s="21">
        <v>13.588000297546399</v>
      </c>
      <c r="K3" s="21">
        <v>14.5310001373291</v>
      </c>
      <c r="L3" s="21">
        <v>15.4899997711182</v>
      </c>
      <c r="M3" s="21">
        <v>16.5030002593994</v>
      </c>
      <c r="N3" s="21">
        <v>17.549999237060501</v>
      </c>
      <c r="O3" s="21">
        <v>17.6019992828369</v>
      </c>
    </row>
    <row r="4" spans="1:15">
      <c r="A4" s="21" t="s">
        <v>140</v>
      </c>
      <c r="B4" s="21" t="s">
        <v>141</v>
      </c>
      <c r="C4" s="21" t="s">
        <v>593</v>
      </c>
      <c r="D4" s="21" t="s">
        <v>594</v>
      </c>
      <c r="E4" s="21">
        <v>31.645999908447301</v>
      </c>
      <c r="F4" s="21">
        <v>30.4839992523193</v>
      </c>
      <c r="G4" s="21">
        <v>29.304000854492202</v>
      </c>
      <c r="H4" s="21">
        <v>28.1019992828369</v>
      </c>
      <c r="I4" s="21">
        <v>28.333000183105501</v>
      </c>
      <c r="J4" s="21">
        <v>28.5559997558594</v>
      </c>
      <c r="K4" s="21">
        <v>28.774000167846701</v>
      </c>
      <c r="L4" s="21">
        <v>28.982000350952099</v>
      </c>
      <c r="M4" s="21">
        <v>29.180000305175799</v>
      </c>
      <c r="N4" s="21">
        <v>29.374000549316399</v>
      </c>
      <c r="O4" s="21">
        <v>29.561000823974599</v>
      </c>
    </row>
    <row r="5" spans="1:15">
      <c r="A5" s="21" t="s">
        <v>58</v>
      </c>
      <c r="B5" s="21" t="s">
        <v>142</v>
      </c>
      <c r="C5" s="21" t="s">
        <v>593</v>
      </c>
      <c r="D5" s="21" t="s">
        <v>594</v>
      </c>
      <c r="E5" s="21">
        <v>39.8289985656738</v>
      </c>
      <c r="F5" s="21">
        <v>42.076000213622997</v>
      </c>
      <c r="G5" s="21">
        <v>43.298000335693402</v>
      </c>
      <c r="H5" s="21">
        <v>38.922000885009801</v>
      </c>
      <c r="I5" s="21">
        <v>36.939998626708999</v>
      </c>
      <c r="J5" s="21">
        <v>40.481998443603501</v>
      </c>
      <c r="K5" s="21">
        <v>41.561000823974602</v>
      </c>
      <c r="L5" s="21">
        <v>41.019001007080099</v>
      </c>
      <c r="M5" s="21">
        <v>41.900001525878899</v>
      </c>
      <c r="N5" s="21">
        <v>42.806999206542997</v>
      </c>
      <c r="O5" s="21">
        <v>43.731998443603501</v>
      </c>
    </row>
    <row r="6" spans="1:15">
      <c r="A6" s="21" t="s">
        <v>143</v>
      </c>
      <c r="B6" s="21" t="s">
        <v>144</v>
      </c>
      <c r="C6" s="21" t="s">
        <v>593</v>
      </c>
      <c r="D6" s="21" t="s">
        <v>594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</row>
    <row r="7" spans="1:15">
      <c r="A7" s="21" t="s">
        <v>145</v>
      </c>
      <c r="B7" s="21" t="s">
        <v>146</v>
      </c>
      <c r="C7" s="21" t="s">
        <v>593</v>
      </c>
      <c r="D7" s="21" t="s">
        <v>594</v>
      </c>
      <c r="E7" s="21">
        <v>64.038241491801415</v>
      </c>
      <c r="F7" s="21">
        <v>64.587100075476926</v>
      </c>
      <c r="G7" s="21">
        <v>65.625881848232737</v>
      </c>
      <c r="H7" s="21">
        <v>65.849602453184829</v>
      </c>
      <c r="I7" s="21">
        <v>66.789476300104411</v>
      </c>
      <c r="J7" s="21">
        <v>66.990664180591779</v>
      </c>
      <c r="K7" s="21">
        <v>67.207854655520023</v>
      </c>
      <c r="L7" s="21">
        <v>67.949686577444467</v>
      </c>
      <c r="M7" s="21">
        <v>69.707476675396506</v>
      </c>
      <c r="N7" s="21">
        <v>69.355178444522792</v>
      </c>
      <c r="O7" s="21">
        <v>69.348039242246884</v>
      </c>
    </row>
    <row r="8" spans="1:15">
      <c r="A8" s="21" t="s">
        <v>111</v>
      </c>
      <c r="B8" s="21" t="s">
        <v>147</v>
      </c>
      <c r="C8" s="21" t="s">
        <v>593</v>
      </c>
      <c r="D8" s="21" t="s">
        <v>594</v>
      </c>
      <c r="E8" s="21">
        <v>95.816001892089801</v>
      </c>
      <c r="F8" s="21">
        <v>95.920997619628906</v>
      </c>
      <c r="G8" s="21">
        <v>96.041999816894503</v>
      </c>
      <c r="H8" s="21">
        <v>96.194999694824205</v>
      </c>
      <c r="I8" s="21">
        <v>96.371002197265597</v>
      </c>
      <c r="J8" s="21">
        <v>96.559997558593807</v>
      </c>
      <c r="K8" s="21">
        <v>96.728996276855497</v>
      </c>
      <c r="L8" s="21">
        <v>96.931999206542997</v>
      </c>
      <c r="M8" s="21">
        <v>97.056999206542997</v>
      </c>
      <c r="N8" s="21">
        <v>96.528999328613295</v>
      </c>
      <c r="O8" s="21">
        <v>96.0260009765625</v>
      </c>
    </row>
    <row r="9" spans="1:15">
      <c r="A9" s="21" t="s">
        <v>86</v>
      </c>
      <c r="B9" s="21" t="s">
        <v>148</v>
      </c>
      <c r="C9" s="21" t="s">
        <v>593</v>
      </c>
      <c r="D9" s="21" t="s">
        <v>594</v>
      </c>
      <c r="E9" s="21">
        <v>76.317001342773395</v>
      </c>
      <c r="F9" s="21">
        <v>75.957000732421903</v>
      </c>
      <c r="G9" s="21">
        <v>76.443000793457003</v>
      </c>
      <c r="H9" s="21">
        <v>76.902999877929702</v>
      </c>
      <c r="I9" s="21">
        <v>77.004997253417997</v>
      </c>
      <c r="J9" s="21">
        <v>76.4530029296875</v>
      </c>
      <c r="K9" s="21">
        <v>76.347000122070298</v>
      </c>
      <c r="L9" s="21">
        <v>75.873001098632798</v>
      </c>
      <c r="M9" s="21">
        <v>75.1719970703125</v>
      </c>
      <c r="N9" s="21">
        <v>74.660003662109403</v>
      </c>
      <c r="O9" s="21">
        <v>74.471000671386705</v>
      </c>
    </row>
    <row r="10" spans="1:15">
      <c r="A10" s="21" t="s">
        <v>110</v>
      </c>
      <c r="B10" s="21" t="s">
        <v>149</v>
      </c>
      <c r="C10" s="21" t="s">
        <v>593</v>
      </c>
      <c r="D10" s="21" t="s">
        <v>594</v>
      </c>
      <c r="E10" s="21">
        <v>57.347999572753899</v>
      </c>
      <c r="F10" s="21">
        <v>56.860000610351598</v>
      </c>
      <c r="G10" s="21">
        <v>56.863998413085902</v>
      </c>
      <c r="H10" s="21">
        <v>55.568000793457003</v>
      </c>
      <c r="I10" s="21">
        <v>56.484001159667997</v>
      </c>
      <c r="J10" s="21">
        <v>57.200000762939503</v>
      </c>
      <c r="K10" s="21">
        <v>55.8619995117188</v>
      </c>
      <c r="L10" s="21">
        <v>57.201999664306598</v>
      </c>
      <c r="M10" s="21">
        <v>58.049999237060497</v>
      </c>
      <c r="N10" s="21">
        <v>59.660999298095703</v>
      </c>
      <c r="O10" s="21">
        <v>59.881999969482401</v>
      </c>
    </row>
    <row r="11" spans="1:15">
      <c r="A11" s="21" t="s">
        <v>150</v>
      </c>
      <c r="B11" s="21" t="s">
        <v>151</v>
      </c>
      <c r="C11" s="21" t="s">
        <v>593</v>
      </c>
      <c r="D11" s="21" t="s">
        <v>594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</row>
    <row r="12" spans="1:15">
      <c r="A12" s="21" t="s">
        <v>152</v>
      </c>
      <c r="B12" s="21" t="s">
        <v>153</v>
      </c>
      <c r="C12" s="21" t="s">
        <v>593</v>
      </c>
      <c r="D12" s="21" t="s">
        <v>594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</row>
    <row r="13" spans="1:15">
      <c r="A13" s="21" t="s">
        <v>104</v>
      </c>
      <c r="B13" s="21" t="s">
        <v>154</v>
      </c>
      <c r="C13" s="21" t="s">
        <v>593</v>
      </c>
      <c r="D13" s="21" t="s">
        <v>594</v>
      </c>
      <c r="E13" s="21">
        <v>81.806999206542997</v>
      </c>
      <c r="F13" s="21">
        <v>81.761001586914105</v>
      </c>
      <c r="G13" s="21">
        <v>81.634002685546903</v>
      </c>
      <c r="H13" s="21">
        <v>82.211997985839801</v>
      </c>
      <c r="I13" s="21">
        <v>82.824996948242202</v>
      </c>
      <c r="J13" s="21">
        <v>83.164001464843807</v>
      </c>
      <c r="K13" s="21">
        <v>82.859001159667997</v>
      </c>
      <c r="L13" s="21">
        <v>82.942001342773395</v>
      </c>
      <c r="M13" s="21">
        <v>82.949996948242202</v>
      </c>
      <c r="N13" s="21">
        <v>83.100997924804702</v>
      </c>
      <c r="O13" s="21">
        <v>83.543998718261705</v>
      </c>
    </row>
    <row r="14" spans="1:15">
      <c r="A14" s="21" t="s">
        <v>62</v>
      </c>
      <c r="B14" s="21" t="s">
        <v>155</v>
      </c>
      <c r="C14" s="21" t="s">
        <v>593</v>
      </c>
      <c r="D14" s="21" t="s">
        <v>594</v>
      </c>
      <c r="E14" s="21">
        <v>86.457000732421903</v>
      </c>
      <c r="F14" s="21">
        <v>86.361000061035199</v>
      </c>
      <c r="G14" s="21">
        <v>86.186996459960895</v>
      </c>
      <c r="H14" s="21">
        <v>86.7239990234375</v>
      </c>
      <c r="I14" s="21">
        <v>86.927001953125</v>
      </c>
      <c r="J14" s="21">
        <v>86.799003601074205</v>
      </c>
      <c r="K14" s="21">
        <v>86.711997985839801</v>
      </c>
      <c r="L14" s="21">
        <v>87.002998352050795</v>
      </c>
      <c r="M14" s="21">
        <v>87.278999328613295</v>
      </c>
      <c r="N14" s="21">
        <v>87.623001098632798</v>
      </c>
      <c r="O14" s="21">
        <v>87.994003295898395</v>
      </c>
    </row>
    <row r="15" spans="1:15">
      <c r="A15" s="21" t="s">
        <v>59</v>
      </c>
      <c r="B15" s="21" t="s">
        <v>156</v>
      </c>
      <c r="C15" s="21" t="s">
        <v>593</v>
      </c>
      <c r="D15" s="21" t="s">
        <v>594</v>
      </c>
      <c r="E15" s="21">
        <v>32.305000305175803</v>
      </c>
      <c r="F15" s="21">
        <v>32.431999206542997</v>
      </c>
      <c r="G15" s="21">
        <v>31.944999694824201</v>
      </c>
      <c r="H15" s="21">
        <v>31.711999893188501</v>
      </c>
      <c r="I15" s="21">
        <v>33.307998657226598</v>
      </c>
      <c r="J15" s="21">
        <v>33.4869995117188</v>
      </c>
      <c r="K15" s="21">
        <v>33.015998840332003</v>
      </c>
      <c r="L15" s="21">
        <v>32.162998199462898</v>
      </c>
      <c r="M15" s="21">
        <v>31.815000534057599</v>
      </c>
      <c r="N15" s="21">
        <v>31.624000549316399</v>
      </c>
      <c r="O15" s="21">
        <v>31.80299949646</v>
      </c>
    </row>
    <row r="16" spans="1:15">
      <c r="A16" s="21" t="s">
        <v>157</v>
      </c>
      <c r="B16" s="21" t="s">
        <v>158</v>
      </c>
      <c r="C16" s="21" t="s">
        <v>593</v>
      </c>
      <c r="D16" s="21" t="s">
        <v>594</v>
      </c>
      <c r="E16" s="21">
        <v>5.2300000190734899</v>
      </c>
      <c r="F16" s="21">
        <v>5.2480001449584996</v>
      </c>
      <c r="G16" s="21">
        <v>5.2740001678466797</v>
      </c>
      <c r="H16" s="21">
        <v>5.2960000038146999</v>
      </c>
      <c r="I16" s="21">
        <v>5.3189997673034703</v>
      </c>
      <c r="J16" s="21">
        <v>5.3460001945495597</v>
      </c>
      <c r="K16" s="21">
        <v>5.3680000305175799</v>
      </c>
      <c r="L16" s="21">
        <v>5.3460001945495597</v>
      </c>
      <c r="M16" s="21">
        <v>5.3420000076293901</v>
      </c>
      <c r="N16" s="21">
        <v>5.3420000076293901</v>
      </c>
      <c r="O16" s="21">
        <v>5.34800004959106</v>
      </c>
    </row>
    <row r="17" spans="1:15">
      <c r="A17" s="21" t="s">
        <v>65</v>
      </c>
      <c r="B17" s="21" t="s">
        <v>159</v>
      </c>
      <c r="C17" s="21" t="s">
        <v>593</v>
      </c>
      <c r="D17" s="21" t="s">
        <v>594</v>
      </c>
      <c r="E17" s="21">
        <v>85.775001525878906</v>
      </c>
      <c r="F17" s="21">
        <v>85.200996398925795</v>
      </c>
      <c r="G17" s="21">
        <v>85.638999938964801</v>
      </c>
      <c r="H17" s="21">
        <v>85.698997497558594</v>
      </c>
      <c r="I17" s="21">
        <v>85.653999328613295</v>
      </c>
      <c r="J17" s="21">
        <v>84.920997619628906</v>
      </c>
      <c r="K17" s="21">
        <v>85.387001037597699</v>
      </c>
      <c r="L17" s="21">
        <v>84.820999145507798</v>
      </c>
      <c r="M17" s="21">
        <v>85.164001464843807</v>
      </c>
      <c r="N17" s="21">
        <v>85.707000732421903</v>
      </c>
      <c r="O17" s="21">
        <v>85.971000671386705</v>
      </c>
    </row>
    <row r="18" spans="1:15">
      <c r="A18" s="21" t="s">
        <v>42</v>
      </c>
      <c r="B18" s="21" t="s">
        <v>160</v>
      </c>
      <c r="C18" s="21" t="s">
        <v>593</v>
      </c>
      <c r="D18" s="21" t="s">
        <v>594</v>
      </c>
      <c r="E18" s="21">
        <v>9.7740001678466797</v>
      </c>
      <c r="F18" s="21">
        <v>9.8389997482299805</v>
      </c>
      <c r="G18" s="21">
        <v>9.90100002288818</v>
      </c>
      <c r="H18" s="21">
        <v>9.9779996871948207</v>
      </c>
      <c r="I18" s="21">
        <v>10.081999778747599</v>
      </c>
      <c r="J18" s="21">
        <v>10.2200002670288</v>
      </c>
      <c r="K18" s="21">
        <v>10.350999832153301</v>
      </c>
      <c r="L18" s="21">
        <v>10.425000190734901</v>
      </c>
      <c r="M18" s="21">
        <v>10.5279998779297</v>
      </c>
      <c r="N18" s="21">
        <v>10.66100025177</v>
      </c>
      <c r="O18" s="21">
        <v>10.8129997253418</v>
      </c>
    </row>
    <row r="19" spans="1:15">
      <c r="A19" s="21" t="s">
        <v>161</v>
      </c>
      <c r="B19" s="21" t="s">
        <v>162</v>
      </c>
      <c r="C19" s="21" t="s">
        <v>593</v>
      </c>
      <c r="D19" s="21" t="s">
        <v>594</v>
      </c>
      <c r="E19" s="21">
        <v>7.5960001945495597</v>
      </c>
      <c r="F19" s="21">
        <v>8.2200002670288104</v>
      </c>
      <c r="G19" s="21">
        <v>8.9099998474121094</v>
      </c>
      <c r="H19" s="21">
        <v>9.6630001068115199</v>
      </c>
      <c r="I19" s="21">
        <v>10.4659996032715</v>
      </c>
      <c r="J19" s="21">
        <v>11.310000419616699</v>
      </c>
      <c r="K19" s="21">
        <v>12.182000160217299</v>
      </c>
      <c r="L19" s="21">
        <v>12.293000221252401</v>
      </c>
      <c r="M19" s="21">
        <v>12.4379997253418</v>
      </c>
      <c r="N19" s="21">
        <v>12.593000411987299</v>
      </c>
      <c r="O19" s="21">
        <v>12.753999710083001</v>
      </c>
    </row>
    <row r="20" spans="1:15">
      <c r="A20" s="21" t="s">
        <v>118</v>
      </c>
      <c r="B20" s="21" t="s">
        <v>163</v>
      </c>
      <c r="C20" s="21" t="s">
        <v>593</v>
      </c>
      <c r="D20" s="21" t="s">
        <v>594</v>
      </c>
      <c r="E20" s="21">
        <v>36.726001739502003</v>
      </c>
      <c r="F20" s="21">
        <v>37.181999206542997</v>
      </c>
      <c r="G20" s="21">
        <v>37.659999847412102</v>
      </c>
      <c r="H20" s="21">
        <v>38.122001647949197</v>
      </c>
      <c r="I20" s="21">
        <v>38.540000915527301</v>
      </c>
      <c r="J20" s="21">
        <v>38.889999389648402</v>
      </c>
      <c r="K20" s="21">
        <v>39.169998168945298</v>
      </c>
      <c r="L20" s="21">
        <v>39.355998992919901</v>
      </c>
      <c r="M20" s="21">
        <v>39.402999877929702</v>
      </c>
      <c r="N20" s="21">
        <v>39.499000549316399</v>
      </c>
      <c r="O20" s="21">
        <v>39.942001342773402</v>
      </c>
    </row>
    <row r="21" spans="1:15">
      <c r="A21" s="21" t="s">
        <v>64</v>
      </c>
      <c r="B21" s="21" t="s">
        <v>164</v>
      </c>
      <c r="C21" s="21" t="s">
        <v>593</v>
      </c>
      <c r="D21" s="21" t="s">
        <v>594</v>
      </c>
      <c r="E21" s="21">
        <v>87.596000671386705</v>
      </c>
      <c r="F21" s="21">
        <v>87.519996643066406</v>
      </c>
      <c r="G21" s="21">
        <v>87.430999755859403</v>
      </c>
      <c r="H21" s="21">
        <v>87.890998840332003</v>
      </c>
      <c r="I21" s="21">
        <v>88.414001464843807</v>
      </c>
      <c r="J21" s="21">
        <v>87.861999511718807</v>
      </c>
      <c r="K21" s="21">
        <v>87.513999938964801</v>
      </c>
      <c r="L21" s="21">
        <v>87.972000122070298</v>
      </c>
      <c r="M21" s="21">
        <v>88.268997192382798</v>
      </c>
      <c r="N21" s="21">
        <v>88.100997924804702</v>
      </c>
      <c r="O21" s="21">
        <v>88.350997924804702</v>
      </c>
    </row>
    <row r="22" spans="1:15">
      <c r="A22" s="21" t="s">
        <v>165</v>
      </c>
      <c r="B22" s="21" t="s">
        <v>166</v>
      </c>
      <c r="C22" s="21" t="s">
        <v>593</v>
      </c>
      <c r="D22" s="21" t="s">
        <v>594</v>
      </c>
      <c r="E22" s="21">
        <v>96.180999755859403</v>
      </c>
      <c r="F22" s="21">
        <v>96.271003723144503</v>
      </c>
      <c r="G22" s="21">
        <v>97.356002807617202</v>
      </c>
      <c r="H22" s="21">
        <v>97.295997619628906</v>
      </c>
      <c r="I22" s="21">
        <v>97.294998168945298</v>
      </c>
      <c r="J22" s="21">
        <v>97.306999206542997</v>
      </c>
      <c r="K22" s="21">
        <v>97.309997558593807</v>
      </c>
      <c r="L22" s="21">
        <v>97.305000305175795</v>
      </c>
      <c r="M22" s="21">
        <v>97.302001953125</v>
      </c>
      <c r="N22" s="21">
        <v>97.279998779296903</v>
      </c>
      <c r="O22" s="21">
        <v>97.244003295898395</v>
      </c>
    </row>
    <row r="23" spans="1:15">
      <c r="A23" s="21" t="s">
        <v>167</v>
      </c>
      <c r="B23" s="21" t="s">
        <v>168</v>
      </c>
      <c r="C23" s="21" t="s">
        <v>593</v>
      </c>
      <c r="D23" s="21" t="s">
        <v>594</v>
      </c>
      <c r="E23" s="21">
        <v>86.572998046875</v>
      </c>
      <c r="F23" s="21">
        <v>86.561996459960895</v>
      </c>
      <c r="G23" s="21">
        <v>86.1719970703125</v>
      </c>
      <c r="H23" s="21">
        <v>85.704002380371094</v>
      </c>
      <c r="I23" s="21">
        <v>85.831001281738295</v>
      </c>
      <c r="J23" s="21">
        <v>85.773002624511705</v>
      </c>
      <c r="K23" s="21">
        <v>85.949996948242202</v>
      </c>
      <c r="L23" s="21">
        <v>85.660003662109403</v>
      </c>
      <c r="M23" s="21">
        <v>85.808998107910199</v>
      </c>
      <c r="N23" s="21">
        <v>85.858001708984403</v>
      </c>
      <c r="O23" s="21">
        <v>85.902000427246094</v>
      </c>
    </row>
    <row r="24" spans="1:15">
      <c r="A24" s="21" t="s">
        <v>169</v>
      </c>
      <c r="B24" s="21" t="s">
        <v>170</v>
      </c>
      <c r="C24" s="21" t="s">
        <v>593</v>
      </c>
      <c r="D24" s="21" t="s">
        <v>594</v>
      </c>
      <c r="E24" s="21">
        <v>72.485000610351605</v>
      </c>
      <c r="F24" s="21">
        <v>72.791999816894503</v>
      </c>
      <c r="G24" s="21">
        <v>73.441001892089801</v>
      </c>
      <c r="H24" s="21">
        <v>74.748001098632798</v>
      </c>
      <c r="I24" s="21">
        <v>72.608001708984403</v>
      </c>
      <c r="J24" s="21">
        <v>74.858001708984403</v>
      </c>
      <c r="K24" s="21">
        <v>76.955001831054702</v>
      </c>
      <c r="L24" s="21">
        <v>76.459999084472699</v>
      </c>
      <c r="M24" s="21">
        <v>75.958000183105497</v>
      </c>
      <c r="N24" s="21">
        <v>75.444000244140597</v>
      </c>
      <c r="O24" s="21">
        <v>78.642997741699205</v>
      </c>
    </row>
    <row r="25" spans="1:15">
      <c r="A25" s="21" t="s">
        <v>63</v>
      </c>
      <c r="B25" s="21" t="s">
        <v>171</v>
      </c>
      <c r="C25" s="21" t="s">
        <v>593</v>
      </c>
      <c r="D25" s="21" t="s">
        <v>594</v>
      </c>
      <c r="E25" s="21">
        <v>95.839996337890597</v>
      </c>
      <c r="F25" s="21">
        <v>95.856002807617202</v>
      </c>
      <c r="G25" s="21">
        <v>95.869003295898395</v>
      </c>
      <c r="H25" s="21">
        <v>95.880996704101605</v>
      </c>
      <c r="I25" s="21">
        <v>95.893997192382798</v>
      </c>
      <c r="J25" s="21">
        <v>95.906997680664105</v>
      </c>
      <c r="K25" s="21">
        <v>95.917999267578097</v>
      </c>
      <c r="L25" s="21">
        <v>95.930999755859403</v>
      </c>
      <c r="M25" s="21">
        <v>95.943000793457003</v>
      </c>
      <c r="N25" s="21">
        <v>95.630996704101605</v>
      </c>
      <c r="O25" s="21">
        <v>95.821998596191406</v>
      </c>
    </row>
    <row r="26" spans="1:15">
      <c r="A26" s="21" t="s">
        <v>172</v>
      </c>
      <c r="B26" s="21" t="s">
        <v>173</v>
      </c>
      <c r="C26" s="21" t="s">
        <v>593</v>
      </c>
      <c r="D26" s="21" t="s">
        <v>594</v>
      </c>
      <c r="E26" s="21">
        <v>69.514999389648395</v>
      </c>
      <c r="F26" s="21">
        <v>69.347999572753906</v>
      </c>
      <c r="G26" s="21">
        <v>69.407997131347699</v>
      </c>
      <c r="H26" s="21">
        <v>69.398002624511705</v>
      </c>
      <c r="I26" s="21">
        <v>69.315002441406307</v>
      </c>
      <c r="J26" s="21">
        <v>69.176002502441406</v>
      </c>
      <c r="K26" s="21">
        <v>69.251998901367202</v>
      </c>
      <c r="L26" s="21">
        <v>68.011001586914105</v>
      </c>
      <c r="M26" s="21">
        <v>66.503997802734403</v>
      </c>
      <c r="N26" s="21">
        <v>66.777999877929702</v>
      </c>
      <c r="O26" s="21">
        <v>66.916999816894503</v>
      </c>
    </row>
    <row r="27" spans="1:15">
      <c r="A27" s="21" t="s">
        <v>174</v>
      </c>
      <c r="B27" s="21" t="s">
        <v>175</v>
      </c>
      <c r="C27" s="21" t="s">
        <v>593</v>
      </c>
      <c r="D27" s="21" t="s">
        <v>594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5">
      <c r="A28" s="21" t="s">
        <v>90</v>
      </c>
      <c r="B28" s="21" t="s">
        <v>176</v>
      </c>
      <c r="C28" s="21" t="s">
        <v>593</v>
      </c>
      <c r="D28" s="21" t="s">
        <v>594</v>
      </c>
      <c r="E28" s="21">
        <v>37.484001159667997</v>
      </c>
      <c r="F28" s="21">
        <v>36.666000366210902</v>
      </c>
      <c r="G28" s="21">
        <v>35.7960014343262</v>
      </c>
      <c r="H28" s="21">
        <v>34.8950004577637</v>
      </c>
      <c r="I28" s="21">
        <v>34.000999450683601</v>
      </c>
      <c r="J28" s="21">
        <v>33.083000183105497</v>
      </c>
      <c r="K28" s="21">
        <v>32.175998687744098</v>
      </c>
      <c r="L28" s="21">
        <v>31.2959995269775</v>
      </c>
      <c r="M28" s="21">
        <v>30.396999359130898</v>
      </c>
      <c r="N28" s="21">
        <v>31.1380004882813</v>
      </c>
      <c r="O28" s="21">
        <v>31.468000411987301</v>
      </c>
    </row>
    <row r="29" spans="1:15">
      <c r="A29" s="21" t="s">
        <v>89</v>
      </c>
      <c r="B29" s="21" t="s">
        <v>177</v>
      </c>
      <c r="C29" s="21" t="s">
        <v>593</v>
      </c>
      <c r="D29" s="21" t="s">
        <v>594</v>
      </c>
      <c r="E29" s="21">
        <v>66.446998596191406</v>
      </c>
      <c r="F29" s="21">
        <v>66.946998596191406</v>
      </c>
      <c r="G29" s="21">
        <v>67.809997558593807</v>
      </c>
      <c r="H29" s="21">
        <v>68.511001586914105</v>
      </c>
      <c r="I29" s="21">
        <v>70.123001098632798</v>
      </c>
      <c r="J29" s="21">
        <v>69.865997314453097</v>
      </c>
      <c r="K29" s="21">
        <v>69.987998962402301</v>
      </c>
      <c r="L29" s="21">
        <v>68.695999145507798</v>
      </c>
      <c r="M29" s="21">
        <v>68.246002197265597</v>
      </c>
      <c r="N29" s="21">
        <v>67.695999145507798</v>
      </c>
      <c r="O29" s="21">
        <v>67.248001098632798</v>
      </c>
    </row>
    <row r="30" spans="1:15">
      <c r="A30" s="21" t="s">
        <v>178</v>
      </c>
      <c r="B30" s="21" t="s">
        <v>179</v>
      </c>
      <c r="C30" s="21" t="s">
        <v>593</v>
      </c>
      <c r="D30" s="21" t="s">
        <v>594</v>
      </c>
      <c r="E30" s="21">
        <v>84.324996948242202</v>
      </c>
      <c r="F30" s="21">
        <v>83.899002075195298</v>
      </c>
      <c r="G30" s="21">
        <v>83.750999450683594</v>
      </c>
      <c r="H30" s="21">
        <v>83.617996215820298</v>
      </c>
      <c r="I30" s="21">
        <v>83.431999206542997</v>
      </c>
      <c r="J30" s="21">
        <v>83.213996887207003</v>
      </c>
      <c r="K30" s="21">
        <v>83.241996765136705</v>
      </c>
      <c r="L30" s="21">
        <v>83.318000793457003</v>
      </c>
      <c r="M30" s="21">
        <v>83.386001586914105</v>
      </c>
      <c r="N30" s="21">
        <v>83.374000549316406</v>
      </c>
      <c r="O30" s="21">
        <v>83.318000793457003</v>
      </c>
    </row>
    <row r="31" spans="1:15">
      <c r="A31" s="21" t="s">
        <v>180</v>
      </c>
      <c r="B31" s="21" t="s">
        <v>181</v>
      </c>
      <c r="C31" s="21" t="s">
        <v>593</v>
      </c>
      <c r="D31" s="21" t="s">
        <v>594</v>
      </c>
      <c r="E31" s="21">
        <v>92.837997436523395</v>
      </c>
      <c r="F31" s="21">
        <v>92.719001770019503</v>
      </c>
      <c r="G31" s="21">
        <v>92.535003662109403</v>
      </c>
      <c r="H31" s="21">
        <v>92.311996459960895</v>
      </c>
      <c r="I31" s="21">
        <v>92.115997314453097</v>
      </c>
      <c r="J31" s="21">
        <v>91.902999877929702</v>
      </c>
      <c r="K31" s="21">
        <v>91.665000915527301</v>
      </c>
      <c r="L31" s="21">
        <v>91.5989990234375</v>
      </c>
      <c r="M31" s="21">
        <v>91.402000427246094</v>
      </c>
      <c r="N31" s="21">
        <v>91.088996887207003</v>
      </c>
      <c r="O31" s="21">
        <v>91.119003295898395</v>
      </c>
    </row>
    <row r="32" spans="1:15">
      <c r="A32" s="21" t="s">
        <v>182</v>
      </c>
      <c r="B32" s="21" t="s">
        <v>183</v>
      </c>
      <c r="C32" s="21" t="s">
        <v>593</v>
      </c>
      <c r="D32" s="21" t="s">
        <v>594</v>
      </c>
      <c r="E32" s="21">
        <v>29.6609992980957</v>
      </c>
      <c r="F32" s="21">
        <v>30.211999893188501</v>
      </c>
      <c r="G32" s="21">
        <v>30.8910007476807</v>
      </c>
      <c r="H32" s="21">
        <v>28.8850002288818</v>
      </c>
      <c r="I32" s="21">
        <v>29.1079998016357</v>
      </c>
      <c r="J32" s="21">
        <v>28.9640007019043</v>
      </c>
      <c r="K32" s="21">
        <v>28.906000137329102</v>
      </c>
      <c r="L32" s="21">
        <v>27.072999954223601</v>
      </c>
      <c r="M32" s="21">
        <v>27.478000640869102</v>
      </c>
      <c r="N32" s="21">
        <v>27.808000564575199</v>
      </c>
      <c r="O32" s="21">
        <v>28.083999633789102</v>
      </c>
    </row>
    <row r="33" spans="1:15">
      <c r="A33" s="21" t="s">
        <v>43</v>
      </c>
      <c r="B33" s="21" t="s">
        <v>184</v>
      </c>
      <c r="C33" s="21" t="s">
        <v>593</v>
      </c>
      <c r="D33" s="21" t="s">
        <v>594</v>
      </c>
      <c r="E33" s="21">
        <v>69.419998168945298</v>
      </c>
      <c r="F33" s="21">
        <v>69.688003540039105</v>
      </c>
      <c r="G33" s="21">
        <v>69.950996398925795</v>
      </c>
      <c r="H33" s="21">
        <v>70.205001831054702</v>
      </c>
      <c r="I33" s="21">
        <v>70.390998840332003</v>
      </c>
      <c r="J33" s="21">
        <v>70.557998657226605</v>
      </c>
      <c r="K33" s="21">
        <v>70.7239990234375</v>
      </c>
      <c r="L33" s="21">
        <v>70.889999389648395</v>
      </c>
      <c r="M33" s="21">
        <v>71.0469970703125</v>
      </c>
      <c r="N33" s="21">
        <v>71.199996948242202</v>
      </c>
      <c r="O33" s="21">
        <v>71.347000122070298</v>
      </c>
    </row>
    <row r="34" spans="1:15">
      <c r="A34" s="21" t="s">
        <v>185</v>
      </c>
      <c r="B34" s="21" t="s">
        <v>186</v>
      </c>
      <c r="C34" s="21" t="s">
        <v>593</v>
      </c>
      <c r="D34" s="21" t="s">
        <v>594</v>
      </c>
      <c r="E34" s="21">
        <v>7.1449999809265101</v>
      </c>
      <c r="F34" s="21">
        <v>7.2210001945495597</v>
      </c>
      <c r="G34" s="21">
        <v>7.27600002288818</v>
      </c>
      <c r="H34" s="21">
        <v>7.33500003814697</v>
      </c>
      <c r="I34" s="21">
        <v>7.40700006484985</v>
      </c>
      <c r="J34" s="21">
        <v>7.1329998970031703</v>
      </c>
      <c r="K34" s="21">
        <v>7.1659998893737802</v>
      </c>
      <c r="L34" s="21">
        <v>7.2259998321533203</v>
      </c>
      <c r="M34" s="21">
        <v>7.2870001792907697</v>
      </c>
      <c r="N34" s="21">
        <v>7.3449997901916504</v>
      </c>
      <c r="O34" s="21">
        <v>7.4050002098083496</v>
      </c>
    </row>
    <row r="35" spans="1:15">
      <c r="A35" s="21" t="s">
        <v>103</v>
      </c>
      <c r="B35" s="21" t="s">
        <v>187</v>
      </c>
      <c r="C35" s="21" t="s">
        <v>593</v>
      </c>
      <c r="D35" s="21" t="s">
        <v>594</v>
      </c>
      <c r="E35" s="21">
        <v>84.4219970703125</v>
      </c>
      <c r="F35" s="21">
        <v>83.9010009765625</v>
      </c>
      <c r="G35" s="21">
        <v>84.193000793457003</v>
      </c>
      <c r="H35" s="21">
        <v>84.540000915527301</v>
      </c>
      <c r="I35" s="21">
        <v>84.642997741699205</v>
      </c>
      <c r="J35" s="21">
        <v>84.566001892089801</v>
      </c>
      <c r="K35" s="21">
        <v>84.691001892089801</v>
      </c>
      <c r="L35" s="21">
        <v>84.622001647949205</v>
      </c>
      <c r="M35" s="21">
        <v>84.680999755859403</v>
      </c>
      <c r="N35" s="21">
        <v>84.759002685546903</v>
      </c>
      <c r="O35" s="21">
        <v>84.667999267578097</v>
      </c>
    </row>
    <row r="36" spans="1:15">
      <c r="A36" s="21" t="s">
        <v>188</v>
      </c>
      <c r="B36" s="21" t="s">
        <v>189</v>
      </c>
      <c r="C36" s="21" t="s">
        <v>593</v>
      </c>
      <c r="D36" s="21" t="s">
        <v>594</v>
      </c>
      <c r="E36" s="21">
        <v>79.271094691963185</v>
      </c>
      <c r="F36" s="21">
        <v>78.921317574326125</v>
      </c>
      <c r="G36" s="21">
        <v>78.11471103563629</v>
      </c>
      <c r="H36" s="21">
        <v>78.627056959446904</v>
      </c>
      <c r="I36" s="21">
        <v>78.889763152429708</v>
      </c>
      <c r="J36" s="21">
        <v>79.319405785445966</v>
      </c>
      <c r="K36" s="21">
        <v>79.725709242060049</v>
      </c>
      <c r="L36" s="21">
        <v>80.560261946515297</v>
      </c>
      <c r="M36" s="21">
        <v>81.361064642955952</v>
      </c>
      <c r="N36" s="21">
        <v>81.614080349036016</v>
      </c>
      <c r="O36" s="21">
        <v>81.951099390780101</v>
      </c>
    </row>
    <row r="37" spans="1:15">
      <c r="A37" s="21" t="s">
        <v>190</v>
      </c>
      <c r="B37" s="21" t="s">
        <v>191</v>
      </c>
      <c r="C37" s="21" t="s">
        <v>593</v>
      </c>
      <c r="D37" s="21" t="s">
        <v>594</v>
      </c>
      <c r="E37" s="21">
        <v>84.122001647949205</v>
      </c>
      <c r="F37" s="21">
        <v>84.75</v>
      </c>
      <c r="G37" s="21">
        <v>84.275001525878906</v>
      </c>
      <c r="H37" s="21">
        <v>84.597999572753906</v>
      </c>
      <c r="I37" s="21">
        <v>84.694999694824205</v>
      </c>
      <c r="J37" s="21">
        <v>84.668998718261705</v>
      </c>
      <c r="K37" s="21">
        <v>84.732002258300795</v>
      </c>
      <c r="L37" s="21">
        <v>85.133003234863295</v>
      </c>
      <c r="M37" s="21">
        <v>84.942001342773395</v>
      </c>
      <c r="N37" s="21">
        <v>85.143997192382798</v>
      </c>
      <c r="O37" s="21">
        <v>85.253997802734403</v>
      </c>
    </row>
    <row r="38" spans="1:15">
      <c r="A38" s="21" t="s">
        <v>192</v>
      </c>
      <c r="B38" s="21" t="s">
        <v>193</v>
      </c>
      <c r="C38" s="21" t="s">
        <v>593</v>
      </c>
      <c r="D38" s="21" t="s">
        <v>594</v>
      </c>
      <c r="E38" s="21">
        <v>84.875999450683594</v>
      </c>
      <c r="F38" s="21">
        <v>84.821998596191406</v>
      </c>
      <c r="G38" s="21">
        <v>84.899002075195298</v>
      </c>
      <c r="H38" s="21">
        <v>84.980003356933594</v>
      </c>
      <c r="I38" s="21">
        <v>85.028999328613295</v>
      </c>
      <c r="J38" s="21">
        <v>85.073997497558594</v>
      </c>
      <c r="K38" s="21">
        <v>85.135002136230497</v>
      </c>
      <c r="L38" s="21">
        <v>85.161003112792997</v>
      </c>
      <c r="M38" s="21">
        <v>85.200996398925795</v>
      </c>
      <c r="N38" s="21">
        <v>85.269996643066406</v>
      </c>
      <c r="O38" s="21">
        <v>85.320999145507798</v>
      </c>
    </row>
    <row r="39" spans="1:15">
      <c r="A39" s="21" t="s">
        <v>102</v>
      </c>
      <c r="B39" s="21" t="s">
        <v>194</v>
      </c>
      <c r="C39" s="21" t="s">
        <v>593</v>
      </c>
      <c r="D39" s="21" t="s">
        <v>594</v>
      </c>
      <c r="E39" s="21">
        <v>72.753997802734403</v>
      </c>
      <c r="F39" s="21">
        <v>73.069000244140597</v>
      </c>
      <c r="G39" s="21">
        <v>73.510002136230497</v>
      </c>
      <c r="H39" s="21">
        <v>73.623001098632798</v>
      </c>
      <c r="I39" s="21">
        <v>74.922996520996094</v>
      </c>
      <c r="J39" s="21">
        <v>74.577003479003906</v>
      </c>
      <c r="K39" s="21">
        <v>74.127998352050795</v>
      </c>
      <c r="L39" s="21">
        <v>74.350997924804702</v>
      </c>
      <c r="M39" s="21">
        <v>73.5260009765625</v>
      </c>
      <c r="N39" s="21">
        <v>72.568000793457003</v>
      </c>
      <c r="O39" s="21">
        <v>72.886001586914105</v>
      </c>
    </row>
    <row r="40" spans="1:15">
      <c r="A40" s="21" t="s">
        <v>116</v>
      </c>
      <c r="B40" s="21" t="s">
        <v>195</v>
      </c>
      <c r="C40" s="21" t="s">
        <v>593</v>
      </c>
      <c r="D40" s="21" t="s">
        <v>594</v>
      </c>
      <c r="E40" s="21">
        <v>44.557998657226598</v>
      </c>
      <c r="F40" s="21">
        <v>45.418998718261697</v>
      </c>
      <c r="G40" s="21">
        <v>46.279998779296903</v>
      </c>
      <c r="H40" s="21">
        <v>47.132999420166001</v>
      </c>
      <c r="I40" s="21">
        <v>47.981998443603501</v>
      </c>
      <c r="J40" s="21">
        <v>48.827999114990199</v>
      </c>
      <c r="K40" s="21">
        <v>49.6710014343262</v>
      </c>
      <c r="L40" s="21">
        <v>50.511001586914098</v>
      </c>
      <c r="M40" s="21">
        <v>51.346000671386697</v>
      </c>
      <c r="N40" s="21">
        <v>52.176998138427699</v>
      </c>
      <c r="O40" s="21">
        <v>53</v>
      </c>
    </row>
    <row r="41" spans="1:15">
      <c r="A41" s="21" t="s">
        <v>196</v>
      </c>
      <c r="B41" s="21" t="s">
        <v>197</v>
      </c>
      <c r="C41" s="21" t="s">
        <v>593</v>
      </c>
      <c r="D41" s="21" t="s">
        <v>594</v>
      </c>
      <c r="E41" s="21">
        <v>21.6609992980957</v>
      </c>
      <c r="F41" s="21">
        <v>21.7929992675781</v>
      </c>
      <c r="G41" s="21">
        <v>21.900999069213899</v>
      </c>
      <c r="H41" s="21">
        <v>21.830999374389599</v>
      </c>
      <c r="I41" s="21">
        <v>22.1809997558594</v>
      </c>
      <c r="J41" s="21">
        <v>23.42799949646</v>
      </c>
      <c r="K41" s="21">
        <v>23.974000930786101</v>
      </c>
      <c r="L41" s="21">
        <v>24.517999649047901</v>
      </c>
      <c r="M41" s="21">
        <v>25.021999359130898</v>
      </c>
      <c r="N41" s="21">
        <v>26.6019992828369</v>
      </c>
      <c r="O41" s="21">
        <v>26.926000595092798</v>
      </c>
    </row>
    <row r="42" spans="1:15">
      <c r="A42" s="21" t="s">
        <v>198</v>
      </c>
      <c r="B42" s="21" t="s">
        <v>199</v>
      </c>
      <c r="C42" s="21" t="s">
        <v>593</v>
      </c>
      <c r="D42" s="21" t="s">
        <v>594</v>
      </c>
      <c r="E42" s="21">
        <v>18.9209995269775</v>
      </c>
      <c r="F42" s="21">
        <v>19.4799995422363</v>
      </c>
      <c r="G42" s="21">
        <v>20.065000534057599</v>
      </c>
      <c r="H42" s="21">
        <v>20.666000366210898</v>
      </c>
      <c r="I42" s="21">
        <v>21.271999359130898</v>
      </c>
      <c r="J42" s="21">
        <v>21.896999359130898</v>
      </c>
      <c r="K42" s="21">
        <v>22.527000427246101</v>
      </c>
      <c r="L42" s="21">
        <v>22.7269992828369</v>
      </c>
      <c r="M42" s="21">
        <v>22.899999618530298</v>
      </c>
      <c r="N42" s="21">
        <v>23.041999816894499</v>
      </c>
      <c r="O42" s="21">
        <v>23.195999145507798</v>
      </c>
    </row>
    <row r="43" spans="1:15">
      <c r="A43" s="21" t="s">
        <v>200</v>
      </c>
      <c r="B43" s="21" t="s">
        <v>201</v>
      </c>
      <c r="C43" s="21" t="s">
        <v>593</v>
      </c>
      <c r="D43" s="21" t="s">
        <v>594</v>
      </c>
      <c r="E43" s="21">
        <v>13.0909996032715</v>
      </c>
      <c r="F43" s="21">
        <v>14.076000213623001</v>
      </c>
      <c r="G43" s="21">
        <v>15.1479997634888</v>
      </c>
      <c r="H43" s="21">
        <v>16.274999618530298</v>
      </c>
      <c r="I43" s="21">
        <v>17.4570007324219</v>
      </c>
      <c r="J43" s="21">
        <v>17.604000091552699</v>
      </c>
      <c r="K43" s="21">
        <v>17.767999649047901</v>
      </c>
      <c r="L43" s="21">
        <v>17.909000396728501</v>
      </c>
      <c r="M43" s="21">
        <v>17.9909992218018</v>
      </c>
      <c r="N43" s="21">
        <v>18.090000152587901</v>
      </c>
      <c r="O43" s="21">
        <v>18.216999053955099</v>
      </c>
    </row>
    <row r="44" spans="1:15">
      <c r="A44" s="21" t="s">
        <v>202</v>
      </c>
      <c r="B44" s="21" t="s">
        <v>203</v>
      </c>
      <c r="C44" s="21" t="s">
        <v>593</v>
      </c>
      <c r="D44" s="21" t="s">
        <v>594</v>
      </c>
      <c r="E44" s="21">
        <v>22.0459995269775</v>
      </c>
      <c r="F44" s="21">
        <v>22.225999832153299</v>
      </c>
      <c r="G44" s="21">
        <v>22.423000335693398</v>
      </c>
      <c r="H44" s="21">
        <v>22.5160007476807</v>
      </c>
      <c r="I44" s="21">
        <v>22.621000289916999</v>
      </c>
      <c r="J44" s="21">
        <v>22.722000122070298</v>
      </c>
      <c r="K44" s="21">
        <v>22.895999908447301</v>
      </c>
      <c r="L44" s="21">
        <v>22.978000640869102</v>
      </c>
      <c r="M44" s="21">
        <v>22.9179992675781</v>
      </c>
      <c r="N44" s="21">
        <v>22.840999603271499</v>
      </c>
      <c r="O44" s="21">
        <v>22.864000320434599</v>
      </c>
    </row>
    <row r="45" spans="1:15">
      <c r="A45" s="21" t="s">
        <v>204</v>
      </c>
      <c r="B45" s="21" t="s">
        <v>205</v>
      </c>
      <c r="C45" s="21" t="s">
        <v>593</v>
      </c>
      <c r="D45" s="21" t="s">
        <v>594</v>
      </c>
      <c r="E45" s="21">
        <v>49.326000213622997</v>
      </c>
      <c r="F45" s="21">
        <v>47.187999725341797</v>
      </c>
      <c r="G45" s="21">
        <v>46.602001190185497</v>
      </c>
      <c r="H45" s="21">
        <v>46.457000732421903</v>
      </c>
      <c r="I45" s="21">
        <v>46.821998596191399</v>
      </c>
      <c r="J45" s="21">
        <v>47.665000915527301</v>
      </c>
      <c r="K45" s="21">
        <v>48.487998962402301</v>
      </c>
      <c r="L45" s="21">
        <v>48.945999145507798</v>
      </c>
      <c r="M45" s="21">
        <v>48.873001098632798</v>
      </c>
      <c r="N45" s="21">
        <v>48.904998779296903</v>
      </c>
      <c r="O45" s="21">
        <v>48.6119995117188</v>
      </c>
    </row>
    <row r="46" spans="1:15">
      <c r="A46" s="21" t="s">
        <v>206</v>
      </c>
      <c r="B46" s="21" t="s">
        <v>207</v>
      </c>
      <c r="C46" s="21" t="s">
        <v>593</v>
      </c>
      <c r="D46" s="21" t="s">
        <v>594</v>
      </c>
      <c r="E46" s="21">
        <v>30.2269992828369</v>
      </c>
      <c r="F46" s="21">
        <v>30.327999114990199</v>
      </c>
      <c r="G46" s="21">
        <v>30.447999954223601</v>
      </c>
      <c r="H46" s="21">
        <v>30.577999114990199</v>
      </c>
      <c r="I46" s="21">
        <v>30.6870002746582</v>
      </c>
      <c r="J46" s="21">
        <v>30.829999923706101</v>
      </c>
      <c r="K46" s="21">
        <v>30.9109992980957</v>
      </c>
      <c r="L46" s="21">
        <v>30.965000152587901</v>
      </c>
      <c r="M46" s="21">
        <v>31.048999786376999</v>
      </c>
      <c r="N46" s="21">
        <v>31.152000427246101</v>
      </c>
      <c r="O46" s="21">
        <v>31.261999130248999</v>
      </c>
    </row>
    <row r="47" spans="1:15">
      <c r="A47" s="21" t="s">
        <v>208</v>
      </c>
      <c r="B47" s="21" t="s">
        <v>209</v>
      </c>
      <c r="C47" s="21" t="s">
        <v>593</v>
      </c>
      <c r="D47" s="21" t="s">
        <v>594</v>
      </c>
      <c r="E47" s="21">
        <v>58.207000732421903</v>
      </c>
      <c r="F47" s="21">
        <v>58.403999328613303</v>
      </c>
      <c r="G47" s="21">
        <v>58.696998596191399</v>
      </c>
      <c r="H47" s="21">
        <v>59.048000335693402</v>
      </c>
      <c r="I47" s="21">
        <v>59.2700004577637</v>
      </c>
      <c r="J47" s="21">
        <v>59.450000762939503</v>
      </c>
      <c r="K47" s="21">
        <v>59.602001190185497</v>
      </c>
      <c r="L47" s="21">
        <v>59.7700004577637</v>
      </c>
      <c r="M47" s="21">
        <v>60.118000030517599</v>
      </c>
      <c r="N47" s="21">
        <v>60.423000335693402</v>
      </c>
      <c r="O47" s="21">
        <v>60.797000885009801</v>
      </c>
    </row>
    <row r="48" spans="1:15">
      <c r="A48" s="21" t="s">
        <v>92</v>
      </c>
      <c r="B48" s="21" t="s">
        <v>210</v>
      </c>
      <c r="C48" s="21" t="s">
        <v>593</v>
      </c>
      <c r="D48" s="21" t="s">
        <v>594</v>
      </c>
      <c r="E48" s="21">
        <v>72.870002746582003</v>
      </c>
      <c r="F48" s="21">
        <v>72.681999206542997</v>
      </c>
      <c r="G48" s="21">
        <v>75.190002441406307</v>
      </c>
      <c r="H48" s="21">
        <v>77.834999084472699</v>
      </c>
      <c r="I48" s="21">
        <v>77.257003784179702</v>
      </c>
      <c r="J48" s="21">
        <v>74.499000549316406</v>
      </c>
      <c r="K48" s="21">
        <v>75.5989990234375</v>
      </c>
      <c r="L48" s="21">
        <v>75.686996459960895</v>
      </c>
      <c r="M48" s="21">
        <v>76.558998107910199</v>
      </c>
      <c r="N48" s="21">
        <v>75.688003540039105</v>
      </c>
      <c r="O48" s="21">
        <v>74.871002197265597</v>
      </c>
    </row>
    <row r="49" spans="1:15">
      <c r="A49" s="21" t="s">
        <v>211</v>
      </c>
      <c r="B49" s="21" t="s">
        <v>212</v>
      </c>
      <c r="C49" s="21" t="s">
        <v>593</v>
      </c>
      <c r="D49" s="21" t="s">
        <v>594</v>
      </c>
      <c r="E49" s="21">
        <v>70.533137398686776</v>
      </c>
      <c r="F49" s="21">
        <v>70.110453262522356</v>
      </c>
      <c r="G49" s="21">
        <v>69.939165659296762</v>
      </c>
      <c r="H49" s="21">
        <v>69.904211088179778</v>
      </c>
      <c r="I49" s="21">
        <v>70.070498461542869</v>
      </c>
      <c r="J49" s="21">
        <v>69.885749847224901</v>
      </c>
      <c r="K49" s="21">
        <v>69.961778069575487</v>
      </c>
      <c r="L49" s="21">
        <v>69.826804066449498</v>
      </c>
      <c r="M49" s="21">
        <v>69.461778212983376</v>
      </c>
      <c r="N49" s="21">
        <v>69.514221928740454</v>
      </c>
      <c r="O49" s="21">
        <v>69.515960844752669</v>
      </c>
    </row>
    <row r="50" spans="1:15">
      <c r="A50" s="21" t="s">
        <v>93</v>
      </c>
      <c r="B50" s="21" t="s">
        <v>213</v>
      </c>
      <c r="C50" s="21" t="s">
        <v>593</v>
      </c>
      <c r="D50" s="21" t="s">
        <v>594</v>
      </c>
      <c r="E50" s="21">
        <v>87.832000732421903</v>
      </c>
      <c r="F50" s="21">
        <v>88.343002319335895</v>
      </c>
      <c r="G50" s="21">
        <v>88.175003051757798</v>
      </c>
      <c r="H50" s="21">
        <v>81.467002868652301</v>
      </c>
      <c r="I50" s="21">
        <v>79.492996215820298</v>
      </c>
      <c r="J50" s="21">
        <v>78.369003295898395</v>
      </c>
      <c r="K50" s="21">
        <v>76.915000915527301</v>
      </c>
      <c r="L50" s="21">
        <v>75.617996215820298</v>
      </c>
      <c r="M50" s="21">
        <v>74.325996398925795</v>
      </c>
      <c r="N50" s="21">
        <v>73.099998474121094</v>
      </c>
      <c r="O50" s="21">
        <v>73.200996398925795</v>
      </c>
    </row>
    <row r="51" spans="1:15">
      <c r="A51" s="21" t="s">
        <v>214</v>
      </c>
      <c r="B51" s="21" t="s">
        <v>215</v>
      </c>
      <c r="C51" s="21" t="s">
        <v>593</v>
      </c>
      <c r="D51" s="21" t="s">
        <v>594</v>
      </c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</row>
    <row r="52" spans="1:15">
      <c r="A52" s="21" t="s">
        <v>216</v>
      </c>
      <c r="B52" s="21" t="s">
        <v>217</v>
      </c>
      <c r="C52" s="21" t="s">
        <v>593</v>
      </c>
      <c r="D52" s="21" t="s">
        <v>594</v>
      </c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</row>
    <row r="53" spans="1:15">
      <c r="A53" s="21" t="s">
        <v>28</v>
      </c>
      <c r="B53" s="21" t="s">
        <v>218</v>
      </c>
      <c r="C53" s="21" t="s">
        <v>593</v>
      </c>
      <c r="D53" s="21" t="s">
        <v>594</v>
      </c>
      <c r="E53" s="21">
        <v>80.054000854492202</v>
      </c>
      <c r="F53" s="21">
        <v>80.224998474121094</v>
      </c>
      <c r="G53" s="21">
        <v>81.447998046875</v>
      </c>
      <c r="H53" s="21">
        <v>82.054000854492202</v>
      </c>
      <c r="I53" s="21">
        <v>83.397003173828097</v>
      </c>
      <c r="J53" s="21">
        <v>82.442001342773395</v>
      </c>
      <c r="K53" s="21">
        <v>82.111999511718807</v>
      </c>
      <c r="L53" s="21">
        <v>85.070999145507798</v>
      </c>
      <c r="M53" s="21">
        <v>85.718002319335895</v>
      </c>
      <c r="N53" s="21">
        <v>86.811996459960895</v>
      </c>
      <c r="O53" s="21">
        <v>86.721000671386705</v>
      </c>
    </row>
    <row r="54" spans="1:15">
      <c r="A54" s="21" t="s">
        <v>219</v>
      </c>
      <c r="B54" s="21" t="s">
        <v>220</v>
      </c>
      <c r="C54" s="21" t="s">
        <v>593</v>
      </c>
      <c r="D54" s="21" t="s">
        <v>594</v>
      </c>
      <c r="E54" s="21">
        <v>83.877998352050795</v>
      </c>
      <c r="F54" s="21">
        <v>83.233001708984403</v>
      </c>
      <c r="G54" s="21">
        <v>82.275001525878906</v>
      </c>
      <c r="H54" s="21">
        <v>81.949996948242202</v>
      </c>
      <c r="I54" s="21">
        <v>81.585998535156307</v>
      </c>
      <c r="J54" s="21">
        <v>82.137001037597699</v>
      </c>
      <c r="K54" s="21">
        <v>82.007003784179702</v>
      </c>
      <c r="L54" s="21">
        <v>82.661003112792997</v>
      </c>
      <c r="M54" s="21">
        <v>82.839996337890597</v>
      </c>
      <c r="N54" s="21">
        <v>82.879997253417997</v>
      </c>
      <c r="O54" s="21">
        <v>83.055999755859403</v>
      </c>
    </row>
    <row r="55" spans="1:15">
      <c r="A55" s="21" t="s">
        <v>68</v>
      </c>
      <c r="B55" s="21" t="s">
        <v>221</v>
      </c>
      <c r="C55" s="21" t="s">
        <v>593</v>
      </c>
      <c r="D55" s="21" t="s">
        <v>594</v>
      </c>
      <c r="E55" s="21">
        <v>88.345001220703097</v>
      </c>
      <c r="F55" s="21">
        <v>88.408996582031307</v>
      </c>
      <c r="G55" s="21">
        <v>88.429000854492202</v>
      </c>
      <c r="H55" s="21">
        <v>88.333999633789105</v>
      </c>
      <c r="I55" s="21">
        <v>88.427001953125</v>
      </c>
      <c r="J55" s="21">
        <v>88.804000854492202</v>
      </c>
      <c r="K55" s="21">
        <v>89.043998718261705</v>
      </c>
      <c r="L55" s="21">
        <v>89.247001647949205</v>
      </c>
      <c r="M55" s="21">
        <v>89.574996948242202</v>
      </c>
      <c r="N55" s="21">
        <v>89.800003051757798</v>
      </c>
      <c r="O55" s="21">
        <v>90.099998474121094</v>
      </c>
    </row>
    <row r="56" spans="1:15">
      <c r="A56" s="21" t="s">
        <v>222</v>
      </c>
      <c r="B56" s="21" t="s">
        <v>223</v>
      </c>
      <c r="C56" s="21" t="s">
        <v>593</v>
      </c>
      <c r="D56" s="21" t="s">
        <v>594</v>
      </c>
      <c r="E56" s="21">
        <v>50.1570014953613</v>
      </c>
      <c r="F56" s="21">
        <v>50.226001739502003</v>
      </c>
      <c r="G56" s="21">
        <v>50.374000549316399</v>
      </c>
      <c r="H56" s="21">
        <v>50.646999359130902</v>
      </c>
      <c r="I56" s="21">
        <v>50.863998413085902</v>
      </c>
      <c r="J56" s="21">
        <v>51.0859985351563</v>
      </c>
      <c r="K56" s="21">
        <v>51.383998870849602</v>
      </c>
      <c r="L56" s="21">
        <v>51.708999633789098</v>
      </c>
      <c r="M56" s="21">
        <v>52.036998748779297</v>
      </c>
      <c r="N56" s="21">
        <v>52.307998657226598</v>
      </c>
      <c r="O56" s="21">
        <v>52.590000152587898</v>
      </c>
    </row>
    <row r="57" spans="1:15">
      <c r="A57" s="21" t="s">
        <v>224</v>
      </c>
      <c r="B57" s="21" t="s">
        <v>225</v>
      </c>
      <c r="C57" s="21" t="s">
        <v>593</v>
      </c>
      <c r="D57" s="21" t="s">
        <v>594</v>
      </c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</row>
    <row r="58" spans="1:15">
      <c r="A58" s="21" t="s">
        <v>226</v>
      </c>
      <c r="B58" s="21" t="s">
        <v>227</v>
      </c>
      <c r="C58" s="21" t="s">
        <v>593</v>
      </c>
      <c r="D58" s="21" t="s">
        <v>594</v>
      </c>
      <c r="E58" s="21">
        <v>91.154998779296903</v>
      </c>
      <c r="F58" s="21">
        <v>90.652999877929702</v>
      </c>
      <c r="G58" s="21">
        <v>90.896003723144503</v>
      </c>
      <c r="H58" s="21">
        <v>90.887001037597699</v>
      </c>
      <c r="I58" s="21">
        <v>90.875</v>
      </c>
      <c r="J58" s="21">
        <v>90.996002197265597</v>
      </c>
      <c r="K58" s="21">
        <v>91.123001098632798</v>
      </c>
      <c r="L58" s="21">
        <v>91.3489990234375</v>
      </c>
      <c r="M58" s="21">
        <v>90.938003540039105</v>
      </c>
      <c r="N58" s="21">
        <v>91.763000488281307</v>
      </c>
      <c r="O58" s="21">
        <v>91.924003601074205</v>
      </c>
    </row>
    <row r="59" spans="1:15">
      <c r="A59" s="21" t="s">
        <v>228</v>
      </c>
      <c r="B59" s="21" t="s">
        <v>229</v>
      </c>
      <c r="C59" s="21" t="s">
        <v>593</v>
      </c>
      <c r="D59" s="21" t="s">
        <v>594</v>
      </c>
      <c r="E59" s="21">
        <v>52.875</v>
      </c>
      <c r="F59" s="21">
        <v>52.643001556396499</v>
      </c>
      <c r="G59" s="21">
        <v>52.4939994812012</v>
      </c>
      <c r="H59" s="21">
        <v>53.051998138427699</v>
      </c>
      <c r="I59" s="21">
        <v>54.112998962402301</v>
      </c>
      <c r="J59" s="21">
        <v>55.187000274658203</v>
      </c>
      <c r="K59" s="21">
        <v>55.173000335693402</v>
      </c>
      <c r="L59" s="21">
        <v>55.602001190185497</v>
      </c>
      <c r="M59" s="21">
        <v>56.925998687744098</v>
      </c>
      <c r="N59" s="21">
        <v>56.034999847412102</v>
      </c>
      <c r="O59" s="21">
        <v>56.2299995422363</v>
      </c>
    </row>
    <row r="60" spans="1:15">
      <c r="A60" s="21" t="s">
        <v>39</v>
      </c>
      <c r="B60" s="21" t="s">
        <v>230</v>
      </c>
      <c r="C60" s="21" t="s">
        <v>593</v>
      </c>
      <c r="D60" s="21" t="s">
        <v>594</v>
      </c>
      <c r="E60" s="21">
        <v>66.884002685546903</v>
      </c>
      <c r="F60" s="21">
        <v>67</v>
      </c>
      <c r="G60" s="21">
        <v>67.044998168945298</v>
      </c>
      <c r="H60" s="21">
        <v>67.027999877929702</v>
      </c>
      <c r="I60" s="21">
        <v>68.025001525878906</v>
      </c>
      <c r="J60" s="21">
        <v>68.966003417968807</v>
      </c>
      <c r="K60" s="21">
        <v>68.800003051757798</v>
      </c>
      <c r="L60" s="21">
        <v>68.627998352050795</v>
      </c>
      <c r="M60" s="21">
        <v>68.450996398925795</v>
      </c>
      <c r="N60" s="21">
        <v>68.268997192382798</v>
      </c>
      <c r="O60" s="21">
        <v>68.331001281738295</v>
      </c>
    </row>
    <row r="61" spans="1:15">
      <c r="A61" s="21" t="s">
        <v>231</v>
      </c>
      <c r="B61" s="21" t="s">
        <v>232</v>
      </c>
      <c r="C61" s="21" t="s">
        <v>593</v>
      </c>
      <c r="D61" s="21" t="s">
        <v>594</v>
      </c>
      <c r="E61" s="21">
        <v>42.827605459974514</v>
      </c>
      <c r="F61" s="21">
        <v>43.621956219915269</v>
      </c>
      <c r="G61" s="21">
        <v>44.414214544365585</v>
      </c>
      <c r="H61" s="21">
        <v>45.337704457788618</v>
      </c>
      <c r="I61" s="21">
        <v>46.30416050365622</v>
      </c>
      <c r="J61" s="21">
        <v>47.229852780898703</v>
      </c>
      <c r="K61" s="21">
        <v>48.045964259769448</v>
      </c>
      <c r="L61" s="21">
        <v>49.195977327568293</v>
      </c>
      <c r="M61" s="21">
        <v>50.016035837824234</v>
      </c>
      <c r="N61" s="21">
        <v>50.72005849473296</v>
      </c>
      <c r="O61" s="21">
        <v>51.267730821212865</v>
      </c>
    </row>
    <row r="62" spans="1:15">
      <c r="A62" s="21" t="s">
        <v>233</v>
      </c>
      <c r="B62" s="21" t="s">
        <v>234</v>
      </c>
      <c r="C62" s="21" t="s">
        <v>593</v>
      </c>
      <c r="D62" s="21" t="s">
        <v>594</v>
      </c>
      <c r="E62" s="21">
        <v>33.60336467282665</v>
      </c>
      <c r="F62" s="21">
        <v>33.834449845379154</v>
      </c>
      <c r="G62" s="21">
        <v>34.397388375881476</v>
      </c>
      <c r="H62" s="21">
        <v>35.515333001479092</v>
      </c>
      <c r="I62" s="21">
        <v>36.885899893180699</v>
      </c>
      <c r="J62" s="21">
        <v>37.612341078179099</v>
      </c>
      <c r="K62" s="21">
        <v>38.137110743387566</v>
      </c>
      <c r="L62" s="21">
        <v>38.874224715335011</v>
      </c>
      <c r="M62" s="21">
        <v>39.400067335837555</v>
      </c>
      <c r="N62" s="21">
        <v>39.779627226112652</v>
      </c>
      <c r="O62" s="21">
        <v>40.263028730887335</v>
      </c>
    </row>
    <row r="63" spans="1:15">
      <c r="A63" s="21" t="s">
        <v>235</v>
      </c>
      <c r="B63" s="21" t="s">
        <v>236</v>
      </c>
      <c r="C63" s="21" t="s">
        <v>593</v>
      </c>
      <c r="D63" s="21" t="s">
        <v>594</v>
      </c>
      <c r="E63" s="21">
        <v>46.849388734620241</v>
      </c>
      <c r="F63" s="21">
        <v>47.561563820187516</v>
      </c>
      <c r="G63" s="21">
        <v>48.315992373889017</v>
      </c>
      <c r="H63" s="21">
        <v>49.176096184130735</v>
      </c>
      <c r="I63" s="21">
        <v>50.067807378880076</v>
      </c>
      <c r="J63" s="21">
        <v>50.96043885250802</v>
      </c>
      <c r="K63" s="21">
        <v>51.735233659651904</v>
      </c>
      <c r="L63" s="21">
        <v>52.829924885894265</v>
      </c>
      <c r="M63" s="21">
        <v>53.616528087492505</v>
      </c>
      <c r="N63" s="21">
        <v>54.279659043746094</v>
      </c>
      <c r="O63" s="21">
        <v>54.82619808199793</v>
      </c>
    </row>
    <row r="64" spans="1:15">
      <c r="A64" s="21" t="s">
        <v>237</v>
      </c>
      <c r="B64" s="21" t="s">
        <v>238</v>
      </c>
      <c r="C64" s="21" t="s">
        <v>593</v>
      </c>
      <c r="D64" s="21" t="s">
        <v>594</v>
      </c>
      <c r="E64" s="21">
        <v>77.722758147510092</v>
      </c>
      <c r="F64" s="21">
        <v>77.46368466507991</v>
      </c>
      <c r="G64" s="21">
        <v>78.194767124031685</v>
      </c>
      <c r="H64" s="21">
        <v>78.011417916496455</v>
      </c>
      <c r="I64" s="21">
        <v>78.364855726440069</v>
      </c>
      <c r="J64" s="21">
        <v>78.147689819827235</v>
      </c>
      <c r="K64" s="21">
        <v>78.864018453200671</v>
      </c>
      <c r="L64" s="21">
        <v>78.988502304297441</v>
      </c>
      <c r="M64" s="21">
        <v>78.956735917775234</v>
      </c>
      <c r="N64" s="21">
        <v>79.257815958836076</v>
      </c>
      <c r="O64" s="21">
        <v>79.253179646641385</v>
      </c>
    </row>
    <row r="65" spans="1:15">
      <c r="A65" s="21" t="s">
        <v>239</v>
      </c>
      <c r="B65" s="21" t="s">
        <v>240</v>
      </c>
      <c r="C65" s="21" t="s">
        <v>593</v>
      </c>
      <c r="D65" s="21" t="s">
        <v>594</v>
      </c>
      <c r="E65" s="21">
        <v>81.144012178513265</v>
      </c>
      <c r="F65" s="21">
        <v>81.002894429240911</v>
      </c>
      <c r="G65" s="21">
        <v>81.143874796181436</v>
      </c>
      <c r="H65" s="21">
        <v>81.153760786929411</v>
      </c>
      <c r="I65" s="21">
        <v>81.284410291655604</v>
      </c>
      <c r="J65" s="21">
        <v>81.264477664199674</v>
      </c>
      <c r="K65" s="21">
        <v>81.619657148331001</v>
      </c>
      <c r="L65" s="21">
        <v>81.868168792002535</v>
      </c>
      <c r="M65" s="21">
        <v>82.003002203817744</v>
      </c>
      <c r="N65" s="21">
        <v>82.309313552148254</v>
      </c>
      <c r="O65" s="21">
        <v>82.466981473125784</v>
      </c>
    </row>
    <row r="66" spans="1:15">
      <c r="A66" s="21" t="s">
        <v>91</v>
      </c>
      <c r="B66" s="21" t="s">
        <v>241</v>
      </c>
      <c r="C66" s="21" t="s">
        <v>593</v>
      </c>
      <c r="D66" s="21" t="s">
        <v>594</v>
      </c>
      <c r="E66" s="21">
        <v>55.021999359130902</v>
      </c>
      <c r="F66" s="21">
        <v>54.444000244140597</v>
      </c>
      <c r="G66" s="21">
        <v>55.145999908447301</v>
      </c>
      <c r="H66" s="21">
        <v>53.506999969482401</v>
      </c>
      <c r="I66" s="21">
        <v>53.4869995117188</v>
      </c>
      <c r="J66" s="21">
        <v>54.826000213622997</v>
      </c>
      <c r="K66" s="21">
        <v>57.105998992919901</v>
      </c>
      <c r="L66" s="21">
        <v>55.154998779296903</v>
      </c>
      <c r="M66" s="21">
        <v>51.4739990234375</v>
      </c>
      <c r="N66" s="21">
        <v>50.707000732421903</v>
      </c>
      <c r="O66" s="21">
        <v>50.087001800537102</v>
      </c>
    </row>
    <row r="67" spans="1:15">
      <c r="A67" s="21" t="s">
        <v>242</v>
      </c>
      <c r="B67" s="21" t="s">
        <v>243</v>
      </c>
      <c r="C67" s="21" t="s">
        <v>593</v>
      </c>
      <c r="D67" s="21" t="s">
        <v>594</v>
      </c>
      <c r="E67" s="21">
        <v>60.013999938964801</v>
      </c>
      <c r="F67" s="21">
        <v>60.5859985351563</v>
      </c>
      <c r="G67" s="21">
        <v>62.205001831054702</v>
      </c>
      <c r="H67" s="21">
        <v>61.173999786377003</v>
      </c>
      <c r="I67" s="21">
        <v>62.488998413085902</v>
      </c>
      <c r="J67" s="21">
        <v>61.140998840332003</v>
      </c>
      <c r="K67" s="21">
        <v>60.8289985656738</v>
      </c>
      <c r="L67" s="21">
        <v>62.601001739502003</v>
      </c>
      <c r="M67" s="21">
        <v>69.863998413085895</v>
      </c>
      <c r="N67" s="21">
        <v>68.095001220703097</v>
      </c>
      <c r="O67" s="21">
        <v>68.420997619628906</v>
      </c>
    </row>
    <row r="68" spans="1:15">
      <c r="A68" s="21" t="s">
        <v>244</v>
      </c>
      <c r="B68" s="21" t="s">
        <v>245</v>
      </c>
      <c r="C68" s="21" t="s">
        <v>593</v>
      </c>
      <c r="D68" s="21" t="s">
        <v>594</v>
      </c>
      <c r="E68" s="21">
        <v>83.99703339819871</v>
      </c>
      <c r="F68" s="21">
        <v>84.01873490538577</v>
      </c>
      <c r="G68" s="21">
        <v>83.966279838417961</v>
      </c>
      <c r="H68" s="21">
        <v>84.112075663295641</v>
      </c>
      <c r="I68" s="21">
        <v>84.128662859272524</v>
      </c>
      <c r="J68" s="21">
        <v>84.188034000702061</v>
      </c>
      <c r="K68" s="21">
        <v>84.286717649081837</v>
      </c>
      <c r="L68" s="21">
        <v>84.482083457365945</v>
      </c>
      <c r="M68" s="21">
        <v>84.714768316000274</v>
      </c>
      <c r="N68" s="21">
        <v>85.050622986385719</v>
      </c>
      <c r="O68" s="21">
        <v>85.294711799080162</v>
      </c>
    </row>
    <row r="69" spans="1:15">
      <c r="A69" s="21" t="s">
        <v>45</v>
      </c>
      <c r="B69" s="21" t="s">
        <v>246</v>
      </c>
      <c r="C69" s="21" t="s">
        <v>593</v>
      </c>
      <c r="D69" s="21" t="s">
        <v>594</v>
      </c>
      <c r="E69" s="21">
        <v>12.045000076293899</v>
      </c>
      <c r="F69" s="21">
        <v>12.1450004577637</v>
      </c>
      <c r="G69" s="21">
        <v>12.2250003814697</v>
      </c>
      <c r="H69" s="21">
        <v>12.4259996414185</v>
      </c>
      <c r="I69" s="21">
        <v>12.5410003662109</v>
      </c>
      <c r="J69" s="21">
        <v>12.420000076293899</v>
      </c>
      <c r="K69" s="21">
        <v>13.0260000228882</v>
      </c>
      <c r="L69" s="21">
        <v>12.6549997329712</v>
      </c>
      <c r="M69" s="21">
        <v>12.8450002670288</v>
      </c>
      <c r="N69" s="21">
        <v>12.7200002670288</v>
      </c>
      <c r="O69" s="21">
        <v>13</v>
      </c>
    </row>
    <row r="70" spans="1:15">
      <c r="A70" s="21" t="s">
        <v>81</v>
      </c>
      <c r="B70" s="21" t="s">
        <v>247</v>
      </c>
      <c r="C70" s="21" t="s">
        <v>593</v>
      </c>
      <c r="D70" s="21" t="s">
        <v>594</v>
      </c>
      <c r="E70" s="21">
        <v>82.430000305175795</v>
      </c>
      <c r="F70" s="21">
        <v>83.1719970703125</v>
      </c>
      <c r="G70" s="21">
        <v>83.319999694824205</v>
      </c>
      <c r="H70" s="21">
        <v>83.609001159667997</v>
      </c>
      <c r="I70" s="21">
        <v>82.695999145507798</v>
      </c>
      <c r="J70" s="21">
        <v>82.140998840332003</v>
      </c>
      <c r="K70" s="21">
        <v>82.406997680664105</v>
      </c>
      <c r="L70" s="21">
        <v>82.719001770019503</v>
      </c>
      <c r="M70" s="21">
        <v>83.058998107910199</v>
      </c>
      <c r="N70" s="21">
        <v>83.513999938964801</v>
      </c>
      <c r="O70" s="21">
        <v>84.029998779296903</v>
      </c>
    </row>
    <row r="71" spans="1:15">
      <c r="A71" s="21" t="s">
        <v>61</v>
      </c>
      <c r="B71" s="21" t="s">
        <v>248</v>
      </c>
      <c r="C71" s="21" t="s">
        <v>593</v>
      </c>
      <c r="D71" s="21" t="s">
        <v>594</v>
      </c>
      <c r="E71" s="21">
        <v>92.060997009277301</v>
      </c>
      <c r="F71" s="21">
        <v>91.588996887207003</v>
      </c>
      <c r="G71" s="21">
        <v>91.460998535156307</v>
      </c>
      <c r="H71" s="21">
        <v>91.2760009765625</v>
      </c>
      <c r="I71" s="21">
        <v>91.140998840332003</v>
      </c>
      <c r="J71" s="21">
        <v>90.861999511718807</v>
      </c>
      <c r="K71" s="21">
        <v>90.889999389648395</v>
      </c>
      <c r="L71" s="21">
        <v>90.577003479003906</v>
      </c>
      <c r="M71" s="21">
        <v>90.432998657226605</v>
      </c>
      <c r="N71" s="21">
        <v>89.800003051757798</v>
      </c>
      <c r="O71" s="21">
        <v>89.285003662109403</v>
      </c>
    </row>
    <row r="72" spans="1:15">
      <c r="A72" s="21" t="s">
        <v>41</v>
      </c>
      <c r="B72" s="21" t="s">
        <v>249</v>
      </c>
      <c r="C72" s="21" t="s">
        <v>593</v>
      </c>
      <c r="D72" s="21" t="s">
        <v>594</v>
      </c>
      <c r="E72" s="21">
        <v>9.7980003356933594</v>
      </c>
      <c r="F72" s="21">
        <v>10.154000282287599</v>
      </c>
      <c r="G72" s="21">
        <v>10.5609998703003</v>
      </c>
      <c r="H72" s="21">
        <v>10.972999572753899</v>
      </c>
      <c r="I72" s="21">
        <v>11.376000404357899</v>
      </c>
      <c r="J72" s="21">
        <v>11.8170003890991</v>
      </c>
      <c r="K72" s="21">
        <v>12.08899974823</v>
      </c>
      <c r="L72" s="21">
        <v>12.3730001449585</v>
      </c>
      <c r="M72" s="21">
        <v>12.6549997329712</v>
      </c>
      <c r="N72" s="21">
        <v>12.9469995498657</v>
      </c>
      <c r="O72" s="21">
        <v>13.203000068664601</v>
      </c>
    </row>
    <row r="73" spans="1:15">
      <c r="A73" s="21" t="s">
        <v>250</v>
      </c>
      <c r="B73" s="21" t="s">
        <v>251</v>
      </c>
      <c r="C73" s="21" t="s">
        <v>593</v>
      </c>
      <c r="D73" s="21" t="s">
        <v>594</v>
      </c>
      <c r="E73" s="21">
        <v>82.998136373075582</v>
      </c>
      <c r="F73" s="21">
        <v>82.969877555366367</v>
      </c>
      <c r="G73" s="21">
        <v>82.752572966442841</v>
      </c>
      <c r="H73" s="21">
        <v>82.993273180632031</v>
      </c>
      <c r="I73" s="21">
        <v>83.050789805324087</v>
      </c>
      <c r="J73" s="21">
        <v>83.202589077667156</v>
      </c>
      <c r="K73" s="21">
        <v>83.379083375511982</v>
      </c>
      <c r="L73" s="21">
        <v>83.723804411216818</v>
      </c>
      <c r="M73" s="21">
        <v>84.088655245101805</v>
      </c>
      <c r="N73" s="21">
        <v>84.410758294523987</v>
      </c>
      <c r="O73" s="21">
        <v>84.680721410760626</v>
      </c>
    </row>
    <row r="74" spans="1:15">
      <c r="A74" s="21" t="s">
        <v>252</v>
      </c>
      <c r="B74" s="21" t="s">
        <v>253</v>
      </c>
      <c r="C74" s="21" t="s">
        <v>593</v>
      </c>
      <c r="D74" s="21" t="s">
        <v>594</v>
      </c>
      <c r="E74" s="21">
        <v>25.703177679138719</v>
      </c>
      <c r="F74" s="21">
        <v>26.049169040457556</v>
      </c>
      <c r="G74" s="21">
        <v>26.325517587026678</v>
      </c>
      <c r="H74" s="21">
        <v>26.691734015943009</v>
      </c>
      <c r="I74" s="21">
        <v>26.996551286676812</v>
      </c>
      <c r="J74" s="21">
        <v>27.164882415367938</v>
      </c>
      <c r="K74" s="21">
        <v>27.39810061964452</v>
      </c>
      <c r="L74" s="21">
        <v>27.526890988790306</v>
      </c>
      <c r="M74" s="21">
        <v>27.57029503134671</v>
      </c>
      <c r="N74" s="21">
        <v>27.46311916187754</v>
      </c>
      <c r="O74" s="21">
        <v>27.383153228027819</v>
      </c>
    </row>
    <row r="75" spans="1:15">
      <c r="A75" s="21" t="s">
        <v>69</v>
      </c>
      <c r="B75" s="21" t="s">
        <v>254</v>
      </c>
      <c r="C75" s="21" t="s">
        <v>593</v>
      </c>
      <c r="D75" s="21" t="s">
        <v>594</v>
      </c>
      <c r="E75" s="21">
        <v>87.194999694824205</v>
      </c>
      <c r="F75" s="21">
        <v>86.385002136230497</v>
      </c>
      <c r="G75" s="21">
        <v>86.601997375488295</v>
      </c>
      <c r="H75" s="21">
        <v>86.632003784179702</v>
      </c>
      <c r="I75" s="21">
        <v>86.422996520996094</v>
      </c>
      <c r="J75" s="21">
        <v>86.561996459960895</v>
      </c>
      <c r="K75" s="21">
        <v>85.999000549316406</v>
      </c>
      <c r="L75" s="21">
        <v>85.781997680664105</v>
      </c>
      <c r="M75" s="21">
        <v>85.967002868652301</v>
      </c>
      <c r="N75" s="21">
        <v>86.821998596191406</v>
      </c>
      <c r="O75" s="21">
        <v>86.791000366210895</v>
      </c>
    </row>
    <row r="76" spans="1:15">
      <c r="A76" s="21" t="s">
        <v>255</v>
      </c>
      <c r="B76" s="21" t="s">
        <v>256</v>
      </c>
      <c r="C76" s="21" t="s">
        <v>593</v>
      </c>
      <c r="D76" s="21" t="s">
        <v>594</v>
      </c>
      <c r="E76" s="21">
        <v>57.577999114990199</v>
      </c>
      <c r="F76" s="21">
        <v>56.0859985351563</v>
      </c>
      <c r="G76" s="21">
        <v>54.530998229980497</v>
      </c>
      <c r="H76" s="21">
        <v>52.912998199462898</v>
      </c>
      <c r="I76" s="21">
        <v>53.268001556396499</v>
      </c>
      <c r="J76" s="21">
        <v>53.623001098632798</v>
      </c>
      <c r="K76" s="21">
        <v>53.984001159667997</v>
      </c>
      <c r="L76" s="21">
        <v>54.333999633789098</v>
      </c>
      <c r="M76" s="21">
        <v>54.676998138427699</v>
      </c>
      <c r="N76" s="21">
        <v>55.0200004577637</v>
      </c>
      <c r="O76" s="21">
        <v>55.360000610351598</v>
      </c>
    </row>
    <row r="77" spans="1:15">
      <c r="A77" s="21" t="s">
        <v>257</v>
      </c>
      <c r="B77" s="21" t="s">
        <v>258</v>
      </c>
      <c r="C77" s="21" t="s">
        <v>593</v>
      </c>
      <c r="D77" s="21" t="s">
        <v>594</v>
      </c>
      <c r="E77" s="21">
        <v>89.439002990722699</v>
      </c>
      <c r="F77" s="21">
        <v>89.052001953125</v>
      </c>
      <c r="G77" s="21">
        <v>88.508003234863295</v>
      </c>
      <c r="H77" s="21">
        <v>88.371002197265597</v>
      </c>
      <c r="I77" s="21">
        <v>88.555999755859403</v>
      </c>
      <c r="J77" s="21">
        <v>88.727996826171903</v>
      </c>
      <c r="K77" s="21">
        <v>88.389999389648395</v>
      </c>
      <c r="L77" s="21">
        <v>88.410003662109403</v>
      </c>
      <c r="M77" s="21">
        <v>88.186996459960895</v>
      </c>
      <c r="N77" s="21">
        <v>88.359001159667997</v>
      </c>
      <c r="O77" s="21">
        <v>88.319000244140597</v>
      </c>
    </row>
    <row r="78" spans="1:15">
      <c r="A78" s="21" t="s">
        <v>259</v>
      </c>
      <c r="B78" s="21" t="s">
        <v>260</v>
      </c>
      <c r="C78" s="21" t="s">
        <v>593</v>
      </c>
      <c r="D78" s="21" t="s">
        <v>594</v>
      </c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</row>
    <row r="79" spans="1:15">
      <c r="A79" s="21" t="s">
        <v>261</v>
      </c>
      <c r="B79" s="21" t="s">
        <v>262</v>
      </c>
      <c r="C79" s="21" t="s">
        <v>593</v>
      </c>
      <c r="D79" s="21" t="s">
        <v>594</v>
      </c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</row>
    <row r="80" spans="1:15">
      <c r="A80" s="21" t="s">
        <v>47</v>
      </c>
      <c r="B80" s="21" t="s">
        <v>263</v>
      </c>
      <c r="C80" s="21" t="s">
        <v>593</v>
      </c>
      <c r="D80" s="21" t="s">
        <v>594</v>
      </c>
      <c r="E80" s="21">
        <v>64.5</v>
      </c>
      <c r="F80" s="21">
        <v>65.306999206542997</v>
      </c>
      <c r="G80" s="21">
        <v>66.082000732421903</v>
      </c>
      <c r="H80" s="21">
        <v>66.083999633789105</v>
      </c>
      <c r="I80" s="21">
        <v>66.087997436523395</v>
      </c>
      <c r="J80" s="21">
        <v>66.094001770019503</v>
      </c>
      <c r="K80" s="21">
        <v>66.101997375488295</v>
      </c>
      <c r="L80" s="21">
        <v>66.110000610351605</v>
      </c>
      <c r="M80" s="21">
        <v>66.120002746582003</v>
      </c>
      <c r="N80" s="21">
        <v>66.132003784179702</v>
      </c>
      <c r="O80" s="21">
        <v>66.144996643066406</v>
      </c>
    </row>
    <row r="81" spans="1:15">
      <c r="A81" s="21" t="s">
        <v>85</v>
      </c>
      <c r="B81" s="21" t="s">
        <v>264</v>
      </c>
      <c r="C81" s="21" t="s">
        <v>593</v>
      </c>
      <c r="D81" s="21" t="s">
        <v>594</v>
      </c>
      <c r="E81" s="21">
        <v>86.657997131347699</v>
      </c>
      <c r="F81" s="21">
        <v>86.402000427246094</v>
      </c>
      <c r="G81" s="21">
        <v>86.011001586914105</v>
      </c>
      <c r="H81" s="21">
        <v>85.817001342773395</v>
      </c>
      <c r="I81" s="21">
        <v>85.375999450683594</v>
      </c>
      <c r="J81" s="21">
        <v>85.408996582031307</v>
      </c>
      <c r="K81" s="21">
        <v>84.766998291015597</v>
      </c>
      <c r="L81" s="21">
        <v>85.014999389648395</v>
      </c>
      <c r="M81" s="21">
        <v>84.566001892089801</v>
      </c>
      <c r="N81" s="21">
        <v>84.637001037597699</v>
      </c>
      <c r="O81" s="21">
        <v>84.888999938964801</v>
      </c>
    </row>
    <row r="82" spans="1:15">
      <c r="A82" s="21" t="s">
        <v>265</v>
      </c>
      <c r="B82" s="21" t="s">
        <v>266</v>
      </c>
      <c r="C82" s="21" t="s">
        <v>593</v>
      </c>
      <c r="D82" s="21" t="s">
        <v>594</v>
      </c>
      <c r="E82" s="21">
        <v>38.9739990234375</v>
      </c>
      <c r="F82" s="21">
        <v>39.615001678466797</v>
      </c>
      <c r="G82" s="21">
        <v>41.188999176025398</v>
      </c>
      <c r="H82" s="21">
        <v>41.902999877929702</v>
      </c>
      <c r="I82" s="21">
        <v>43.472000122070298</v>
      </c>
      <c r="J82" s="21">
        <v>42.590000152587898</v>
      </c>
      <c r="K82" s="21">
        <v>44.144001007080099</v>
      </c>
      <c r="L82" s="21">
        <v>46.351001739502003</v>
      </c>
      <c r="M82" s="21">
        <v>46.932998657226598</v>
      </c>
      <c r="N82" s="21">
        <v>48.362998962402301</v>
      </c>
      <c r="O82" s="21">
        <v>48.648998260497997</v>
      </c>
    </row>
    <row r="83" spans="1:15">
      <c r="A83" s="21" t="s">
        <v>46</v>
      </c>
      <c r="B83" s="21" t="s">
        <v>267</v>
      </c>
      <c r="C83" s="21" t="s">
        <v>593</v>
      </c>
      <c r="D83" s="21" t="s">
        <v>594</v>
      </c>
      <c r="E83" s="21">
        <v>19.375</v>
      </c>
      <c r="F83" s="21">
        <v>19.590999603271499</v>
      </c>
      <c r="G83" s="21">
        <v>19.870000839233398</v>
      </c>
      <c r="H83" s="21">
        <v>20.8980007171631</v>
      </c>
      <c r="I83" s="21">
        <v>21.878999710083001</v>
      </c>
      <c r="J83" s="21">
        <v>22.833999633789102</v>
      </c>
      <c r="K83" s="21">
        <v>23.686000823974599</v>
      </c>
      <c r="L83" s="21">
        <v>24.545000076293899</v>
      </c>
      <c r="M83" s="21">
        <v>24.7590007781982</v>
      </c>
      <c r="N83" s="21">
        <v>25.0690002441406</v>
      </c>
      <c r="O83" s="21">
        <v>25.346000671386701</v>
      </c>
    </row>
    <row r="84" spans="1:15">
      <c r="A84" s="21" t="s">
        <v>268</v>
      </c>
      <c r="B84" s="21" t="s">
        <v>269</v>
      </c>
      <c r="C84" s="21" t="s">
        <v>593</v>
      </c>
      <c r="D84" s="21" t="s">
        <v>594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</row>
    <row r="85" spans="1:15">
      <c r="A85" s="21" t="s">
        <v>270</v>
      </c>
      <c r="B85" s="21" t="s">
        <v>271</v>
      </c>
      <c r="C85" s="21" t="s">
        <v>593</v>
      </c>
      <c r="D85" s="21" t="s">
        <v>594</v>
      </c>
      <c r="E85" s="21">
        <v>7.4609999656677202</v>
      </c>
      <c r="F85" s="21">
        <v>7.4699997901916504</v>
      </c>
      <c r="G85" s="21">
        <v>7.5479998588562003</v>
      </c>
      <c r="H85" s="21">
        <v>7.6370000839233398</v>
      </c>
      <c r="I85" s="21">
        <v>7.7319998741149902</v>
      </c>
      <c r="J85" s="21">
        <v>7.8049998283386204</v>
      </c>
      <c r="K85" s="21">
        <v>7.8769998550415004</v>
      </c>
      <c r="L85" s="21">
        <v>7.9489998817443803</v>
      </c>
      <c r="M85" s="21">
        <v>8.09899997711182</v>
      </c>
      <c r="N85" s="21">
        <v>8.2770004272460902</v>
      </c>
      <c r="O85" s="21">
        <v>8.4049997329711896</v>
      </c>
    </row>
    <row r="86" spans="1:15">
      <c r="A86" s="21" t="s">
        <v>272</v>
      </c>
      <c r="B86" s="21" t="s">
        <v>273</v>
      </c>
      <c r="C86" s="21" t="s">
        <v>593</v>
      </c>
      <c r="D86" s="21" t="s">
        <v>594</v>
      </c>
      <c r="E86" s="21">
        <v>24.916000366210898</v>
      </c>
      <c r="F86" s="21">
        <v>25.107000350952099</v>
      </c>
      <c r="G86" s="21">
        <v>25.302000045776399</v>
      </c>
      <c r="H86" s="21">
        <v>25.25</v>
      </c>
      <c r="I86" s="21">
        <v>25.422000885009801</v>
      </c>
      <c r="J86" s="21">
        <v>25.583000183105501</v>
      </c>
      <c r="K86" s="21">
        <v>25.6119995117188</v>
      </c>
      <c r="L86" s="21">
        <v>25.797000885009801</v>
      </c>
      <c r="M86" s="21">
        <v>25.8659992218018</v>
      </c>
      <c r="N86" s="21">
        <v>26.031999588012699</v>
      </c>
      <c r="O86" s="21">
        <v>26.245000839233398</v>
      </c>
    </row>
    <row r="87" spans="1:15">
      <c r="A87" s="21" t="s">
        <v>274</v>
      </c>
      <c r="B87" s="21" t="s">
        <v>275</v>
      </c>
      <c r="C87" s="21" t="s">
        <v>593</v>
      </c>
      <c r="D87" s="21" t="s">
        <v>594</v>
      </c>
      <c r="E87" s="21">
        <v>21.198999404907202</v>
      </c>
      <c r="F87" s="21">
        <v>21.3090000152588</v>
      </c>
      <c r="G87" s="21">
        <v>21.44700050354</v>
      </c>
      <c r="H87" s="21">
        <v>21.662000656127901</v>
      </c>
      <c r="I87" s="21">
        <v>21.681999206543001</v>
      </c>
      <c r="J87" s="21">
        <v>21.808000564575199</v>
      </c>
      <c r="K87" s="21">
        <v>21.8950004577637</v>
      </c>
      <c r="L87" s="21">
        <v>22.091999053955099</v>
      </c>
      <c r="M87" s="21">
        <v>22.301000595092798</v>
      </c>
      <c r="N87" s="21">
        <v>22.5100002288818</v>
      </c>
      <c r="O87" s="21">
        <v>22.680000305175799</v>
      </c>
    </row>
    <row r="88" spans="1:15">
      <c r="A88" s="21" t="s">
        <v>276</v>
      </c>
      <c r="B88" s="21" t="s">
        <v>277</v>
      </c>
      <c r="C88" s="21" t="s">
        <v>593</v>
      </c>
      <c r="D88" s="21" t="s">
        <v>594</v>
      </c>
      <c r="E88" s="21">
        <v>13.0670003890991</v>
      </c>
      <c r="F88" s="21">
        <v>13.2320003509521</v>
      </c>
      <c r="G88" s="21">
        <v>13.385999679565399</v>
      </c>
      <c r="H88" s="21">
        <v>13.5299997329712</v>
      </c>
      <c r="I88" s="21">
        <v>13.6630001068115</v>
      </c>
      <c r="J88" s="21">
        <v>13.736000061035201</v>
      </c>
      <c r="K88" s="21">
        <v>13.8009996414185</v>
      </c>
      <c r="L88" s="21">
        <v>13.8590002059937</v>
      </c>
      <c r="M88" s="21">
        <v>13.91100025177</v>
      </c>
      <c r="N88" s="21">
        <v>13.958000183105501</v>
      </c>
      <c r="O88" s="21">
        <v>14</v>
      </c>
    </row>
    <row r="89" spans="1:15">
      <c r="A89" s="21" t="s">
        <v>82</v>
      </c>
      <c r="B89" s="21" t="s">
        <v>278</v>
      </c>
      <c r="C89" s="21" t="s">
        <v>593</v>
      </c>
      <c r="D89" s="21" t="s">
        <v>594</v>
      </c>
      <c r="E89" s="21">
        <v>64.986000061035199</v>
      </c>
      <c r="F89" s="21">
        <v>64.726997375488295</v>
      </c>
      <c r="G89" s="21">
        <v>64.398002624511705</v>
      </c>
      <c r="H89" s="21">
        <v>63.793998718261697</v>
      </c>
      <c r="I89" s="21">
        <v>63.355998992919901</v>
      </c>
      <c r="J89" s="21">
        <v>63.011001586914098</v>
      </c>
      <c r="K89" s="21">
        <v>64.032997131347699</v>
      </c>
      <c r="L89" s="21">
        <v>65.043998718261705</v>
      </c>
      <c r="M89" s="21">
        <v>65.910003662109403</v>
      </c>
      <c r="N89" s="21">
        <v>65.930000305175795</v>
      </c>
      <c r="O89" s="21">
        <v>66.516998291015597</v>
      </c>
    </row>
    <row r="90" spans="1:15">
      <c r="A90" s="21" t="s">
        <v>279</v>
      </c>
      <c r="B90" s="21" t="s">
        <v>280</v>
      </c>
      <c r="C90" s="21" t="s">
        <v>593</v>
      </c>
      <c r="D90" s="21" t="s">
        <v>594</v>
      </c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</row>
    <row r="91" spans="1:15">
      <c r="A91" s="21" t="s">
        <v>281</v>
      </c>
      <c r="B91" s="21" t="s">
        <v>282</v>
      </c>
      <c r="C91" s="21" t="s">
        <v>593</v>
      </c>
      <c r="D91" s="21" t="s">
        <v>594</v>
      </c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</row>
    <row r="92" spans="1:15">
      <c r="A92" s="21" t="s">
        <v>98</v>
      </c>
      <c r="B92" s="21" t="s">
        <v>283</v>
      </c>
      <c r="C92" s="21" t="s">
        <v>593</v>
      </c>
      <c r="D92" s="21" t="s">
        <v>594</v>
      </c>
      <c r="E92" s="21">
        <v>52.5390014648438</v>
      </c>
      <c r="F92" s="21">
        <v>52.6310005187988</v>
      </c>
      <c r="G92" s="21">
        <v>53.034000396728501</v>
      </c>
      <c r="H92" s="21">
        <v>54.306999206542997</v>
      </c>
      <c r="I92" s="21">
        <v>55.387001037597699</v>
      </c>
      <c r="J92" s="21">
        <v>56.478000640869098</v>
      </c>
      <c r="K92" s="21">
        <v>59.271999359130902</v>
      </c>
      <c r="L92" s="21">
        <v>60.321998596191399</v>
      </c>
      <c r="M92" s="21">
        <v>62.353000640869098</v>
      </c>
      <c r="N92" s="21">
        <v>59.542999267578097</v>
      </c>
      <c r="O92" s="21">
        <v>59.622001647949197</v>
      </c>
    </row>
    <row r="93" spans="1:15">
      <c r="A93" s="21" t="s">
        <v>284</v>
      </c>
      <c r="B93" s="21" t="s">
        <v>285</v>
      </c>
      <c r="C93" s="21" t="s">
        <v>593</v>
      </c>
      <c r="D93" s="21" t="s">
        <v>594</v>
      </c>
      <c r="E93" s="21">
        <v>87.407997131347699</v>
      </c>
      <c r="F93" s="21">
        <v>87.443000793457003</v>
      </c>
      <c r="G93" s="21">
        <v>87.461997985839801</v>
      </c>
      <c r="H93" s="21">
        <v>87.445999145507798</v>
      </c>
      <c r="I93" s="21">
        <v>87.476997375488295</v>
      </c>
      <c r="J93" s="21">
        <v>87.507003784179702</v>
      </c>
      <c r="K93" s="21">
        <v>87.528999328613295</v>
      </c>
      <c r="L93" s="21">
        <v>87.543998718261705</v>
      </c>
      <c r="M93" s="21">
        <v>87.542999267578097</v>
      </c>
      <c r="N93" s="21">
        <v>87.522003173828097</v>
      </c>
      <c r="O93" s="21">
        <v>87.523002624511705</v>
      </c>
    </row>
    <row r="94" spans="1:15">
      <c r="A94" s="21" t="s">
        <v>286</v>
      </c>
      <c r="B94" s="21" t="s">
        <v>287</v>
      </c>
      <c r="C94" s="21" t="s">
        <v>593</v>
      </c>
      <c r="D94" s="21" t="s">
        <v>594</v>
      </c>
      <c r="E94" s="21">
        <v>65.561996459960895</v>
      </c>
      <c r="F94" s="21">
        <v>65.724998474121094</v>
      </c>
      <c r="G94" s="21">
        <v>65.883003234863295</v>
      </c>
      <c r="H94" s="21">
        <v>66.033996582031307</v>
      </c>
      <c r="I94" s="21">
        <v>66.199996948242202</v>
      </c>
      <c r="J94" s="21">
        <v>66.375</v>
      </c>
      <c r="K94" s="21">
        <v>66.564002990722699</v>
      </c>
      <c r="L94" s="21">
        <v>66.759002685546903</v>
      </c>
      <c r="M94" s="21">
        <v>66.954002380371094</v>
      </c>
      <c r="N94" s="21">
        <v>67.154998779296903</v>
      </c>
      <c r="O94" s="21">
        <v>67.349998474121094</v>
      </c>
    </row>
    <row r="95" spans="1:15">
      <c r="A95" s="21" t="s">
        <v>288</v>
      </c>
      <c r="B95" s="21" t="s">
        <v>289</v>
      </c>
      <c r="C95" s="21" t="s">
        <v>593</v>
      </c>
      <c r="D95" s="21" t="s">
        <v>594</v>
      </c>
      <c r="E95" s="21">
        <v>85.853893133260883</v>
      </c>
      <c r="F95" s="21">
        <v>85.889239617340024</v>
      </c>
      <c r="G95" s="21">
        <v>85.947588552658019</v>
      </c>
      <c r="H95" s="21">
        <v>86.214864226711938</v>
      </c>
      <c r="I95" s="21">
        <v>86.381540581095535</v>
      </c>
      <c r="J95" s="21">
        <v>86.590912336545031</v>
      </c>
      <c r="K95" s="21">
        <v>86.732360688631758</v>
      </c>
      <c r="L95" s="21">
        <v>86.98072717071922</v>
      </c>
      <c r="M95" s="21">
        <v>87.143978803150006</v>
      </c>
      <c r="N95" s="21">
        <v>87.305566522249507</v>
      </c>
      <c r="O95" s="21">
        <v>87.441510926428634</v>
      </c>
    </row>
    <row r="96" spans="1:15">
      <c r="A96" s="21" t="s">
        <v>290</v>
      </c>
      <c r="B96" s="21" t="s">
        <v>291</v>
      </c>
      <c r="C96" s="21" t="s">
        <v>593</v>
      </c>
      <c r="D96" s="21" t="s">
        <v>594</v>
      </c>
      <c r="E96" s="21">
        <v>88.831001281738295</v>
      </c>
      <c r="F96" s="21">
        <v>88.810997009277301</v>
      </c>
      <c r="G96" s="21">
        <v>90.072998046875</v>
      </c>
      <c r="H96" s="21">
        <v>89.879997253417997</v>
      </c>
      <c r="I96" s="21">
        <v>89.783996582031307</v>
      </c>
      <c r="J96" s="21">
        <v>89.865997314453097</v>
      </c>
      <c r="K96" s="21">
        <v>90.873001098632798</v>
      </c>
      <c r="L96" s="21">
        <v>91.043998718261705</v>
      </c>
      <c r="M96" s="21">
        <v>91.2969970703125</v>
      </c>
      <c r="N96" s="21">
        <v>91.400001525878906</v>
      </c>
      <c r="O96" s="21">
        <v>91.492996215820298</v>
      </c>
    </row>
    <row r="97" spans="1:15">
      <c r="A97" s="21" t="s">
        <v>94</v>
      </c>
      <c r="B97" s="21" t="s">
        <v>292</v>
      </c>
      <c r="C97" s="21" t="s">
        <v>593</v>
      </c>
      <c r="D97" s="21" t="s">
        <v>594</v>
      </c>
      <c r="E97" s="21">
        <v>49.547000885009801</v>
      </c>
      <c r="F97" s="21">
        <v>47.443000793457003</v>
      </c>
      <c r="G97" s="21">
        <v>44.666000366210902</v>
      </c>
      <c r="H97" s="21">
        <v>47.2109985351563</v>
      </c>
      <c r="I97" s="21">
        <v>43.191001892089801</v>
      </c>
      <c r="J97" s="21">
        <v>44.291000366210902</v>
      </c>
      <c r="K97" s="21">
        <v>49.562999725341797</v>
      </c>
      <c r="L97" s="21">
        <v>48.5789985656738</v>
      </c>
      <c r="M97" s="21">
        <v>51.75</v>
      </c>
      <c r="N97" s="21">
        <v>47.612998962402301</v>
      </c>
      <c r="O97" s="21">
        <v>48.555999755859403</v>
      </c>
    </row>
    <row r="98" spans="1:15">
      <c r="A98" s="21" t="s">
        <v>293</v>
      </c>
      <c r="B98" s="21" t="s">
        <v>294</v>
      </c>
      <c r="C98" s="21" t="s">
        <v>593</v>
      </c>
      <c r="D98" s="21" t="s">
        <v>594</v>
      </c>
      <c r="E98" s="21">
        <v>16.253398668797431</v>
      </c>
      <c r="F98" s="21">
        <v>16.601701947858814</v>
      </c>
      <c r="G98" s="21">
        <v>16.930446490629443</v>
      </c>
      <c r="H98" s="21">
        <v>17.456866925504766</v>
      </c>
      <c r="I98" s="21">
        <v>17.882819367063863</v>
      </c>
      <c r="J98" s="21">
        <v>18.258506827166705</v>
      </c>
      <c r="K98" s="21">
        <v>18.651441168096774</v>
      </c>
      <c r="L98" s="21">
        <v>18.833624835167246</v>
      </c>
      <c r="M98" s="21">
        <v>19.044678013771065</v>
      </c>
      <c r="N98" s="21">
        <v>19.220001870066294</v>
      </c>
      <c r="O98" s="21">
        <v>19.369898534144181</v>
      </c>
    </row>
    <row r="99" spans="1:15">
      <c r="A99" s="21" t="s">
        <v>71</v>
      </c>
      <c r="B99" s="21" t="s">
        <v>295</v>
      </c>
      <c r="C99" s="21" t="s">
        <v>593</v>
      </c>
      <c r="D99" s="21" t="s">
        <v>594</v>
      </c>
      <c r="E99" s="21">
        <v>79.125</v>
      </c>
      <c r="F99" s="21">
        <v>79.143997192382798</v>
      </c>
      <c r="G99" s="21">
        <v>78.163002014160199</v>
      </c>
      <c r="H99" s="21">
        <v>78.217002868652301</v>
      </c>
      <c r="I99" s="21">
        <v>80.251998901367202</v>
      </c>
      <c r="J99" s="21">
        <v>81.9219970703125</v>
      </c>
      <c r="K99" s="21">
        <v>84.385002136230497</v>
      </c>
      <c r="L99" s="21">
        <v>84.330001831054702</v>
      </c>
      <c r="M99" s="21">
        <v>86.092002868652301</v>
      </c>
      <c r="N99" s="21">
        <v>87.629997253417997</v>
      </c>
      <c r="O99" s="21">
        <v>87.925003051757798</v>
      </c>
    </row>
    <row r="100" spans="1:15">
      <c r="A100" s="21" t="s">
        <v>117</v>
      </c>
      <c r="B100" s="21" t="s">
        <v>296</v>
      </c>
      <c r="C100" s="21" t="s">
        <v>593</v>
      </c>
      <c r="D100" s="21" t="s">
        <v>594</v>
      </c>
      <c r="E100" s="21">
        <v>24.738000869751001</v>
      </c>
      <c r="F100" s="21">
        <v>25.066999435424801</v>
      </c>
      <c r="G100" s="21">
        <v>24.322999954223601</v>
      </c>
      <c r="H100" s="21">
        <v>25.399999618530298</v>
      </c>
      <c r="I100" s="21">
        <v>25.413000106811499</v>
      </c>
      <c r="J100" s="21">
        <v>25.718999862670898</v>
      </c>
      <c r="K100" s="21">
        <v>25.988000869751001</v>
      </c>
      <c r="L100" s="21">
        <v>26.388999938964801</v>
      </c>
      <c r="M100" s="21">
        <v>26.527999877929702</v>
      </c>
      <c r="N100" s="21">
        <v>26.6420001983643</v>
      </c>
      <c r="O100" s="21">
        <v>26.881999969482401</v>
      </c>
    </row>
    <row r="101" spans="1:15">
      <c r="A101" s="21" t="s">
        <v>83</v>
      </c>
      <c r="B101" s="21" t="s">
        <v>297</v>
      </c>
      <c r="C101" s="21" t="s">
        <v>593</v>
      </c>
      <c r="D101" s="21" t="s">
        <v>594</v>
      </c>
      <c r="E101" s="21">
        <v>87.789001464843807</v>
      </c>
      <c r="F101" s="21">
        <v>87.380996704101605</v>
      </c>
      <c r="G101" s="21">
        <v>87.682998657226605</v>
      </c>
      <c r="H101" s="21">
        <v>87.856002807617202</v>
      </c>
      <c r="I101" s="21">
        <v>88.265998840332003</v>
      </c>
      <c r="J101" s="21">
        <v>88.7239990234375</v>
      </c>
      <c r="K101" s="21">
        <v>89.052001953125</v>
      </c>
      <c r="L101" s="21">
        <v>89.1510009765625</v>
      </c>
      <c r="M101" s="21">
        <v>89.261001586914105</v>
      </c>
      <c r="N101" s="21">
        <v>89.665000915527301</v>
      </c>
      <c r="O101" s="21">
        <v>89.583000183105497</v>
      </c>
    </row>
    <row r="102" spans="1:15">
      <c r="A102" s="21" t="s">
        <v>298</v>
      </c>
      <c r="B102" s="21" t="s">
        <v>299</v>
      </c>
      <c r="C102" s="21" t="s">
        <v>593</v>
      </c>
      <c r="D102" s="21" t="s">
        <v>594</v>
      </c>
      <c r="E102" s="21">
        <v>44.07975724608238</v>
      </c>
      <c r="F102" s="21">
        <v>44.476663490016477</v>
      </c>
      <c r="G102" s="21">
        <v>45.110732527681542</v>
      </c>
      <c r="H102" s="21">
        <v>45.974556363513784</v>
      </c>
      <c r="I102" s="21">
        <v>47.040216713250651</v>
      </c>
      <c r="J102" s="21">
        <v>47.671928871403907</v>
      </c>
      <c r="K102" s="21">
        <v>48.333559553000129</v>
      </c>
      <c r="L102" s="21">
        <v>49.058045841103336</v>
      </c>
      <c r="M102" s="21">
        <v>49.664497467959393</v>
      </c>
      <c r="N102" s="21">
        <v>50.1259005624892</v>
      </c>
      <c r="O102" s="21">
        <v>50.560935370129428</v>
      </c>
    </row>
    <row r="103" spans="1:15">
      <c r="A103" s="21" t="s">
        <v>300</v>
      </c>
      <c r="B103" s="21" t="s">
        <v>301</v>
      </c>
      <c r="C103" s="21" t="s">
        <v>593</v>
      </c>
      <c r="D103" s="21" t="s">
        <v>594</v>
      </c>
      <c r="E103" s="21">
        <v>40.279026692893808</v>
      </c>
      <c r="F103" s="21">
        <v>40.615178198115437</v>
      </c>
      <c r="G103" s="21">
        <v>41.150191423455766</v>
      </c>
      <c r="H103" s="21">
        <v>41.883475494859738</v>
      </c>
      <c r="I103" s="21">
        <v>42.8082494378924</v>
      </c>
      <c r="J103" s="21">
        <v>43.365638929261451</v>
      </c>
      <c r="K103" s="21">
        <v>43.912760872206896</v>
      </c>
      <c r="L103" s="21">
        <v>44.462362082888163</v>
      </c>
      <c r="M103" s="21">
        <v>44.901819414355231</v>
      </c>
      <c r="N103" s="21">
        <v>45.267574513051272</v>
      </c>
      <c r="O103" s="21">
        <v>45.613931889199343</v>
      </c>
    </row>
    <row r="104" spans="1:15">
      <c r="A104" s="21" t="s">
        <v>302</v>
      </c>
      <c r="B104" s="21" t="s">
        <v>303</v>
      </c>
      <c r="C104" s="21" t="s">
        <v>593</v>
      </c>
      <c r="D104" s="21" t="s">
        <v>594</v>
      </c>
      <c r="E104" s="21">
        <v>24.848298898121065</v>
      </c>
      <c r="F104" s="21">
        <v>25.217545206733909</v>
      </c>
      <c r="G104" s="21">
        <v>25.632690636562515</v>
      </c>
      <c r="H104" s="21">
        <v>26.09667389557098</v>
      </c>
      <c r="I104" s="21">
        <v>26.636769005863904</v>
      </c>
      <c r="J104" s="21">
        <v>27.100754406766946</v>
      </c>
      <c r="K104" s="21">
        <v>27.495786730990524</v>
      </c>
      <c r="L104" s="21">
        <v>27.714645526325551</v>
      </c>
      <c r="M104" s="21">
        <v>27.81851563022607</v>
      </c>
      <c r="N104" s="21">
        <v>28.200693477976451</v>
      </c>
      <c r="O104" s="21">
        <v>28.558199643193255</v>
      </c>
    </row>
    <row r="105" spans="1:15">
      <c r="A105" s="21" t="s">
        <v>304</v>
      </c>
      <c r="B105" s="21" t="s">
        <v>305</v>
      </c>
      <c r="C105" s="21" t="s">
        <v>593</v>
      </c>
      <c r="D105" s="21" t="s">
        <v>594</v>
      </c>
      <c r="E105" s="21">
        <v>30.397402055609298</v>
      </c>
      <c r="F105" s="21">
        <v>30.716544643437832</v>
      </c>
      <c r="G105" s="21">
        <v>30.983971230324968</v>
      </c>
      <c r="H105" s="21">
        <v>31.463495689057719</v>
      </c>
      <c r="I105" s="21">
        <v>32.259681890150631</v>
      </c>
      <c r="J105" s="21">
        <v>33.095644862507946</v>
      </c>
      <c r="K105" s="21">
        <v>33.494202464542077</v>
      </c>
      <c r="L105" s="21">
        <v>33.640727999446504</v>
      </c>
      <c r="M105" s="21">
        <v>33.732670863037988</v>
      </c>
      <c r="N105" s="21">
        <v>34.662727467378147</v>
      </c>
      <c r="O105" s="21">
        <v>35.526131087607354</v>
      </c>
    </row>
    <row r="106" spans="1:15">
      <c r="A106" s="21" t="s">
        <v>36</v>
      </c>
      <c r="B106" s="21" t="s">
        <v>306</v>
      </c>
      <c r="C106" s="21" t="s">
        <v>593</v>
      </c>
      <c r="D106" s="21" t="s">
        <v>594</v>
      </c>
      <c r="E106" s="21">
        <v>38.569000244140597</v>
      </c>
      <c r="F106" s="21">
        <v>38.726001739502003</v>
      </c>
      <c r="G106" s="21">
        <v>39.793998718261697</v>
      </c>
      <c r="H106" s="21">
        <v>42.515998840332003</v>
      </c>
      <c r="I106" s="21">
        <v>45.152999877929702</v>
      </c>
      <c r="J106" s="21">
        <v>46.346000671386697</v>
      </c>
      <c r="K106" s="21">
        <v>46.701999664306598</v>
      </c>
      <c r="L106" s="21">
        <v>48.995998382568402</v>
      </c>
      <c r="M106" s="21">
        <v>48.874000549316399</v>
      </c>
      <c r="N106" s="21">
        <v>48.808998107910199</v>
      </c>
      <c r="O106" s="21">
        <v>48.095001220703097</v>
      </c>
    </row>
    <row r="107" spans="1:15">
      <c r="A107" s="21" t="s">
        <v>307</v>
      </c>
      <c r="B107" s="21" t="s">
        <v>308</v>
      </c>
      <c r="C107" s="21" t="s">
        <v>593</v>
      </c>
      <c r="D107" s="21" t="s">
        <v>594</v>
      </c>
      <c r="E107" s="21">
        <v>22.35197535357101</v>
      </c>
      <c r="F107" s="21">
        <v>22.723180450173871</v>
      </c>
      <c r="G107" s="21">
        <v>23.193765181465931</v>
      </c>
      <c r="H107" s="21">
        <v>23.634228382093504</v>
      </c>
      <c r="I107" s="21">
        <v>24.077082686334556</v>
      </c>
      <c r="J107" s="21">
        <v>24.401883864377094</v>
      </c>
      <c r="K107" s="21">
        <v>24.792269049105908</v>
      </c>
      <c r="L107" s="21">
        <v>25.044629393441934</v>
      </c>
      <c r="M107" s="21">
        <v>25.191047335108411</v>
      </c>
      <c r="N107" s="21">
        <v>25.368161655798865</v>
      </c>
      <c r="O107" s="21">
        <v>25.516862277706419</v>
      </c>
    </row>
    <row r="108" spans="1:15">
      <c r="A108" s="21" t="s">
        <v>309</v>
      </c>
      <c r="B108" s="21" t="s">
        <v>310</v>
      </c>
      <c r="C108" s="21" t="s">
        <v>593</v>
      </c>
      <c r="D108" s="21" t="s">
        <v>594</v>
      </c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</row>
    <row r="109" spans="1:15">
      <c r="A109" s="21" t="s">
        <v>35</v>
      </c>
      <c r="B109" s="21" t="s">
        <v>311</v>
      </c>
      <c r="C109" s="21" t="s">
        <v>593</v>
      </c>
      <c r="D109" s="21" t="s">
        <v>594</v>
      </c>
      <c r="E109" s="21">
        <v>16.211000442504901</v>
      </c>
      <c r="F109" s="21">
        <v>16.443000793456999</v>
      </c>
      <c r="G109" s="21">
        <v>16.677000045776399</v>
      </c>
      <c r="H109" s="21">
        <v>17.961000442504901</v>
      </c>
      <c r="I109" s="21">
        <v>19.318000793456999</v>
      </c>
      <c r="J109" s="21">
        <v>19.965999603271499</v>
      </c>
      <c r="K109" s="21">
        <v>20.642999649047901</v>
      </c>
      <c r="L109" s="21">
        <v>21.340000152587901</v>
      </c>
      <c r="M109" s="21">
        <v>22.049999237060501</v>
      </c>
      <c r="N109" s="21">
        <v>22.75</v>
      </c>
      <c r="O109" s="21">
        <v>23.458000183105501</v>
      </c>
    </row>
    <row r="110" spans="1:15">
      <c r="A110" s="21" t="s">
        <v>312</v>
      </c>
      <c r="B110" s="21" t="s">
        <v>313</v>
      </c>
      <c r="C110" s="21" t="s">
        <v>593</v>
      </c>
      <c r="D110" s="21" t="s">
        <v>594</v>
      </c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</row>
    <row r="111" spans="1:15">
      <c r="A111" s="21" t="s">
        <v>60</v>
      </c>
      <c r="B111" s="21" t="s">
        <v>314</v>
      </c>
      <c r="C111" s="21" t="s">
        <v>593</v>
      </c>
      <c r="D111" s="21" t="s">
        <v>594</v>
      </c>
      <c r="E111" s="21">
        <v>83.234001159667997</v>
      </c>
      <c r="F111" s="21">
        <v>82.5</v>
      </c>
      <c r="G111" s="21">
        <v>82.786003112792997</v>
      </c>
      <c r="H111" s="21">
        <v>83.180999755859403</v>
      </c>
      <c r="I111" s="21">
        <v>83.169998168945298</v>
      </c>
      <c r="J111" s="21">
        <v>82.981002807617202</v>
      </c>
      <c r="K111" s="21">
        <v>83.193000793457003</v>
      </c>
      <c r="L111" s="21">
        <v>83.517997741699205</v>
      </c>
      <c r="M111" s="21">
        <v>83.765998840332003</v>
      </c>
      <c r="N111" s="21">
        <v>84.553001403808594</v>
      </c>
      <c r="O111" s="21">
        <v>84.974998474121094</v>
      </c>
    </row>
    <row r="112" spans="1:15">
      <c r="A112" s="21" t="s">
        <v>315</v>
      </c>
      <c r="B112" s="21" t="s">
        <v>316</v>
      </c>
      <c r="C112" s="21" t="s">
        <v>593</v>
      </c>
      <c r="D112" s="21" t="s">
        <v>594</v>
      </c>
      <c r="E112" s="21">
        <v>53.160999298095703</v>
      </c>
      <c r="F112" s="21">
        <v>53.858001708984403</v>
      </c>
      <c r="G112" s="21">
        <v>55.423000335693402</v>
      </c>
      <c r="H112" s="21">
        <v>55.658000946044901</v>
      </c>
      <c r="I112" s="21">
        <v>55.777999877929702</v>
      </c>
      <c r="J112" s="21">
        <v>55.938999176025398</v>
      </c>
      <c r="K112" s="21">
        <v>56.028999328613303</v>
      </c>
      <c r="L112" s="21">
        <v>55.9210014343262</v>
      </c>
      <c r="M112" s="21">
        <v>54.930999755859403</v>
      </c>
      <c r="N112" s="21">
        <v>54.744998931884801</v>
      </c>
      <c r="O112" s="21">
        <v>54.758998870849602</v>
      </c>
    </row>
    <row r="113" spans="1:15">
      <c r="A113" s="21" t="s">
        <v>33</v>
      </c>
      <c r="B113" s="21" t="s">
        <v>317</v>
      </c>
      <c r="C113" s="21" t="s">
        <v>593</v>
      </c>
      <c r="D113" s="21" t="s">
        <v>594</v>
      </c>
      <c r="E113" s="21">
        <v>67.925003051757798</v>
      </c>
      <c r="F113" s="21">
        <v>68.896003723144503</v>
      </c>
      <c r="G113" s="21">
        <v>69.862998962402301</v>
      </c>
      <c r="H113" s="21">
        <v>70.819000244140597</v>
      </c>
      <c r="I113" s="21">
        <v>71.754997253417997</v>
      </c>
      <c r="J113" s="21">
        <v>72.998001098632798</v>
      </c>
      <c r="K113" s="21">
        <v>74.2030029296875</v>
      </c>
      <c r="L113" s="21">
        <v>75.371002197265597</v>
      </c>
      <c r="M113" s="21">
        <v>76.501998901367202</v>
      </c>
      <c r="N113" s="21">
        <v>77.597000122070298</v>
      </c>
      <c r="O113" s="21">
        <v>77.596000671386705</v>
      </c>
    </row>
    <row r="114" spans="1:15">
      <c r="A114" s="21" t="s">
        <v>66</v>
      </c>
      <c r="B114" s="21" t="s">
        <v>318</v>
      </c>
      <c r="C114" s="21" t="s">
        <v>593</v>
      </c>
      <c r="D114" s="21" t="s">
        <v>594</v>
      </c>
      <c r="E114" s="21">
        <v>87.114997863769503</v>
      </c>
      <c r="F114" s="21">
        <v>87.807998657226605</v>
      </c>
      <c r="G114" s="21">
        <v>87.175003051757798</v>
      </c>
      <c r="H114" s="21">
        <v>87.2760009765625</v>
      </c>
      <c r="I114" s="21">
        <v>87.505996704101605</v>
      </c>
      <c r="J114" s="21">
        <v>87.249000549316406</v>
      </c>
      <c r="K114" s="21">
        <v>87.150001525878906</v>
      </c>
      <c r="L114" s="21">
        <v>87.352996826171903</v>
      </c>
      <c r="M114" s="21">
        <v>87.765998840332003</v>
      </c>
      <c r="N114" s="21">
        <v>88.083000183105497</v>
      </c>
      <c r="O114" s="21">
        <v>87.8489990234375</v>
      </c>
    </row>
    <row r="115" spans="1:15">
      <c r="A115" s="21" t="s">
        <v>34</v>
      </c>
      <c r="B115" s="21" t="s">
        <v>319</v>
      </c>
      <c r="C115" s="21" t="s">
        <v>593</v>
      </c>
      <c r="D115" s="21" t="s">
        <v>594</v>
      </c>
      <c r="E115" s="21">
        <v>88.287002563476605</v>
      </c>
      <c r="F115" s="21">
        <v>87.890998840332003</v>
      </c>
      <c r="G115" s="21">
        <v>87.883003234863295</v>
      </c>
      <c r="H115" s="21">
        <v>87.936996459960895</v>
      </c>
      <c r="I115" s="21">
        <v>88.109001159667997</v>
      </c>
      <c r="J115" s="21">
        <v>88.365997314453097</v>
      </c>
      <c r="K115" s="21">
        <v>88.279998779296903</v>
      </c>
      <c r="L115" s="21">
        <v>88.012001037597699</v>
      </c>
      <c r="M115" s="21">
        <v>87.855003356933594</v>
      </c>
      <c r="N115" s="21">
        <v>87.573997497558594</v>
      </c>
      <c r="O115" s="21">
        <v>87.600997924804702</v>
      </c>
    </row>
    <row r="116" spans="1:15">
      <c r="A116" s="21" t="s">
        <v>84</v>
      </c>
      <c r="B116" s="21" t="s">
        <v>320</v>
      </c>
      <c r="C116" s="21" t="s">
        <v>593</v>
      </c>
      <c r="D116" s="21" t="s">
        <v>594</v>
      </c>
      <c r="E116" s="21">
        <v>74.547996520996094</v>
      </c>
      <c r="F116" s="21">
        <v>75.027999877929702</v>
      </c>
      <c r="G116" s="21">
        <v>74.722000122070298</v>
      </c>
      <c r="H116" s="21">
        <v>74.960998535156307</v>
      </c>
      <c r="I116" s="21">
        <v>75.092002868652301</v>
      </c>
      <c r="J116" s="21">
        <v>75.178001403808594</v>
      </c>
      <c r="K116" s="21">
        <v>75.319000244140597</v>
      </c>
      <c r="L116" s="21">
        <v>75.619003295898395</v>
      </c>
      <c r="M116" s="21">
        <v>76.064002990722699</v>
      </c>
      <c r="N116" s="21">
        <v>76.7969970703125</v>
      </c>
      <c r="O116" s="21">
        <v>77.086997985839801</v>
      </c>
    </row>
    <row r="117" spans="1:15">
      <c r="A117" s="21" t="s">
        <v>101</v>
      </c>
      <c r="B117" s="21" t="s">
        <v>321</v>
      </c>
      <c r="C117" s="21" t="s">
        <v>593</v>
      </c>
      <c r="D117" s="21" t="s">
        <v>594</v>
      </c>
      <c r="E117" s="21">
        <v>60.3689994812012</v>
      </c>
      <c r="F117" s="21">
        <v>59.981998443603501</v>
      </c>
      <c r="G117" s="21">
        <v>59.951999664306598</v>
      </c>
      <c r="H117" s="21">
        <v>60.0460014343262</v>
      </c>
      <c r="I117" s="21">
        <v>59.352001190185497</v>
      </c>
      <c r="J117" s="21">
        <v>59.597999572753899</v>
      </c>
      <c r="K117" s="21">
        <v>59.8429985046387</v>
      </c>
      <c r="L117" s="21">
        <v>60.1310005187988</v>
      </c>
      <c r="M117" s="21">
        <v>60.368000030517599</v>
      </c>
      <c r="N117" s="21">
        <v>60.604000091552699</v>
      </c>
      <c r="O117" s="21">
        <v>60.695999145507798</v>
      </c>
    </row>
    <row r="118" spans="1:15">
      <c r="A118" s="21" t="s">
        <v>37</v>
      </c>
      <c r="B118" s="21" t="s">
        <v>322</v>
      </c>
      <c r="C118" s="21" t="s">
        <v>593</v>
      </c>
      <c r="D118" s="21" t="s">
        <v>594</v>
      </c>
      <c r="E118" s="21">
        <v>84.899002075195298</v>
      </c>
      <c r="F118" s="21">
        <v>84.916000366210895</v>
      </c>
      <c r="G118" s="21">
        <v>84.920997619628906</v>
      </c>
      <c r="H118" s="21">
        <v>84.928001403808594</v>
      </c>
      <c r="I118" s="21">
        <v>84.932998657226605</v>
      </c>
      <c r="J118" s="21">
        <v>84.938003540039105</v>
      </c>
      <c r="K118" s="21">
        <v>84.944000244140597</v>
      </c>
      <c r="L118" s="21">
        <v>84.949996948242202</v>
      </c>
      <c r="M118" s="21">
        <v>84.956001281738295</v>
      </c>
      <c r="N118" s="21">
        <v>84.964996337890597</v>
      </c>
      <c r="O118" s="21">
        <v>84.974998474121094</v>
      </c>
    </row>
    <row r="119" spans="1:15">
      <c r="A119" s="21" t="s">
        <v>27</v>
      </c>
      <c r="B119" s="21" t="s">
        <v>323</v>
      </c>
      <c r="C119" s="21" t="s">
        <v>593</v>
      </c>
      <c r="D119" s="21" t="s">
        <v>594</v>
      </c>
      <c r="E119" s="21">
        <v>86.514999389648395</v>
      </c>
      <c r="F119" s="21">
        <v>86.915000915527301</v>
      </c>
      <c r="G119" s="21">
        <v>87.309997558593807</v>
      </c>
      <c r="H119" s="21">
        <v>87.736000061035199</v>
      </c>
      <c r="I119" s="21">
        <v>88.208000183105497</v>
      </c>
      <c r="J119" s="21">
        <v>88.4739990234375</v>
      </c>
      <c r="K119" s="21">
        <v>88.594001770019503</v>
      </c>
      <c r="L119" s="21">
        <v>88.936996459960895</v>
      </c>
      <c r="M119" s="21">
        <v>89.419998168945298</v>
      </c>
      <c r="N119" s="21">
        <v>89.581001281738295</v>
      </c>
      <c r="O119" s="21">
        <v>89.713996887207003</v>
      </c>
    </row>
    <row r="120" spans="1:15">
      <c r="A120" s="21" t="s">
        <v>19</v>
      </c>
      <c r="B120" s="21" t="s">
        <v>324</v>
      </c>
      <c r="C120" s="21" t="s">
        <v>593</v>
      </c>
      <c r="D120" s="21" t="s">
        <v>594</v>
      </c>
      <c r="E120" s="21">
        <v>66.513999938964801</v>
      </c>
      <c r="F120" s="21">
        <v>66.556999206542997</v>
      </c>
      <c r="G120" s="21">
        <v>67.005996704101605</v>
      </c>
      <c r="H120" s="21">
        <v>67.545997619628906</v>
      </c>
      <c r="I120" s="21">
        <v>68.649002075195298</v>
      </c>
      <c r="J120" s="21">
        <v>69.580001831054702</v>
      </c>
      <c r="K120" s="21">
        <v>71.374000549316406</v>
      </c>
      <c r="L120" s="21">
        <v>73.037002563476605</v>
      </c>
      <c r="M120" s="21">
        <v>74.327003479003906</v>
      </c>
      <c r="N120" s="21">
        <v>75.565002441406307</v>
      </c>
      <c r="O120" s="21">
        <v>75.4739990234375</v>
      </c>
    </row>
    <row r="121" spans="1:15">
      <c r="A121" s="21" t="s">
        <v>49</v>
      </c>
      <c r="B121" s="21" t="s">
        <v>325</v>
      </c>
      <c r="C121" s="21" t="s">
        <v>593</v>
      </c>
      <c r="D121" s="21" t="s">
        <v>594</v>
      </c>
      <c r="E121" s="21">
        <v>35.168998718261697</v>
      </c>
      <c r="F121" s="21">
        <v>36.948001861572301</v>
      </c>
      <c r="G121" s="21">
        <v>38.826999664306598</v>
      </c>
      <c r="H121" s="21">
        <v>40.562000274658203</v>
      </c>
      <c r="I121" s="21">
        <v>42.159999847412102</v>
      </c>
      <c r="J121" s="21">
        <v>43.702999114990199</v>
      </c>
      <c r="K121" s="21">
        <v>45.1310005187988</v>
      </c>
      <c r="L121" s="21">
        <v>46.469001770019503</v>
      </c>
      <c r="M121" s="21">
        <v>47.708999633789098</v>
      </c>
      <c r="N121" s="21">
        <v>47.937999725341797</v>
      </c>
      <c r="O121" s="21">
        <v>48.212001800537102</v>
      </c>
    </row>
    <row r="122" spans="1:15">
      <c r="A122" s="21" t="s">
        <v>326</v>
      </c>
      <c r="B122" s="21" t="s">
        <v>327</v>
      </c>
      <c r="C122" s="21" t="s">
        <v>593</v>
      </c>
      <c r="D122" s="21" t="s">
        <v>594</v>
      </c>
      <c r="E122" s="21">
        <v>57.959999084472699</v>
      </c>
      <c r="F122" s="21">
        <v>60.935001373291001</v>
      </c>
      <c r="G122" s="21">
        <v>63.097999572753899</v>
      </c>
      <c r="H122" s="21">
        <v>63.071998596191399</v>
      </c>
      <c r="I122" s="21">
        <v>63.021999359130902</v>
      </c>
      <c r="J122" s="21">
        <v>56.249000549316399</v>
      </c>
      <c r="K122" s="21">
        <v>57.166999816894503</v>
      </c>
      <c r="L122" s="21">
        <v>60.138999938964801</v>
      </c>
      <c r="M122" s="21">
        <v>62.0789985656738</v>
      </c>
      <c r="N122" s="21">
        <v>64.427001953125</v>
      </c>
      <c r="O122" s="21">
        <v>64.515998840332003</v>
      </c>
    </row>
    <row r="123" spans="1:15">
      <c r="A123" s="21" t="s">
        <v>20</v>
      </c>
      <c r="B123" s="21" t="s">
        <v>328</v>
      </c>
      <c r="C123" s="21" t="s">
        <v>593</v>
      </c>
      <c r="D123" s="21" t="s">
        <v>594</v>
      </c>
      <c r="E123" s="21">
        <v>24.868000030517599</v>
      </c>
      <c r="F123" s="21">
        <v>26.228000640869102</v>
      </c>
      <c r="G123" s="21">
        <v>29.000999450683601</v>
      </c>
      <c r="H123" s="21">
        <v>30.676000595092798</v>
      </c>
      <c r="I123" s="21">
        <v>35.424999237060497</v>
      </c>
      <c r="J123" s="21">
        <v>39.416999816894503</v>
      </c>
      <c r="K123" s="21">
        <v>43.507999420166001</v>
      </c>
      <c r="L123" s="21">
        <v>47.618000030517599</v>
      </c>
      <c r="M123" s="21">
        <v>48.930999755859403</v>
      </c>
      <c r="N123" s="21">
        <v>49.159000396728501</v>
      </c>
      <c r="O123" s="21">
        <v>49.410999298095703</v>
      </c>
    </row>
    <row r="124" spans="1:15">
      <c r="A124" s="21" t="s">
        <v>329</v>
      </c>
      <c r="B124" s="21" t="s">
        <v>330</v>
      </c>
      <c r="C124" s="21" t="s">
        <v>593</v>
      </c>
      <c r="D124" s="21" t="s">
        <v>594</v>
      </c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</row>
    <row r="125" spans="1:15">
      <c r="A125" s="21" t="s">
        <v>331</v>
      </c>
      <c r="B125" s="21" t="s">
        <v>332</v>
      </c>
      <c r="C125" s="21" t="s">
        <v>593</v>
      </c>
      <c r="D125" s="21" t="s">
        <v>594</v>
      </c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</row>
    <row r="126" spans="1:15">
      <c r="A126" s="21" t="s">
        <v>333</v>
      </c>
      <c r="B126" s="21" t="s">
        <v>334</v>
      </c>
      <c r="C126" s="21" t="s">
        <v>593</v>
      </c>
      <c r="D126" s="21" t="s">
        <v>594</v>
      </c>
      <c r="E126" s="21">
        <v>68.736999511718807</v>
      </c>
      <c r="F126" s="21">
        <v>69.999000549316406</v>
      </c>
      <c r="G126" s="21">
        <v>71.219001770019503</v>
      </c>
      <c r="H126" s="21">
        <v>71.757003784179702</v>
      </c>
      <c r="I126" s="21">
        <v>71.764999389648395</v>
      </c>
      <c r="J126" s="21">
        <v>72.585998535156307</v>
      </c>
      <c r="K126" s="21">
        <v>73.214996337890597</v>
      </c>
      <c r="L126" s="21">
        <v>74.142997741699205</v>
      </c>
      <c r="M126" s="21">
        <v>74.503997802734403</v>
      </c>
      <c r="N126" s="21">
        <v>74.595001220703097</v>
      </c>
      <c r="O126" s="21">
        <v>74.876998901367202</v>
      </c>
    </row>
    <row r="127" spans="1:15">
      <c r="A127" s="21" t="s">
        <v>21</v>
      </c>
      <c r="B127" s="21" t="s">
        <v>335</v>
      </c>
      <c r="C127" s="21" t="s">
        <v>593</v>
      </c>
      <c r="D127" s="21" t="s">
        <v>594</v>
      </c>
      <c r="E127" s="21">
        <v>98.656997680664105</v>
      </c>
      <c r="F127" s="21">
        <v>98.174003601074205</v>
      </c>
      <c r="G127" s="21">
        <v>97.518997192382798</v>
      </c>
      <c r="H127" s="21">
        <v>96.773002624511705</v>
      </c>
      <c r="I127" s="21">
        <v>97.759002685546903</v>
      </c>
      <c r="J127" s="21">
        <v>98.285003662109403</v>
      </c>
      <c r="K127" s="21">
        <v>98.652000427246094</v>
      </c>
      <c r="L127" s="21">
        <v>98.943000793457003</v>
      </c>
      <c r="M127" s="21">
        <v>98.265998840332003</v>
      </c>
      <c r="N127" s="21">
        <v>98.234001159667997</v>
      </c>
      <c r="O127" s="21">
        <v>98.230003356933594</v>
      </c>
    </row>
    <row r="128" spans="1:15">
      <c r="A128" s="21" t="s">
        <v>336</v>
      </c>
      <c r="B128" s="21" t="s">
        <v>337</v>
      </c>
      <c r="C128" s="21" t="s">
        <v>593</v>
      </c>
      <c r="D128" s="21" t="s">
        <v>594</v>
      </c>
      <c r="E128" s="21">
        <v>62.229305733491572</v>
      </c>
      <c r="F128" s="21">
        <v>61.89867642218011</v>
      </c>
      <c r="G128" s="21">
        <v>62.20795140372919</v>
      </c>
      <c r="H128" s="21">
        <v>62.348256455838118</v>
      </c>
      <c r="I128" s="21">
        <v>63.110246069606454</v>
      </c>
      <c r="J128" s="21">
        <v>63.166005068838679</v>
      </c>
      <c r="K128" s="21">
        <v>63.51672564187178</v>
      </c>
      <c r="L128" s="21">
        <v>63.011394000692157</v>
      </c>
      <c r="M128" s="21">
        <v>62.688073564108237</v>
      </c>
      <c r="N128" s="21">
        <v>62.179497545007564</v>
      </c>
      <c r="O128" s="21">
        <v>61.938331623734832</v>
      </c>
    </row>
    <row r="129" spans="1:15">
      <c r="A129" s="21" t="s">
        <v>338</v>
      </c>
      <c r="B129" s="21" t="s">
        <v>339</v>
      </c>
      <c r="C129" s="21" t="s">
        <v>593</v>
      </c>
      <c r="D129" s="21" t="s">
        <v>594</v>
      </c>
      <c r="E129" s="21">
        <v>14.6630001068115</v>
      </c>
      <c r="F129" s="21">
        <v>15.1420001983643</v>
      </c>
      <c r="G129" s="21">
        <v>15.6579999923706</v>
      </c>
      <c r="H129" s="21">
        <v>16.048999786376999</v>
      </c>
      <c r="I129" s="21">
        <v>16.454999923706101</v>
      </c>
      <c r="J129" s="21">
        <v>16.8850002288818</v>
      </c>
      <c r="K129" s="21">
        <v>17.3120002746582</v>
      </c>
      <c r="L129" s="21">
        <v>17.735000610351602</v>
      </c>
      <c r="M129" s="21">
        <v>18.150999069213899</v>
      </c>
      <c r="N129" s="21">
        <v>18.565000534057599</v>
      </c>
      <c r="O129" s="21">
        <v>18.979000091552699</v>
      </c>
    </row>
    <row r="130" spans="1:15">
      <c r="A130" s="21" t="s">
        <v>22</v>
      </c>
      <c r="B130" s="21" t="s">
        <v>340</v>
      </c>
      <c r="C130" s="21" t="s">
        <v>593</v>
      </c>
      <c r="D130" s="21" t="s">
        <v>594</v>
      </c>
      <c r="E130" s="21">
        <v>62.807998657226598</v>
      </c>
      <c r="F130" s="21">
        <v>62.978000640869098</v>
      </c>
      <c r="G130" s="21">
        <v>63.1049995422363</v>
      </c>
      <c r="H130" s="21">
        <v>63.173999786377003</v>
      </c>
      <c r="I130" s="21">
        <v>63.256999969482401</v>
      </c>
      <c r="J130" s="21">
        <v>63.326000213622997</v>
      </c>
      <c r="K130" s="21">
        <v>63.387001037597699</v>
      </c>
      <c r="L130" s="21">
        <v>63.442001342773402</v>
      </c>
      <c r="M130" s="21">
        <v>63.521999359130902</v>
      </c>
      <c r="N130" s="21">
        <v>63.5989990234375</v>
      </c>
      <c r="O130" s="21">
        <v>63.683998107910199</v>
      </c>
    </row>
    <row r="131" spans="1:15">
      <c r="A131" s="21" t="s">
        <v>341</v>
      </c>
      <c r="B131" s="21" t="s">
        <v>342</v>
      </c>
      <c r="C131" s="21" t="s">
        <v>593</v>
      </c>
      <c r="D131" s="21" t="s">
        <v>594</v>
      </c>
      <c r="E131" s="21">
        <v>18.920000076293899</v>
      </c>
      <c r="F131" s="21">
        <v>19.038999557495099</v>
      </c>
      <c r="G131" s="21">
        <v>19.176000595092798</v>
      </c>
      <c r="H131" s="21">
        <v>19.632999420166001</v>
      </c>
      <c r="I131" s="21">
        <v>20.073999404907202</v>
      </c>
      <c r="J131" s="21">
        <v>20.514999389648398</v>
      </c>
      <c r="K131" s="21">
        <v>20.783000946044901</v>
      </c>
      <c r="L131" s="21">
        <v>21.010999679565401</v>
      </c>
      <c r="M131" s="21">
        <v>21.1840000152588</v>
      </c>
      <c r="N131" s="21">
        <v>21.2469997406006</v>
      </c>
      <c r="O131" s="21">
        <v>21.283000946044901</v>
      </c>
    </row>
    <row r="132" spans="1:15">
      <c r="A132" s="21" t="s">
        <v>343</v>
      </c>
      <c r="B132" s="21" t="s">
        <v>344</v>
      </c>
      <c r="C132" s="21" t="s">
        <v>593</v>
      </c>
      <c r="D132" s="21" t="s">
        <v>594</v>
      </c>
      <c r="E132" s="21">
        <v>93.023002624511705</v>
      </c>
      <c r="F132" s="21">
        <v>93.032997131347699</v>
      </c>
      <c r="G132" s="21">
        <v>93.033996582031307</v>
      </c>
      <c r="H132" s="21">
        <v>93.109001159667997</v>
      </c>
      <c r="I132" s="21">
        <v>93.073997497558594</v>
      </c>
      <c r="J132" s="21">
        <v>93.097999572753906</v>
      </c>
      <c r="K132" s="21">
        <v>93.125999450683594</v>
      </c>
      <c r="L132" s="21">
        <v>93.138000488281307</v>
      </c>
      <c r="M132" s="21">
        <v>93.147003173828097</v>
      </c>
      <c r="N132" s="21">
        <v>93.146003723144503</v>
      </c>
      <c r="O132" s="21">
        <v>93.150001525878906</v>
      </c>
    </row>
    <row r="133" spans="1:15">
      <c r="A133" s="21" t="s">
        <v>345</v>
      </c>
      <c r="B133" s="21" t="s">
        <v>346</v>
      </c>
      <c r="C133" s="21" t="s">
        <v>593</v>
      </c>
      <c r="D133" s="21" t="s">
        <v>594</v>
      </c>
      <c r="E133" s="21">
        <v>64.563003540039105</v>
      </c>
      <c r="F133" s="21">
        <v>64.120002746582003</v>
      </c>
      <c r="G133" s="21">
        <v>63.847000122070298</v>
      </c>
      <c r="H133" s="21">
        <v>63.995998382568402</v>
      </c>
      <c r="I133" s="21">
        <v>63.787998199462898</v>
      </c>
      <c r="J133" s="21">
        <v>63.569000244140597</v>
      </c>
      <c r="K133" s="21">
        <v>63.530998229980497</v>
      </c>
      <c r="L133" s="21">
        <v>63.451000213622997</v>
      </c>
      <c r="M133" s="21">
        <v>63.5989990234375</v>
      </c>
      <c r="N133" s="21">
        <v>63.641998291015597</v>
      </c>
      <c r="O133" s="21">
        <v>63.540000915527301</v>
      </c>
    </row>
    <row r="134" spans="1:15">
      <c r="A134" s="21" t="s">
        <v>347</v>
      </c>
      <c r="B134" s="21" t="s">
        <v>348</v>
      </c>
      <c r="C134" s="21" t="s">
        <v>593</v>
      </c>
      <c r="D134" s="21" t="s">
        <v>594</v>
      </c>
      <c r="E134" s="21">
        <v>62.819769122442437</v>
      </c>
      <c r="F134" s="21">
        <v>62.467875979312147</v>
      </c>
      <c r="G134" s="21">
        <v>62.790494372270949</v>
      </c>
      <c r="H134" s="21">
        <v>62.944629158343872</v>
      </c>
      <c r="I134" s="21">
        <v>63.708451494540874</v>
      </c>
      <c r="J134" s="21">
        <v>63.74185054822059</v>
      </c>
      <c r="K134" s="21">
        <v>64.057663345860192</v>
      </c>
      <c r="L134" s="21">
        <v>63.570945645293399</v>
      </c>
      <c r="M134" s="21">
        <v>63.221833503098175</v>
      </c>
      <c r="N134" s="21">
        <v>62.712227533645411</v>
      </c>
      <c r="O134" s="21">
        <v>62.47147535597307</v>
      </c>
    </row>
    <row r="135" spans="1:15">
      <c r="A135" s="21" t="s">
        <v>349</v>
      </c>
      <c r="B135" s="21" t="s">
        <v>350</v>
      </c>
      <c r="C135" s="21" t="s">
        <v>593</v>
      </c>
      <c r="D135" s="21" t="s">
        <v>594</v>
      </c>
      <c r="E135" s="21">
        <v>21.102720424249092</v>
      </c>
      <c r="F135" s="21">
        <v>21.45452612828382</v>
      </c>
      <c r="G135" s="21">
        <v>21.891131234015599</v>
      </c>
      <c r="H135" s="21">
        <v>22.301671358472991</v>
      </c>
      <c r="I135" s="21">
        <v>22.801606936241253</v>
      </c>
      <c r="J135" s="21">
        <v>23.153621223742533</v>
      </c>
      <c r="K135" s="21">
        <v>23.496043910949481</v>
      </c>
      <c r="L135" s="21">
        <v>23.749183962873371</v>
      </c>
      <c r="M135" s="21">
        <v>23.877916066657168</v>
      </c>
      <c r="N135" s="21">
        <v>24.082013853405698</v>
      </c>
      <c r="O135" s="21">
        <v>24.23838679246948</v>
      </c>
    </row>
    <row r="136" spans="1:15">
      <c r="A136" s="21" t="s">
        <v>351</v>
      </c>
      <c r="B136" s="21" t="s">
        <v>352</v>
      </c>
      <c r="C136" s="21" t="s">
        <v>593</v>
      </c>
      <c r="D136" s="21" t="s">
        <v>594</v>
      </c>
      <c r="E136" s="21">
        <v>16.49359520733438</v>
      </c>
      <c r="F136" s="21">
        <v>16.867117700469631</v>
      </c>
      <c r="G136" s="21">
        <v>17.221941866963743</v>
      </c>
      <c r="H136" s="21">
        <v>17.600880249879324</v>
      </c>
      <c r="I136" s="21">
        <v>17.967554944614182</v>
      </c>
      <c r="J136" s="21">
        <v>18.163419583532541</v>
      </c>
      <c r="K136" s="21">
        <v>18.338955343473405</v>
      </c>
      <c r="L136" s="21">
        <v>18.453261471265058</v>
      </c>
      <c r="M136" s="21">
        <v>18.54579715000353</v>
      </c>
      <c r="N136" s="21">
        <v>18.67468811487856</v>
      </c>
      <c r="O136" s="21">
        <v>18.759019457131803</v>
      </c>
    </row>
    <row r="137" spans="1:15">
      <c r="A137" s="21" t="s">
        <v>353</v>
      </c>
      <c r="B137" s="21" t="s">
        <v>354</v>
      </c>
      <c r="C137" s="21" t="s">
        <v>593</v>
      </c>
      <c r="D137" s="21" t="s">
        <v>594</v>
      </c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</row>
    <row r="138" spans="1:15">
      <c r="A138" s="21" t="s">
        <v>355</v>
      </c>
      <c r="B138" s="21" t="s">
        <v>356</v>
      </c>
      <c r="C138" s="21" t="s">
        <v>593</v>
      </c>
      <c r="D138" s="21" t="s">
        <v>594</v>
      </c>
      <c r="E138" s="21">
        <v>56</v>
      </c>
      <c r="F138" s="21">
        <v>57.583000183105497</v>
      </c>
      <c r="G138" s="21">
        <v>55.547000885009801</v>
      </c>
      <c r="H138" s="21">
        <v>55.090999603271499</v>
      </c>
      <c r="I138" s="21">
        <v>56.417999267578097</v>
      </c>
      <c r="J138" s="21">
        <v>55.714000701904297</v>
      </c>
      <c r="K138" s="21">
        <v>56.430000305175803</v>
      </c>
      <c r="L138" s="21">
        <v>56.146999359130902</v>
      </c>
      <c r="M138" s="21">
        <v>57.823001861572301</v>
      </c>
      <c r="N138" s="21">
        <v>57.674999237060497</v>
      </c>
      <c r="O138" s="21">
        <v>57.831001281738303</v>
      </c>
    </row>
    <row r="139" spans="1:15">
      <c r="A139" s="21" t="s">
        <v>357</v>
      </c>
      <c r="B139" s="21" t="s">
        <v>358</v>
      </c>
      <c r="C139" s="21" t="s">
        <v>593</v>
      </c>
      <c r="D139" s="21" t="s">
        <v>594</v>
      </c>
      <c r="E139" s="21">
        <v>27.184440057717403</v>
      </c>
      <c r="F139" s="21">
        <v>27.584383175550208</v>
      </c>
      <c r="G139" s="21">
        <v>27.995165630203783</v>
      </c>
      <c r="H139" s="21">
        <v>28.84094509640089</v>
      </c>
      <c r="I139" s="21">
        <v>29.89445210543467</v>
      </c>
      <c r="J139" s="21">
        <v>30.497231041914283</v>
      </c>
      <c r="K139" s="21">
        <v>31.029115807838227</v>
      </c>
      <c r="L139" s="21">
        <v>31.744496441638752</v>
      </c>
      <c r="M139" s="21">
        <v>32.553340471336384</v>
      </c>
      <c r="N139" s="21">
        <v>33.094959974168781</v>
      </c>
      <c r="O139" s="21">
        <v>33.739916616686187</v>
      </c>
    </row>
    <row r="140" spans="1:15">
      <c r="A140" s="21" t="s">
        <v>359</v>
      </c>
      <c r="B140" s="21" t="s">
        <v>360</v>
      </c>
      <c r="C140" s="21" t="s">
        <v>593</v>
      </c>
      <c r="D140" s="21" t="s">
        <v>594</v>
      </c>
      <c r="E140" s="21">
        <v>39.659717598378087</v>
      </c>
      <c r="F140" s="21">
        <v>40.010942303334033</v>
      </c>
      <c r="G140" s="21">
        <v>40.558396200764072</v>
      </c>
      <c r="H140" s="21">
        <v>41.276206464535889</v>
      </c>
      <c r="I140" s="21">
        <v>42.196917317787999</v>
      </c>
      <c r="J140" s="21">
        <v>42.755547792117277</v>
      </c>
      <c r="K140" s="21">
        <v>43.295625411284881</v>
      </c>
      <c r="L140" s="21">
        <v>43.838055418494896</v>
      </c>
      <c r="M140" s="21">
        <v>44.269687640439699</v>
      </c>
      <c r="N140" s="21">
        <v>44.632945237601781</v>
      </c>
      <c r="O140" s="21">
        <v>44.979905191561933</v>
      </c>
    </row>
    <row r="141" spans="1:15">
      <c r="A141" s="21" t="s">
        <v>361</v>
      </c>
      <c r="B141" s="21" t="s">
        <v>362</v>
      </c>
      <c r="C141" s="21" t="s">
        <v>593</v>
      </c>
      <c r="D141" s="21" t="s">
        <v>594</v>
      </c>
      <c r="E141" s="21">
        <v>82.168998718261705</v>
      </c>
      <c r="F141" s="21">
        <v>82.290000915527301</v>
      </c>
      <c r="G141" s="21">
        <v>82.432998657226605</v>
      </c>
      <c r="H141" s="21">
        <v>82.582000732421903</v>
      </c>
      <c r="I141" s="21">
        <v>82.717002868652301</v>
      </c>
      <c r="J141" s="21">
        <v>82.805999755859403</v>
      </c>
      <c r="K141" s="21">
        <v>82.898002624511705</v>
      </c>
      <c r="L141" s="21">
        <v>82.984001159667997</v>
      </c>
      <c r="M141" s="21">
        <v>83.074996948242202</v>
      </c>
      <c r="N141" s="21">
        <v>83.107002258300795</v>
      </c>
      <c r="O141" s="21">
        <v>83.174003601074205</v>
      </c>
    </row>
    <row r="142" spans="1:15">
      <c r="A142" s="21" t="s">
        <v>363</v>
      </c>
      <c r="B142" s="21" t="s">
        <v>364</v>
      </c>
      <c r="C142" s="21" t="s">
        <v>593</v>
      </c>
      <c r="D142" s="21" t="s">
        <v>594</v>
      </c>
      <c r="E142" s="21">
        <v>50.666429311886162</v>
      </c>
      <c r="F142" s="21">
        <v>51.303415050510814</v>
      </c>
      <c r="G142" s="21">
        <v>52.056234867565699</v>
      </c>
      <c r="H142" s="21">
        <v>52.682759146395881</v>
      </c>
      <c r="I142" s="21">
        <v>53.447043576287911</v>
      </c>
      <c r="J142" s="21">
        <v>54.07501220036378</v>
      </c>
      <c r="K142" s="21">
        <v>54.857075445507604</v>
      </c>
      <c r="L142" s="21">
        <v>55.536535102507671</v>
      </c>
      <c r="M142" s="21">
        <v>56.165782662745464</v>
      </c>
      <c r="N142" s="21">
        <v>56.821075163114763</v>
      </c>
      <c r="O142" s="21">
        <v>57.334649188598881</v>
      </c>
    </row>
    <row r="143" spans="1:15">
      <c r="A143" s="21" t="s">
        <v>73</v>
      </c>
      <c r="B143" s="21" t="s">
        <v>365</v>
      </c>
      <c r="C143" s="21" t="s">
        <v>593</v>
      </c>
      <c r="D143" s="21" t="s">
        <v>594</v>
      </c>
      <c r="E143" s="21">
        <v>88.320999145507798</v>
      </c>
      <c r="F143" s="21">
        <v>88.024002075195298</v>
      </c>
      <c r="G143" s="21">
        <v>89.125</v>
      </c>
      <c r="H143" s="21">
        <v>89.411003112792997</v>
      </c>
      <c r="I143" s="21">
        <v>88.946998596191406</v>
      </c>
      <c r="J143" s="21">
        <v>88.226997375488295</v>
      </c>
      <c r="K143" s="21">
        <v>87.896003723144503</v>
      </c>
      <c r="L143" s="21">
        <v>87.728996276855497</v>
      </c>
      <c r="M143" s="21">
        <v>87.666000366210895</v>
      </c>
      <c r="N143" s="21">
        <v>87.994003295898395</v>
      </c>
      <c r="O143" s="21">
        <v>88.333999633789105</v>
      </c>
    </row>
    <row r="144" spans="1:15">
      <c r="A144" s="21" t="s">
        <v>74</v>
      </c>
      <c r="B144" s="21" t="s">
        <v>366</v>
      </c>
      <c r="C144" s="21" t="s">
        <v>593</v>
      </c>
      <c r="D144" s="21" t="s">
        <v>594</v>
      </c>
      <c r="E144" s="21">
        <v>93.498001098632798</v>
      </c>
      <c r="F144" s="21">
        <v>91.280998229980497</v>
      </c>
      <c r="G144" s="21">
        <v>91.837997436523395</v>
      </c>
      <c r="H144" s="21">
        <v>91.447998046875</v>
      </c>
      <c r="I144" s="21">
        <v>91.126998901367202</v>
      </c>
      <c r="J144" s="21">
        <v>91.167999267578097</v>
      </c>
      <c r="K144" s="21">
        <v>91.255996704101605</v>
      </c>
      <c r="L144" s="21">
        <v>90.242996215820298</v>
      </c>
      <c r="M144" s="21">
        <v>89.959999084472699</v>
      </c>
      <c r="N144" s="21">
        <v>90.149002075195298</v>
      </c>
      <c r="O144" s="21">
        <v>91.415000915527301</v>
      </c>
    </row>
    <row r="145" spans="1:15">
      <c r="A145" s="21" t="s">
        <v>72</v>
      </c>
      <c r="B145" s="21" t="s">
        <v>367</v>
      </c>
      <c r="C145" s="21" t="s">
        <v>593</v>
      </c>
      <c r="D145" s="21" t="s">
        <v>594</v>
      </c>
      <c r="E145" s="21">
        <v>89.754997253417997</v>
      </c>
      <c r="F145" s="21">
        <v>88.475997924804702</v>
      </c>
      <c r="G145" s="21">
        <v>88.508003234863295</v>
      </c>
      <c r="H145" s="21">
        <v>88.658996582031307</v>
      </c>
      <c r="I145" s="21">
        <v>88.634002685546903</v>
      </c>
      <c r="J145" s="21">
        <v>88.446998596191406</v>
      </c>
      <c r="K145" s="21">
        <v>88.456001281738295</v>
      </c>
      <c r="L145" s="21">
        <v>87.388999938964801</v>
      </c>
      <c r="M145" s="21">
        <v>87.122001647949205</v>
      </c>
      <c r="N145" s="21">
        <v>87.342002868652301</v>
      </c>
      <c r="O145" s="21">
        <v>88.483001708984403</v>
      </c>
    </row>
    <row r="146" spans="1:15">
      <c r="A146" s="21" t="s">
        <v>368</v>
      </c>
      <c r="B146" s="21" t="s">
        <v>369</v>
      </c>
      <c r="C146" s="21" t="s">
        <v>593</v>
      </c>
      <c r="D146" s="21" t="s">
        <v>594</v>
      </c>
      <c r="E146" s="21">
        <v>92.567001342773395</v>
      </c>
      <c r="F146" s="21">
        <v>92.063003540039105</v>
      </c>
      <c r="G146" s="21">
        <v>92.052001953125</v>
      </c>
      <c r="H146" s="21">
        <v>92.518997192382798</v>
      </c>
      <c r="I146" s="21">
        <v>92.689002990722699</v>
      </c>
      <c r="J146" s="21">
        <v>93.212997436523395</v>
      </c>
      <c r="K146" s="21">
        <v>93.583999633789105</v>
      </c>
      <c r="L146" s="21">
        <v>93.291000366210895</v>
      </c>
      <c r="M146" s="21">
        <v>93.584999084472699</v>
      </c>
      <c r="N146" s="21">
        <v>93.725997924804702</v>
      </c>
      <c r="O146" s="21">
        <v>93.810997009277301</v>
      </c>
    </row>
    <row r="147" spans="1:15">
      <c r="A147" s="21" t="s">
        <v>370</v>
      </c>
      <c r="B147" s="21" t="s">
        <v>371</v>
      </c>
      <c r="C147" s="21" t="s">
        <v>593</v>
      </c>
      <c r="D147" s="21" t="s">
        <v>594</v>
      </c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</row>
    <row r="148" spans="1:15">
      <c r="A148" s="21" t="s">
        <v>50</v>
      </c>
      <c r="B148" s="21" t="s">
        <v>372</v>
      </c>
      <c r="C148" s="21" t="s">
        <v>593</v>
      </c>
      <c r="D148" s="21" t="s">
        <v>594</v>
      </c>
      <c r="E148" s="21">
        <v>45.499000549316399</v>
      </c>
      <c r="F148" s="21">
        <v>45.355998992919901</v>
      </c>
      <c r="G148" s="21">
        <v>46.214000701904297</v>
      </c>
      <c r="H148" s="21">
        <v>45.861000061035199</v>
      </c>
      <c r="I148" s="21">
        <v>46.458999633789098</v>
      </c>
      <c r="J148" s="21">
        <v>46.943000793457003</v>
      </c>
      <c r="K148" s="21">
        <v>47.002998352050803</v>
      </c>
      <c r="L148" s="21">
        <v>47.623001098632798</v>
      </c>
      <c r="M148" s="21">
        <v>48.144001007080099</v>
      </c>
      <c r="N148" s="21">
        <v>48.740001678466797</v>
      </c>
      <c r="O148" s="21">
        <v>49.2890014648438</v>
      </c>
    </row>
    <row r="149" spans="1:15">
      <c r="A149" s="21" t="s">
        <v>373</v>
      </c>
      <c r="B149" s="21" t="s">
        <v>374</v>
      </c>
      <c r="C149" s="21" t="s">
        <v>593</v>
      </c>
      <c r="D149" s="21" t="s">
        <v>594</v>
      </c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</row>
    <row r="150" spans="1:15">
      <c r="A150" s="21" t="s">
        <v>115</v>
      </c>
      <c r="B150" s="21" t="s">
        <v>375</v>
      </c>
      <c r="C150" s="21" t="s">
        <v>593</v>
      </c>
      <c r="D150" s="21" t="s">
        <v>594</v>
      </c>
      <c r="E150" s="21">
        <v>67.970001220703097</v>
      </c>
      <c r="F150" s="21">
        <v>70.633003234863295</v>
      </c>
      <c r="G150" s="21">
        <v>70.716003417968807</v>
      </c>
      <c r="H150" s="21">
        <v>70.634002685546903</v>
      </c>
      <c r="I150" s="21">
        <v>70.835998535156307</v>
      </c>
      <c r="J150" s="21">
        <v>68.781997680664105</v>
      </c>
      <c r="K150" s="21">
        <v>67.311996459960895</v>
      </c>
      <c r="L150" s="21">
        <v>63.122001647949197</v>
      </c>
      <c r="M150" s="21">
        <v>62.994998931884801</v>
      </c>
      <c r="N150" s="21">
        <v>65.181999206542997</v>
      </c>
      <c r="O150" s="21">
        <v>62.064998626708999</v>
      </c>
    </row>
    <row r="151" spans="1:15">
      <c r="A151" s="21" t="s">
        <v>376</v>
      </c>
      <c r="B151" s="21" t="s">
        <v>377</v>
      </c>
      <c r="C151" s="21" t="s">
        <v>593</v>
      </c>
      <c r="D151" s="21" t="s">
        <v>594</v>
      </c>
      <c r="E151" s="21">
        <v>10.921999931335399</v>
      </c>
      <c r="F151" s="21">
        <v>10.0790004730225</v>
      </c>
      <c r="G151" s="21">
        <v>9.3400001525878906</v>
      </c>
      <c r="H151" s="21">
        <v>10.137000083923301</v>
      </c>
      <c r="I151" s="21">
        <v>11.0019998550415</v>
      </c>
      <c r="J151" s="21">
        <v>10.8549995422363</v>
      </c>
      <c r="K151" s="21">
        <v>10.720999717712401</v>
      </c>
      <c r="L151" s="21">
        <v>10.585000038146999</v>
      </c>
      <c r="M151" s="21">
        <v>10.7040004730225</v>
      </c>
      <c r="N151" s="21">
        <v>10.8269996643066</v>
      </c>
      <c r="O151" s="21">
        <v>10.9659996032715</v>
      </c>
    </row>
    <row r="152" spans="1:15">
      <c r="A152" s="21" t="s">
        <v>378</v>
      </c>
      <c r="B152" s="21" t="s">
        <v>379</v>
      </c>
      <c r="C152" s="21" t="s">
        <v>593</v>
      </c>
      <c r="D152" s="21" t="s">
        <v>594</v>
      </c>
      <c r="E152" s="21">
        <v>68.287002563476605</v>
      </c>
      <c r="F152" s="21">
        <v>69.180999755859403</v>
      </c>
      <c r="G152" s="21">
        <v>70.198997497558594</v>
      </c>
      <c r="H152" s="21">
        <v>71.042999267578097</v>
      </c>
      <c r="I152" s="21">
        <v>71.750999450683594</v>
      </c>
      <c r="J152" s="21">
        <v>72.464996337890597</v>
      </c>
      <c r="K152" s="21">
        <v>73.070999145507798</v>
      </c>
      <c r="L152" s="21">
        <v>74.805000305175795</v>
      </c>
      <c r="M152" s="21">
        <v>76.304000854492202</v>
      </c>
      <c r="N152" s="21">
        <v>76.338996887207003</v>
      </c>
      <c r="O152" s="21">
        <v>76.380996704101605</v>
      </c>
    </row>
    <row r="153" spans="1:15">
      <c r="A153" s="21" t="s">
        <v>380</v>
      </c>
      <c r="B153" s="21" t="s">
        <v>381</v>
      </c>
      <c r="C153" s="21" t="s">
        <v>593</v>
      </c>
      <c r="D153" s="21" t="s">
        <v>594</v>
      </c>
      <c r="E153" s="21">
        <v>65.771000659528809</v>
      </c>
      <c r="F153" s="21">
        <v>66.376097336681312</v>
      </c>
      <c r="G153" s="21">
        <v>67.596931257782785</v>
      </c>
      <c r="H153" s="21">
        <v>67.761185905183211</v>
      </c>
      <c r="I153" s="21">
        <v>68.602909245635033</v>
      </c>
      <c r="J153" s="21">
        <v>68.790276814703674</v>
      </c>
      <c r="K153" s="21">
        <v>69.07161655863645</v>
      </c>
      <c r="L153" s="21">
        <v>69.705240135867882</v>
      </c>
      <c r="M153" s="21">
        <v>71.09512963528644</v>
      </c>
      <c r="N153" s="21">
        <v>70.735789026571837</v>
      </c>
      <c r="O153" s="21">
        <v>70.826157729019386</v>
      </c>
    </row>
    <row r="154" spans="1:15">
      <c r="A154" s="21" t="s">
        <v>96</v>
      </c>
      <c r="B154" s="21" t="s">
        <v>382</v>
      </c>
      <c r="C154" s="21" t="s">
        <v>593</v>
      </c>
      <c r="D154" s="21" t="s">
        <v>594</v>
      </c>
      <c r="E154" s="21">
        <v>66.398002624511705</v>
      </c>
      <c r="F154" s="21">
        <v>65.691001892089801</v>
      </c>
      <c r="G154" s="21">
        <v>66.603996276855497</v>
      </c>
      <c r="H154" s="21">
        <v>66.346000671386705</v>
      </c>
      <c r="I154" s="21">
        <v>67.030998229980497</v>
      </c>
      <c r="J154" s="21">
        <v>67.083000183105497</v>
      </c>
      <c r="K154" s="21">
        <v>67.816001892089801</v>
      </c>
      <c r="L154" s="21">
        <v>67.917999267578097</v>
      </c>
      <c r="M154" s="21">
        <v>68.344001770019503</v>
      </c>
      <c r="N154" s="21">
        <v>68.550003051757798</v>
      </c>
      <c r="O154" s="21">
        <v>68.362998962402301</v>
      </c>
    </row>
    <row r="155" spans="1:15">
      <c r="A155" s="21" t="s">
        <v>383</v>
      </c>
      <c r="B155" s="21" t="s">
        <v>384</v>
      </c>
      <c r="C155" s="21" t="s">
        <v>593</v>
      </c>
      <c r="D155" s="21" t="s">
        <v>594</v>
      </c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</row>
    <row r="156" spans="1:15">
      <c r="A156" s="21" t="s">
        <v>385</v>
      </c>
      <c r="B156" s="21" t="s">
        <v>386</v>
      </c>
      <c r="C156" s="21" t="s">
        <v>593</v>
      </c>
      <c r="D156" s="21" t="s">
        <v>594</v>
      </c>
      <c r="E156" s="21">
        <v>41.597095725268176</v>
      </c>
      <c r="F156" s="21">
        <v>41.980854789980278</v>
      </c>
      <c r="G156" s="21">
        <v>42.572262073145069</v>
      </c>
      <c r="H156" s="21">
        <v>43.349738576679528</v>
      </c>
      <c r="I156" s="21">
        <v>44.350772444993829</v>
      </c>
      <c r="J156" s="21">
        <v>44.981195875423694</v>
      </c>
      <c r="K156" s="21">
        <v>45.59292595476893</v>
      </c>
      <c r="L156" s="21">
        <v>46.221035431292172</v>
      </c>
      <c r="M156" s="21">
        <v>46.739519181886457</v>
      </c>
      <c r="N156" s="21">
        <v>47.176752967369438</v>
      </c>
      <c r="O156" s="21">
        <v>47.601619209350012</v>
      </c>
    </row>
    <row r="157" spans="1:15">
      <c r="A157" s="21" t="s">
        <v>387</v>
      </c>
      <c r="B157" s="21" t="s">
        <v>388</v>
      </c>
      <c r="C157" s="21" t="s">
        <v>593</v>
      </c>
      <c r="D157" s="21" t="s">
        <v>594</v>
      </c>
      <c r="E157" s="21">
        <v>71.833999633789105</v>
      </c>
      <c r="F157" s="21">
        <v>71.920997619628906</v>
      </c>
      <c r="G157" s="21">
        <v>71.496002197265597</v>
      </c>
      <c r="H157" s="21">
        <v>71.787002563476605</v>
      </c>
      <c r="I157" s="21">
        <v>73.156997680664105</v>
      </c>
      <c r="J157" s="21">
        <v>71.903999328613295</v>
      </c>
      <c r="K157" s="21">
        <v>73.333000183105497</v>
      </c>
      <c r="L157" s="21">
        <v>73.874000549316406</v>
      </c>
      <c r="M157" s="21">
        <v>75.872001647949205</v>
      </c>
      <c r="N157" s="21">
        <v>76.279998779296903</v>
      </c>
      <c r="O157" s="21">
        <v>76.366996765136705</v>
      </c>
    </row>
    <row r="158" spans="1:15">
      <c r="A158" s="21" t="s">
        <v>389</v>
      </c>
      <c r="B158" s="21" t="s">
        <v>390</v>
      </c>
      <c r="C158" s="21" t="s">
        <v>593</v>
      </c>
      <c r="D158" s="21" t="s">
        <v>594</v>
      </c>
      <c r="E158" s="21">
        <v>17.559999465942401</v>
      </c>
      <c r="F158" s="21">
        <v>17.736000061035199</v>
      </c>
      <c r="G158" s="21">
        <v>17.933000564575199</v>
      </c>
      <c r="H158" s="21">
        <v>18.090999603271499</v>
      </c>
      <c r="I158" s="21">
        <v>18.1609992980957</v>
      </c>
      <c r="J158" s="21">
        <v>18.301000595092798</v>
      </c>
      <c r="K158" s="21">
        <v>18.540000915527301</v>
      </c>
      <c r="L158" s="21">
        <v>18.7590007781982</v>
      </c>
      <c r="M158" s="21">
        <v>18.974000930786101</v>
      </c>
      <c r="N158" s="21">
        <v>18.611000061035199</v>
      </c>
      <c r="O158" s="21">
        <v>18.2299995422363</v>
      </c>
    </row>
    <row r="159" spans="1:15">
      <c r="A159" s="21" t="s">
        <v>391</v>
      </c>
      <c r="B159" s="21" t="s">
        <v>392</v>
      </c>
      <c r="C159" s="21" t="s">
        <v>593</v>
      </c>
      <c r="D159" s="21" t="s">
        <v>594</v>
      </c>
      <c r="E159" s="21">
        <v>86.208000183105497</v>
      </c>
      <c r="F159" s="21">
        <v>86.149002075195298</v>
      </c>
      <c r="G159" s="21">
        <v>85.597999572753906</v>
      </c>
      <c r="H159" s="21">
        <v>86.490997314453097</v>
      </c>
      <c r="I159" s="21">
        <v>86.638999938964801</v>
      </c>
      <c r="J159" s="21">
        <v>86.254997253417997</v>
      </c>
      <c r="K159" s="21">
        <v>86.507003784179702</v>
      </c>
      <c r="L159" s="21">
        <v>86.170997619628906</v>
      </c>
      <c r="M159" s="21">
        <v>85.9530029296875</v>
      </c>
      <c r="N159" s="21">
        <v>85.112998962402301</v>
      </c>
      <c r="O159" s="21">
        <v>85.773002624511705</v>
      </c>
    </row>
    <row r="160" spans="1:15">
      <c r="A160" s="21" t="s">
        <v>25</v>
      </c>
      <c r="B160" s="21" t="s">
        <v>393</v>
      </c>
      <c r="C160" s="21" t="s">
        <v>593</v>
      </c>
      <c r="D160" s="21" t="s">
        <v>594</v>
      </c>
      <c r="E160" s="21">
        <v>31.017999649047901</v>
      </c>
      <c r="F160" s="21">
        <v>31.763999938964801</v>
      </c>
      <c r="G160" s="21">
        <v>32.480998992919901</v>
      </c>
      <c r="H160" s="21">
        <v>32.994998931884801</v>
      </c>
      <c r="I160" s="21">
        <v>33.612998962402301</v>
      </c>
      <c r="J160" s="21">
        <v>34.293998718261697</v>
      </c>
      <c r="K160" s="21">
        <v>34.946998596191399</v>
      </c>
      <c r="L160" s="21">
        <v>35.574001312255902</v>
      </c>
      <c r="M160" s="21">
        <v>36.146999359130902</v>
      </c>
      <c r="N160" s="21">
        <v>36.766998291015597</v>
      </c>
      <c r="O160" s="21">
        <v>37.367000579833999</v>
      </c>
    </row>
    <row r="161" spans="1:15">
      <c r="A161" s="21" t="s">
        <v>394</v>
      </c>
      <c r="B161" s="21" t="s">
        <v>395</v>
      </c>
      <c r="C161" s="21" t="s">
        <v>593</v>
      </c>
      <c r="D161" s="21" t="s">
        <v>594</v>
      </c>
      <c r="E161" s="21">
        <v>59.207594873791876</v>
      </c>
      <c r="F161" s="21">
        <v>59.636381161211538</v>
      </c>
      <c r="G161" s="21">
        <v>60.717231561055669</v>
      </c>
      <c r="H161" s="21">
        <v>60.536811478114721</v>
      </c>
      <c r="I161" s="21">
        <v>61.243887469560676</v>
      </c>
      <c r="J161" s="21">
        <v>61.277118501376542</v>
      </c>
      <c r="K161" s="21">
        <v>61.349175307724821</v>
      </c>
      <c r="L161" s="21">
        <v>61.906438351349159</v>
      </c>
      <c r="M161" s="21">
        <v>63.680997551787094</v>
      </c>
      <c r="N161" s="21">
        <v>63.189696729564467</v>
      </c>
      <c r="O161" s="21">
        <v>63.340061344139741</v>
      </c>
    </row>
    <row r="162" spans="1:15">
      <c r="A162" s="21" t="s">
        <v>396</v>
      </c>
      <c r="B162" s="21" t="s">
        <v>397</v>
      </c>
      <c r="C162" s="21" t="s">
        <v>593</v>
      </c>
      <c r="D162" s="21" t="s">
        <v>594</v>
      </c>
      <c r="E162" s="21">
        <v>79.810997009277301</v>
      </c>
      <c r="F162" s="21">
        <v>82.349998474121094</v>
      </c>
      <c r="G162" s="21">
        <v>83.141998291015597</v>
      </c>
      <c r="H162" s="21">
        <v>83.988998413085895</v>
      </c>
      <c r="I162" s="21">
        <v>82.247001647949205</v>
      </c>
      <c r="J162" s="21">
        <v>83.986999511718807</v>
      </c>
      <c r="K162" s="21">
        <v>81.1510009765625</v>
      </c>
      <c r="L162" s="21">
        <v>79.122001647949205</v>
      </c>
      <c r="M162" s="21">
        <v>78.527999877929702</v>
      </c>
      <c r="N162" s="21">
        <v>78.0260009765625</v>
      </c>
      <c r="O162" s="21">
        <v>78.138000488281307</v>
      </c>
    </row>
    <row r="163" spans="1:15">
      <c r="A163" s="21" t="s">
        <v>398</v>
      </c>
      <c r="B163" s="21" t="s">
        <v>399</v>
      </c>
      <c r="C163" s="21" t="s">
        <v>593</v>
      </c>
      <c r="D163" s="21" t="s">
        <v>594</v>
      </c>
      <c r="E163" s="21">
        <v>42.563999176025398</v>
      </c>
      <c r="F163" s="21">
        <v>43.048000335693402</v>
      </c>
      <c r="G163" s="21">
        <v>42.7039985656738</v>
      </c>
      <c r="H163" s="21">
        <v>44.2239990234375</v>
      </c>
      <c r="I163" s="21">
        <v>47.696998596191399</v>
      </c>
      <c r="J163" s="21">
        <v>49.285999298095703</v>
      </c>
      <c r="K163" s="21">
        <v>49.734001159667997</v>
      </c>
      <c r="L163" s="21">
        <v>49.2820014953613</v>
      </c>
      <c r="M163" s="21">
        <v>51.701000213622997</v>
      </c>
      <c r="N163" s="21">
        <v>49.898998260497997</v>
      </c>
      <c r="O163" s="21">
        <v>50.215000152587898</v>
      </c>
    </row>
    <row r="164" spans="1:15">
      <c r="A164" s="21" t="s">
        <v>400</v>
      </c>
      <c r="B164" s="21" t="s">
        <v>401</v>
      </c>
      <c r="C164" s="21" t="s">
        <v>593</v>
      </c>
      <c r="D164" s="21" t="s">
        <v>594</v>
      </c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</row>
    <row r="165" spans="1:15">
      <c r="A165" s="21" t="s">
        <v>402</v>
      </c>
      <c r="B165" s="21" t="s">
        <v>403</v>
      </c>
      <c r="C165" s="21" t="s">
        <v>593</v>
      </c>
      <c r="D165" s="21" t="s">
        <v>594</v>
      </c>
      <c r="E165" s="21">
        <v>10.83899974823</v>
      </c>
      <c r="F165" s="21">
        <v>11.270999908447299</v>
      </c>
      <c r="G165" s="21">
        <v>11.711000442504901</v>
      </c>
      <c r="H165" s="21">
        <v>12.161999702453601</v>
      </c>
      <c r="I165" s="21">
        <v>12.619000434875501</v>
      </c>
      <c r="J165" s="21">
        <v>13.0790004730225</v>
      </c>
      <c r="K165" s="21">
        <v>13.543999671936</v>
      </c>
      <c r="L165" s="21">
        <v>13.998999595642101</v>
      </c>
      <c r="M165" s="21">
        <v>14.1149997711182</v>
      </c>
      <c r="N165" s="21">
        <v>14.2200002670288</v>
      </c>
      <c r="O165" s="21">
        <v>14.319999694824199</v>
      </c>
    </row>
    <row r="166" spans="1:15">
      <c r="A166" s="21" t="s">
        <v>404</v>
      </c>
      <c r="B166" s="21" t="s">
        <v>405</v>
      </c>
      <c r="C166" s="21" t="s">
        <v>593</v>
      </c>
      <c r="D166" s="21" t="s">
        <v>594</v>
      </c>
      <c r="E166" s="21">
        <v>42.412998199462898</v>
      </c>
      <c r="F166" s="21">
        <v>42.487998962402301</v>
      </c>
      <c r="G166" s="21">
        <v>42.708999633789098</v>
      </c>
      <c r="H166" s="21">
        <v>42.930999755859403</v>
      </c>
      <c r="I166" s="21">
        <v>43.2239990234375</v>
      </c>
      <c r="J166" s="21">
        <v>43.507999420166001</v>
      </c>
      <c r="K166" s="21">
        <v>43.812999725341797</v>
      </c>
      <c r="L166" s="21">
        <v>43.980998992919901</v>
      </c>
      <c r="M166" s="21">
        <v>44.138999938964801</v>
      </c>
      <c r="N166" s="21">
        <v>44.326999664306598</v>
      </c>
      <c r="O166" s="21">
        <v>44.547000885009801</v>
      </c>
    </row>
    <row r="167" spans="1:15">
      <c r="A167" s="21" t="s">
        <v>406</v>
      </c>
      <c r="B167" s="21" t="s">
        <v>407</v>
      </c>
      <c r="C167" s="21" t="s">
        <v>593</v>
      </c>
      <c r="D167" s="21" t="s">
        <v>594</v>
      </c>
      <c r="E167" s="21">
        <v>80.286003112792997</v>
      </c>
      <c r="F167" s="21">
        <v>80.157997131347699</v>
      </c>
      <c r="G167" s="21">
        <v>79.767997741699205</v>
      </c>
      <c r="H167" s="21">
        <v>80.622001647949205</v>
      </c>
      <c r="I167" s="21">
        <v>79.566001892089801</v>
      </c>
      <c r="J167" s="21">
        <v>79.206001281738295</v>
      </c>
      <c r="K167" s="21">
        <v>79.308998107910199</v>
      </c>
      <c r="L167" s="21">
        <v>79.102996826171903</v>
      </c>
      <c r="M167" s="21">
        <v>79.422996520996094</v>
      </c>
      <c r="N167" s="21">
        <v>79.396003723144503</v>
      </c>
      <c r="O167" s="21">
        <v>79.458999633789105</v>
      </c>
    </row>
    <row r="168" spans="1:15">
      <c r="A168" s="21" t="s">
        <v>408</v>
      </c>
      <c r="B168" s="21" t="s">
        <v>409</v>
      </c>
      <c r="C168" s="21" t="s">
        <v>593</v>
      </c>
      <c r="D168" s="21" t="s">
        <v>594</v>
      </c>
      <c r="E168" s="21">
        <v>37.786998748779297</v>
      </c>
      <c r="F168" s="21">
        <v>38.030998229980497</v>
      </c>
      <c r="G168" s="21">
        <v>38.248001098632798</v>
      </c>
      <c r="H168" s="21">
        <v>38.423999786377003</v>
      </c>
      <c r="I168" s="21">
        <v>38.535999298095703</v>
      </c>
      <c r="J168" s="21">
        <v>38.7179985046387</v>
      </c>
      <c r="K168" s="21">
        <v>38.912998199462898</v>
      </c>
      <c r="L168" s="21">
        <v>39.048999786377003</v>
      </c>
      <c r="M168" s="21">
        <v>39.180999755859403</v>
      </c>
      <c r="N168" s="21">
        <v>39.347999572753899</v>
      </c>
      <c r="O168" s="21">
        <v>39.506999969482401</v>
      </c>
    </row>
    <row r="169" spans="1:15">
      <c r="A169" s="21" t="s">
        <v>24</v>
      </c>
      <c r="B169" s="21" t="s">
        <v>410</v>
      </c>
      <c r="C169" s="21" t="s">
        <v>593</v>
      </c>
      <c r="D169" s="21" t="s">
        <v>594</v>
      </c>
      <c r="E169" s="21">
        <v>74.591003417968807</v>
      </c>
      <c r="F169" s="21">
        <v>74.821998596191406</v>
      </c>
      <c r="G169" s="21">
        <v>74.833000183105497</v>
      </c>
      <c r="H169" s="21">
        <v>76.781997680664105</v>
      </c>
      <c r="I169" s="21">
        <v>75.036003112792997</v>
      </c>
      <c r="J169" s="21">
        <v>74.367996215820298</v>
      </c>
      <c r="K169" s="21">
        <v>75.419998168945298</v>
      </c>
      <c r="L169" s="21">
        <v>73.896003723144503</v>
      </c>
      <c r="M169" s="21">
        <v>74.374000549316406</v>
      </c>
      <c r="N169" s="21">
        <v>74.492996215820298</v>
      </c>
      <c r="O169" s="21">
        <v>74.616996765136705</v>
      </c>
    </row>
    <row r="170" spans="1:15">
      <c r="A170" s="21" t="s">
        <v>411</v>
      </c>
      <c r="B170" s="21" t="s">
        <v>412</v>
      </c>
      <c r="C170" s="21" t="s">
        <v>593</v>
      </c>
      <c r="D170" s="21" t="s">
        <v>594</v>
      </c>
      <c r="E170" s="21">
        <v>92.079426162032092</v>
      </c>
      <c r="F170" s="21">
        <v>91.939983054806603</v>
      </c>
      <c r="G170" s="21">
        <v>91.99760749662704</v>
      </c>
      <c r="H170" s="21">
        <v>92.231275921995959</v>
      </c>
      <c r="I170" s="21">
        <v>92.308885587433807</v>
      </c>
      <c r="J170" s="21">
        <v>92.436310553790079</v>
      </c>
      <c r="K170" s="21">
        <v>92.592801658388666</v>
      </c>
      <c r="L170" s="21">
        <v>92.595682473457259</v>
      </c>
      <c r="M170" s="21">
        <v>92.658749046107033</v>
      </c>
      <c r="N170" s="21">
        <v>92.783407402350718</v>
      </c>
      <c r="O170" s="21">
        <v>92.745875461342976</v>
      </c>
    </row>
    <row r="171" spans="1:15">
      <c r="A171" s="21" t="s">
        <v>51</v>
      </c>
      <c r="B171" s="21" t="s">
        <v>413</v>
      </c>
      <c r="C171" s="21" t="s">
        <v>593</v>
      </c>
      <c r="D171" s="21" t="s">
        <v>594</v>
      </c>
      <c r="E171" s="21">
        <v>64.207000732421903</v>
      </c>
      <c r="F171" s="21">
        <v>64.033996582031307</v>
      </c>
      <c r="G171" s="21">
        <v>63.853000640869098</v>
      </c>
      <c r="H171" s="21">
        <v>63.652999877929702</v>
      </c>
      <c r="I171" s="21">
        <v>63.441001892089801</v>
      </c>
      <c r="J171" s="21">
        <v>63.883998870849602</v>
      </c>
      <c r="K171" s="21">
        <v>66.150001525878906</v>
      </c>
      <c r="L171" s="21">
        <v>68.390998840332003</v>
      </c>
      <c r="M171" s="21">
        <v>70.364997863769503</v>
      </c>
      <c r="N171" s="21">
        <v>66.570999145507798</v>
      </c>
      <c r="O171" s="21">
        <v>62.448001861572301</v>
      </c>
    </row>
    <row r="172" spans="1:15">
      <c r="A172" s="21" t="s">
        <v>414</v>
      </c>
      <c r="B172" s="21" t="s">
        <v>415</v>
      </c>
      <c r="C172" s="21" t="s">
        <v>593</v>
      </c>
      <c r="D172" s="21" t="s">
        <v>594</v>
      </c>
      <c r="E172" s="21">
        <v>82.584999084472699</v>
      </c>
      <c r="F172" s="21">
        <v>82.616996765136705</v>
      </c>
      <c r="G172" s="21">
        <v>82.733001708984403</v>
      </c>
      <c r="H172" s="21">
        <v>82.730003356933594</v>
      </c>
      <c r="I172" s="21">
        <v>82.6719970703125</v>
      </c>
      <c r="J172" s="21">
        <v>82.542999267578097</v>
      </c>
      <c r="K172" s="21">
        <v>82.516998291015597</v>
      </c>
      <c r="L172" s="21">
        <v>82.674003601074205</v>
      </c>
      <c r="M172" s="21">
        <v>82.787002563476605</v>
      </c>
      <c r="N172" s="21">
        <v>82.894996643066406</v>
      </c>
      <c r="O172" s="21">
        <v>83.024002075195298</v>
      </c>
    </row>
    <row r="173" spans="1:15">
      <c r="A173" s="21" t="s">
        <v>416</v>
      </c>
      <c r="B173" s="21" t="s">
        <v>417</v>
      </c>
      <c r="C173" s="21" t="s">
        <v>593</v>
      </c>
      <c r="D173" s="21" t="s">
        <v>594</v>
      </c>
      <c r="E173" s="21">
        <v>9.4659996032714808</v>
      </c>
      <c r="F173" s="21">
        <v>9.5039997100830096</v>
      </c>
      <c r="G173" s="21">
        <v>9.6169996261596697</v>
      </c>
      <c r="H173" s="21">
        <v>9.6850004196166992</v>
      </c>
      <c r="I173" s="21">
        <v>8.0139999389648402</v>
      </c>
      <c r="J173" s="21">
        <v>6.5520000457763699</v>
      </c>
      <c r="K173" s="21">
        <v>5.3390002250671396</v>
      </c>
      <c r="L173" s="21">
        <v>5.3940000534057599</v>
      </c>
      <c r="M173" s="21">
        <v>5.4539999961853001</v>
      </c>
      <c r="N173" s="21">
        <v>5.5159997940063503</v>
      </c>
      <c r="O173" s="21">
        <v>5.5799999237060502</v>
      </c>
    </row>
    <row r="174" spans="1:15">
      <c r="A174" s="21" t="s">
        <v>418</v>
      </c>
      <c r="B174" s="21" t="s">
        <v>419</v>
      </c>
      <c r="C174" s="21" t="s">
        <v>593</v>
      </c>
      <c r="D174" s="21" t="s">
        <v>594</v>
      </c>
      <c r="E174" s="21">
        <v>18.232000350952099</v>
      </c>
      <c r="F174" s="21">
        <v>18.4570007324219</v>
      </c>
      <c r="G174" s="21">
        <v>18.680000305175799</v>
      </c>
      <c r="H174" s="21">
        <v>18.849000930786101</v>
      </c>
      <c r="I174" s="21">
        <v>18.4340000152588</v>
      </c>
      <c r="J174" s="21">
        <v>18.068000793456999</v>
      </c>
      <c r="K174" s="21">
        <v>18.238000869751001</v>
      </c>
      <c r="L174" s="21">
        <v>18.336999893188501</v>
      </c>
      <c r="M174" s="21">
        <v>18.347000122070298</v>
      </c>
      <c r="N174" s="21">
        <v>18.402999877929702</v>
      </c>
      <c r="O174" s="21">
        <v>18.478000640869102</v>
      </c>
    </row>
    <row r="175" spans="1:15">
      <c r="A175" s="21" t="s">
        <v>97</v>
      </c>
      <c r="B175" s="21" t="s">
        <v>420</v>
      </c>
      <c r="C175" s="21" t="s">
        <v>593</v>
      </c>
      <c r="D175" s="21" t="s">
        <v>594</v>
      </c>
      <c r="E175" s="21">
        <v>50.625999450683601</v>
      </c>
      <c r="F175" s="21">
        <v>50.625</v>
      </c>
      <c r="G175" s="21">
        <v>51.470001220703097</v>
      </c>
      <c r="H175" s="21">
        <v>52.278999328613303</v>
      </c>
      <c r="I175" s="21">
        <v>53.074001312255902</v>
      </c>
      <c r="J175" s="21">
        <v>53.702999114990199</v>
      </c>
      <c r="K175" s="21">
        <v>54.2560005187988</v>
      </c>
      <c r="L175" s="21">
        <v>54.347999572753899</v>
      </c>
      <c r="M175" s="21">
        <v>54.4679985046387</v>
      </c>
      <c r="N175" s="21">
        <v>54.576000213622997</v>
      </c>
      <c r="O175" s="21">
        <v>54.178001403808601</v>
      </c>
    </row>
    <row r="176" spans="1:15">
      <c r="A176" s="21" t="s">
        <v>70</v>
      </c>
      <c r="B176" s="21" t="s">
        <v>421</v>
      </c>
      <c r="C176" s="21" t="s">
        <v>593</v>
      </c>
      <c r="D176" s="21" t="s">
        <v>594</v>
      </c>
      <c r="E176" s="21">
        <v>85.653999328613295</v>
      </c>
      <c r="F176" s="21">
        <v>85.170997619628906</v>
      </c>
      <c r="G176" s="21">
        <v>84.908996582031307</v>
      </c>
      <c r="H176" s="21">
        <v>84.847999572753906</v>
      </c>
      <c r="I176" s="21">
        <v>84.637001037597699</v>
      </c>
      <c r="J176" s="21">
        <v>83.947998046875</v>
      </c>
      <c r="K176" s="21">
        <v>83.385002136230497</v>
      </c>
      <c r="L176" s="21">
        <v>83.158996582031307</v>
      </c>
      <c r="M176" s="21">
        <v>83.185997009277301</v>
      </c>
      <c r="N176" s="21">
        <v>83.264999389648395</v>
      </c>
      <c r="O176" s="21">
        <v>83.307998657226605</v>
      </c>
    </row>
    <row r="177" spans="1:15">
      <c r="A177" s="21" t="s">
        <v>422</v>
      </c>
      <c r="B177" s="21" t="s">
        <v>423</v>
      </c>
      <c r="C177" s="21" t="s">
        <v>593</v>
      </c>
      <c r="D177" s="21" t="s">
        <v>594</v>
      </c>
      <c r="E177" s="21">
        <v>92.218002319335895</v>
      </c>
      <c r="F177" s="21">
        <v>91.917999267578097</v>
      </c>
      <c r="G177" s="21">
        <v>92.283996582031307</v>
      </c>
      <c r="H177" s="21">
        <v>92.985000610351605</v>
      </c>
      <c r="I177" s="21">
        <v>93.055000305175795</v>
      </c>
      <c r="J177" s="21">
        <v>93.015998840332003</v>
      </c>
      <c r="K177" s="21">
        <v>92.790000915527301</v>
      </c>
      <c r="L177" s="21">
        <v>92.976997375488295</v>
      </c>
      <c r="M177" s="21">
        <v>93.044998168945298</v>
      </c>
      <c r="N177" s="21">
        <v>93.476997375488295</v>
      </c>
      <c r="O177" s="21">
        <v>93.544998168945298</v>
      </c>
    </row>
    <row r="178" spans="1:15">
      <c r="A178" s="21" t="s">
        <v>26</v>
      </c>
      <c r="B178" s="21" t="s">
        <v>424</v>
      </c>
      <c r="C178" s="21" t="s">
        <v>593</v>
      </c>
      <c r="D178" s="21" t="s">
        <v>594</v>
      </c>
      <c r="E178" s="21">
        <v>17.497999191284201</v>
      </c>
      <c r="F178" s="21">
        <v>17.7439994812012</v>
      </c>
      <c r="G178" s="21">
        <v>18.010999679565401</v>
      </c>
      <c r="H178" s="21">
        <v>18.257999420166001</v>
      </c>
      <c r="I178" s="21">
        <v>18.549999237060501</v>
      </c>
      <c r="J178" s="21">
        <v>18.827999114990199</v>
      </c>
      <c r="K178" s="21">
        <v>19.149999618530298</v>
      </c>
      <c r="L178" s="21">
        <v>19.400999069213899</v>
      </c>
      <c r="M178" s="21">
        <v>19.593000411987301</v>
      </c>
      <c r="N178" s="21">
        <v>19.951999664306602</v>
      </c>
      <c r="O178" s="21">
        <v>20.247999191284201</v>
      </c>
    </row>
    <row r="179" spans="1:15">
      <c r="A179" s="21" t="s">
        <v>425</v>
      </c>
      <c r="B179" s="21" t="s">
        <v>426</v>
      </c>
      <c r="C179" s="21" t="s">
        <v>593</v>
      </c>
      <c r="D179" s="21" t="s">
        <v>594</v>
      </c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</row>
    <row r="180" spans="1:15">
      <c r="A180" s="21" t="s">
        <v>105</v>
      </c>
      <c r="B180" s="21" t="s">
        <v>427</v>
      </c>
      <c r="C180" s="21" t="s">
        <v>593</v>
      </c>
      <c r="D180" s="21" t="s">
        <v>594</v>
      </c>
      <c r="E180" s="21">
        <v>82.730003356933594</v>
      </c>
      <c r="F180" s="21">
        <v>83.540000915527301</v>
      </c>
      <c r="G180" s="21">
        <v>83.754997253417997</v>
      </c>
      <c r="H180" s="21">
        <v>83.236000061035199</v>
      </c>
      <c r="I180" s="21">
        <v>83.372001647949205</v>
      </c>
      <c r="J180" s="21">
        <v>84.596000671386705</v>
      </c>
      <c r="K180" s="21">
        <v>84.748001098632798</v>
      </c>
      <c r="L180" s="21">
        <v>85.2030029296875</v>
      </c>
      <c r="M180" s="21">
        <v>82.117996215820298</v>
      </c>
      <c r="N180" s="21">
        <v>81.438003540039105</v>
      </c>
      <c r="O180" s="21">
        <v>81.814002990722699</v>
      </c>
    </row>
    <row r="181" spans="1:15">
      <c r="A181" s="21" t="s">
        <v>428</v>
      </c>
      <c r="B181" s="21" t="s">
        <v>429</v>
      </c>
      <c r="C181" s="21" t="s">
        <v>593</v>
      </c>
      <c r="D181" s="21" t="s">
        <v>594</v>
      </c>
      <c r="E181" s="21">
        <v>82.576567571631244</v>
      </c>
      <c r="F181" s="21">
        <v>82.287414666344361</v>
      </c>
      <c r="G181" s="21">
        <v>82.28732392061022</v>
      </c>
      <c r="H181" s="21">
        <v>82.356654163509489</v>
      </c>
      <c r="I181" s="21">
        <v>82.508250798059194</v>
      </c>
      <c r="J181" s="21">
        <v>82.694551891641765</v>
      </c>
      <c r="K181" s="21">
        <v>82.942167757904571</v>
      </c>
      <c r="L181" s="21">
        <v>83.124866303588533</v>
      </c>
      <c r="M181" s="21">
        <v>83.276826319293676</v>
      </c>
      <c r="N181" s="21">
        <v>83.408068903408378</v>
      </c>
      <c r="O181" s="21">
        <v>83.513250541459001</v>
      </c>
    </row>
    <row r="182" spans="1:15">
      <c r="A182" s="21" t="s">
        <v>16</v>
      </c>
      <c r="B182" s="21" t="s">
        <v>430</v>
      </c>
      <c r="C182" s="21" t="s">
        <v>593</v>
      </c>
      <c r="D182" s="21" t="s">
        <v>594</v>
      </c>
      <c r="E182" s="21">
        <v>95.454002380371094</v>
      </c>
      <c r="F182" s="21">
        <v>95.982002258300795</v>
      </c>
      <c r="G182" s="21">
        <v>96.385002136230497</v>
      </c>
      <c r="H182" s="21">
        <v>96.291000366210895</v>
      </c>
      <c r="I182" s="21">
        <v>96.316001892089801</v>
      </c>
      <c r="J182" s="21">
        <v>96.2969970703125</v>
      </c>
      <c r="K182" s="21">
        <v>96.265998840332003</v>
      </c>
      <c r="L182" s="21">
        <v>96.279998779296903</v>
      </c>
      <c r="M182" s="21">
        <v>96.287002563476605</v>
      </c>
      <c r="N182" s="21">
        <v>96.218002319335895</v>
      </c>
      <c r="O182" s="21">
        <v>96.188003540039105</v>
      </c>
    </row>
    <row r="183" spans="1:15">
      <c r="A183" s="21" t="s">
        <v>431</v>
      </c>
      <c r="B183" s="21" t="s">
        <v>432</v>
      </c>
      <c r="C183" s="21" t="s">
        <v>593</v>
      </c>
      <c r="D183" s="21" t="s">
        <v>594</v>
      </c>
      <c r="E183" s="21">
        <v>67.359667692159448</v>
      </c>
      <c r="F183" s="21">
        <v>67.769559004374514</v>
      </c>
      <c r="G183" s="21">
        <v>68.331272696748456</v>
      </c>
      <c r="H183" s="21">
        <v>68.640091687623354</v>
      </c>
      <c r="I183" s="21">
        <v>68.789093955843526</v>
      </c>
      <c r="J183" s="21">
        <v>68.799292919451034</v>
      </c>
      <c r="K183" s="21">
        <v>68.88073743338677</v>
      </c>
      <c r="L183" s="21">
        <v>69.149390888760337</v>
      </c>
      <c r="M183" s="21">
        <v>69.348262939222664</v>
      </c>
      <c r="N183" s="21">
        <v>69.128155541590644</v>
      </c>
      <c r="O183" s="21">
        <v>68.922830554472611</v>
      </c>
    </row>
    <row r="184" spans="1:15">
      <c r="A184" s="21" t="s">
        <v>17</v>
      </c>
      <c r="B184" s="21" t="s">
        <v>433</v>
      </c>
      <c r="C184" s="21" t="s">
        <v>593</v>
      </c>
      <c r="D184" s="21" t="s">
        <v>594</v>
      </c>
      <c r="E184" s="21">
        <v>37.1570014953613</v>
      </c>
      <c r="F184" s="21">
        <v>36.985000610351598</v>
      </c>
      <c r="G184" s="21">
        <v>36.601001739502003</v>
      </c>
      <c r="H184" s="21">
        <v>37.000999450683601</v>
      </c>
      <c r="I184" s="21">
        <v>38.375999450683601</v>
      </c>
      <c r="J184" s="21">
        <v>39.773998260497997</v>
      </c>
      <c r="K184" s="21">
        <v>39.7700004577637</v>
      </c>
      <c r="L184" s="21">
        <v>39.409000396728501</v>
      </c>
      <c r="M184" s="21">
        <v>38.648998260497997</v>
      </c>
      <c r="N184" s="21">
        <v>40.827999114990199</v>
      </c>
      <c r="O184" s="21">
        <v>42.962001800537102</v>
      </c>
    </row>
    <row r="185" spans="1:15">
      <c r="A185" s="21" t="s">
        <v>88</v>
      </c>
      <c r="B185" s="21" t="s">
        <v>434</v>
      </c>
      <c r="C185" s="21" t="s">
        <v>593</v>
      </c>
      <c r="D185" s="21" t="s">
        <v>594</v>
      </c>
      <c r="E185" s="21">
        <v>69.417999267578097</v>
      </c>
      <c r="F185" s="21">
        <v>64.678001403808594</v>
      </c>
      <c r="G185" s="21">
        <v>65.903999328613295</v>
      </c>
      <c r="H185" s="21">
        <v>67.996002197265597</v>
      </c>
      <c r="I185" s="21">
        <v>68.019996643066406</v>
      </c>
      <c r="J185" s="21">
        <v>67.722000122070298</v>
      </c>
      <c r="K185" s="21">
        <v>67.331001281738295</v>
      </c>
      <c r="L185" s="21">
        <v>66.271003723144503</v>
      </c>
      <c r="M185" s="21">
        <v>64.200996398925795</v>
      </c>
      <c r="N185" s="21">
        <v>64.918998718261705</v>
      </c>
      <c r="O185" s="21">
        <v>62.608001708984403</v>
      </c>
    </row>
    <row r="186" spans="1:15">
      <c r="A186" s="21" t="s">
        <v>95</v>
      </c>
      <c r="B186" s="21" t="s">
        <v>435</v>
      </c>
      <c r="C186" s="21" t="s">
        <v>593</v>
      </c>
      <c r="D186" s="21" t="s">
        <v>594</v>
      </c>
      <c r="E186" s="21">
        <v>43.3880004882813</v>
      </c>
      <c r="F186" s="21">
        <v>43.554000854492202</v>
      </c>
      <c r="G186" s="21">
        <v>43.154998779296903</v>
      </c>
      <c r="H186" s="21">
        <v>43.308998107910199</v>
      </c>
      <c r="I186" s="21">
        <v>44.541999816894503</v>
      </c>
      <c r="J186" s="21">
        <v>45.3689994812012</v>
      </c>
      <c r="K186" s="21">
        <v>45.018001556396499</v>
      </c>
      <c r="L186" s="21">
        <v>45.870998382568402</v>
      </c>
      <c r="M186" s="21">
        <v>45.305999755859403</v>
      </c>
      <c r="N186" s="21">
        <v>44.903999328613303</v>
      </c>
      <c r="O186" s="21">
        <v>45.279998779296903</v>
      </c>
    </row>
    <row r="187" spans="1:15">
      <c r="A187" s="21" t="s">
        <v>18</v>
      </c>
      <c r="B187" s="21" t="s">
        <v>436</v>
      </c>
      <c r="C187" s="21" t="s">
        <v>593</v>
      </c>
      <c r="D187" s="21" t="s">
        <v>594</v>
      </c>
      <c r="E187" s="21">
        <v>52.043998718261697</v>
      </c>
      <c r="F187" s="21">
        <v>52.966999053955099</v>
      </c>
      <c r="G187" s="21">
        <v>54.1570014953613</v>
      </c>
      <c r="H187" s="21">
        <v>54.917999267578097</v>
      </c>
      <c r="I187" s="21">
        <v>56.837001800537102</v>
      </c>
      <c r="J187" s="21">
        <v>58.030998229980497</v>
      </c>
      <c r="K187" s="21">
        <v>57.537998199462898</v>
      </c>
      <c r="L187" s="21">
        <v>58.978000640869098</v>
      </c>
      <c r="M187" s="21">
        <v>61.299999237060497</v>
      </c>
      <c r="N187" s="21">
        <v>62.2039985656738</v>
      </c>
      <c r="O187" s="21">
        <v>63.485000610351598</v>
      </c>
    </row>
    <row r="188" spans="1:15">
      <c r="A188" s="21" t="s">
        <v>437</v>
      </c>
      <c r="B188" s="21" t="s">
        <v>438</v>
      </c>
      <c r="C188" s="21" t="s">
        <v>593</v>
      </c>
      <c r="D188" s="21" t="s">
        <v>594</v>
      </c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</row>
    <row r="189" spans="1:15">
      <c r="A189" s="21" t="s">
        <v>439</v>
      </c>
      <c r="B189" s="21" t="s">
        <v>440</v>
      </c>
      <c r="C189" s="21" t="s">
        <v>593</v>
      </c>
      <c r="D189" s="21" t="s">
        <v>594</v>
      </c>
      <c r="E189" s="21">
        <v>18.513999938964801</v>
      </c>
      <c r="F189" s="21">
        <v>18.711000442504901</v>
      </c>
      <c r="G189" s="21">
        <v>18.9839992523193</v>
      </c>
      <c r="H189" s="21">
        <v>19.065000534057599</v>
      </c>
      <c r="I189" s="21">
        <v>19.2299995422363</v>
      </c>
      <c r="J189" s="21">
        <v>19.379999160766602</v>
      </c>
      <c r="K189" s="21">
        <v>19.738000869751001</v>
      </c>
      <c r="L189" s="21">
        <v>20.0130004882813</v>
      </c>
      <c r="M189" s="21">
        <v>20.173000335693398</v>
      </c>
      <c r="N189" s="21">
        <v>20.274999618530298</v>
      </c>
      <c r="O189" s="21">
        <v>20.350999832153299</v>
      </c>
    </row>
    <row r="190" spans="1:15">
      <c r="A190" s="21" t="s">
        <v>67</v>
      </c>
      <c r="B190" s="21" t="s">
        <v>441</v>
      </c>
      <c r="C190" s="21" t="s">
        <v>593</v>
      </c>
      <c r="D190" s="21" t="s">
        <v>594</v>
      </c>
      <c r="E190" s="21">
        <v>77.080001831054702</v>
      </c>
      <c r="F190" s="21">
        <v>77.263000488281307</v>
      </c>
      <c r="G190" s="21">
        <v>77.024002075195298</v>
      </c>
      <c r="H190" s="21">
        <v>77.135002136230497</v>
      </c>
      <c r="I190" s="21">
        <v>77.606002807617202</v>
      </c>
      <c r="J190" s="21">
        <v>78.169998168945298</v>
      </c>
      <c r="K190" s="21">
        <v>78.647003173828097</v>
      </c>
      <c r="L190" s="21">
        <v>78.767997741699205</v>
      </c>
      <c r="M190" s="21">
        <v>79.282997131347699</v>
      </c>
      <c r="N190" s="21">
        <v>79.584999084472699</v>
      </c>
      <c r="O190" s="21">
        <v>79.725997924804702</v>
      </c>
    </row>
    <row r="191" spans="1:15">
      <c r="A191" s="21" t="s">
        <v>442</v>
      </c>
      <c r="B191" s="21" t="s">
        <v>443</v>
      </c>
      <c r="C191" s="21" t="s">
        <v>593</v>
      </c>
      <c r="D191" s="21" t="s">
        <v>594</v>
      </c>
      <c r="E191" s="21">
        <v>19.226501528761279</v>
      </c>
      <c r="F191" s="21">
        <v>19.651802693045713</v>
      </c>
      <c r="G191" s="21">
        <v>20.065608212607007</v>
      </c>
      <c r="H191" s="21">
        <v>20.576416612170057</v>
      </c>
      <c r="I191" s="21">
        <v>21.027915783017431</v>
      </c>
      <c r="J191" s="21">
        <v>21.390807178645346</v>
      </c>
      <c r="K191" s="21">
        <v>21.823266787752367</v>
      </c>
      <c r="L191" s="21">
        <v>22.156909675513923</v>
      </c>
      <c r="M191" s="21">
        <v>22.455945687473275</v>
      </c>
      <c r="N191" s="21">
        <v>22.571918578725235</v>
      </c>
      <c r="O191" s="21">
        <v>22.684809383348409</v>
      </c>
    </row>
    <row r="192" spans="1:15">
      <c r="A192" s="21" t="s">
        <v>444</v>
      </c>
      <c r="B192" s="21" t="s">
        <v>445</v>
      </c>
      <c r="C192" s="21" t="s">
        <v>593</v>
      </c>
      <c r="D192" s="21" t="s">
        <v>594</v>
      </c>
      <c r="E192" s="21">
        <v>85.277000427246094</v>
      </c>
      <c r="F192" s="21">
        <v>85.271003723144503</v>
      </c>
      <c r="G192" s="21">
        <v>85.307998657226605</v>
      </c>
      <c r="H192" s="21">
        <v>84.730003356933594</v>
      </c>
      <c r="I192" s="21">
        <v>84.392997741699205</v>
      </c>
      <c r="J192" s="21">
        <v>83.962997436523395</v>
      </c>
      <c r="K192" s="21">
        <v>83.620002746582003</v>
      </c>
      <c r="L192" s="21">
        <v>83.317001342773395</v>
      </c>
      <c r="M192" s="21">
        <v>83.300003051757798</v>
      </c>
      <c r="N192" s="21">
        <v>83.313003540039105</v>
      </c>
      <c r="O192" s="21">
        <v>83.291999816894503</v>
      </c>
    </row>
    <row r="193" spans="1:15">
      <c r="A193" s="21" t="s">
        <v>446</v>
      </c>
      <c r="B193" s="21" t="s">
        <v>447</v>
      </c>
      <c r="C193" s="21" t="s">
        <v>593</v>
      </c>
      <c r="D193" s="21" t="s">
        <v>594</v>
      </c>
      <c r="E193" s="21">
        <v>9.8120002746581996</v>
      </c>
      <c r="F193" s="21">
        <v>9.9399995803833008</v>
      </c>
      <c r="G193" s="21">
        <v>9.9879999160766602</v>
      </c>
      <c r="H193" s="21">
        <v>10</v>
      </c>
      <c r="I193" s="21">
        <v>10.0100002288818</v>
      </c>
      <c r="J193" s="21">
        <v>10.0349998474121</v>
      </c>
      <c r="K193" s="21">
        <v>10.055000305175801</v>
      </c>
      <c r="L193" s="21">
        <v>10.152000427246101</v>
      </c>
      <c r="M193" s="21">
        <v>10.027000427246101</v>
      </c>
      <c r="N193" s="21">
        <v>10.256999969482401</v>
      </c>
      <c r="O193" s="21">
        <v>10.354000091552701</v>
      </c>
    </row>
    <row r="194" spans="1:15">
      <c r="A194" s="21" t="s">
        <v>77</v>
      </c>
      <c r="B194" s="21" t="s">
        <v>448</v>
      </c>
      <c r="C194" s="21" t="s">
        <v>593</v>
      </c>
      <c r="D194" s="21" t="s">
        <v>594</v>
      </c>
      <c r="E194" s="21">
        <v>75.6719970703125</v>
      </c>
      <c r="F194" s="21">
        <v>75.967002868652301</v>
      </c>
      <c r="G194" s="21">
        <v>76.876998901367202</v>
      </c>
      <c r="H194" s="21">
        <v>78.460998535156307</v>
      </c>
      <c r="I194" s="21">
        <v>77.914001464843807</v>
      </c>
      <c r="J194" s="21">
        <v>78.058998107910199</v>
      </c>
      <c r="K194" s="21">
        <v>80.253997802734403</v>
      </c>
      <c r="L194" s="21">
        <v>81.577003479003906</v>
      </c>
      <c r="M194" s="21">
        <v>82.236000061035199</v>
      </c>
      <c r="N194" s="21">
        <v>83.014999389648395</v>
      </c>
      <c r="O194" s="21">
        <v>83.351997375488295</v>
      </c>
    </row>
    <row r="195" spans="1:15">
      <c r="A195" s="21" t="s">
        <v>87</v>
      </c>
      <c r="B195" s="21" t="s">
        <v>449</v>
      </c>
      <c r="C195" s="21" t="s">
        <v>593</v>
      </c>
      <c r="D195" s="21" t="s">
        <v>594</v>
      </c>
      <c r="E195" s="21">
        <v>51.957000732421903</v>
      </c>
      <c r="F195" s="21">
        <v>49.3359985351563</v>
      </c>
      <c r="G195" s="21">
        <v>52.693000793457003</v>
      </c>
      <c r="H195" s="21">
        <v>53.426998138427699</v>
      </c>
      <c r="I195" s="21">
        <v>52.208999633789098</v>
      </c>
      <c r="J195" s="21">
        <v>55.443000793457003</v>
      </c>
      <c r="K195" s="21">
        <v>56.298000335693402</v>
      </c>
      <c r="L195" s="21">
        <v>56.230998992919901</v>
      </c>
      <c r="M195" s="21">
        <v>55.765998840332003</v>
      </c>
      <c r="N195" s="21">
        <v>56.066001892089801</v>
      </c>
      <c r="O195" s="21">
        <v>56.944000244140597</v>
      </c>
    </row>
    <row r="196" spans="1:15">
      <c r="A196" s="21" t="s">
        <v>450</v>
      </c>
      <c r="B196" s="21" t="s">
        <v>451</v>
      </c>
      <c r="C196" s="21" t="s">
        <v>593</v>
      </c>
      <c r="D196" s="21" t="s">
        <v>594</v>
      </c>
      <c r="E196" s="21">
        <v>64.574996948242202</v>
      </c>
      <c r="F196" s="21">
        <v>66.502998352050795</v>
      </c>
      <c r="G196" s="21">
        <v>67.580001831054702</v>
      </c>
      <c r="H196" s="21">
        <v>66.542999267578097</v>
      </c>
      <c r="I196" s="21">
        <v>66.810997009277301</v>
      </c>
      <c r="J196" s="21">
        <v>68.054000854492202</v>
      </c>
      <c r="K196" s="21">
        <v>67.626998901367202</v>
      </c>
      <c r="L196" s="21">
        <v>68.639999389648395</v>
      </c>
      <c r="M196" s="21">
        <v>69.458999633789105</v>
      </c>
      <c r="N196" s="21">
        <v>70.419998168945298</v>
      </c>
      <c r="O196" s="21">
        <v>69.737998962402301</v>
      </c>
    </row>
    <row r="197" spans="1:15">
      <c r="A197" s="21" t="s">
        <v>452</v>
      </c>
      <c r="B197" s="21" t="s">
        <v>453</v>
      </c>
      <c r="C197" s="21" t="s">
        <v>593</v>
      </c>
      <c r="D197" s="21" t="s">
        <v>594</v>
      </c>
      <c r="E197" s="21">
        <v>45.16992297325509</v>
      </c>
      <c r="F197" s="21">
        <v>44.486846891002912</v>
      </c>
      <c r="G197" s="21">
        <v>43.860274079071182</v>
      </c>
      <c r="H197" s="21">
        <v>43.264237632405482</v>
      </c>
      <c r="I197" s="21">
        <v>43.25551108517864</v>
      </c>
      <c r="J197" s="21">
        <v>43.276611621008001</v>
      </c>
      <c r="K197" s="21">
        <v>43.296567801236989</v>
      </c>
      <c r="L197" s="21">
        <v>43.341327961076722</v>
      </c>
      <c r="M197" s="21">
        <v>43.426627530551208</v>
      </c>
      <c r="N197" s="21">
        <v>43.543314729512019</v>
      </c>
      <c r="O197" s="21">
        <v>43.640923670580143</v>
      </c>
    </row>
    <row r="198" spans="1:15">
      <c r="A198" s="21" t="s">
        <v>454</v>
      </c>
      <c r="B198" s="21" t="s">
        <v>455</v>
      </c>
      <c r="C198" s="21" t="s">
        <v>593</v>
      </c>
      <c r="D198" s="21" t="s">
        <v>594</v>
      </c>
      <c r="E198" s="21">
        <v>86.552765448436702</v>
      </c>
      <c r="F198" s="21">
        <v>86.586850402923204</v>
      </c>
      <c r="G198" s="21">
        <v>86.638246344787277</v>
      </c>
      <c r="H198" s="21">
        <v>86.766148356169481</v>
      </c>
      <c r="I198" s="21">
        <v>86.871434372674784</v>
      </c>
      <c r="J198" s="21">
        <v>87.022812568687385</v>
      </c>
      <c r="K198" s="21">
        <v>87.253120885588345</v>
      </c>
      <c r="L198" s="21">
        <v>87.427364713627142</v>
      </c>
      <c r="M198" s="21">
        <v>87.566285142822906</v>
      </c>
      <c r="N198" s="21">
        <v>87.73087767766313</v>
      </c>
      <c r="O198" s="21">
        <v>87.86722821730892</v>
      </c>
    </row>
    <row r="199" spans="1:15">
      <c r="A199" s="21" t="s">
        <v>456</v>
      </c>
      <c r="B199" s="21" t="s">
        <v>457</v>
      </c>
      <c r="C199" s="21" t="s">
        <v>593</v>
      </c>
      <c r="D199" s="21" t="s">
        <v>594</v>
      </c>
      <c r="E199" s="21">
        <v>84.019996643066406</v>
      </c>
      <c r="F199" s="21">
        <v>83.737998962402301</v>
      </c>
      <c r="G199" s="21">
        <v>83.581001281738295</v>
      </c>
      <c r="H199" s="21">
        <v>83.392997741699205</v>
      </c>
      <c r="I199" s="21">
        <v>83.290000915527301</v>
      </c>
      <c r="J199" s="21">
        <v>83.235000610351605</v>
      </c>
      <c r="K199" s="21">
        <v>83.185997009277301</v>
      </c>
      <c r="L199" s="21">
        <v>83.186996459960895</v>
      </c>
      <c r="M199" s="21">
        <v>83.177001953125</v>
      </c>
      <c r="N199" s="21">
        <v>83.226997375488295</v>
      </c>
      <c r="O199" s="21">
        <v>83.316001892089801</v>
      </c>
    </row>
    <row r="200" spans="1:15">
      <c r="A200" s="21" t="s">
        <v>458</v>
      </c>
      <c r="B200" s="21" t="s">
        <v>459</v>
      </c>
      <c r="C200" s="21" t="s">
        <v>593</v>
      </c>
      <c r="D200" s="21" t="s">
        <v>594</v>
      </c>
      <c r="E200" s="21">
        <v>99.245002746582003</v>
      </c>
      <c r="F200" s="21">
        <v>99.316001892089801</v>
      </c>
      <c r="G200" s="21">
        <v>99.384002685546903</v>
      </c>
      <c r="H200" s="21">
        <v>99.438003540039105</v>
      </c>
      <c r="I200" s="21">
        <v>99.472999572753906</v>
      </c>
      <c r="J200" s="21">
        <v>99.507003784179702</v>
      </c>
      <c r="K200" s="21">
        <v>99.553001403808594</v>
      </c>
      <c r="L200" s="21">
        <v>99.577003479003906</v>
      </c>
      <c r="M200" s="21">
        <v>99.592002868652301</v>
      </c>
      <c r="N200" s="21">
        <v>99.582000732421903</v>
      </c>
      <c r="O200" s="21">
        <v>99.579002380371094</v>
      </c>
    </row>
    <row r="201" spans="1:15">
      <c r="A201" s="21" t="s">
        <v>75</v>
      </c>
      <c r="B201" s="21" t="s">
        <v>460</v>
      </c>
      <c r="C201" s="21" t="s">
        <v>593</v>
      </c>
      <c r="D201" s="21" t="s">
        <v>594</v>
      </c>
      <c r="E201" s="21">
        <v>67.4219970703125</v>
      </c>
      <c r="F201" s="21">
        <v>67.216003417968807</v>
      </c>
      <c r="G201" s="21">
        <v>64.831001281738295</v>
      </c>
      <c r="H201" s="21">
        <v>66.805000305175795</v>
      </c>
      <c r="I201" s="21">
        <v>66.640998840332003</v>
      </c>
      <c r="J201" s="21">
        <v>67.181999206542997</v>
      </c>
      <c r="K201" s="21">
        <v>67.917999267578097</v>
      </c>
      <c r="L201" s="21">
        <v>71.025001525878906</v>
      </c>
      <c r="M201" s="21">
        <v>73.390998840332003</v>
      </c>
      <c r="N201" s="21">
        <v>73.694999694824205</v>
      </c>
      <c r="O201" s="21">
        <v>74.778999328613295</v>
      </c>
    </row>
    <row r="202" spans="1:15">
      <c r="A202" s="21" t="s">
        <v>461</v>
      </c>
      <c r="B202" s="21" t="s">
        <v>462</v>
      </c>
      <c r="C202" s="21" t="s">
        <v>593</v>
      </c>
      <c r="D202" s="21" t="s">
        <v>594</v>
      </c>
      <c r="E202" s="21">
        <v>91.541000366210895</v>
      </c>
      <c r="F202" s="21">
        <v>91.442001342773395</v>
      </c>
      <c r="G202" s="21">
        <v>93.238998413085895</v>
      </c>
      <c r="H202" s="21">
        <v>92.959999084472699</v>
      </c>
      <c r="I202" s="21">
        <v>93.127998352050795</v>
      </c>
      <c r="J202" s="21">
        <v>92.759002685546903</v>
      </c>
      <c r="K202" s="21">
        <v>92.819000244140597</v>
      </c>
      <c r="L202" s="21">
        <v>92.802001953125</v>
      </c>
      <c r="M202" s="21">
        <v>92.519996643066406</v>
      </c>
      <c r="N202" s="21">
        <v>93.385002136230497</v>
      </c>
      <c r="O202" s="21">
        <v>93.180000305175795</v>
      </c>
    </row>
    <row r="203" spans="1:15">
      <c r="A203" s="21" t="s">
        <v>463</v>
      </c>
      <c r="B203" s="21" t="s">
        <v>464</v>
      </c>
      <c r="C203" s="21" t="s">
        <v>593</v>
      </c>
      <c r="D203" s="21" t="s">
        <v>594</v>
      </c>
      <c r="E203" s="21">
        <v>19.590000152587901</v>
      </c>
      <c r="F203" s="21">
        <v>21.253999710083001</v>
      </c>
      <c r="G203" s="21">
        <v>23.0170001983643</v>
      </c>
      <c r="H203" s="21">
        <v>24.8649997711182</v>
      </c>
      <c r="I203" s="21">
        <v>26.802000045776399</v>
      </c>
      <c r="J203" s="21">
        <v>28.700000762939499</v>
      </c>
      <c r="K203" s="21">
        <v>30.708000183105501</v>
      </c>
      <c r="L203" s="21">
        <v>30.9769992828369</v>
      </c>
      <c r="M203" s="21">
        <v>31.177000045776399</v>
      </c>
      <c r="N203" s="21">
        <v>31.386999130248999</v>
      </c>
      <c r="O203" s="21">
        <v>31.674999237060501</v>
      </c>
    </row>
    <row r="204" spans="1:15">
      <c r="A204" s="21" t="s">
        <v>465</v>
      </c>
      <c r="B204" s="21" t="s">
        <v>466</v>
      </c>
      <c r="C204" s="21" t="s">
        <v>593</v>
      </c>
      <c r="D204" s="21" t="s">
        <v>594</v>
      </c>
      <c r="E204" s="21">
        <v>20.622333000696429</v>
      </c>
      <c r="F204" s="21">
        <v>20.924295163562675</v>
      </c>
      <c r="G204" s="21">
        <v>21.18473213455492</v>
      </c>
      <c r="H204" s="21">
        <v>22.301254739076647</v>
      </c>
      <c r="I204" s="21">
        <v>23.580861657235218</v>
      </c>
      <c r="J204" s="21">
        <v>24.282288003666981</v>
      </c>
      <c r="K204" s="21">
        <v>24.883876756648721</v>
      </c>
      <c r="L204" s="21">
        <v>25.434460564552275</v>
      </c>
      <c r="M204" s="21">
        <v>25.947514271437331</v>
      </c>
      <c r="N204" s="21">
        <v>26.802228835289561</v>
      </c>
      <c r="O204" s="21">
        <v>27.635745034819475</v>
      </c>
    </row>
    <row r="205" spans="1:15">
      <c r="A205" s="21" t="s">
        <v>29</v>
      </c>
      <c r="B205" s="21" t="s">
        <v>467</v>
      </c>
      <c r="C205" s="21" t="s">
        <v>593</v>
      </c>
      <c r="D205" s="21" t="s">
        <v>594</v>
      </c>
      <c r="E205" s="21">
        <v>93.042999267578097</v>
      </c>
      <c r="F205" s="21">
        <v>93.091003417968807</v>
      </c>
      <c r="G205" s="21">
        <v>93.512001037597699</v>
      </c>
      <c r="H205" s="21">
        <v>93.962997436523395</v>
      </c>
      <c r="I205" s="21">
        <v>94.349998474121094</v>
      </c>
      <c r="J205" s="21">
        <v>94.684997558593807</v>
      </c>
      <c r="K205" s="21">
        <v>94.984001159667997</v>
      </c>
      <c r="L205" s="21">
        <v>95.194999694824205</v>
      </c>
      <c r="M205" s="21">
        <v>95.193000793457003</v>
      </c>
      <c r="N205" s="21">
        <v>95.147003173828097</v>
      </c>
      <c r="O205" s="21">
        <v>95.142997741699205</v>
      </c>
    </row>
    <row r="206" spans="1:15">
      <c r="A206" s="21" t="s">
        <v>54</v>
      </c>
      <c r="B206" s="21" t="s">
        <v>468</v>
      </c>
      <c r="C206" s="21" t="s">
        <v>593</v>
      </c>
      <c r="D206" s="21" t="s">
        <v>594</v>
      </c>
      <c r="E206" s="21">
        <v>41.054000854492202</v>
      </c>
      <c r="F206" s="21">
        <v>41.333999633789098</v>
      </c>
      <c r="G206" s="21">
        <v>41.6380004882813</v>
      </c>
      <c r="H206" s="21">
        <v>42.430000305175803</v>
      </c>
      <c r="I206" s="21">
        <v>43.498001098632798</v>
      </c>
      <c r="J206" s="21">
        <v>43.830001831054702</v>
      </c>
      <c r="K206" s="21">
        <v>43.987998962402301</v>
      </c>
      <c r="L206" s="21">
        <v>44.277999877929702</v>
      </c>
      <c r="M206" s="21">
        <v>44.529998779296903</v>
      </c>
      <c r="N206" s="21">
        <v>44.722999572753899</v>
      </c>
      <c r="O206" s="21">
        <v>44.353000640869098</v>
      </c>
    </row>
    <row r="207" spans="1:15">
      <c r="A207" s="21" t="s">
        <v>53</v>
      </c>
      <c r="B207" s="21" t="s">
        <v>469</v>
      </c>
      <c r="C207" s="21" t="s">
        <v>593</v>
      </c>
      <c r="D207" s="21" t="s">
        <v>594</v>
      </c>
      <c r="E207" s="21">
        <v>27.25</v>
      </c>
      <c r="F207" s="21">
        <v>28.027999877929702</v>
      </c>
      <c r="G207" s="21">
        <v>28.867000579833999</v>
      </c>
      <c r="H207" s="21">
        <v>29.649000167846701</v>
      </c>
      <c r="I207" s="21">
        <v>30.566999435424801</v>
      </c>
      <c r="J207" s="21">
        <v>31.422000885009801</v>
      </c>
      <c r="K207" s="21">
        <v>32.422000885009801</v>
      </c>
      <c r="L207" s="21">
        <v>33.430999755859403</v>
      </c>
      <c r="M207" s="21">
        <v>33.681999206542997</v>
      </c>
      <c r="N207" s="21">
        <v>33.970001220703097</v>
      </c>
      <c r="O207" s="21">
        <v>34.256999969482401</v>
      </c>
    </row>
    <row r="208" spans="1:15">
      <c r="A208" s="21" t="s">
        <v>470</v>
      </c>
      <c r="B208" s="21" t="s">
        <v>471</v>
      </c>
      <c r="C208" s="21" t="s">
        <v>593</v>
      </c>
      <c r="D208" s="21" t="s">
        <v>594</v>
      </c>
      <c r="E208" s="21">
        <v>84.919998168945298</v>
      </c>
      <c r="F208" s="21">
        <v>85.247001647949205</v>
      </c>
      <c r="G208" s="21">
        <v>85.501998901367202</v>
      </c>
      <c r="H208" s="21">
        <v>85.001998901367202</v>
      </c>
      <c r="I208" s="21">
        <v>84.676002502441406</v>
      </c>
      <c r="J208" s="21">
        <v>85.083999633789105</v>
      </c>
      <c r="K208" s="21">
        <v>85.380996704101605</v>
      </c>
      <c r="L208" s="21">
        <v>86.010002136230497</v>
      </c>
      <c r="M208" s="21">
        <v>85.869003295898395</v>
      </c>
      <c r="N208" s="21">
        <v>85.353996276855497</v>
      </c>
      <c r="O208" s="21">
        <v>85.968002319335895</v>
      </c>
    </row>
    <row r="209" spans="1:15">
      <c r="A209" s="21" t="s">
        <v>472</v>
      </c>
      <c r="B209" s="21" t="s">
        <v>473</v>
      </c>
      <c r="C209" s="21" t="s">
        <v>593</v>
      </c>
      <c r="D209" s="21" t="s">
        <v>594</v>
      </c>
      <c r="E209" s="21">
        <v>31.083000183105501</v>
      </c>
      <c r="F209" s="21">
        <v>31.010999679565401</v>
      </c>
      <c r="G209" s="21">
        <v>31.306999206543001</v>
      </c>
      <c r="H209" s="21">
        <v>31.80299949646</v>
      </c>
      <c r="I209" s="21">
        <v>32.044998168945298</v>
      </c>
      <c r="J209" s="21">
        <v>32.228000640869098</v>
      </c>
      <c r="K209" s="21">
        <v>32.381999969482401</v>
      </c>
      <c r="L209" s="21">
        <v>32.547000885009801</v>
      </c>
      <c r="M209" s="21">
        <v>32.750999450683601</v>
      </c>
      <c r="N209" s="21">
        <v>32.955001831054702</v>
      </c>
      <c r="O209" s="21">
        <v>33.154998779296903</v>
      </c>
    </row>
    <row r="210" spans="1:15">
      <c r="A210" s="21" t="s">
        <v>474</v>
      </c>
      <c r="B210" s="21" t="s">
        <v>475</v>
      </c>
      <c r="C210" s="21" t="s">
        <v>593</v>
      </c>
      <c r="D210" s="21" t="s">
        <v>594</v>
      </c>
      <c r="E210" s="21">
        <v>10.1379995346069</v>
      </c>
      <c r="F210" s="21">
        <v>10.222999572753899</v>
      </c>
      <c r="G210" s="21">
        <v>10.335000038146999</v>
      </c>
      <c r="H210" s="21">
        <v>10.4619998931885</v>
      </c>
      <c r="I210" s="21">
        <v>10.6960000991821</v>
      </c>
      <c r="J210" s="21">
        <v>11.003999710083001</v>
      </c>
      <c r="K210" s="21">
        <v>11.121000289916999</v>
      </c>
      <c r="L210" s="21">
        <v>10.8420000076294</v>
      </c>
      <c r="M210" s="21">
        <v>10.960000038146999</v>
      </c>
      <c r="N210" s="21">
        <v>11.0629997253418</v>
      </c>
      <c r="O210" s="21">
        <v>11.1579999923706</v>
      </c>
    </row>
    <row r="211" spans="1:15">
      <c r="A211" s="21" t="s">
        <v>476</v>
      </c>
      <c r="B211" s="21" t="s">
        <v>477</v>
      </c>
      <c r="C211" s="21" t="s">
        <v>593</v>
      </c>
      <c r="D211" s="21" t="s">
        <v>594</v>
      </c>
      <c r="E211" s="21">
        <v>58.520999908447301</v>
      </c>
      <c r="F211" s="21">
        <v>57.396999359130902</v>
      </c>
      <c r="G211" s="21">
        <v>58.220001220703097</v>
      </c>
      <c r="H211" s="21">
        <v>58.333000183105497</v>
      </c>
      <c r="I211" s="21">
        <v>58.244998931884801</v>
      </c>
      <c r="J211" s="21">
        <v>58.095001220703097</v>
      </c>
      <c r="K211" s="21">
        <v>60.437000274658203</v>
      </c>
      <c r="L211" s="21">
        <v>59.583999633789098</v>
      </c>
      <c r="M211" s="21">
        <v>59.988998413085902</v>
      </c>
      <c r="N211" s="21">
        <v>59.759998321533203</v>
      </c>
      <c r="O211" s="21">
        <v>61.146999359130902</v>
      </c>
    </row>
    <row r="212" spans="1:15">
      <c r="A212" s="21" t="s">
        <v>478</v>
      </c>
      <c r="B212" s="21" t="s">
        <v>479</v>
      </c>
      <c r="C212" s="21" t="s">
        <v>593</v>
      </c>
      <c r="D212" s="21" t="s">
        <v>594</v>
      </c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</row>
    <row r="213" spans="1:15">
      <c r="A213" s="21" t="s">
        <v>480</v>
      </c>
      <c r="B213" s="21" t="s">
        <v>481</v>
      </c>
      <c r="C213" s="21" t="s">
        <v>593</v>
      </c>
      <c r="D213" s="21" t="s">
        <v>594</v>
      </c>
      <c r="E213" s="21">
        <v>10.885999679565399</v>
      </c>
      <c r="F213" s="21">
        <v>10.986000061035201</v>
      </c>
      <c r="G213" s="21">
        <v>11.08899974823</v>
      </c>
      <c r="H213" s="21">
        <v>11.1960000991821</v>
      </c>
      <c r="I213" s="21">
        <v>11.2449998855591</v>
      </c>
      <c r="J213" s="21">
        <v>11.295000076293899</v>
      </c>
      <c r="K213" s="21">
        <v>11.3489999771118</v>
      </c>
      <c r="L213" s="21">
        <v>11.406999588012701</v>
      </c>
      <c r="M213" s="21">
        <v>11.4659996032715</v>
      </c>
      <c r="N213" s="21">
        <v>11.520999908447299</v>
      </c>
      <c r="O213" s="21">
        <v>11.581999778747599</v>
      </c>
    </row>
    <row r="214" spans="1:15">
      <c r="A214" s="21" t="s">
        <v>482</v>
      </c>
      <c r="B214" s="21" t="s">
        <v>483</v>
      </c>
      <c r="C214" s="21" t="s">
        <v>593</v>
      </c>
      <c r="D214" s="21" t="s">
        <v>594</v>
      </c>
      <c r="E214" s="21">
        <v>66.172996520996094</v>
      </c>
      <c r="F214" s="21">
        <v>67.860000610351605</v>
      </c>
      <c r="G214" s="21">
        <v>67.560997009277301</v>
      </c>
      <c r="H214" s="21">
        <v>69.889999389648395</v>
      </c>
      <c r="I214" s="21">
        <v>69.607002258300795</v>
      </c>
      <c r="J214" s="21">
        <v>67.557998657226605</v>
      </c>
      <c r="K214" s="21">
        <v>68.289001464843807</v>
      </c>
      <c r="L214" s="21">
        <v>69.841003417968807</v>
      </c>
      <c r="M214" s="21">
        <v>68.652999877929702</v>
      </c>
      <c r="N214" s="21">
        <v>69.427001953125</v>
      </c>
      <c r="O214" s="21">
        <v>71.741996765136705</v>
      </c>
    </row>
    <row r="215" spans="1:15">
      <c r="A215" s="21" t="s">
        <v>484</v>
      </c>
      <c r="B215" s="21" t="s">
        <v>485</v>
      </c>
      <c r="C215" s="21" t="s">
        <v>593</v>
      </c>
      <c r="D215" s="21" t="s">
        <v>594</v>
      </c>
      <c r="E215" s="21">
        <v>21.237005268226863</v>
      </c>
      <c r="F215" s="21">
        <v>21.458312742353606</v>
      </c>
      <c r="G215" s="21">
        <v>21.655270737951888</v>
      </c>
      <c r="H215" s="21">
        <v>22.096281591465868</v>
      </c>
      <c r="I215" s="21">
        <v>22.515969926402025</v>
      </c>
      <c r="J215" s="21">
        <v>22.887465962457068</v>
      </c>
      <c r="K215" s="21">
        <v>23.258353224570619</v>
      </c>
      <c r="L215" s="21">
        <v>23.520568255268685</v>
      </c>
      <c r="M215" s="21">
        <v>23.645798669531274</v>
      </c>
      <c r="N215" s="21">
        <v>23.761003718249704</v>
      </c>
      <c r="O215" s="21">
        <v>23.827627370259552</v>
      </c>
    </row>
    <row r="216" spans="1:15">
      <c r="A216" s="21" t="s">
        <v>486</v>
      </c>
      <c r="B216" s="21" t="s">
        <v>487</v>
      </c>
      <c r="C216" s="21" t="s">
        <v>593</v>
      </c>
      <c r="D216" s="21" t="s">
        <v>594</v>
      </c>
      <c r="E216" s="21">
        <v>15.1090002059937</v>
      </c>
      <c r="F216" s="21">
        <v>14.6990003585815</v>
      </c>
      <c r="G216" s="21">
        <v>14.5970001220703</v>
      </c>
      <c r="H216" s="21">
        <v>14.211000442504901</v>
      </c>
      <c r="I216" s="21">
        <v>13.076000213623001</v>
      </c>
      <c r="J216" s="21">
        <v>13.461000442504901</v>
      </c>
      <c r="K216" s="21">
        <v>13.413999557495099</v>
      </c>
      <c r="L216" s="21">
        <v>12.725999832153301</v>
      </c>
      <c r="M216" s="21">
        <v>12.029000282287599</v>
      </c>
      <c r="N216" s="21">
        <v>11.638999938964799</v>
      </c>
      <c r="O216" s="21">
        <v>11.480999946594199</v>
      </c>
    </row>
    <row r="217" spans="1:15">
      <c r="A217" s="21" t="s">
        <v>488</v>
      </c>
      <c r="B217" s="21" t="s">
        <v>489</v>
      </c>
      <c r="C217" s="21" t="s">
        <v>593</v>
      </c>
      <c r="D217" s="21" t="s">
        <v>594</v>
      </c>
      <c r="E217" s="21">
        <v>21.337050816736379</v>
      </c>
      <c r="F217" s="21">
        <v>21.556443314535535</v>
      </c>
      <c r="G217" s="21">
        <v>21.752076967684204</v>
      </c>
      <c r="H217" s="21">
        <v>22.190869344693919</v>
      </c>
      <c r="I217" s="21">
        <v>22.607374933201168</v>
      </c>
      <c r="J217" s="21">
        <v>22.978034795216765</v>
      </c>
      <c r="K217" s="21">
        <v>23.347165920247736</v>
      </c>
      <c r="L217" s="21">
        <v>23.607325531290897</v>
      </c>
      <c r="M217" s="21">
        <v>23.730953868718252</v>
      </c>
      <c r="N217" s="21">
        <v>23.844588125733821</v>
      </c>
      <c r="O217" s="21">
        <v>23.908864597102561</v>
      </c>
    </row>
    <row r="218" spans="1:15">
      <c r="A218" s="21" t="s">
        <v>490</v>
      </c>
      <c r="B218" s="21" t="s">
        <v>491</v>
      </c>
      <c r="C218" s="21" t="s">
        <v>593</v>
      </c>
      <c r="D218" s="21" t="s">
        <v>594</v>
      </c>
      <c r="E218" s="21">
        <v>66.722199243841786</v>
      </c>
      <c r="F218" s="21">
        <v>66.87439487346515</v>
      </c>
      <c r="G218" s="21">
        <v>67.208198353101466</v>
      </c>
      <c r="H218" s="21">
        <v>67.402018413722331</v>
      </c>
      <c r="I218" s="21">
        <v>67.573535041903639</v>
      </c>
      <c r="J218" s="21">
        <v>67.57565437945108</v>
      </c>
      <c r="K218" s="21">
        <v>67.683597176781646</v>
      </c>
      <c r="L218" s="21">
        <v>67.883026868767914</v>
      </c>
      <c r="M218" s="21">
        <v>67.983416179332323</v>
      </c>
      <c r="N218" s="21">
        <v>67.847338842695635</v>
      </c>
      <c r="O218" s="21">
        <v>67.706464315535996</v>
      </c>
    </row>
    <row r="219" spans="1:15">
      <c r="A219" s="21" t="s">
        <v>492</v>
      </c>
      <c r="B219" s="21" t="s">
        <v>493</v>
      </c>
      <c r="C219" s="21" t="s">
        <v>593</v>
      </c>
      <c r="D219" s="21" t="s">
        <v>594</v>
      </c>
      <c r="E219" s="21">
        <v>47.811000823974602</v>
      </c>
      <c r="F219" s="21">
        <v>47.9869995117188</v>
      </c>
      <c r="G219" s="21">
        <v>48.272998809814503</v>
      </c>
      <c r="H219" s="21">
        <v>48.514999389648402</v>
      </c>
      <c r="I219" s="21">
        <v>48.7299995422363</v>
      </c>
      <c r="J219" s="21">
        <v>48.981998443603501</v>
      </c>
      <c r="K219" s="21">
        <v>49.269001007080099</v>
      </c>
      <c r="L219" s="21">
        <v>49.497001647949197</v>
      </c>
      <c r="M219" s="21">
        <v>49.719001770019503</v>
      </c>
      <c r="N219" s="21">
        <v>49.932998657226598</v>
      </c>
      <c r="O219" s="21">
        <v>50.112998962402301</v>
      </c>
    </row>
    <row r="220" spans="1:15">
      <c r="A220" s="21" t="s">
        <v>494</v>
      </c>
      <c r="B220" s="21" t="s">
        <v>495</v>
      </c>
      <c r="C220" s="21" t="s">
        <v>593</v>
      </c>
      <c r="D220" s="21" t="s">
        <v>594</v>
      </c>
      <c r="E220" s="21">
        <v>84.827003479003906</v>
      </c>
      <c r="F220" s="21">
        <v>85.022003173828097</v>
      </c>
      <c r="G220" s="21">
        <v>85.231002807617202</v>
      </c>
      <c r="H220" s="21">
        <v>85.436996459960895</v>
      </c>
      <c r="I220" s="21">
        <v>85.586997985839801</v>
      </c>
      <c r="J220" s="21">
        <v>85.724998474121094</v>
      </c>
      <c r="K220" s="21">
        <v>85.809997558593807</v>
      </c>
      <c r="L220" s="21">
        <v>85.832000732421903</v>
      </c>
      <c r="M220" s="21">
        <v>85.779998779296903</v>
      </c>
      <c r="N220" s="21">
        <v>85.811996459960895</v>
      </c>
      <c r="O220" s="21">
        <v>85.845001220703097</v>
      </c>
    </row>
    <row r="221" spans="1:15">
      <c r="A221" s="21" t="s">
        <v>496</v>
      </c>
      <c r="B221" s="21" t="s">
        <v>497</v>
      </c>
      <c r="C221" s="21" t="s">
        <v>593</v>
      </c>
      <c r="D221" s="21" t="s">
        <v>594</v>
      </c>
      <c r="E221" s="21">
        <v>86.224998474121094</v>
      </c>
      <c r="F221" s="21">
        <v>84.325996398925795</v>
      </c>
      <c r="G221" s="21">
        <v>84.027999877929702</v>
      </c>
      <c r="H221" s="21">
        <v>84.003997802734403</v>
      </c>
      <c r="I221" s="21">
        <v>84.475997924804702</v>
      </c>
      <c r="J221" s="21">
        <v>84.387001037597699</v>
      </c>
      <c r="K221" s="21">
        <v>84.544998168945298</v>
      </c>
      <c r="L221" s="21">
        <v>84.845001220703097</v>
      </c>
      <c r="M221" s="21">
        <v>84.573997497558594</v>
      </c>
      <c r="N221" s="21">
        <v>84.736999511718807</v>
      </c>
      <c r="O221" s="21">
        <v>85.186996459960895</v>
      </c>
    </row>
    <row r="222" spans="1:15">
      <c r="A222" s="21" t="s">
        <v>108</v>
      </c>
      <c r="B222" s="21" t="s">
        <v>498</v>
      </c>
      <c r="C222" s="21" t="s">
        <v>593</v>
      </c>
      <c r="D222" s="21" t="s">
        <v>594</v>
      </c>
      <c r="E222" s="21">
        <v>85.878997802734403</v>
      </c>
      <c r="F222" s="21">
        <v>83.808998107910199</v>
      </c>
      <c r="G222" s="21">
        <v>82.744003295898395</v>
      </c>
      <c r="H222" s="21">
        <v>83.185997009277301</v>
      </c>
      <c r="I222" s="21">
        <v>83.763999938964801</v>
      </c>
      <c r="J222" s="21">
        <v>83.123001098632798</v>
      </c>
      <c r="K222" s="21">
        <v>81.430000305175795</v>
      </c>
      <c r="L222" s="21">
        <v>83.5</v>
      </c>
      <c r="M222" s="21">
        <v>85.805999755859403</v>
      </c>
      <c r="N222" s="21">
        <v>85.418998718261705</v>
      </c>
      <c r="O222" s="21">
        <v>84.800003051757798</v>
      </c>
    </row>
    <row r="223" spans="1:15">
      <c r="A223" s="21" t="s">
        <v>78</v>
      </c>
      <c r="B223" s="21" t="s">
        <v>499</v>
      </c>
      <c r="C223" s="21" t="s">
        <v>593</v>
      </c>
      <c r="D223" s="21" t="s">
        <v>594</v>
      </c>
      <c r="E223" s="21">
        <v>89.593002319335895</v>
      </c>
      <c r="F223" s="21">
        <v>89.311996459960895</v>
      </c>
      <c r="G223" s="21">
        <v>89.054000854492202</v>
      </c>
      <c r="H223" s="21">
        <v>89.582000732421903</v>
      </c>
      <c r="I223" s="21">
        <v>89.551002502441406</v>
      </c>
      <c r="J223" s="21">
        <v>89.407997131347699</v>
      </c>
      <c r="K223" s="21">
        <v>89.667999267578097</v>
      </c>
      <c r="L223" s="21">
        <v>89.746002197265597</v>
      </c>
      <c r="M223" s="21">
        <v>90.011001586914105</v>
      </c>
      <c r="N223" s="21">
        <v>90.141998291015597</v>
      </c>
      <c r="O223" s="21">
        <v>90.403999328613295</v>
      </c>
    </row>
    <row r="224" spans="1:15">
      <c r="A224" s="21" t="s">
        <v>500</v>
      </c>
      <c r="B224" s="21" t="s">
        <v>501</v>
      </c>
      <c r="C224" s="21" t="s">
        <v>593</v>
      </c>
      <c r="D224" s="21" t="s">
        <v>594</v>
      </c>
      <c r="E224" s="21">
        <v>70.801002502441406</v>
      </c>
      <c r="F224" s="21">
        <v>70.068000793457003</v>
      </c>
      <c r="G224" s="21">
        <v>69.366996765136705</v>
      </c>
      <c r="H224" s="21">
        <v>68.623001098632798</v>
      </c>
      <c r="I224" s="21">
        <v>67.893997192382798</v>
      </c>
      <c r="J224" s="21">
        <v>67.198997497558594</v>
      </c>
      <c r="K224" s="21">
        <v>66.398002624511705</v>
      </c>
      <c r="L224" s="21">
        <v>65.541000366210895</v>
      </c>
      <c r="M224" s="21">
        <v>64.726997375488295</v>
      </c>
      <c r="N224" s="21">
        <v>64.897003173828097</v>
      </c>
      <c r="O224" s="21">
        <v>65.036003112792997</v>
      </c>
    </row>
    <row r="225" spans="1:15">
      <c r="A225" s="21" t="s">
        <v>502</v>
      </c>
      <c r="B225" s="21" t="s">
        <v>503</v>
      </c>
      <c r="C225" s="21" t="s">
        <v>593</v>
      </c>
      <c r="D225" s="21" t="s">
        <v>594</v>
      </c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</row>
    <row r="226" spans="1:15">
      <c r="A226" s="21" t="s">
        <v>504</v>
      </c>
      <c r="B226" s="21" t="s">
        <v>505</v>
      </c>
      <c r="C226" s="21" t="s">
        <v>593</v>
      </c>
      <c r="D226" s="21" t="s">
        <v>594</v>
      </c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</row>
    <row r="227" spans="1:15">
      <c r="A227" s="21" t="s">
        <v>506</v>
      </c>
      <c r="B227" s="21" t="s">
        <v>507</v>
      </c>
      <c r="C227" s="21" t="s">
        <v>593</v>
      </c>
      <c r="D227" s="21" t="s">
        <v>594</v>
      </c>
      <c r="E227" s="21">
        <v>61.771999359130902</v>
      </c>
      <c r="F227" s="21">
        <v>61.819999694824197</v>
      </c>
      <c r="G227" s="21">
        <v>63.187000274658203</v>
      </c>
      <c r="H227" s="21">
        <v>62.602001190185497</v>
      </c>
      <c r="I227" s="21">
        <v>62.629001617431598</v>
      </c>
      <c r="J227" s="21">
        <v>62.659000396728501</v>
      </c>
      <c r="K227" s="21">
        <v>62.694000244140597</v>
      </c>
      <c r="L227" s="21">
        <v>62.735000610351598</v>
      </c>
      <c r="M227" s="21">
        <v>62.778999328613303</v>
      </c>
      <c r="N227" s="21">
        <v>62.826999664306598</v>
      </c>
      <c r="O227" s="21">
        <v>62.880001068115199</v>
      </c>
    </row>
    <row r="228" spans="1:15">
      <c r="A228" s="21" t="s">
        <v>508</v>
      </c>
      <c r="B228" s="21" t="s">
        <v>509</v>
      </c>
      <c r="C228" s="21" t="s">
        <v>593</v>
      </c>
      <c r="D228" s="21" t="s">
        <v>594</v>
      </c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</row>
    <row r="229" spans="1:15">
      <c r="A229" s="21" t="s">
        <v>510</v>
      </c>
      <c r="B229" s="21" t="s">
        <v>511</v>
      </c>
      <c r="C229" s="21" t="s">
        <v>593</v>
      </c>
      <c r="D229" s="21" t="s">
        <v>594</v>
      </c>
      <c r="E229" s="21">
        <v>6.3150000572204599</v>
      </c>
      <c r="F229" s="21">
        <v>6.375</v>
      </c>
      <c r="G229" s="21">
        <v>6.5409998893737802</v>
      </c>
      <c r="H229" s="21">
        <v>6.5440001487731898</v>
      </c>
      <c r="I229" s="21">
        <v>6.6550002098083496</v>
      </c>
      <c r="J229" s="21">
        <v>6.7259998321533203</v>
      </c>
      <c r="K229" s="21">
        <v>6.8119997978210396</v>
      </c>
      <c r="L229" s="21">
        <v>6.84299993515015</v>
      </c>
      <c r="M229" s="21">
        <v>6.7490000724792498</v>
      </c>
      <c r="N229" s="21">
        <v>6.7020001411437997</v>
      </c>
      <c r="O229" s="21">
        <v>6.7290000915527299</v>
      </c>
    </row>
    <row r="230" spans="1:15">
      <c r="A230" s="21" t="s">
        <v>512</v>
      </c>
      <c r="B230" s="21" t="s">
        <v>513</v>
      </c>
      <c r="C230" s="21" t="s">
        <v>593</v>
      </c>
      <c r="D230" s="21" t="s">
        <v>594</v>
      </c>
      <c r="E230" s="21">
        <v>43.305624718425442</v>
      </c>
      <c r="F230" s="21">
        <v>44.110344621616335</v>
      </c>
      <c r="G230" s="21">
        <v>44.913732683209268</v>
      </c>
      <c r="H230" s="21">
        <v>45.850519469959607</v>
      </c>
      <c r="I230" s="21">
        <v>46.831358163073482</v>
      </c>
      <c r="J230" s="21">
        <v>47.772169190502439</v>
      </c>
      <c r="K230" s="21">
        <v>48.601756042271809</v>
      </c>
      <c r="L230" s="21">
        <v>49.770319120756177</v>
      </c>
      <c r="M230" s="21">
        <v>50.606649706047833</v>
      </c>
      <c r="N230" s="21">
        <v>51.320595529242944</v>
      </c>
      <c r="O230" s="21">
        <v>51.877141689701666</v>
      </c>
    </row>
    <row r="231" spans="1:15">
      <c r="A231" s="21" t="s">
        <v>514</v>
      </c>
      <c r="B231" s="21" t="s">
        <v>515</v>
      </c>
      <c r="C231" s="21" t="s">
        <v>593</v>
      </c>
      <c r="D231" s="21" t="s">
        <v>594</v>
      </c>
      <c r="E231" s="21">
        <v>77.193487807708422</v>
      </c>
      <c r="F231" s="21">
        <v>76.984917387337987</v>
      </c>
      <c r="G231" s="21">
        <v>77.469964414719229</v>
      </c>
      <c r="H231" s="21">
        <v>77.434692106531983</v>
      </c>
      <c r="I231" s="21">
        <v>77.789055215332311</v>
      </c>
      <c r="J231" s="21">
        <v>77.693830399999882</v>
      </c>
      <c r="K231" s="21">
        <v>78.403916368277024</v>
      </c>
      <c r="L231" s="21">
        <v>78.665269081886152</v>
      </c>
      <c r="M231" s="21">
        <v>78.803996269517569</v>
      </c>
      <c r="N231" s="21">
        <v>79.111451537791623</v>
      </c>
      <c r="O231" s="21">
        <v>79.171712615359539</v>
      </c>
    </row>
    <row r="232" spans="1:15">
      <c r="A232" s="21" t="s">
        <v>44</v>
      </c>
      <c r="B232" s="21" t="s">
        <v>516</v>
      </c>
      <c r="C232" s="21" t="s">
        <v>593</v>
      </c>
      <c r="D232" s="21" t="s">
        <v>594</v>
      </c>
      <c r="E232" s="21">
        <v>11.883999824523899</v>
      </c>
      <c r="F232" s="21">
        <v>12.5329999923706</v>
      </c>
      <c r="G232" s="21">
        <v>13.2299995422363</v>
      </c>
      <c r="H232" s="21">
        <v>13.972999572753899</v>
      </c>
      <c r="I232" s="21">
        <v>14.7650003433228</v>
      </c>
      <c r="J232" s="21">
        <v>15.5950002670288</v>
      </c>
      <c r="K232" s="21">
        <v>16.469999313354499</v>
      </c>
      <c r="L232" s="21">
        <v>16.6380004882813</v>
      </c>
      <c r="M232" s="21">
        <v>16.795000076293899</v>
      </c>
      <c r="N232" s="21">
        <v>16.950000762939499</v>
      </c>
      <c r="O232" s="21">
        <v>17.1159992218018</v>
      </c>
    </row>
    <row r="233" spans="1:15">
      <c r="A233" s="21" t="s">
        <v>30</v>
      </c>
      <c r="B233" s="21" t="s">
        <v>517</v>
      </c>
      <c r="C233" s="21" t="s">
        <v>593</v>
      </c>
      <c r="D233" s="21" t="s">
        <v>594</v>
      </c>
      <c r="E233" s="21">
        <v>43.308998107910199</v>
      </c>
      <c r="F233" s="21">
        <v>44.715999603271499</v>
      </c>
      <c r="G233" s="21">
        <v>44.544998168945298</v>
      </c>
      <c r="H233" s="21">
        <v>42.326999664306598</v>
      </c>
      <c r="I233" s="21">
        <v>41.669998168945298</v>
      </c>
      <c r="J233" s="21">
        <v>44.583000183105497</v>
      </c>
      <c r="K233" s="21">
        <v>47.358001708984403</v>
      </c>
      <c r="L233" s="21">
        <v>48.423000335693402</v>
      </c>
      <c r="M233" s="21">
        <v>49.062000274658203</v>
      </c>
      <c r="N233" s="21">
        <v>49.402999877929702</v>
      </c>
      <c r="O233" s="21">
        <v>48.534000396728501</v>
      </c>
    </row>
    <row r="234" spans="1:15">
      <c r="A234" s="21" t="s">
        <v>518</v>
      </c>
      <c r="B234" s="21" t="s">
        <v>519</v>
      </c>
      <c r="C234" s="21" t="s">
        <v>593</v>
      </c>
      <c r="D234" s="21" t="s">
        <v>594</v>
      </c>
      <c r="E234" s="21">
        <v>53.672000885009801</v>
      </c>
      <c r="F234" s="21">
        <v>53.894001007080099</v>
      </c>
      <c r="G234" s="21">
        <v>54.148998260497997</v>
      </c>
      <c r="H234" s="21">
        <v>54.441001892089801</v>
      </c>
      <c r="I234" s="21">
        <v>54.745998382568402</v>
      </c>
      <c r="J234" s="21">
        <v>55.061000823974602</v>
      </c>
      <c r="K234" s="21">
        <v>55.380001068115199</v>
      </c>
      <c r="L234" s="21">
        <v>55.689998626708999</v>
      </c>
      <c r="M234" s="21">
        <v>56.023998260497997</v>
      </c>
      <c r="N234" s="21">
        <v>56.390998840332003</v>
      </c>
      <c r="O234" s="21">
        <v>56.756999969482401</v>
      </c>
    </row>
    <row r="235" spans="1:15">
      <c r="A235" s="21" t="s">
        <v>31</v>
      </c>
      <c r="B235" s="21" t="s">
        <v>520</v>
      </c>
      <c r="C235" s="21" t="s">
        <v>593</v>
      </c>
      <c r="D235" s="21" t="s">
        <v>594</v>
      </c>
      <c r="E235" s="21">
        <v>70.900001525878906</v>
      </c>
      <c r="F235" s="21">
        <v>71.086997985839801</v>
      </c>
      <c r="G235" s="21">
        <v>71.277000427246094</v>
      </c>
      <c r="H235" s="21">
        <v>71.469001770019503</v>
      </c>
      <c r="I235" s="21">
        <v>71.660003662109403</v>
      </c>
      <c r="J235" s="21">
        <v>71.8489990234375</v>
      </c>
      <c r="K235" s="21">
        <v>72.035003662109403</v>
      </c>
      <c r="L235" s="21">
        <v>72.222000122070298</v>
      </c>
      <c r="M235" s="21">
        <v>72.404998779296903</v>
      </c>
      <c r="N235" s="21">
        <v>72.586997985839801</v>
      </c>
      <c r="O235" s="21">
        <v>72.764999389648395</v>
      </c>
    </row>
    <row r="236" spans="1:15">
      <c r="A236" s="21" t="s">
        <v>521</v>
      </c>
      <c r="B236" s="21" t="s">
        <v>522</v>
      </c>
      <c r="C236" s="21" t="s">
        <v>593</v>
      </c>
      <c r="D236" s="21" t="s">
        <v>594</v>
      </c>
      <c r="E236" s="21">
        <v>62.160502705255119</v>
      </c>
      <c r="F236" s="21">
        <v>61.79282799331979</v>
      </c>
      <c r="G236" s="21">
        <v>62.148621582904084</v>
      </c>
      <c r="H236" s="21">
        <v>62.45612338408354</v>
      </c>
      <c r="I236" s="21">
        <v>63.292226609198259</v>
      </c>
      <c r="J236" s="21">
        <v>63.356348958341947</v>
      </c>
      <c r="K236" s="21">
        <v>63.713329277579838</v>
      </c>
      <c r="L236" s="21">
        <v>63.243192017056067</v>
      </c>
      <c r="M236" s="21">
        <v>62.910110465084564</v>
      </c>
      <c r="N236" s="21">
        <v>62.415266844141136</v>
      </c>
      <c r="O236" s="21">
        <v>62.174183331526677</v>
      </c>
    </row>
    <row r="237" spans="1:15">
      <c r="A237" s="21" t="s">
        <v>523</v>
      </c>
      <c r="B237" s="21" t="s">
        <v>524</v>
      </c>
      <c r="C237" s="21" t="s">
        <v>593</v>
      </c>
      <c r="D237" s="21" t="s">
        <v>594</v>
      </c>
      <c r="E237" s="21">
        <v>28.8719997406006</v>
      </c>
      <c r="F237" s="21">
        <v>28.597000122070298</v>
      </c>
      <c r="G237" s="21">
        <v>28.590999603271499</v>
      </c>
      <c r="H237" s="21">
        <v>29.798000335693398</v>
      </c>
      <c r="I237" s="21">
        <v>30.649000167846701</v>
      </c>
      <c r="J237" s="21">
        <v>30.458000183105501</v>
      </c>
      <c r="K237" s="21">
        <v>29.264999389648398</v>
      </c>
      <c r="L237" s="21">
        <v>30.919000625610401</v>
      </c>
      <c r="M237" s="21">
        <v>31.5230007171631</v>
      </c>
      <c r="N237" s="21">
        <v>30.906999588012699</v>
      </c>
      <c r="O237" s="21">
        <v>31.070999145507798</v>
      </c>
    </row>
    <row r="238" spans="1:15">
      <c r="A238" s="21" t="s">
        <v>525</v>
      </c>
      <c r="B238" s="21" t="s">
        <v>526</v>
      </c>
      <c r="C238" s="21" t="s">
        <v>593</v>
      </c>
      <c r="D238" s="21" t="s">
        <v>594</v>
      </c>
      <c r="E238" s="21">
        <v>59.170228380340802</v>
      </c>
      <c r="F238" s="21">
        <v>59.586295865263672</v>
      </c>
      <c r="G238" s="21">
        <v>60.666287785637671</v>
      </c>
      <c r="H238" s="21">
        <v>60.487173198413359</v>
      </c>
      <c r="I238" s="21">
        <v>61.19748313651175</v>
      </c>
      <c r="J238" s="21">
        <v>61.220516248932739</v>
      </c>
      <c r="K238" s="21">
        <v>61.295384671851572</v>
      </c>
      <c r="L238" s="21">
        <v>61.846798536138877</v>
      </c>
      <c r="M238" s="21">
        <v>63.630132461841427</v>
      </c>
      <c r="N238" s="21">
        <v>63.125902295505185</v>
      </c>
      <c r="O238" s="21">
        <v>63.28394676031224</v>
      </c>
    </row>
    <row r="239" spans="1:15">
      <c r="A239" s="21" t="s">
        <v>527</v>
      </c>
      <c r="B239" s="21" t="s">
        <v>528</v>
      </c>
      <c r="C239" s="21" t="s">
        <v>593</v>
      </c>
      <c r="D239" s="21" t="s">
        <v>594</v>
      </c>
      <c r="E239" s="21">
        <v>44.605998992919901</v>
      </c>
      <c r="F239" s="21">
        <v>44.790000915527301</v>
      </c>
      <c r="G239" s="21">
        <v>45.063999176025398</v>
      </c>
      <c r="H239" s="21">
        <v>45.331001281738303</v>
      </c>
      <c r="I239" s="21">
        <v>45.5260009765625</v>
      </c>
      <c r="J239" s="21">
        <v>45.525001525878899</v>
      </c>
      <c r="K239" s="21">
        <v>45.766998291015597</v>
      </c>
      <c r="L239" s="21">
        <v>46.058998107910199</v>
      </c>
      <c r="M239" s="21">
        <v>46.297000885009801</v>
      </c>
      <c r="N239" s="21">
        <v>46.471000671386697</v>
      </c>
      <c r="O239" s="21">
        <v>46.493000030517599</v>
      </c>
    </row>
    <row r="240" spans="1:15">
      <c r="A240" s="21" t="s">
        <v>529</v>
      </c>
      <c r="B240" s="21" t="s">
        <v>530</v>
      </c>
      <c r="C240" s="21" t="s">
        <v>593</v>
      </c>
      <c r="D240" s="21" t="s">
        <v>594</v>
      </c>
      <c r="E240" s="21">
        <v>20.622333000696429</v>
      </c>
      <c r="F240" s="21">
        <v>20.924295163562675</v>
      </c>
      <c r="G240" s="21">
        <v>21.18473213455492</v>
      </c>
      <c r="H240" s="21">
        <v>22.301254739076647</v>
      </c>
      <c r="I240" s="21">
        <v>23.580861657235218</v>
      </c>
      <c r="J240" s="21">
        <v>24.282288003666981</v>
      </c>
      <c r="K240" s="21">
        <v>24.883876756648721</v>
      </c>
      <c r="L240" s="21">
        <v>25.434460564552275</v>
      </c>
      <c r="M240" s="21">
        <v>25.947514271437331</v>
      </c>
      <c r="N240" s="21">
        <v>26.802228835289561</v>
      </c>
      <c r="O240" s="21">
        <v>27.635745034819475</v>
      </c>
    </row>
    <row r="241" spans="1:15">
      <c r="A241" s="21" t="s">
        <v>531</v>
      </c>
      <c r="B241" s="21" t="s">
        <v>532</v>
      </c>
      <c r="C241" s="21" t="s">
        <v>593</v>
      </c>
      <c r="D241" s="21" t="s">
        <v>594</v>
      </c>
      <c r="E241" s="21">
        <v>21.337050816736376</v>
      </c>
      <c r="F241" s="21">
        <v>21.556443314535535</v>
      </c>
      <c r="G241" s="21">
        <v>21.752076967684204</v>
      </c>
      <c r="H241" s="21">
        <v>22.190869344693919</v>
      </c>
      <c r="I241" s="21">
        <v>22.607374933201168</v>
      </c>
      <c r="J241" s="21">
        <v>22.978034795216765</v>
      </c>
      <c r="K241" s="21">
        <v>23.347165920247736</v>
      </c>
      <c r="L241" s="21">
        <v>23.607325531290897</v>
      </c>
      <c r="M241" s="21">
        <v>23.730953868718252</v>
      </c>
      <c r="N241" s="21">
        <v>23.844588125733821</v>
      </c>
      <c r="O241" s="21">
        <v>23.908864597102561</v>
      </c>
    </row>
    <row r="242" spans="1:15">
      <c r="A242" s="21" t="s">
        <v>533</v>
      </c>
      <c r="B242" s="21" t="s">
        <v>534</v>
      </c>
      <c r="C242" s="21" t="s">
        <v>593</v>
      </c>
      <c r="D242" s="21" t="s">
        <v>594</v>
      </c>
      <c r="E242" s="21">
        <v>79.916000366210895</v>
      </c>
      <c r="F242" s="21">
        <v>79.208000183105497</v>
      </c>
      <c r="G242" s="21">
        <v>78.512001037597699</v>
      </c>
      <c r="H242" s="21">
        <v>78.192001342773395</v>
      </c>
      <c r="I242" s="21">
        <v>79.791999816894503</v>
      </c>
      <c r="J242" s="21">
        <v>78.501998901367202</v>
      </c>
      <c r="K242" s="21">
        <v>78.515998840332003</v>
      </c>
      <c r="L242" s="21">
        <v>77.799003601074205</v>
      </c>
      <c r="M242" s="21">
        <v>76.480003356933594</v>
      </c>
      <c r="N242" s="21">
        <v>76.502998352050795</v>
      </c>
      <c r="O242" s="21">
        <v>76.5469970703125</v>
      </c>
    </row>
    <row r="243" spans="1:15">
      <c r="A243" s="21" t="s">
        <v>56</v>
      </c>
      <c r="B243" s="21" t="s">
        <v>535</v>
      </c>
      <c r="C243" s="21" t="s">
        <v>593</v>
      </c>
      <c r="D243" s="21" t="s">
        <v>594</v>
      </c>
      <c r="E243" s="21">
        <v>70.262001037597699</v>
      </c>
      <c r="F243" s="21">
        <v>70.125999450683594</v>
      </c>
      <c r="G243" s="21">
        <v>68.533996582031307</v>
      </c>
      <c r="H243" s="21">
        <v>71.233001708984403</v>
      </c>
      <c r="I243" s="21">
        <v>71.467002868652301</v>
      </c>
      <c r="J243" s="21">
        <v>72.129997253417997</v>
      </c>
      <c r="K243" s="21">
        <v>72.283996582031307</v>
      </c>
      <c r="L243" s="21">
        <v>72.418998718261705</v>
      </c>
      <c r="M243" s="21">
        <v>72.552001953125</v>
      </c>
      <c r="N243" s="21">
        <v>72.685997009277301</v>
      </c>
      <c r="O243" s="21">
        <v>72.821998596191406</v>
      </c>
    </row>
    <row r="244" spans="1:15">
      <c r="A244" s="21" t="s">
        <v>536</v>
      </c>
      <c r="B244" s="21" t="s">
        <v>537</v>
      </c>
      <c r="C244" s="21" t="s">
        <v>593</v>
      </c>
      <c r="D244" s="21" t="s">
        <v>594</v>
      </c>
      <c r="E244" s="21">
        <v>60.990001678466797</v>
      </c>
      <c r="F244" s="21">
        <v>60.027000427246101</v>
      </c>
      <c r="G244" s="21">
        <v>60.897998809814503</v>
      </c>
      <c r="H244" s="21">
        <v>61.709999084472699</v>
      </c>
      <c r="I244" s="21">
        <v>62.931999206542997</v>
      </c>
      <c r="J244" s="21">
        <v>64.073997497558594</v>
      </c>
      <c r="K244" s="21">
        <v>66.060997009277301</v>
      </c>
      <c r="L244" s="21">
        <v>67.138000488281307</v>
      </c>
      <c r="M244" s="21">
        <v>67.553001403808594</v>
      </c>
      <c r="N244" s="21">
        <v>67.264999389648395</v>
      </c>
      <c r="O244" s="21">
        <v>67.990997314453097</v>
      </c>
    </row>
    <row r="245" spans="1:15">
      <c r="A245" s="21" t="s">
        <v>538</v>
      </c>
      <c r="B245" s="21" t="s">
        <v>539</v>
      </c>
      <c r="C245" s="21" t="s">
        <v>593</v>
      </c>
      <c r="D245" s="21" t="s">
        <v>594</v>
      </c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</row>
    <row r="246" spans="1:15">
      <c r="A246" s="21" t="s">
        <v>55</v>
      </c>
      <c r="B246" s="21" t="s">
        <v>540</v>
      </c>
      <c r="C246" s="21" t="s">
        <v>593</v>
      </c>
      <c r="D246" s="21" t="s">
        <v>594</v>
      </c>
      <c r="E246" s="21">
        <v>10.6789999008179</v>
      </c>
      <c r="F246" s="21">
        <v>11.1330003738403</v>
      </c>
      <c r="G246" s="21">
        <v>11.602999687194799</v>
      </c>
      <c r="H246" s="21">
        <v>12.0920000076294</v>
      </c>
      <c r="I246" s="21">
        <v>12.5200004577637</v>
      </c>
      <c r="J246" s="21">
        <v>12.9700002670288</v>
      </c>
      <c r="K246" s="21">
        <v>13.4010000228882</v>
      </c>
      <c r="L246" s="21">
        <v>13.611000061035201</v>
      </c>
      <c r="M246" s="21">
        <v>13.83899974823</v>
      </c>
      <c r="N246" s="21">
        <v>14.069999694824199</v>
      </c>
      <c r="O246" s="21">
        <v>14.3030004501343</v>
      </c>
    </row>
    <row r="247" spans="1:15">
      <c r="A247" s="21" t="s">
        <v>541</v>
      </c>
      <c r="B247" s="21" t="s">
        <v>542</v>
      </c>
      <c r="C247" s="21" t="s">
        <v>593</v>
      </c>
      <c r="D247" s="21" t="s">
        <v>594</v>
      </c>
      <c r="E247" s="21">
        <v>17.945999145507798</v>
      </c>
      <c r="F247" s="21">
        <v>18.624000549316399</v>
      </c>
      <c r="G247" s="21">
        <v>19.260999679565401</v>
      </c>
      <c r="H247" s="21">
        <v>19.945999145507798</v>
      </c>
      <c r="I247" s="21">
        <v>20.489000320434599</v>
      </c>
      <c r="J247" s="21">
        <v>20.6310005187988</v>
      </c>
      <c r="K247" s="21">
        <v>20.805000305175799</v>
      </c>
      <c r="L247" s="21">
        <v>20.972999572753899</v>
      </c>
      <c r="M247" s="21">
        <v>21.128999710083001</v>
      </c>
      <c r="N247" s="21">
        <v>21.260999679565401</v>
      </c>
      <c r="O247" s="21">
        <v>21.4409999847412</v>
      </c>
    </row>
    <row r="248" spans="1:15">
      <c r="A248" s="21" t="s">
        <v>80</v>
      </c>
      <c r="B248" s="21" t="s">
        <v>543</v>
      </c>
      <c r="C248" s="21" t="s">
        <v>593</v>
      </c>
      <c r="D248" s="21" t="s">
        <v>594</v>
      </c>
      <c r="E248" s="21">
        <v>81.498001098632798</v>
      </c>
      <c r="F248" s="21">
        <v>81.517997741699205</v>
      </c>
      <c r="G248" s="21">
        <v>81.091003417968807</v>
      </c>
      <c r="H248" s="21">
        <v>80.732002258300795</v>
      </c>
      <c r="I248" s="21">
        <v>81.230003356933594</v>
      </c>
      <c r="J248" s="21">
        <v>80.876998901367202</v>
      </c>
      <c r="K248" s="21">
        <v>84.133003234863295</v>
      </c>
      <c r="L248" s="21">
        <v>84.068000793457003</v>
      </c>
      <c r="M248" s="21">
        <v>84.362998962402301</v>
      </c>
      <c r="N248" s="21">
        <v>84.288002014160199</v>
      </c>
      <c r="O248" s="21">
        <v>84.1719970703125</v>
      </c>
    </row>
    <row r="249" spans="1:15">
      <c r="A249" s="21" t="s">
        <v>544</v>
      </c>
      <c r="B249" s="21" t="s">
        <v>545</v>
      </c>
      <c r="C249" s="21" t="s">
        <v>593</v>
      </c>
      <c r="D249" s="21" t="s">
        <v>594</v>
      </c>
      <c r="E249" s="21">
        <v>51.849061430903255</v>
      </c>
      <c r="F249" s="21">
        <v>52.297871259153361</v>
      </c>
      <c r="G249" s="21">
        <v>53.095106018047495</v>
      </c>
      <c r="H249" s="21">
        <v>53.833130025980331</v>
      </c>
      <c r="I249" s="21">
        <v>54.763354938323587</v>
      </c>
      <c r="J249" s="21">
        <v>55.498041193754773</v>
      </c>
      <c r="K249" s="21">
        <v>56.252276477460548</v>
      </c>
      <c r="L249" s="21">
        <v>56.901673523893116</v>
      </c>
      <c r="M249" s="21">
        <v>57.299201699341815</v>
      </c>
      <c r="N249" s="21">
        <v>57.723453827253216</v>
      </c>
      <c r="O249" s="21">
        <v>58.067599284558348</v>
      </c>
    </row>
    <row r="250" spans="1:15">
      <c r="A250" s="21" t="s">
        <v>100</v>
      </c>
      <c r="B250" s="21" t="s">
        <v>546</v>
      </c>
      <c r="C250" s="21" t="s">
        <v>593</v>
      </c>
      <c r="D250" s="21" t="s">
        <v>594</v>
      </c>
      <c r="E250" s="21">
        <v>70.502998352050795</v>
      </c>
      <c r="F250" s="21">
        <v>70.751998901367202</v>
      </c>
      <c r="G250" s="21">
        <v>71.500999450683594</v>
      </c>
      <c r="H250" s="21">
        <v>71.906997680664105</v>
      </c>
      <c r="I250" s="21">
        <v>72.890998840332003</v>
      </c>
      <c r="J250" s="21">
        <v>72.682998657226605</v>
      </c>
      <c r="K250" s="21">
        <v>73.207000732421903</v>
      </c>
      <c r="L250" s="21">
        <v>72.676002502441406</v>
      </c>
      <c r="M250" s="21">
        <v>72.152999877929702</v>
      </c>
      <c r="N250" s="21">
        <v>71.955001831054702</v>
      </c>
      <c r="O250" s="21">
        <v>71.819999694824205</v>
      </c>
    </row>
    <row r="251" spans="1:15">
      <c r="A251" s="21" t="s">
        <v>547</v>
      </c>
      <c r="B251" s="21" t="s">
        <v>548</v>
      </c>
      <c r="C251" s="21" t="s">
        <v>593</v>
      </c>
      <c r="D251" s="21" t="s">
        <v>594</v>
      </c>
      <c r="E251" s="21">
        <v>92.982002258300795</v>
      </c>
      <c r="F251" s="21">
        <v>92.906997680664105</v>
      </c>
      <c r="G251" s="21">
        <v>92.955001831054702</v>
      </c>
      <c r="H251" s="21">
        <v>93.180000305175795</v>
      </c>
      <c r="I251" s="21">
        <v>93.247001647949205</v>
      </c>
      <c r="J251" s="21">
        <v>93.404998779296903</v>
      </c>
      <c r="K251" s="21">
        <v>93.554000854492202</v>
      </c>
      <c r="L251" s="21">
        <v>93.555999755859403</v>
      </c>
      <c r="M251" s="21">
        <v>93.612998962402301</v>
      </c>
      <c r="N251" s="21">
        <v>93.748001098632798</v>
      </c>
      <c r="O251" s="21">
        <v>93.719001770019503</v>
      </c>
    </row>
    <row r="252" spans="1:15">
      <c r="A252" s="21" t="s">
        <v>32</v>
      </c>
      <c r="B252" s="21" t="s">
        <v>549</v>
      </c>
      <c r="C252" s="21" t="s">
        <v>593</v>
      </c>
      <c r="D252" s="21" t="s">
        <v>594</v>
      </c>
      <c r="E252" s="21">
        <v>52.946998596191399</v>
      </c>
      <c r="F252" s="21">
        <v>53.327999114990199</v>
      </c>
      <c r="G252" s="21">
        <v>53.7039985656738</v>
      </c>
      <c r="H252" s="21">
        <v>54.058998107910199</v>
      </c>
      <c r="I252" s="21">
        <v>54.4140014648438</v>
      </c>
      <c r="J252" s="21">
        <v>54.769001007080099</v>
      </c>
      <c r="K252" s="21">
        <v>55.104000091552699</v>
      </c>
      <c r="L252" s="21">
        <v>55.445999145507798</v>
      </c>
      <c r="M252" s="21">
        <v>55.756999969482401</v>
      </c>
      <c r="N252" s="21">
        <v>56.0260009765625</v>
      </c>
      <c r="O252" s="21">
        <v>56.312000274658203</v>
      </c>
    </row>
    <row r="253" spans="1:15">
      <c r="A253" s="21" t="s">
        <v>550</v>
      </c>
      <c r="B253" s="21" t="s">
        <v>551</v>
      </c>
      <c r="C253" s="21" t="s">
        <v>593</v>
      </c>
      <c r="D253" s="21" t="s">
        <v>594</v>
      </c>
      <c r="E253" s="21">
        <v>74.567001342773395</v>
      </c>
      <c r="F253" s="21">
        <v>74.446998596191406</v>
      </c>
      <c r="G253" s="21">
        <v>74.319999694824205</v>
      </c>
      <c r="H253" s="21">
        <v>74.293998718261705</v>
      </c>
      <c r="I253" s="21">
        <v>74.315002441406307</v>
      </c>
      <c r="J253" s="21">
        <v>74.382003784179702</v>
      </c>
      <c r="K253" s="21">
        <v>74.342002868652301</v>
      </c>
      <c r="L253" s="21">
        <v>74.406997680664105</v>
      </c>
      <c r="M253" s="21">
        <v>74.436996459960895</v>
      </c>
      <c r="N253" s="21">
        <v>74.456001281738295</v>
      </c>
      <c r="O253" s="21">
        <v>74.555999755859403</v>
      </c>
    </row>
    <row r="254" spans="1:15">
      <c r="A254" s="21" t="s">
        <v>552</v>
      </c>
      <c r="B254" s="21" t="s">
        <v>553</v>
      </c>
      <c r="C254" s="21" t="s">
        <v>593</v>
      </c>
      <c r="D254" s="21" t="s">
        <v>594</v>
      </c>
      <c r="E254" s="21">
        <v>65.377998352050795</v>
      </c>
      <c r="F254" s="21">
        <v>64.748001098632798</v>
      </c>
      <c r="G254" s="21">
        <v>63.334999084472699</v>
      </c>
      <c r="H254" s="21">
        <v>64.055000305175795</v>
      </c>
      <c r="I254" s="21">
        <v>64.7760009765625</v>
      </c>
      <c r="J254" s="21">
        <v>64.5260009765625</v>
      </c>
      <c r="K254" s="21">
        <v>64.108001708984403</v>
      </c>
      <c r="L254" s="21">
        <v>63.612998962402301</v>
      </c>
      <c r="M254" s="21">
        <v>62.895999908447301</v>
      </c>
      <c r="N254" s="21">
        <v>62.312999725341797</v>
      </c>
      <c r="O254" s="21">
        <v>61.799999237060497</v>
      </c>
    </row>
    <row r="255" spans="1:15">
      <c r="A255" s="21" t="s">
        <v>554</v>
      </c>
      <c r="B255" s="21" t="s">
        <v>555</v>
      </c>
      <c r="C255" s="21" t="s">
        <v>593</v>
      </c>
      <c r="D255" s="21" t="s">
        <v>594</v>
      </c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</row>
    <row r="256" spans="1:15">
      <c r="A256" s="21" t="s">
        <v>556</v>
      </c>
      <c r="B256" s="21" t="s">
        <v>557</v>
      </c>
      <c r="C256" s="21" t="s">
        <v>593</v>
      </c>
      <c r="D256" s="21" t="s">
        <v>594</v>
      </c>
      <c r="E256" s="21">
        <v>88.405998229980497</v>
      </c>
      <c r="F256" s="21">
        <v>88.116996765136705</v>
      </c>
      <c r="G256" s="21">
        <v>88.236999511718807</v>
      </c>
      <c r="H256" s="21">
        <v>87.878997802734403</v>
      </c>
      <c r="I256" s="21">
        <v>87.299003601074205</v>
      </c>
      <c r="J256" s="21">
        <v>87.226997375488295</v>
      </c>
      <c r="K256" s="21">
        <v>87.265998840332003</v>
      </c>
      <c r="L256" s="21">
        <v>87.291999816894503</v>
      </c>
      <c r="M256" s="21">
        <v>87.327003479003906</v>
      </c>
      <c r="N256" s="21">
        <v>87.237998962402301</v>
      </c>
      <c r="O256" s="21">
        <v>87.278999328613295</v>
      </c>
    </row>
    <row r="257" spans="1:15">
      <c r="A257" s="21" t="s">
        <v>38</v>
      </c>
      <c r="B257" s="21" t="s">
        <v>558</v>
      </c>
      <c r="C257" s="21" t="s">
        <v>593</v>
      </c>
      <c r="D257" s="21" t="s">
        <v>594</v>
      </c>
      <c r="E257" s="21">
        <v>32.4609985351563</v>
      </c>
      <c r="F257" s="21">
        <v>33.639999389648402</v>
      </c>
      <c r="G257" s="21">
        <v>33.863998413085902</v>
      </c>
      <c r="H257" s="21">
        <v>34.680000305175803</v>
      </c>
      <c r="I257" s="21">
        <v>34.786998748779297</v>
      </c>
      <c r="J257" s="21">
        <v>34.860000610351598</v>
      </c>
      <c r="K257" s="21">
        <v>35.672000885009801</v>
      </c>
      <c r="L257" s="21">
        <v>39.340000152587898</v>
      </c>
      <c r="M257" s="21">
        <v>41.245998382568402</v>
      </c>
      <c r="N257" s="21">
        <v>42.8489990234375</v>
      </c>
      <c r="O257" s="21">
        <v>43.375</v>
      </c>
    </row>
    <row r="258" spans="1:15">
      <c r="A258" s="21" t="s">
        <v>559</v>
      </c>
      <c r="B258" s="21" t="s">
        <v>560</v>
      </c>
      <c r="C258" s="21" t="s">
        <v>593</v>
      </c>
      <c r="D258" s="21" t="s">
        <v>594</v>
      </c>
      <c r="E258" s="21">
        <v>27.347000122070298</v>
      </c>
      <c r="F258" s="21">
        <v>27.454999923706101</v>
      </c>
      <c r="G258" s="21">
        <v>27.502000808715799</v>
      </c>
      <c r="H258" s="21">
        <v>27.548000335693398</v>
      </c>
      <c r="I258" s="21">
        <v>27.6019992828369</v>
      </c>
      <c r="J258" s="21">
        <v>27.6480007171631</v>
      </c>
      <c r="K258" s="21">
        <v>27.7070007324219</v>
      </c>
      <c r="L258" s="21">
        <v>27.663000106811499</v>
      </c>
      <c r="M258" s="21">
        <v>27.777000427246101</v>
      </c>
      <c r="N258" s="21">
        <v>27.912000656127901</v>
      </c>
      <c r="O258" s="21">
        <v>28.0090007781982</v>
      </c>
    </row>
    <row r="259" spans="1:15">
      <c r="A259" s="21" t="s">
        <v>561</v>
      </c>
      <c r="B259" s="21" t="s">
        <v>562</v>
      </c>
      <c r="C259" s="21" t="s">
        <v>593</v>
      </c>
      <c r="D259" s="21" t="s">
        <v>594</v>
      </c>
      <c r="E259" s="21">
        <v>48.291531872934009</v>
      </c>
      <c r="F259" s="21">
        <v>48.406727595877626</v>
      </c>
      <c r="G259" s="21">
        <v>48.803829154549831</v>
      </c>
      <c r="H259" s="21">
        <v>49.405101999080472</v>
      </c>
      <c r="I259" s="21">
        <v>50.175918453804336</v>
      </c>
      <c r="J259" s="21">
        <v>50.649659228297011</v>
      </c>
      <c r="K259" s="21">
        <v>51.138998214539825</v>
      </c>
      <c r="L259" s="21">
        <v>51.649502425472704</v>
      </c>
      <c r="M259" s="21">
        <v>52.067804530720267</v>
      </c>
      <c r="N259" s="21">
        <v>52.412753547521703</v>
      </c>
      <c r="O259" s="21">
        <v>52.730031963022221</v>
      </c>
    </row>
    <row r="260" spans="1:15">
      <c r="A260" s="21" t="s">
        <v>563</v>
      </c>
      <c r="B260" s="21" t="s">
        <v>564</v>
      </c>
      <c r="C260" s="21" t="s">
        <v>593</v>
      </c>
      <c r="D260" s="21" t="s">
        <v>594</v>
      </c>
      <c r="E260" s="21">
        <v>64.165000915527301</v>
      </c>
      <c r="F260" s="21">
        <v>64.152999877929702</v>
      </c>
      <c r="G260" s="21">
        <v>64.111999511718807</v>
      </c>
      <c r="H260" s="21">
        <v>64.189002990722699</v>
      </c>
      <c r="I260" s="21">
        <v>64.194999694824205</v>
      </c>
      <c r="J260" s="21">
        <v>64.878997802734403</v>
      </c>
      <c r="K260" s="21">
        <v>65.5260009765625</v>
      </c>
      <c r="L260" s="21">
        <v>66.055000305175795</v>
      </c>
      <c r="M260" s="21">
        <v>66.592002868652301</v>
      </c>
      <c r="N260" s="21">
        <v>66.879997253417997</v>
      </c>
      <c r="O260" s="21">
        <v>66.913002014160199</v>
      </c>
    </row>
    <row r="261" spans="1:15">
      <c r="A261" s="21" t="s">
        <v>565</v>
      </c>
      <c r="B261" s="21" t="s">
        <v>566</v>
      </c>
      <c r="C261" s="21" t="s">
        <v>593</v>
      </c>
      <c r="D261" s="21" t="s">
        <v>594</v>
      </c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</row>
    <row r="262" spans="1:15">
      <c r="A262" s="21" t="s">
        <v>567</v>
      </c>
      <c r="B262" s="21" t="s">
        <v>568</v>
      </c>
      <c r="C262" s="21" t="s">
        <v>593</v>
      </c>
      <c r="D262" s="21" t="s">
        <v>594</v>
      </c>
      <c r="E262" s="21">
        <v>51.923999786377003</v>
      </c>
      <c r="F262" s="21">
        <v>51.873001098632798</v>
      </c>
      <c r="G262" s="21">
        <v>51.931999206542997</v>
      </c>
      <c r="H262" s="21">
        <v>51.137001037597699</v>
      </c>
      <c r="I262" s="21">
        <v>51.000999450683601</v>
      </c>
      <c r="J262" s="21">
        <v>50.910999298095703</v>
      </c>
      <c r="K262" s="21">
        <v>50.599998474121101</v>
      </c>
      <c r="L262" s="21">
        <v>49.4140014648438</v>
      </c>
      <c r="M262" s="21">
        <v>48.382999420166001</v>
      </c>
      <c r="N262" s="21">
        <v>47.722000122070298</v>
      </c>
      <c r="O262" s="21">
        <v>47.259998321533203</v>
      </c>
    </row>
    <row r="263" spans="1:15">
      <c r="A263" s="21" t="s">
        <v>52</v>
      </c>
      <c r="B263" s="21" t="s">
        <v>569</v>
      </c>
      <c r="C263" s="21" t="s">
        <v>593</v>
      </c>
      <c r="D263" s="21" t="s">
        <v>594</v>
      </c>
      <c r="E263" s="21">
        <v>84.112998962402301</v>
      </c>
      <c r="F263" s="21">
        <v>84.475997924804702</v>
      </c>
      <c r="G263" s="21">
        <v>84.152999877929702</v>
      </c>
      <c r="H263" s="21">
        <v>84.317001342773395</v>
      </c>
      <c r="I263" s="21">
        <v>84.581001281738295</v>
      </c>
      <c r="J263" s="21">
        <v>85.135002136230497</v>
      </c>
      <c r="K263" s="21">
        <v>85.871002197265597</v>
      </c>
      <c r="L263" s="21">
        <v>85.412002563476605</v>
      </c>
      <c r="M263" s="21">
        <v>84.884002685546903</v>
      </c>
      <c r="N263" s="21">
        <v>84.530998229980497</v>
      </c>
      <c r="O263" s="21">
        <v>84.428001403808594</v>
      </c>
    </row>
    <row r="264" spans="1:15">
      <c r="A264" s="21" t="s">
        <v>57</v>
      </c>
      <c r="B264" s="21" t="s">
        <v>570</v>
      </c>
      <c r="C264" s="21" t="s">
        <v>593</v>
      </c>
      <c r="D264" s="21" t="s">
        <v>594</v>
      </c>
      <c r="E264" s="21">
        <v>18.025999069213899</v>
      </c>
      <c r="F264" s="21">
        <v>18.658000946044901</v>
      </c>
      <c r="G264" s="21">
        <v>19.333999633789102</v>
      </c>
      <c r="H264" s="21">
        <v>19.872999191284201</v>
      </c>
      <c r="I264" s="21">
        <v>20.479000091552699</v>
      </c>
      <c r="J264" s="21">
        <v>20.697999954223601</v>
      </c>
      <c r="K264" s="21">
        <v>20.900999069213899</v>
      </c>
      <c r="L264" s="21">
        <v>21.038000106811499</v>
      </c>
      <c r="M264" s="21">
        <v>21.201999664306602</v>
      </c>
      <c r="N264" s="21">
        <v>21.349000930786101</v>
      </c>
      <c r="O264" s="21">
        <v>21.506999969482401</v>
      </c>
    </row>
    <row r="265" spans="1:15">
      <c r="A265" s="21" t="s">
        <v>48</v>
      </c>
      <c r="B265" s="21" t="s">
        <v>571</v>
      </c>
      <c r="C265" s="21" t="s">
        <v>593</v>
      </c>
      <c r="D265" s="21" t="s">
        <v>594</v>
      </c>
      <c r="E265" s="21">
        <v>33.883998870849602</v>
      </c>
      <c r="F265" s="21">
        <v>33.807998657226598</v>
      </c>
      <c r="G265" s="21">
        <v>33.9210014343262</v>
      </c>
      <c r="H265" s="21">
        <v>33.929000854492202</v>
      </c>
      <c r="I265" s="21">
        <v>34.007999420166001</v>
      </c>
      <c r="J265" s="21">
        <v>34.122001647949197</v>
      </c>
      <c r="K265" s="21">
        <v>34.250999450683601</v>
      </c>
      <c r="L265" s="21">
        <v>34.369998931884801</v>
      </c>
      <c r="M265" s="21">
        <v>34.469001770019503</v>
      </c>
      <c r="N265" s="21">
        <v>34.679000854492202</v>
      </c>
      <c r="O265" s="21">
        <v>34.933998107910199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ADE4D-F64A-2648-A6FA-FA8B72EFBDE1}">
  <dimension ref="A1:P265"/>
  <sheetViews>
    <sheetView topLeftCell="A239" workbookViewId="0">
      <selection activeCell="T76" sqref="T76"/>
    </sheetView>
  </sheetViews>
  <sheetFormatPr baseColWidth="10" defaultRowHeight="16"/>
  <cols>
    <col min="4" max="4" width="21.83203125" customWidth="1"/>
    <col min="5" max="5" width="13.5" customWidth="1"/>
  </cols>
  <sheetData>
    <row r="1" spans="1:16">
      <c r="A1" s="29" t="s">
        <v>119</v>
      </c>
      <c r="B1" s="29" t="s">
        <v>120</v>
      </c>
      <c r="C1" s="29" t="s">
        <v>121</v>
      </c>
      <c r="D1" s="29" t="s">
        <v>122</v>
      </c>
      <c r="E1" s="29">
        <v>2008</v>
      </c>
      <c r="F1" s="29">
        <v>2009</v>
      </c>
      <c r="G1" s="29">
        <v>2010</v>
      </c>
      <c r="H1" s="29">
        <v>2011</v>
      </c>
      <c r="I1" s="29">
        <v>2012</v>
      </c>
      <c r="J1" s="29">
        <v>2013</v>
      </c>
      <c r="K1" s="29">
        <v>2014</v>
      </c>
      <c r="L1" s="29">
        <v>2015</v>
      </c>
      <c r="M1" s="29">
        <v>2016</v>
      </c>
      <c r="N1" s="29">
        <v>2017</v>
      </c>
      <c r="O1" s="29">
        <v>2018</v>
      </c>
      <c r="P1" s="29"/>
    </row>
    <row r="2" spans="1:16">
      <c r="A2" s="29" t="s">
        <v>134</v>
      </c>
      <c r="B2" s="29" t="s">
        <v>135</v>
      </c>
      <c r="C2" s="29" t="s">
        <v>595</v>
      </c>
      <c r="D2" s="29" t="s">
        <v>596</v>
      </c>
      <c r="E2" s="29"/>
      <c r="F2" s="29"/>
      <c r="G2" s="29">
        <v>63.909999800000001</v>
      </c>
      <c r="H2" s="29">
        <v>63.799999200000002</v>
      </c>
      <c r="I2" s="29"/>
      <c r="J2" s="29"/>
      <c r="K2" s="29"/>
      <c r="L2" s="29"/>
      <c r="M2" s="29"/>
      <c r="N2" s="29"/>
      <c r="O2" s="29"/>
      <c r="P2" s="29"/>
    </row>
    <row r="3" spans="1:16">
      <c r="A3" s="29" t="s">
        <v>138</v>
      </c>
      <c r="B3" s="29" t="s">
        <v>139</v>
      </c>
      <c r="C3" s="29" t="s">
        <v>595</v>
      </c>
      <c r="D3" s="29" t="s">
        <v>596</v>
      </c>
      <c r="E3" s="29">
        <v>63.265701300000003</v>
      </c>
      <c r="F3" s="29"/>
      <c r="G3" s="29"/>
      <c r="H3" s="29"/>
      <c r="I3" s="29">
        <v>46.956298799999999</v>
      </c>
      <c r="J3" s="29"/>
      <c r="K3" s="29">
        <v>51.725200700000002</v>
      </c>
      <c r="L3" s="29"/>
      <c r="M3" s="29"/>
      <c r="N3" s="29">
        <v>47.305000300000003</v>
      </c>
      <c r="O3" s="29"/>
      <c r="P3" s="29"/>
    </row>
    <row r="4" spans="1:16">
      <c r="A4" s="29" t="s">
        <v>140</v>
      </c>
      <c r="B4" s="29" t="s">
        <v>141</v>
      </c>
      <c r="C4" s="29" t="s">
        <v>595</v>
      </c>
      <c r="D4" s="29" t="s">
        <v>596</v>
      </c>
      <c r="E4" s="29"/>
      <c r="F4" s="29">
        <v>67.016601600000001</v>
      </c>
      <c r="G4" s="29">
        <v>77.260002099999994</v>
      </c>
      <c r="H4" s="29">
        <v>77.315399200000002</v>
      </c>
      <c r="I4" s="29"/>
      <c r="J4" s="29"/>
      <c r="K4" s="29">
        <v>52.840000199999999</v>
      </c>
      <c r="L4" s="29"/>
      <c r="M4" s="29"/>
      <c r="N4" s="29"/>
      <c r="O4" s="29"/>
      <c r="P4" s="29"/>
    </row>
    <row r="5" spans="1:16">
      <c r="A5" s="29" t="s">
        <v>58</v>
      </c>
      <c r="B5" s="29" t="s">
        <v>142</v>
      </c>
      <c r="C5" s="29" t="s">
        <v>595</v>
      </c>
      <c r="D5" s="29" t="s">
        <v>596</v>
      </c>
      <c r="E5" s="29">
        <v>53.192199700000003</v>
      </c>
      <c r="F5" s="29">
        <v>54.992801700000001</v>
      </c>
      <c r="G5" s="29">
        <v>55.2018013</v>
      </c>
      <c r="H5" s="29">
        <v>59.9375</v>
      </c>
      <c r="I5" s="29">
        <v>56.994800599999998</v>
      </c>
      <c r="J5" s="29">
        <v>52.418098399999998</v>
      </c>
      <c r="K5" s="29">
        <v>53.419998200000002</v>
      </c>
      <c r="L5" s="29">
        <v>55.497001599999997</v>
      </c>
      <c r="M5" s="29">
        <v>57.313899999999997</v>
      </c>
      <c r="N5" s="29">
        <v>58.056800799999998</v>
      </c>
      <c r="O5" s="29">
        <v>59.295799299999999</v>
      </c>
      <c r="P5" s="29"/>
    </row>
    <row r="6" spans="1:16">
      <c r="A6" s="29" t="s">
        <v>143</v>
      </c>
      <c r="B6" s="29" t="s">
        <v>144</v>
      </c>
      <c r="C6" s="29" t="s">
        <v>595</v>
      </c>
      <c r="D6" s="29" t="s">
        <v>596</v>
      </c>
      <c r="E6" s="29">
        <v>56.689998600000003</v>
      </c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</row>
    <row r="7" spans="1:16">
      <c r="A7" s="29" t="s">
        <v>145</v>
      </c>
      <c r="B7" s="29" t="s">
        <v>146</v>
      </c>
      <c r="C7" s="29" t="s">
        <v>595</v>
      </c>
      <c r="D7" s="29" t="s">
        <v>596</v>
      </c>
      <c r="E7" s="29">
        <v>48.056399200000001</v>
      </c>
      <c r="F7" s="29">
        <v>46.330041899999998</v>
      </c>
      <c r="G7" s="29"/>
      <c r="H7" s="29">
        <v>48.225992499999997</v>
      </c>
      <c r="I7" s="29">
        <v>47.237064599999997</v>
      </c>
      <c r="J7" s="29"/>
      <c r="K7" s="29">
        <v>46.2090265</v>
      </c>
      <c r="L7" s="29"/>
      <c r="M7" s="29">
        <v>49.397577200000001</v>
      </c>
      <c r="N7" s="29">
        <v>46.823338200000002</v>
      </c>
      <c r="O7" s="29"/>
      <c r="P7" s="29"/>
    </row>
    <row r="8" spans="1:16">
      <c r="A8" s="29" t="s">
        <v>111</v>
      </c>
      <c r="B8" s="29" t="s">
        <v>147</v>
      </c>
      <c r="C8" s="29" t="s">
        <v>595</v>
      </c>
      <c r="D8" s="29" t="s">
        <v>596</v>
      </c>
      <c r="E8" s="29">
        <v>72.559997600000003</v>
      </c>
      <c r="F8" s="29">
        <v>72.370002700000001</v>
      </c>
      <c r="G8" s="29"/>
      <c r="H8" s="29"/>
      <c r="I8" s="29"/>
      <c r="J8" s="29"/>
      <c r="K8" s="29"/>
      <c r="L8" s="29"/>
      <c r="M8" s="29">
        <v>80.569999699999997</v>
      </c>
      <c r="N8" s="29">
        <v>80.774902299999994</v>
      </c>
      <c r="O8" s="29">
        <v>79.200996399999994</v>
      </c>
      <c r="P8" s="29"/>
    </row>
    <row r="9" spans="1:16">
      <c r="A9" s="29" t="s">
        <v>86</v>
      </c>
      <c r="B9" s="29" t="s">
        <v>148</v>
      </c>
      <c r="C9" s="29" t="s">
        <v>595</v>
      </c>
      <c r="D9" s="29" t="s">
        <v>596</v>
      </c>
      <c r="E9" s="29">
        <v>60.428001399999999</v>
      </c>
      <c r="F9" s="29">
        <v>60.780300099999998</v>
      </c>
      <c r="G9" s="29">
        <v>60.187099500000002</v>
      </c>
      <c r="H9" s="29">
        <v>60.651401499999999</v>
      </c>
      <c r="I9" s="29">
        <v>60.361698199999999</v>
      </c>
      <c r="J9" s="29">
        <v>59.962398499999999</v>
      </c>
      <c r="K9" s="29">
        <v>59.443500499999999</v>
      </c>
      <c r="L9" s="29"/>
      <c r="M9" s="29"/>
      <c r="N9" s="29">
        <v>58.808200800000002</v>
      </c>
      <c r="O9" s="29">
        <v>59.595199600000001</v>
      </c>
      <c r="P9" s="29"/>
    </row>
    <row r="10" spans="1:16">
      <c r="A10" s="29" t="s">
        <v>110</v>
      </c>
      <c r="B10" s="29" t="s">
        <v>149</v>
      </c>
      <c r="C10" s="29" t="s">
        <v>595</v>
      </c>
      <c r="D10" s="29" t="s">
        <v>596</v>
      </c>
      <c r="E10" s="29">
        <v>55.894599900000003</v>
      </c>
      <c r="F10" s="29">
        <v>59.200000799999998</v>
      </c>
      <c r="G10" s="29">
        <v>61.200000799999998</v>
      </c>
      <c r="H10" s="29">
        <v>59.387500799999998</v>
      </c>
      <c r="I10" s="29">
        <v>54.108200099999998</v>
      </c>
      <c r="J10" s="29">
        <v>59.417598699999999</v>
      </c>
      <c r="K10" s="29">
        <v>63.021400499999999</v>
      </c>
      <c r="L10" s="29">
        <v>62.292400399999998</v>
      </c>
      <c r="M10" s="29">
        <v>60.719001800000001</v>
      </c>
      <c r="N10" s="29">
        <v>60.819801300000002</v>
      </c>
      <c r="O10" s="29">
        <v>58.651901199999998</v>
      </c>
      <c r="P10" s="29"/>
    </row>
    <row r="11" spans="1:16">
      <c r="A11" s="29" t="s">
        <v>150</v>
      </c>
      <c r="B11" s="29" t="s">
        <v>151</v>
      </c>
      <c r="C11" s="29" t="s">
        <v>595</v>
      </c>
      <c r="D11" s="29" t="s">
        <v>596</v>
      </c>
      <c r="E11" s="29"/>
      <c r="F11" s="29"/>
      <c r="G11" s="29">
        <v>52.639999400000001</v>
      </c>
      <c r="H11" s="29"/>
      <c r="I11" s="29"/>
      <c r="J11" s="29"/>
      <c r="K11" s="29"/>
      <c r="L11" s="29"/>
      <c r="M11" s="29"/>
      <c r="N11" s="29"/>
      <c r="O11" s="29"/>
      <c r="P11" s="29"/>
    </row>
    <row r="12" spans="1:16">
      <c r="A12" s="29" t="s">
        <v>152</v>
      </c>
      <c r="B12" s="29" t="s">
        <v>153</v>
      </c>
      <c r="C12" s="29" t="s">
        <v>595</v>
      </c>
      <c r="D12" s="29" t="s">
        <v>596</v>
      </c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</row>
    <row r="13" spans="1:16">
      <c r="A13" s="29" t="s">
        <v>104</v>
      </c>
      <c r="B13" s="29" t="s">
        <v>154</v>
      </c>
      <c r="C13" s="29" t="s">
        <v>595</v>
      </c>
      <c r="D13" s="29" t="s">
        <v>596</v>
      </c>
      <c r="E13" s="29">
        <v>65.481002799999999</v>
      </c>
      <c r="F13" s="29">
        <v>65.431198100000003</v>
      </c>
      <c r="G13" s="29">
        <v>65.390602099999995</v>
      </c>
      <c r="H13" s="29">
        <v>65.419799800000007</v>
      </c>
      <c r="I13" s="29">
        <v>65.152298000000002</v>
      </c>
      <c r="J13" s="29">
        <v>64.938903800000006</v>
      </c>
      <c r="K13" s="29">
        <v>64.703498800000006</v>
      </c>
      <c r="L13" s="29">
        <v>64.996398900000003</v>
      </c>
      <c r="M13" s="29">
        <v>64.868301400000007</v>
      </c>
      <c r="N13" s="29">
        <v>65.169799800000007</v>
      </c>
      <c r="O13" s="29">
        <v>65.632400500000003</v>
      </c>
      <c r="P13" s="29"/>
    </row>
    <row r="14" spans="1:16">
      <c r="A14" s="29" t="s">
        <v>62</v>
      </c>
      <c r="B14" s="29" t="s">
        <v>155</v>
      </c>
      <c r="C14" s="29" t="s">
        <v>595</v>
      </c>
      <c r="D14" s="29" t="s">
        <v>596</v>
      </c>
      <c r="E14" s="29">
        <v>60.173000299999998</v>
      </c>
      <c r="F14" s="29">
        <v>60.444999699999997</v>
      </c>
      <c r="G14" s="29">
        <v>60.3959999</v>
      </c>
      <c r="H14" s="29">
        <v>60.489299799999998</v>
      </c>
      <c r="I14" s="29">
        <v>60.7627983</v>
      </c>
      <c r="J14" s="29">
        <v>60.920200299999998</v>
      </c>
      <c r="K14" s="29">
        <v>60.694099399999999</v>
      </c>
      <c r="L14" s="29">
        <v>60.722698200000004</v>
      </c>
      <c r="M14" s="29">
        <v>61.207401300000001</v>
      </c>
      <c r="N14" s="29">
        <v>61.218799599999997</v>
      </c>
      <c r="O14" s="29">
        <v>61.366699199999999</v>
      </c>
      <c r="P14" s="29"/>
    </row>
    <row r="15" spans="1:16">
      <c r="A15" s="29" t="s">
        <v>59</v>
      </c>
      <c r="B15" s="29" t="s">
        <v>156</v>
      </c>
      <c r="C15" s="29" t="s">
        <v>595</v>
      </c>
      <c r="D15" s="29" t="s">
        <v>596</v>
      </c>
      <c r="E15" s="29">
        <v>66.309997600000003</v>
      </c>
      <c r="F15" s="29">
        <v>65.050003099999998</v>
      </c>
      <c r="G15" s="29">
        <v>64.809997600000003</v>
      </c>
      <c r="H15" s="29">
        <v>64.410003700000004</v>
      </c>
      <c r="I15" s="29">
        <v>64.5</v>
      </c>
      <c r="J15" s="29">
        <v>64.699996900000002</v>
      </c>
      <c r="K15" s="29">
        <v>65.099998499999998</v>
      </c>
      <c r="L15" s="29">
        <v>65.400001500000002</v>
      </c>
      <c r="M15" s="29">
        <v>66</v>
      </c>
      <c r="N15" s="29">
        <v>66.199996900000002</v>
      </c>
      <c r="O15" s="29">
        <v>66.300003099999998</v>
      </c>
      <c r="P15" s="29"/>
    </row>
    <row r="16" spans="1:16">
      <c r="A16" s="29" t="s">
        <v>157</v>
      </c>
      <c r="B16" s="29" t="s">
        <v>158</v>
      </c>
      <c r="C16" s="29" t="s">
        <v>595</v>
      </c>
      <c r="D16" s="29" t="s">
        <v>596</v>
      </c>
      <c r="E16" s="29">
        <v>69.989997900000006</v>
      </c>
      <c r="F16" s="29"/>
      <c r="G16" s="29"/>
      <c r="H16" s="29"/>
      <c r="I16" s="29"/>
      <c r="J16" s="29"/>
      <c r="K16" s="29">
        <v>78.940902699999995</v>
      </c>
      <c r="L16" s="29"/>
      <c r="M16" s="29"/>
      <c r="N16" s="29"/>
      <c r="O16" s="29"/>
      <c r="P16" s="29"/>
    </row>
    <row r="17" spans="1:16">
      <c r="A17" s="29" t="s">
        <v>65</v>
      </c>
      <c r="B17" s="29" t="s">
        <v>159</v>
      </c>
      <c r="C17" s="29" t="s">
        <v>595</v>
      </c>
      <c r="D17" s="29" t="s">
        <v>596</v>
      </c>
      <c r="E17" s="29">
        <v>53.678199800000002</v>
      </c>
      <c r="F17" s="29">
        <v>53.472801199999999</v>
      </c>
      <c r="G17" s="29">
        <v>54.069900500000003</v>
      </c>
      <c r="H17" s="29">
        <v>53.198600800000001</v>
      </c>
      <c r="I17" s="29">
        <v>53.249099700000002</v>
      </c>
      <c r="J17" s="29">
        <v>53.558998099999997</v>
      </c>
      <c r="K17" s="29">
        <v>53.506000499999999</v>
      </c>
      <c r="L17" s="29">
        <v>53.309501599999997</v>
      </c>
      <c r="M17" s="29">
        <v>53.113098100000002</v>
      </c>
      <c r="N17" s="29">
        <v>53.8362999</v>
      </c>
      <c r="O17" s="29">
        <v>54.187900499999998</v>
      </c>
      <c r="P17" s="29"/>
    </row>
    <row r="18" spans="1:16">
      <c r="A18" s="29" t="s">
        <v>42</v>
      </c>
      <c r="B18" s="29" t="s">
        <v>160</v>
      </c>
      <c r="C18" s="29" t="s">
        <v>595</v>
      </c>
      <c r="D18" s="29" t="s">
        <v>596</v>
      </c>
      <c r="E18" s="29"/>
      <c r="F18" s="29"/>
      <c r="G18" s="29">
        <v>75.309997600000003</v>
      </c>
      <c r="H18" s="29">
        <v>71.879798899999997</v>
      </c>
      <c r="I18" s="29"/>
      <c r="J18" s="29"/>
      <c r="K18" s="29"/>
      <c r="L18" s="29"/>
      <c r="M18" s="29"/>
      <c r="N18" s="29"/>
      <c r="O18" s="29"/>
      <c r="P18" s="29"/>
    </row>
    <row r="19" spans="1:16">
      <c r="A19" s="29" t="s">
        <v>161</v>
      </c>
      <c r="B19" s="29" t="s">
        <v>162</v>
      </c>
      <c r="C19" s="29" t="s">
        <v>595</v>
      </c>
      <c r="D19" s="29" t="s">
        <v>596</v>
      </c>
      <c r="E19" s="29"/>
      <c r="F19" s="29"/>
      <c r="G19" s="29"/>
      <c r="H19" s="29"/>
      <c r="I19" s="29"/>
      <c r="J19" s="29"/>
      <c r="K19" s="29">
        <v>65.624099700000002</v>
      </c>
      <c r="L19" s="29"/>
      <c r="M19" s="29"/>
      <c r="N19" s="29"/>
      <c r="O19" s="29">
        <v>44.893001599999998</v>
      </c>
      <c r="P19" s="29"/>
    </row>
    <row r="20" spans="1:16">
      <c r="A20" s="29" t="s">
        <v>118</v>
      </c>
      <c r="B20" s="29" t="s">
        <v>163</v>
      </c>
      <c r="C20" s="29" t="s">
        <v>595</v>
      </c>
      <c r="D20" s="29" t="s">
        <v>596</v>
      </c>
      <c r="E20" s="29"/>
      <c r="F20" s="29"/>
      <c r="G20" s="29">
        <v>58.576099399999997</v>
      </c>
      <c r="H20" s="29"/>
      <c r="I20" s="29"/>
      <c r="J20" s="29">
        <v>57.180000300000003</v>
      </c>
      <c r="K20" s="29"/>
      <c r="L20" s="29"/>
      <c r="M20" s="29">
        <v>56.090000199999999</v>
      </c>
      <c r="N20" s="29">
        <v>58.3279991</v>
      </c>
      <c r="O20" s="29"/>
      <c r="P20" s="29"/>
    </row>
    <row r="21" spans="1:16">
      <c r="A21" s="29" t="s">
        <v>64</v>
      </c>
      <c r="B21" s="29" t="s">
        <v>164</v>
      </c>
      <c r="C21" s="29" t="s">
        <v>595</v>
      </c>
      <c r="D21" s="29" t="s">
        <v>596</v>
      </c>
      <c r="E21" s="29">
        <v>53.808300000000003</v>
      </c>
      <c r="F21" s="29">
        <v>53.024299599999999</v>
      </c>
      <c r="G21" s="29">
        <v>53.393901800000002</v>
      </c>
      <c r="H21" s="29">
        <v>52.511699700000001</v>
      </c>
      <c r="I21" s="29">
        <v>53.079101600000001</v>
      </c>
      <c r="J21" s="29">
        <v>53.900398299999999</v>
      </c>
      <c r="K21" s="29">
        <v>54.142799400000001</v>
      </c>
      <c r="L21" s="29">
        <v>54.067501100000001</v>
      </c>
      <c r="M21" s="29">
        <v>53.331298799999999</v>
      </c>
      <c r="N21" s="29">
        <v>55.354499799999999</v>
      </c>
      <c r="O21" s="29">
        <v>55.322498299999999</v>
      </c>
      <c r="P21" s="29"/>
    </row>
    <row r="22" spans="1:16">
      <c r="A22" s="29" t="s">
        <v>165</v>
      </c>
      <c r="B22" s="29" t="s">
        <v>166</v>
      </c>
      <c r="C22" s="29" t="s">
        <v>595</v>
      </c>
      <c r="D22" s="29" t="s">
        <v>596</v>
      </c>
      <c r="E22" s="29"/>
      <c r="F22" s="29"/>
      <c r="G22" s="29">
        <v>72.059997600000003</v>
      </c>
      <c r="H22" s="29">
        <v>71.040000899999995</v>
      </c>
      <c r="I22" s="29"/>
      <c r="J22" s="29"/>
      <c r="K22" s="29"/>
      <c r="L22" s="29">
        <v>71.569999699999997</v>
      </c>
      <c r="M22" s="29"/>
      <c r="N22" s="29"/>
      <c r="O22" s="29"/>
      <c r="P22" s="29"/>
    </row>
    <row r="23" spans="1:16">
      <c r="A23" s="29" t="s">
        <v>167</v>
      </c>
      <c r="B23" s="29" t="s">
        <v>168</v>
      </c>
      <c r="C23" s="29" t="s">
        <v>595</v>
      </c>
      <c r="D23" s="29" t="s">
        <v>596</v>
      </c>
      <c r="E23" s="29"/>
      <c r="F23" s="29">
        <v>73.400001500000002</v>
      </c>
      <c r="G23" s="29"/>
      <c r="H23" s="29">
        <v>72.440002399999997</v>
      </c>
      <c r="I23" s="29">
        <v>74.5</v>
      </c>
      <c r="J23" s="29">
        <v>72.699996900000002</v>
      </c>
      <c r="K23" s="29"/>
      <c r="L23" s="29"/>
      <c r="M23" s="29"/>
      <c r="N23" s="29"/>
      <c r="O23" s="29"/>
      <c r="P23" s="29"/>
    </row>
    <row r="24" spans="1:16">
      <c r="A24" s="29" t="s">
        <v>169</v>
      </c>
      <c r="B24" s="29" t="s">
        <v>170</v>
      </c>
      <c r="C24" s="29" t="s">
        <v>595</v>
      </c>
      <c r="D24" s="29" t="s">
        <v>596</v>
      </c>
      <c r="E24" s="29">
        <v>43.364200599999997</v>
      </c>
      <c r="F24" s="29">
        <v>43.174999200000002</v>
      </c>
      <c r="G24" s="29">
        <v>44.164398200000001</v>
      </c>
      <c r="H24" s="29">
        <v>43.656700100000002</v>
      </c>
      <c r="I24" s="29">
        <v>43.792800900000003</v>
      </c>
      <c r="J24" s="29">
        <v>43.330600699999998</v>
      </c>
      <c r="K24" s="29">
        <v>43.424999200000002</v>
      </c>
      <c r="L24" s="29">
        <v>43.8904991</v>
      </c>
      <c r="M24" s="29">
        <v>43.053901699999997</v>
      </c>
      <c r="N24" s="29">
        <v>42.2881012</v>
      </c>
      <c r="O24" s="29">
        <v>41.905200999999998</v>
      </c>
      <c r="P24" s="29"/>
    </row>
    <row r="25" spans="1:16">
      <c r="A25" s="29" t="s">
        <v>63</v>
      </c>
      <c r="B25" s="29" t="s">
        <v>171</v>
      </c>
      <c r="C25" s="29" t="s">
        <v>595</v>
      </c>
      <c r="D25" s="29" t="s">
        <v>596</v>
      </c>
      <c r="E25" s="29">
        <v>56.369998899999999</v>
      </c>
      <c r="F25" s="29">
        <v>61.400001500000002</v>
      </c>
      <c r="G25" s="29"/>
      <c r="H25" s="29"/>
      <c r="I25" s="29"/>
      <c r="J25" s="29"/>
      <c r="K25" s="29"/>
      <c r="L25" s="29">
        <v>82.099998499999998</v>
      </c>
      <c r="M25" s="29">
        <v>70.800003099999998</v>
      </c>
      <c r="N25" s="29">
        <v>71.300003099999998</v>
      </c>
      <c r="O25" s="29">
        <v>70.900001500000002</v>
      </c>
      <c r="P25" s="29"/>
    </row>
    <row r="26" spans="1:16">
      <c r="A26" s="29" t="s">
        <v>172</v>
      </c>
      <c r="B26" s="29" t="s">
        <v>173</v>
      </c>
      <c r="C26" s="29" t="s">
        <v>595</v>
      </c>
      <c r="D26" s="29" t="s">
        <v>596</v>
      </c>
      <c r="E26" s="29"/>
      <c r="F26" s="29"/>
      <c r="G26" s="29"/>
      <c r="H26" s="29"/>
      <c r="I26" s="29">
        <v>67.419998199999995</v>
      </c>
      <c r="J26" s="29">
        <v>62.630798300000002</v>
      </c>
      <c r="K26" s="29">
        <v>63.492000599999997</v>
      </c>
      <c r="L26" s="29">
        <v>63.489101400000003</v>
      </c>
      <c r="M26" s="29">
        <v>64.249496500000006</v>
      </c>
      <c r="N26" s="29">
        <v>64.033897400000001</v>
      </c>
      <c r="O26" s="29"/>
      <c r="P26" s="29"/>
    </row>
    <row r="27" spans="1:16">
      <c r="A27" s="29" t="s">
        <v>174</v>
      </c>
      <c r="B27" s="29" t="s">
        <v>175</v>
      </c>
      <c r="C27" s="29" t="s">
        <v>595</v>
      </c>
      <c r="D27" s="29" t="s">
        <v>596</v>
      </c>
      <c r="E27" s="29"/>
      <c r="F27" s="29">
        <v>82</v>
      </c>
      <c r="G27" s="29">
        <v>84</v>
      </c>
      <c r="H27" s="29"/>
      <c r="I27" s="29"/>
      <c r="J27" s="29"/>
      <c r="K27" s="29"/>
      <c r="L27" s="29"/>
      <c r="M27" s="29"/>
      <c r="N27" s="29"/>
      <c r="O27" s="29"/>
      <c r="P27" s="29"/>
    </row>
    <row r="28" spans="1:16">
      <c r="A28" s="29" t="s">
        <v>90</v>
      </c>
      <c r="B28" s="29" t="s">
        <v>176</v>
      </c>
      <c r="C28" s="29" t="s">
        <v>595</v>
      </c>
      <c r="D28" s="29" t="s">
        <v>596</v>
      </c>
      <c r="E28" s="29">
        <v>71.813796999999994</v>
      </c>
      <c r="F28" s="29">
        <v>72.036102299999996</v>
      </c>
      <c r="G28" s="29"/>
      <c r="H28" s="29">
        <v>71.948997500000004</v>
      </c>
      <c r="I28" s="29">
        <v>68.609199500000003</v>
      </c>
      <c r="J28" s="29">
        <v>69.272499100000005</v>
      </c>
      <c r="K28" s="29">
        <v>71.363502499999996</v>
      </c>
      <c r="L28" s="29">
        <v>67.044197100000005</v>
      </c>
      <c r="M28" s="29">
        <v>67.359397900000005</v>
      </c>
      <c r="N28" s="29">
        <v>68.633499099999995</v>
      </c>
      <c r="O28" s="29">
        <v>71.798301699999996</v>
      </c>
      <c r="P28" s="29"/>
    </row>
    <row r="29" spans="1:16">
      <c r="A29" s="29" t="s">
        <v>89</v>
      </c>
      <c r="B29" s="29" t="s">
        <v>177</v>
      </c>
      <c r="C29" s="29" t="s">
        <v>595</v>
      </c>
      <c r="D29" s="29" t="s">
        <v>596</v>
      </c>
      <c r="E29" s="29">
        <v>67.2881012</v>
      </c>
      <c r="F29" s="29">
        <v>67.480903600000005</v>
      </c>
      <c r="G29" s="29"/>
      <c r="H29" s="29">
        <v>65.149299600000006</v>
      </c>
      <c r="I29" s="29">
        <v>62.493499800000002</v>
      </c>
      <c r="J29" s="29">
        <v>62.350799600000002</v>
      </c>
      <c r="K29" s="29">
        <v>62.135898599999997</v>
      </c>
      <c r="L29" s="29">
        <v>62.237400100000002</v>
      </c>
      <c r="M29" s="29">
        <v>62.066898299999998</v>
      </c>
      <c r="N29" s="29">
        <v>62.359600100000002</v>
      </c>
      <c r="O29" s="29">
        <v>62.251800500000002</v>
      </c>
      <c r="P29" s="29"/>
    </row>
    <row r="30" spans="1:16">
      <c r="A30" s="29" t="s">
        <v>178</v>
      </c>
      <c r="B30" s="29" t="s">
        <v>179</v>
      </c>
      <c r="C30" s="29" t="s">
        <v>595</v>
      </c>
      <c r="D30" s="29" t="s">
        <v>596</v>
      </c>
      <c r="E30" s="29">
        <v>67.620002700000001</v>
      </c>
      <c r="F30" s="29">
        <v>66.959999100000005</v>
      </c>
      <c r="G30" s="29">
        <v>66.599998499999998</v>
      </c>
      <c r="H30" s="29">
        <v>67.589996299999996</v>
      </c>
      <c r="I30" s="29">
        <v>66.190002399999997</v>
      </c>
      <c r="J30" s="29">
        <v>66.709999100000005</v>
      </c>
      <c r="K30" s="29">
        <v>63.880001100000001</v>
      </c>
      <c r="L30" s="29">
        <v>65.059997600000003</v>
      </c>
      <c r="M30" s="29">
        <v>66.379997299999999</v>
      </c>
      <c r="N30" s="29"/>
      <c r="O30" s="29"/>
      <c r="P30" s="29"/>
    </row>
    <row r="31" spans="1:16">
      <c r="A31" s="29" t="s">
        <v>180</v>
      </c>
      <c r="B31" s="29" t="s">
        <v>181</v>
      </c>
      <c r="C31" s="29" t="s">
        <v>595</v>
      </c>
      <c r="D31" s="29" t="s">
        <v>596</v>
      </c>
      <c r="E31" s="29"/>
      <c r="F31" s="29"/>
      <c r="G31" s="29"/>
      <c r="H31" s="29">
        <v>66.400001500000002</v>
      </c>
      <c r="I31" s="29"/>
      <c r="J31" s="29"/>
      <c r="K31" s="29">
        <v>65.621902500000004</v>
      </c>
      <c r="L31" s="29"/>
      <c r="M31" s="29"/>
      <c r="N31" s="29">
        <v>62.727500900000003</v>
      </c>
      <c r="O31" s="29">
        <v>65.394699099999997</v>
      </c>
      <c r="P31" s="29"/>
    </row>
    <row r="32" spans="1:16">
      <c r="A32" s="29" t="s">
        <v>182</v>
      </c>
      <c r="B32" s="29" t="s">
        <v>183</v>
      </c>
      <c r="C32" s="29" t="s">
        <v>595</v>
      </c>
      <c r="D32" s="29" t="s">
        <v>596</v>
      </c>
      <c r="E32" s="29"/>
      <c r="F32" s="29">
        <v>69.699996900000002</v>
      </c>
      <c r="G32" s="29">
        <v>68.150001500000002</v>
      </c>
      <c r="H32" s="29">
        <v>67.389999399999994</v>
      </c>
      <c r="I32" s="29">
        <v>64.360000600000006</v>
      </c>
      <c r="J32" s="29">
        <v>65.300003099999998</v>
      </c>
      <c r="K32" s="29">
        <v>62.610000599999999</v>
      </c>
      <c r="L32" s="29">
        <v>63.139999400000001</v>
      </c>
      <c r="M32" s="29"/>
      <c r="N32" s="29"/>
      <c r="O32" s="29"/>
      <c r="P32" s="29"/>
    </row>
    <row r="33" spans="1:16">
      <c r="A33" s="29" t="s">
        <v>43</v>
      </c>
      <c r="B33" s="29" t="s">
        <v>184</v>
      </c>
      <c r="C33" s="29" t="s">
        <v>595</v>
      </c>
      <c r="D33" s="29" t="s">
        <v>596</v>
      </c>
      <c r="E33" s="29"/>
      <c r="F33" s="29">
        <v>62.185798599999998</v>
      </c>
      <c r="G33" s="29">
        <v>59.130001100000001</v>
      </c>
      <c r="H33" s="29"/>
      <c r="I33" s="29"/>
      <c r="J33" s="29">
        <v>69.580001800000005</v>
      </c>
      <c r="K33" s="29"/>
      <c r="L33" s="29"/>
      <c r="M33" s="29"/>
      <c r="N33" s="29"/>
      <c r="O33" s="29"/>
      <c r="P33" s="29"/>
    </row>
    <row r="34" spans="1:16">
      <c r="A34" s="29" t="s">
        <v>185</v>
      </c>
      <c r="B34" s="29" t="s">
        <v>186</v>
      </c>
      <c r="C34" s="29" t="s">
        <v>595</v>
      </c>
      <c r="D34" s="29" t="s">
        <v>596</v>
      </c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</row>
    <row r="35" spans="1:16">
      <c r="A35" s="29" t="s">
        <v>103</v>
      </c>
      <c r="B35" s="29" t="s">
        <v>187</v>
      </c>
      <c r="C35" s="29" t="s">
        <v>595</v>
      </c>
      <c r="D35" s="29" t="s">
        <v>596</v>
      </c>
      <c r="E35" s="29">
        <v>67.559501600000004</v>
      </c>
      <c r="F35" s="29">
        <v>67.091003400000005</v>
      </c>
      <c r="G35" s="29">
        <v>66.913696299999998</v>
      </c>
      <c r="H35" s="29">
        <v>66.705100999999999</v>
      </c>
      <c r="I35" s="29">
        <v>66.503997799999993</v>
      </c>
      <c r="J35" s="29">
        <v>66.456001299999997</v>
      </c>
      <c r="K35" s="29">
        <v>65.990501399999999</v>
      </c>
      <c r="L35" s="29">
        <v>65.8407974</v>
      </c>
      <c r="M35" s="29">
        <v>65.706199600000005</v>
      </c>
      <c r="N35" s="29">
        <v>65.758499099999995</v>
      </c>
      <c r="O35" s="29">
        <v>65.409400899999994</v>
      </c>
      <c r="P35" s="29"/>
    </row>
    <row r="36" spans="1:16">
      <c r="A36" s="29" t="s">
        <v>188</v>
      </c>
      <c r="B36" s="29" t="s">
        <v>189</v>
      </c>
      <c r="C36" s="29" t="s">
        <v>595</v>
      </c>
      <c r="D36" s="29" t="s">
        <v>596</v>
      </c>
      <c r="E36" s="29">
        <v>54.869402399999998</v>
      </c>
      <c r="F36" s="29">
        <v>55.033187499999997</v>
      </c>
      <c r="G36" s="29">
        <v>55.268330300000002</v>
      </c>
      <c r="H36" s="29">
        <v>55.110323399999999</v>
      </c>
      <c r="I36" s="29">
        <v>55.528795700000003</v>
      </c>
      <c r="J36" s="29">
        <v>55.690042699999999</v>
      </c>
      <c r="K36" s="29">
        <v>56.128951000000001</v>
      </c>
      <c r="L36" s="29">
        <v>56.202773899999997</v>
      </c>
      <c r="M36" s="29">
        <v>56.157757199999999</v>
      </c>
      <c r="N36" s="29">
        <v>56.769099599999997</v>
      </c>
      <c r="O36" s="29">
        <v>56.842397900000002</v>
      </c>
      <c r="P36" s="29"/>
    </row>
    <row r="37" spans="1:16">
      <c r="A37" s="29" t="s">
        <v>190</v>
      </c>
      <c r="B37" s="29" t="s">
        <v>191</v>
      </c>
      <c r="C37" s="29" t="s">
        <v>595</v>
      </c>
      <c r="D37" s="29" t="s">
        <v>596</v>
      </c>
      <c r="E37" s="29">
        <v>68.186599700000002</v>
      </c>
      <c r="F37" s="29">
        <v>68.237999000000002</v>
      </c>
      <c r="G37" s="29">
        <v>66.995399500000005</v>
      </c>
      <c r="H37" s="29">
        <v>67.450401299999996</v>
      </c>
      <c r="I37" s="29">
        <v>67.518699600000005</v>
      </c>
      <c r="J37" s="29">
        <v>67.536697399999994</v>
      </c>
      <c r="K37" s="29">
        <v>67.9092026</v>
      </c>
      <c r="L37" s="29">
        <v>68.147499100000005</v>
      </c>
      <c r="M37" s="29">
        <v>68.568603499999995</v>
      </c>
      <c r="N37" s="29">
        <v>68.444099399999999</v>
      </c>
      <c r="O37" s="29">
        <v>68.484199500000003</v>
      </c>
      <c r="P37" s="29"/>
    </row>
    <row r="38" spans="1:16">
      <c r="A38" s="29" t="s">
        <v>192</v>
      </c>
      <c r="B38" s="29" t="s">
        <v>193</v>
      </c>
      <c r="C38" s="29" t="s">
        <v>595</v>
      </c>
      <c r="D38" s="29" t="s">
        <v>596</v>
      </c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</row>
    <row r="39" spans="1:16">
      <c r="A39" s="29" t="s">
        <v>102</v>
      </c>
      <c r="B39" s="29" t="s">
        <v>194</v>
      </c>
      <c r="C39" s="29" t="s">
        <v>595</v>
      </c>
      <c r="D39" s="29" t="s">
        <v>596</v>
      </c>
      <c r="E39" s="29">
        <v>58.546001400000002</v>
      </c>
      <c r="F39" s="29">
        <v>58.345001199999999</v>
      </c>
      <c r="G39" s="29">
        <v>58.648998300000002</v>
      </c>
      <c r="H39" s="29">
        <v>59.945499400000003</v>
      </c>
      <c r="I39" s="29">
        <v>59.691299399999998</v>
      </c>
      <c r="J39" s="29">
        <v>59.729900399999998</v>
      </c>
      <c r="K39" s="29">
        <v>59.9740982</v>
      </c>
      <c r="L39" s="29">
        <v>59.852001199999997</v>
      </c>
      <c r="M39" s="29">
        <v>59.620498699999999</v>
      </c>
      <c r="N39" s="29">
        <v>59.887100199999999</v>
      </c>
      <c r="O39" s="29">
        <v>59.839298200000002</v>
      </c>
      <c r="P39" s="29"/>
    </row>
    <row r="40" spans="1:16">
      <c r="A40" s="29" t="s">
        <v>116</v>
      </c>
      <c r="B40" s="29" t="s">
        <v>195</v>
      </c>
      <c r="C40" s="29" t="s">
        <v>595</v>
      </c>
      <c r="D40" s="29" t="s">
        <v>596</v>
      </c>
      <c r="E40" s="29">
        <v>72.830001800000005</v>
      </c>
      <c r="F40" s="29">
        <v>72.459999100000005</v>
      </c>
      <c r="G40" s="29">
        <v>70.959999100000005</v>
      </c>
      <c r="H40" s="29">
        <v>70.839996299999996</v>
      </c>
      <c r="I40" s="29">
        <v>70.699996900000002</v>
      </c>
      <c r="J40" s="29">
        <v>70.680000300000003</v>
      </c>
      <c r="K40" s="29">
        <v>70.629997299999999</v>
      </c>
      <c r="L40" s="29">
        <v>70.690002399999997</v>
      </c>
      <c r="M40" s="29">
        <v>70.889999399999994</v>
      </c>
      <c r="N40" s="29"/>
      <c r="O40" s="29"/>
      <c r="P40" s="29"/>
    </row>
    <row r="41" spans="1:16">
      <c r="A41" s="29" t="s">
        <v>196</v>
      </c>
      <c r="B41" s="29" t="s">
        <v>197</v>
      </c>
      <c r="C41" s="29" t="s">
        <v>595</v>
      </c>
      <c r="D41" s="29" t="s">
        <v>596</v>
      </c>
      <c r="E41" s="29"/>
      <c r="F41" s="29"/>
      <c r="G41" s="29"/>
      <c r="H41" s="29"/>
      <c r="I41" s="29">
        <v>67.269401599999995</v>
      </c>
      <c r="J41" s="29">
        <v>75.347602800000004</v>
      </c>
      <c r="K41" s="29"/>
      <c r="L41" s="29"/>
      <c r="M41" s="29">
        <v>60.260601000000001</v>
      </c>
      <c r="N41" s="29">
        <v>56.0619011</v>
      </c>
      <c r="O41" s="29"/>
      <c r="P41" s="29"/>
    </row>
    <row r="42" spans="1:16">
      <c r="A42" s="29" t="s">
        <v>198</v>
      </c>
      <c r="B42" s="29" t="s">
        <v>199</v>
      </c>
      <c r="C42" s="29" t="s">
        <v>595</v>
      </c>
      <c r="D42" s="29" t="s">
        <v>596</v>
      </c>
      <c r="E42" s="29"/>
      <c r="F42" s="29"/>
      <c r="G42" s="29">
        <v>76.230003400000001</v>
      </c>
      <c r="H42" s="29"/>
      <c r="I42" s="29"/>
      <c r="J42" s="29"/>
      <c r="K42" s="29">
        <v>72.098899799999998</v>
      </c>
      <c r="L42" s="29"/>
      <c r="M42" s="29"/>
      <c r="N42" s="29"/>
      <c r="O42" s="29"/>
      <c r="P42" s="29"/>
    </row>
    <row r="43" spans="1:16">
      <c r="A43" s="29" t="s">
        <v>200</v>
      </c>
      <c r="B43" s="29" t="s">
        <v>201</v>
      </c>
      <c r="C43" s="29" t="s">
        <v>595</v>
      </c>
      <c r="D43" s="29" t="s">
        <v>596</v>
      </c>
      <c r="E43" s="29"/>
      <c r="F43" s="29"/>
      <c r="G43" s="29"/>
      <c r="H43" s="29"/>
      <c r="I43" s="29">
        <v>66.025398300000006</v>
      </c>
      <c r="J43" s="29"/>
      <c r="K43" s="29"/>
      <c r="L43" s="29"/>
      <c r="M43" s="29"/>
      <c r="N43" s="29"/>
      <c r="O43" s="29"/>
      <c r="P43" s="29"/>
    </row>
    <row r="44" spans="1:16">
      <c r="A44" s="29" t="s">
        <v>202</v>
      </c>
      <c r="B44" s="29" t="s">
        <v>203</v>
      </c>
      <c r="C44" s="29" t="s">
        <v>595</v>
      </c>
      <c r="D44" s="29" t="s">
        <v>596</v>
      </c>
      <c r="E44" s="29"/>
      <c r="F44" s="29">
        <v>59</v>
      </c>
      <c r="G44" s="29"/>
      <c r="H44" s="29"/>
      <c r="I44" s="29">
        <v>53.099998499999998</v>
      </c>
      <c r="J44" s="29"/>
      <c r="K44" s="29"/>
      <c r="L44" s="29"/>
      <c r="M44" s="29"/>
      <c r="N44" s="29"/>
      <c r="O44" s="29"/>
      <c r="P44" s="29"/>
    </row>
    <row r="45" spans="1:16">
      <c r="A45" s="29" t="s">
        <v>204</v>
      </c>
      <c r="B45" s="29" t="s">
        <v>205</v>
      </c>
      <c r="C45" s="29" t="s">
        <v>595</v>
      </c>
      <c r="D45" s="29" t="s">
        <v>596</v>
      </c>
      <c r="E45" s="29">
        <v>64.157997100000003</v>
      </c>
      <c r="F45" s="29">
        <v>66.954002399999993</v>
      </c>
      <c r="G45" s="29">
        <v>67.764602699999998</v>
      </c>
      <c r="H45" s="29">
        <v>68.467796300000003</v>
      </c>
      <c r="I45" s="29">
        <v>69.405899000000005</v>
      </c>
      <c r="J45" s="29">
        <v>69.033096299999997</v>
      </c>
      <c r="K45" s="29">
        <v>69.153999299999995</v>
      </c>
      <c r="L45" s="29">
        <v>69.481697100000005</v>
      </c>
      <c r="M45" s="29">
        <v>69.067703199999997</v>
      </c>
      <c r="N45" s="29">
        <v>68.892402599999997</v>
      </c>
      <c r="O45" s="29">
        <v>68.393798799999999</v>
      </c>
      <c r="P45" s="29"/>
    </row>
    <row r="46" spans="1:16">
      <c r="A46" s="29" t="s">
        <v>206</v>
      </c>
      <c r="B46" s="29" t="s">
        <v>207</v>
      </c>
      <c r="C46" s="29" t="s">
        <v>595</v>
      </c>
      <c r="D46" s="29" t="s">
        <v>596</v>
      </c>
      <c r="E46" s="29"/>
      <c r="F46" s="29"/>
      <c r="G46" s="29"/>
      <c r="H46" s="29"/>
      <c r="I46" s="29"/>
      <c r="J46" s="29"/>
      <c r="K46" s="29">
        <v>44.467201199999998</v>
      </c>
      <c r="L46" s="29"/>
      <c r="M46" s="29"/>
      <c r="N46" s="29"/>
      <c r="O46" s="29"/>
      <c r="P46" s="29"/>
    </row>
    <row r="47" spans="1:16">
      <c r="A47" s="29" t="s">
        <v>208</v>
      </c>
      <c r="B47" s="29" t="s">
        <v>209</v>
      </c>
      <c r="C47" s="29" t="s">
        <v>595</v>
      </c>
      <c r="D47" s="29" t="s">
        <v>596</v>
      </c>
      <c r="E47" s="29"/>
      <c r="F47" s="29"/>
      <c r="G47" s="29">
        <v>59.119998899999999</v>
      </c>
      <c r="H47" s="29"/>
      <c r="I47" s="29"/>
      <c r="J47" s="29"/>
      <c r="K47" s="29"/>
      <c r="L47" s="29">
        <v>63.520198800000003</v>
      </c>
      <c r="M47" s="29"/>
      <c r="N47" s="29">
        <v>59.180000300000003</v>
      </c>
      <c r="O47" s="29">
        <v>55.560001399999997</v>
      </c>
      <c r="P47" s="29"/>
    </row>
    <row r="48" spans="1:16">
      <c r="A48" s="29" t="s">
        <v>92</v>
      </c>
      <c r="B48" s="29" t="s">
        <v>210</v>
      </c>
      <c r="C48" s="29" t="s">
        <v>595</v>
      </c>
      <c r="D48" s="29" t="s">
        <v>596</v>
      </c>
      <c r="E48" s="29">
        <v>62.134998299999999</v>
      </c>
      <c r="F48" s="29">
        <v>61.495998399999998</v>
      </c>
      <c r="G48" s="29">
        <v>59.213901499999999</v>
      </c>
      <c r="H48" s="29">
        <v>58.888401000000002</v>
      </c>
      <c r="I48" s="29">
        <v>62.519500700000002</v>
      </c>
      <c r="J48" s="29">
        <v>61.864101400000003</v>
      </c>
      <c r="K48" s="29">
        <v>62.1427002</v>
      </c>
      <c r="L48" s="29">
        <v>60.831001299999997</v>
      </c>
      <c r="M48" s="29">
        <v>57.788398700000002</v>
      </c>
      <c r="N48" s="29">
        <v>58.213600200000002</v>
      </c>
      <c r="O48" s="29">
        <v>60.227401700000001</v>
      </c>
      <c r="P48" s="29"/>
    </row>
    <row r="49" spans="1:16">
      <c r="A49" s="29" t="s">
        <v>211</v>
      </c>
      <c r="B49" s="29" t="s">
        <v>212</v>
      </c>
      <c r="C49" s="29" t="s">
        <v>595</v>
      </c>
      <c r="D49" s="29" t="s">
        <v>596</v>
      </c>
      <c r="E49" s="29">
        <v>64.649210999999994</v>
      </c>
      <c r="F49" s="29">
        <v>64.037375499999996</v>
      </c>
      <c r="G49" s="29">
        <v>62.146717099999996</v>
      </c>
      <c r="H49" s="29">
        <v>62.756959999999999</v>
      </c>
      <c r="I49" s="29">
        <v>63.1578163</v>
      </c>
      <c r="J49" s="29">
        <v>63.385480700000002</v>
      </c>
      <c r="K49" s="29">
        <v>62.713028100000002</v>
      </c>
      <c r="L49" s="29">
        <v>62.317566300000003</v>
      </c>
      <c r="M49" s="29">
        <v>63.245398399999999</v>
      </c>
      <c r="N49" s="29"/>
      <c r="O49" s="29"/>
      <c r="P49" s="29"/>
    </row>
    <row r="50" spans="1:16">
      <c r="A50" s="29" t="s">
        <v>93</v>
      </c>
      <c r="B50" s="29" t="s">
        <v>213</v>
      </c>
      <c r="C50" s="29" t="s">
        <v>595</v>
      </c>
      <c r="D50" s="29" t="s">
        <v>596</v>
      </c>
      <c r="E50" s="29">
        <v>54.330001799999998</v>
      </c>
      <c r="F50" s="29">
        <v>55.597499800000001</v>
      </c>
      <c r="G50" s="29">
        <v>55.003898599999999</v>
      </c>
      <c r="H50" s="29">
        <v>55.580001799999998</v>
      </c>
      <c r="I50" s="29">
        <v>74.180000300000003</v>
      </c>
      <c r="J50" s="29">
        <v>72.900001500000002</v>
      </c>
      <c r="K50" s="29"/>
      <c r="L50" s="29"/>
      <c r="M50" s="29"/>
      <c r="N50" s="29"/>
      <c r="O50" s="29"/>
      <c r="P50" s="29"/>
    </row>
    <row r="51" spans="1:16">
      <c r="A51" s="29" t="s">
        <v>214</v>
      </c>
      <c r="B51" s="29" t="s">
        <v>215</v>
      </c>
      <c r="C51" s="29" t="s">
        <v>595</v>
      </c>
      <c r="D51" s="29" t="s">
        <v>596</v>
      </c>
      <c r="E51" s="29"/>
      <c r="F51" s="29"/>
      <c r="G51" s="29"/>
      <c r="H51" s="29">
        <v>57.880001100000001</v>
      </c>
      <c r="I51" s="29"/>
      <c r="J51" s="29">
        <v>59.939998600000003</v>
      </c>
      <c r="K51" s="29">
        <v>54.840000199999999</v>
      </c>
      <c r="L51" s="29">
        <v>55.709999099999997</v>
      </c>
      <c r="M51" s="29"/>
      <c r="N51" s="29"/>
      <c r="O51" s="29">
        <v>55.799999200000002</v>
      </c>
      <c r="P51" s="29"/>
    </row>
    <row r="52" spans="1:16">
      <c r="A52" s="29" t="s">
        <v>216</v>
      </c>
      <c r="B52" s="29" t="s">
        <v>217</v>
      </c>
      <c r="C52" s="29" t="s">
        <v>595</v>
      </c>
      <c r="D52" s="29" t="s">
        <v>596</v>
      </c>
      <c r="E52" s="29">
        <v>84.089996299999996</v>
      </c>
      <c r="F52" s="29">
        <v>84.169998199999995</v>
      </c>
      <c r="G52" s="29">
        <v>81.769996599999999</v>
      </c>
      <c r="H52" s="29">
        <v>80.800003099999998</v>
      </c>
      <c r="I52" s="29">
        <v>83.690002399999997</v>
      </c>
      <c r="J52" s="29">
        <v>83.050003099999998</v>
      </c>
      <c r="K52" s="29">
        <v>82.639999399999994</v>
      </c>
      <c r="L52" s="29">
        <v>82.779998800000001</v>
      </c>
      <c r="M52" s="29"/>
      <c r="N52" s="29"/>
      <c r="O52" s="29"/>
      <c r="P52" s="29"/>
    </row>
    <row r="53" spans="1:16">
      <c r="A53" s="29" t="s">
        <v>28</v>
      </c>
      <c r="B53" s="29" t="s">
        <v>218</v>
      </c>
      <c r="C53" s="29" t="s">
        <v>595</v>
      </c>
      <c r="D53" s="29" t="s">
        <v>596</v>
      </c>
      <c r="E53" s="29">
        <v>64.206497200000001</v>
      </c>
      <c r="F53" s="29">
        <v>63.725700400000001</v>
      </c>
      <c r="G53" s="29">
        <v>64.271499599999999</v>
      </c>
      <c r="H53" s="29">
        <v>63.736598999999998</v>
      </c>
      <c r="I53" s="29">
        <v>63.427299499999997</v>
      </c>
      <c r="J53" s="29">
        <v>63.297401399999998</v>
      </c>
      <c r="K53" s="29">
        <v>63.749099700000002</v>
      </c>
      <c r="L53" s="29">
        <v>62.291099500000001</v>
      </c>
      <c r="M53" s="29">
        <v>61.259498600000001</v>
      </c>
      <c r="N53" s="29">
        <v>61.633300800000001</v>
      </c>
      <c r="O53" s="29">
        <v>62.3959999</v>
      </c>
      <c r="P53" s="29"/>
    </row>
    <row r="54" spans="1:16">
      <c r="A54" s="29" t="s">
        <v>219</v>
      </c>
      <c r="B54" s="29" t="s">
        <v>220</v>
      </c>
      <c r="C54" s="29" t="s">
        <v>595</v>
      </c>
      <c r="D54" s="29" t="s">
        <v>596</v>
      </c>
      <c r="E54" s="29">
        <v>58.502498600000003</v>
      </c>
      <c r="F54" s="29">
        <v>58.677501700000001</v>
      </c>
      <c r="G54" s="29">
        <v>58.441699999999997</v>
      </c>
      <c r="H54" s="29">
        <v>58.262500799999998</v>
      </c>
      <c r="I54" s="29">
        <v>58.640201599999997</v>
      </c>
      <c r="J54" s="29">
        <v>59.275100700000003</v>
      </c>
      <c r="K54" s="29">
        <v>59.309600799999998</v>
      </c>
      <c r="L54" s="29">
        <v>59.4231987</v>
      </c>
      <c r="M54" s="29">
        <v>59.918899500000002</v>
      </c>
      <c r="N54" s="29">
        <v>60.218398999999998</v>
      </c>
      <c r="O54" s="29">
        <v>60.561199199999997</v>
      </c>
      <c r="P54" s="29"/>
    </row>
    <row r="55" spans="1:16">
      <c r="A55" s="29" t="s">
        <v>68</v>
      </c>
      <c r="B55" s="29" t="s">
        <v>221</v>
      </c>
      <c r="C55" s="29" t="s">
        <v>595</v>
      </c>
      <c r="D55" s="29" t="s">
        <v>596</v>
      </c>
      <c r="E55" s="29">
        <v>59.2372017</v>
      </c>
      <c r="F55" s="29">
        <v>59.391998299999997</v>
      </c>
      <c r="G55" s="29">
        <v>59.369800599999998</v>
      </c>
      <c r="H55" s="29">
        <v>60.090099299999999</v>
      </c>
      <c r="I55" s="29">
        <v>60.067298899999997</v>
      </c>
      <c r="J55" s="29">
        <v>60.352901500000002</v>
      </c>
      <c r="K55" s="29">
        <v>60.407798800000002</v>
      </c>
      <c r="L55" s="29">
        <v>60.168998700000003</v>
      </c>
      <c r="M55" s="29">
        <v>61.007499699999997</v>
      </c>
      <c r="N55" s="29">
        <v>61.209899900000003</v>
      </c>
      <c r="O55" s="29">
        <v>61.283000899999998</v>
      </c>
      <c r="P55" s="29"/>
    </row>
    <row r="56" spans="1:16">
      <c r="A56" s="29" t="s">
        <v>222</v>
      </c>
      <c r="B56" s="29" t="s">
        <v>223</v>
      </c>
      <c r="C56" s="29" t="s">
        <v>595</v>
      </c>
      <c r="D56" s="29" t="s">
        <v>596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</row>
    <row r="57" spans="1:16">
      <c r="A57" s="29" t="s">
        <v>224</v>
      </c>
      <c r="B57" s="29" t="s">
        <v>225</v>
      </c>
      <c r="C57" s="29" t="s">
        <v>595</v>
      </c>
      <c r="D57" s="29" t="s">
        <v>596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</row>
    <row r="58" spans="1:16">
      <c r="A58" s="29" t="s">
        <v>226</v>
      </c>
      <c r="B58" s="29" t="s">
        <v>227</v>
      </c>
      <c r="C58" s="29" t="s">
        <v>595</v>
      </c>
      <c r="D58" s="29" t="s">
        <v>596</v>
      </c>
      <c r="E58" s="29">
        <v>65.0845032</v>
      </c>
      <c r="F58" s="29">
        <v>64.394699099999997</v>
      </c>
      <c r="G58" s="29">
        <v>63.496498099999997</v>
      </c>
      <c r="H58" s="29">
        <v>63.048099499999999</v>
      </c>
      <c r="I58" s="29">
        <v>62.311698900000003</v>
      </c>
      <c r="J58" s="29">
        <v>61.4192009</v>
      </c>
      <c r="K58" s="29">
        <v>61.258400000000002</v>
      </c>
      <c r="L58" s="29">
        <v>61.316600800000003</v>
      </c>
      <c r="M58" s="29">
        <v>61.651599900000001</v>
      </c>
      <c r="N58" s="29">
        <v>61.716301000000001</v>
      </c>
      <c r="O58" s="29">
        <v>61.816501600000002</v>
      </c>
      <c r="P58" s="29"/>
    </row>
    <row r="59" spans="1:16">
      <c r="A59" s="29" t="s">
        <v>228</v>
      </c>
      <c r="B59" s="29" t="s">
        <v>229</v>
      </c>
      <c r="C59" s="29" t="s">
        <v>595</v>
      </c>
      <c r="D59" s="29" t="s">
        <v>596</v>
      </c>
      <c r="E59" s="29">
        <v>57.584999099999997</v>
      </c>
      <c r="F59" s="29">
        <v>55.470298800000002</v>
      </c>
      <c r="G59" s="29">
        <v>56.706100499999998</v>
      </c>
      <c r="H59" s="29">
        <v>58.156799300000003</v>
      </c>
      <c r="I59" s="29">
        <v>59.431301099999999</v>
      </c>
      <c r="J59" s="29">
        <v>59.268600499999998</v>
      </c>
      <c r="K59" s="29">
        <v>59.529201499999999</v>
      </c>
      <c r="L59" s="29">
        <v>62.006900799999997</v>
      </c>
      <c r="M59" s="29">
        <v>62.451198599999998</v>
      </c>
      <c r="N59" s="29">
        <v>62.367198899999998</v>
      </c>
      <c r="O59" s="29">
        <v>63.771099100000001</v>
      </c>
      <c r="P59" s="29"/>
    </row>
    <row r="60" spans="1:16">
      <c r="A60" s="29" t="s">
        <v>39</v>
      </c>
      <c r="B60" s="29" t="s">
        <v>230</v>
      </c>
      <c r="C60" s="29" t="s">
        <v>595</v>
      </c>
      <c r="D60" s="29" t="s">
        <v>596</v>
      </c>
      <c r="E60" s="29">
        <v>41.700000799999998</v>
      </c>
      <c r="F60" s="29">
        <v>41.430000300000003</v>
      </c>
      <c r="G60" s="29">
        <v>41.709999099999997</v>
      </c>
      <c r="H60" s="29">
        <v>40.150001500000002</v>
      </c>
      <c r="I60" s="29">
        <v>42</v>
      </c>
      <c r="J60" s="29">
        <v>43.200000799999998</v>
      </c>
      <c r="K60" s="29">
        <v>41.150798799999997</v>
      </c>
      <c r="L60" s="29">
        <v>41.708099400000002</v>
      </c>
      <c r="M60" s="29">
        <v>41.871299700000002</v>
      </c>
      <c r="N60" s="29">
        <v>36.909999800000001</v>
      </c>
      <c r="O60" s="29"/>
      <c r="P60" s="29"/>
    </row>
    <row r="61" spans="1:16">
      <c r="A61" s="29" t="s">
        <v>231</v>
      </c>
      <c r="B61" s="29" t="s">
        <v>232</v>
      </c>
      <c r="C61" s="29" t="s">
        <v>595</v>
      </c>
      <c r="D61" s="29" t="s">
        <v>596</v>
      </c>
      <c r="E61" s="29">
        <v>71.439215200000007</v>
      </c>
      <c r="F61" s="29">
        <v>71.3296323</v>
      </c>
      <c r="G61" s="29">
        <v>70.174233999999998</v>
      </c>
      <c r="H61" s="29">
        <v>70.327674799999997</v>
      </c>
      <c r="I61" s="29">
        <v>70.132357200000001</v>
      </c>
      <c r="J61" s="29">
        <v>70.058102099999999</v>
      </c>
      <c r="K61" s="29">
        <v>70.040174399999998</v>
      </c>
      <c r="L61" s="29">
        <v>69.898220600000002</v>
      </c>
      <c r="M61" s="29">
        <v>70.082727199999994</v>
      </c>
      <c r="N61" s="29"/>
      <c r="O61" s="29"/>
      <c r="P61" s="29"/>
    </row>
    <row r="62" spans="1:16">
      <c r="A62" s="29" t="s">
        <v>233</v>
      </c>
      <c r="B62" s="29" t="s">
        <v>234</v>
      </c>
      <c r="C62" s="29" t="s">
        <v>595</v>
      </c>
      <c r="D62" s="29" t="s">
        <v>596</v>
      </c>
      <c r="E62" s="29"/>
      <c r="F62" s="29"/>
      <c r="G62" s="29">
        <v>55.7043508</v>
      </c>
      <c r="H62" s="29"/>
      <c r="I62" s="29">
        <v>55.516576899999997</v>
      </c>
      <c r="J62" s="29"/>
      <c r="K62" s="29"/>
      <c r="L62" s="29"/>
      <c r="M62" s="29"/>
      <c r="N62" s="29"/>
      <c r="O62" s="29">
        <v>53.002296600000001</v>
      </c>
      <c r="P62" s="29"/>
    </row>
    <row r="63" spans="1:16">
      <c r="A63" s="29" t="s">
        <v>235</v>
      </c>
      <c r="B63" s="29" t="s">
        <v>236</v>
      </c>
      <c r="C63" s="29" t="s">
        <v>595</v>
      </c>
      <c r="D63" s="29" t="s">
        <v>596</v>
      </c>
      <c r="E63" s="29">
        <v>70.118196600000005</v>
      </c>
      <c r="F63" s="29">
        <v>70.034912800000001</v>
      </c>
      <c r="G63" s="29">
        <v>69.0124359</v>
      </c>
      <c r="H63" s="29">
        <v>69.136257700000002</v>
      </c>
      <c r="I63" s="29">
        <v>68.963827199999997</v>
      </c>
      <c r="J63" s="29">
        <v>68.923589100000001</v>
      </c>
      <c r="K63" s="29">
        <v>68.944049399999997</v>
      </c>
      <c r="L63" s="29">
        <v>68.879725699999995</v>
      </c>
      <c r="M63" s="29">
        <v>69.052302999999995</v>
      </c>
      <c r="N63" s="29"/>
      <c r="O63" s="29"/>
      <c r="P63" s="29"/>
    </row>
    <row r="64" spans="1:16">
      <c r="A64" s="29" t="s">
        <v>237</v>
      </c>
      <c r="B64" s="29" t="s">
        <v>238</v>
      </c>
      <c r="C64" s="29" t="s">
        <v>595</v>
      </c>
      <c r="D64" s="29" t="s">
        <v>596</v>
      </c>
      <c r="E64" s="29">
        <v>61.418893599999997</v>
      </c>
      <c r="F64" s="29">
        <v>61.686103600000003</v>
      </c>
      <c r="G64" s="29">
        <v>62.245064300000003</v>
      </c>
      <c r="H64" s="29">
        <v>62.741571800000003</v>
      </c>
      <c r="I64" s="29">
        <v>62.854030100000003</v>
      </c>
      <c r="J64" s="29">
        <v>63.058119099999999</v>
      </c>
      <c r="K64" s="29">
        <v>63.0564465</v>
      </c>
      <c r="L64" s="29">
        <v>63.875020399999997</v>
      </c>
      <c r="M64" s="29">
        <v>63.4010873</v>
      </c>
      <c r="N64" s="29">
        <v>61.310211799999998</v>
      </c>
      <c r="O64" s="29">
        <v>61.469746399999998</v>
      </c>
      <c r="P64" s="29"/>
    </row>
    <row r="65" spans="1:16">
      <c r="A65" s="29" t="s">
        <v>239</v>
      </c>
      <c r="B65" s="29" t="s">
        <v>240</v>
      </c>
      <c r="C65" s="29" t="s">
        <v>595</v>
      </c>
      <c r="D65" s="29" t="s">
        <v>596</v>
      </c>
      <c r="E65" s="29">
        <v>59.2853998</v>
      </c>
      <c r="F65" s="29">
        <v>59.3769007</v>
      </c>
      <c r="G65" s="29">
        <v>59.5978323</v>
      </c>
      <c r="H65" s="29">
        <v>59.8040381</v>
      </c>
      <c r="I65" s="29">
        <v>59.995880300000003</v>
      </c>
      <c r="J65" s="29">
        <v>60.066568599999997</v>
      </c>
      <c r="K65" s="29">
        <v>60.047075999999997</v>
      </c>
      <c r="L65" s="29">
        <v>60.392730299999997</v>
      </c>
      <c r="M65" s="29">
        <v>60.335918900000003</v>
      </c>
      <c r="N65" s="29">
        <v>59.548725500000003</v>
      </c>
      <c r="O65" s="29">
        <v>59.667591799999997</v>
      </c>
      <c r="P65" s="29"/>
    </row>
    <row r="66" spans="1:16">
      <c r="A66" s="29" t="s">
        <v>91</v>
      </c>
      <c r="B66" s="29" t="s">
        <v>241</v>
      </c>
      <c r="C66" s="29" t="s">
        <v>595</v>
      </c>
      <c r="D66" s="29" t="s">
        <v>596</v>
      </c>
      <c r="E66" s="29">
        <v>66.549400300000002</v>
      </c>
      <c r="F66" s="29">
        <v>64.012901299999996</v>
      </c>
      <c r="G66" s="29">
        <v>62.684101099999999</v>
      </c>
      <c r="H66" s="29">
        <v>61.779499100000002</v>
      </c>
      <c r="I66" s="29">
        <v>62.451698299999997</v>
      </c>
      <c r="J66" s="29">
        <v>62.261200000000002</v>
      </c>
      <c r="K66" s="29">
        <v>62.619098700000002</v>
      </c>
      <c r="L66" s="29">
        <v>65.658302300000003</v>
      </c>
      <c r="M66" s="29">
        <v>67.669097899999997</v>
      </c>
      <c r="N66" s="29">
        <v>68.153801000000001</v>
      </c>
      <c r="O66" s="29">
        <v>66.660499599999994</v>
      </c>
      <c r="P66" s="29"/>
    </row>
    <row r="67" spans="1:16">
      <c r="A67" s="29" t="s">
        <v>242</v>
      </c>
      <c r="B67" s="29" t="s">
        <v>243</v>
      </c>
      <c r="C67" s="29" t="s">
        <v>595</v>
      </c>
      <c r="D67" s="29" t="s">
        <v>596</v>
      </c>
      <c r="E67" s="29">
        <v>47.550701099999998</v>
      </c>
      <c r="F67" s="29">
        <v>47.901599900000001</v>
      </c>
      <c r="G67" s="29">
        <v>49.368099200000003</v>
      </c>
      <c r="H67" s="29">
        <v>48.785301199999999</v>
      </c>
      <c r="I67" s="29">
        <v>48.493698100000003</v>
      </c>
      <c r="J67" s="29">
        <v>48.436298399999998</v>
      </c>
      <c r="K67" s="29">
        <v>48.1167984</v>
      </c>
      <c r="L67" s="29">
        <v>46.977699299999998</v>
      </c>
      <c r="M67" s="29">
        <v>46.680500000000002</v>
      </c>
      <c r="N67" s="29">
        <v>45.013099699999998</v>
      </c>
      <c r="O67" s="29">
        <v>43.345298800000002</v>
      </c>
      <c r="P67" s="29"/>
    </row>
    <row r="68" spans="1:16">
      <c r="A68" s="29" t="s">
        <v>244</v>
      </c>
      <c r="B68" s="29" t="s">
        <v>245</v>
      </c>
      <c r="C68" s="29" t="s">
        <v>595</v>
      </c>
      <c r="D68" s="29" t="s">
        <v>596</v>
      </c>
      <c r="E68" s="29">
        <v>57.039528799999999</v>
      </c>
      <c r="F68" s="29">
        <v>56.975358100000001</v>
      </c>
      <c r="G68" s="29">
        <v>56.878572599999998</v>
      </c>
      <c r="H68" s="29">
        <v>56.8890563</v>
      </c>
      <c r="I68" s="29">
        <v>57.119760900000003</v>
      </c>
      <c r="J68" s="29">
        <v>57.034956100000002</v>
      </c>
      <c r="K68" s="29">
        <v>56.918436200000002</v>
      </c>
      <c r="L68" s="29">
        <v>56.821866100000001</v>
      </c>
      <c r="M68" s="29">
        <v>57.0669495</v>
      </c>
      <c r="N68" s="29">
        <v>57.1499016</v>
      </c>
      <c r="O68" s="29">
        <v>57.219706700000003</v>
      </c>
      <c r="P68" s="29"/>
    </row>
    <row r="69" spans="1:16">
      <c r="A69" s="29" t="s">
        <v>45</v>
      </c>
      <c r="B69" s="29" t="s">
        <v>246</v>
      </c>
      <c r="C69" s="29" t="s">
        <v>595</v>
      </c>
      <c r="D69" s="29" t="s">
        <v>596</v>
      </c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</row>
    <row r="70" spans="1:16">
      <c r="A70" s="29" t="s">
        <v>81</v>
      </c>
      <c r="B70" s="29" t="s">
        <v>247</v>
      </c>
      <c r="C70" s="29" t="s">
        <v>595</v>
      </c>
      <c r="D70" s="29" t="s">
        <v>596</v>
      </c>
      <c r="E70" s="29">
        <v>59.3689003</v>
      </c>
      <c r="F70" s="29">
        <v>59.4950981</v>
      </c>
      <c r="G70" s="29">
        <v>59.610199000000001</v>
      </c>
      <c r="H70" s="29">
        <v>59.678901699999997</v>
      </c>
      <c r="I70" s="29">
        <v>59.745998399999998</v>
      </c>
      <c r="J70" s="29">
        <v>59.362899800000001</v>
      </c>
      <c r="K70" s="29">
        <v>58.928501099999998</v>
      </c>
      <c r="L70" s="29">
        <v>58.827701599999997</v>
      </c>
      <c r="M70" s="29">
        <v>58.515701300000003</v>
      </c>
      <c r="N70" s="29">
        <v>58.110900899999997</v>
      </c>
      <c r="O70" s="29">
        <v>57.919300100000001</v>
      </c>
      <c r="P70" s="29"/>
    </row>
    <row r="71" spans="1:16">
      <c r="A71" s="29" t="s">
        <v>61</v>
      </c>
      <c r="B71" s="29" t="s">
        <v>248</v>
      </c>
      <c r="C71" s="29" t="s">
        <v>595</v>
      </c>
      <c r="D71" s="29" t="s">
        <v>596</v>
      </c>
      <c r="E71" s="29">
        <v>61.106098199999998</v>
      </c>
      <c r="F71" s="29">
        <v>60.719699900000002</v>
      </c>
      <c r="G71" s="29">
        <v>60.499500300000001</v>
      </c>
      <c r="H71" s="29">
        <v>61.304798099999999</v>
      </c>
      <c r="I71" s="29">
        <v>61.311100000000003</v>
      </c>
      <c r="J71" s="29">
        <v>61.325500499999997</v>
      </c>
      <c r="K71" s="29">
        <v>61.120399499999998</v>
      </c>
      <c r="L71" s="29">
        <v>62.124599500000002</v>
      </c>
      <c r="M71" s="29">
        <v>62.868999500000001</v>
      </c>
      <c r="N71" s="29">
        <v>63.654998800000001</v>
      </c>
      <c r="O71" s="29">
        <v>63.804698899999998</v>
      </c>
      <c r="P71" s="29"/>
    </row>
    <row r="72" spans="1:16">
      <c r="A72" s="29" t="s">
        <v>41</v>
      </c>
      <c r="B72" s="29" t="s">
        <v>249</v>
      </c>
      <c r="C72" s="29" t="s">
        <v>595</v>
      </c>
      <c r="D72" s="29" t="s">
        <v>596</v>
      </c>
      <c r="E72" s="29"/>
      <c r="F72" s="29"/>
      <c r="G72" s="29"/>
      <c r="H72" s="29"/>
      <c r="I72" s="29"/>
      <c r="J72" s="29">
        <v>81.2378006</v>
      </c>
      <c r="K72" s="29"/>
      <c r="L72" s="29"/>
      <c r="M72" s="29"/>
      <c r="N72" s="29"/>
      <c r="O72" s="29"/>
      <c r="P72" s="29"/>
    </row>
    <row r="73" spans="1:16">
      <c r="A73" s="29" t="s">
        <v>250</v>
      </c>
      <c r="B73" s="29" t="s">
        <v>251</v>
      </c>
      <c r="C73" s="29" t="s">
        <v>595</v>
      </c>
      <c r="D73" s="29" t="s">
        <v>596</v>
      </c>
      <c r="E73" s="29">
        <v>56.6935456</v>
      </c>
      <c r="F73" s="29">
        <v>56.674866399999999</v>
      </c>
      <c r="G73" s="29">
        <v>56.806075499999999</v>
      </c>
      <c r="H73" s="29">
        <v>56.7871332</v>
      </c>
      <c r="I73" s="29">
        <v>57.0486723</v>
      </c>
      <c r="J73" s="29">
        <v>57.022003900000001</v>
      </c>
      <c r="K73" s="29">
        <v>57.039419899999999</v>
      </c>
      <c r="L73" s="29">
        <v>56.978284500000001</v>
      </c>
      <c r="M73" s="29">
        <v>57.153027399999999</v>
      </c>
      <c r="N73" s="29">
        <v>57.364647300000001</v>
      </c>
      <c r="O73" s="29">
        <v>57.437274899999998</v>
      </c>
      <c r="P73" s="29"/>
    </row>
    <row r="74" spans="1:16">
      <c r="A74" s="29" t="s">
        <v>252</v>
      </c>
      <c r="B74" s="29" t="s">
        <v>253</v>
      </c>
      <c r="C74" s="29" t="s">
        <v>595</v>
      </c>
      <c r="D74" s="29" t="s">
        <v>596</v>
      </c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</row>
    <row r="75" spans="1:16">
      <c r="A75" s="29" t="s">
        <v>69</v>
      </c>
      <c r="B75" s="29" t="s">
        <v>254</v>
      </c>
      <c r="C75" s="29" t="s">
        <v>595</v>
      </c>
      <c r="D75" s="29" t="s">
        <v>596</v>
      </c>
      <c r="E75" s="29">
        <v>61.477798499999999</v>
      </c>
      <c r="F75" s="29">
        <v>60.486698199999999</v>
      </c>
      <c r="G75" s="29">
        <v>59.956699399999998</v>
      </c>
      <c r="H75" s="29">
        <v>59.906898499999997</v>
      </c>
      <c r="I75" s="29">
        <v>59.746601099999999</v>
      </c>
      <c r="J75" s="29">
        <v>59.140201599999997</v>
      </c>
      <c r="K75" s="29">
        <v>58.9441986</v>
      </c>
      <c r="L75" s="29">
        <v>58.941398599999999</v>
      </c>
      <c r="M75" s="29">
        <v>58.607799499999999</v>
      </c>
      <c r="N75" s="29">
        <v>58.882499699999997</v>
      </c>
      <c r="O75" s="29">
        <v>59.444400799999997</v>
      </c>
      <c r="P75" s="29"/>
    </row>
    <row r="76" spans="1:16">
      <c r="A76" s="29" t="s">
        <v>255</v>
      </c>
      <c r="B76" s="29" t="s">
        <v>256</v>
      </c>
      <c r="C76" s="29" t="s">
        <v>595</v>
      </c>
      <c r="D76" s="29" t="s">
        <v>596</v>
      </c>
      <c r="E76" s="29">
        <v>39.299999200000002</v>
      </c>
      <c r="F76" s="29">
        <v>39.299999200000002</v>
      </c>
      <c r="G76" s="29">
        <v>56.990001700000001</v>
      </c>
      <c r="H76" s="29">
        <v>63.056098900000002</v>
      </c>
      <c r="I76" s="29"/>
      <c r="J76" s="29"/>
      <c r="K76" s="29">
        <v>58.889999400000001</v>
      </c>
      <c r="L76" s="29"/>
      <c r="M76" s="29">
        <v>57.583999599999999</v>
      </c>
      <c r="N76" s="29"/>
      <c r="O76" s="29"/>
      <c r="P76" s="29"/>
    </row>
    <row r="77" spans="1:16">
      <c r="A77" s="29" t="s">
        <v>257</v>
      </c>
      <c r="B77" s="29" t="s">
        <v>258</v>
      </c>
      <c r="C77" s="29" t="s">
        <v>595</v>
      </c>
      <c r="D77" s="29" t="s">
        <v>596</v>
      </c>
      <c r="E77" s="29">
        <v>56.366298700000002</v>
      </c>
      <c r="F77" s="29">
        <v>56.582099900000003</v>
      </c>
      <c r="G77" s="29">
        <v>56.513099699999998</v>
      </c>
      <c r="H77" s="29">
        <v>56.263198899999999</v>
      </c>
      <c r="I77" s="29">
        <v>56.468799599999997</v>
      </c>
      <c r="J77" s="29">
        <v>56.436500500000001</v>
      </c>
      <c r="K77" s="29">
        <v>56.110500299999998</v>
      </c>
      <c r="L77" s="29">
        <v>56.006900799999997</v>
      </c>
      <c r="M77" s="29">
        <v>55.841899900000001</v>
      </c>
      <c r="N77" s="29">
        <v>55.685298899999999</v>
      </c>
      <c r="O77" s="29">
        <v>55.674499500000003</v>
      </c>
      <c r="P77" s="29"/>
    </row>
    <row r="78" spans="1:16">
      <c r="A78" s="29" t="s">
        <v>259</v>
      </c>
      <c r="B78" s="29" t="s">
        <v>260</v>
      </c>
      <c r="C78" s="29" t="s">
        <v>595</v>
      </c>
      <c r="D78" s="29" t="s">
        <v>596</v>
      </c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</row>
    <row r="79" spans="1:16">
      <c r="A79" s="29" t="s">
        <v>261</v>
      </c>
      <c r="B79" s="29" t="s">
        <v>262</v>
      </c>
      <c r="C79" s="29" t="s">
        <v>595</v>
      </c>
      <c r="D79" s="29" t="s">
        <v>596</v>
      </c>
      <c r="E79" s="29"/>
      <c r="F79" s="29"/>
      <c r="G79" s="29"/>
      <c r="H79" s="29"/>
      <c r="I79" s="29"/>
      <c r="J79" s="29"/>
      <c r="K79" s="29">
        <v>56.894100199999997</v>
      </c>
      <c r="L79" s="29"/>
      <c r="M79" s="29"/>
      <c r="N79" s="29"/>
      <c r="O79" s="29"/>
      <c r="P79" s="29"/>
    </row>
    <row r="80" spans="1:16">
      <c r="A80" s="29" t="s">
        <v>47</v>
      </c>
      <c r="B80" s="29" t="s">
        <v>263</v>
      </c>
      <c r="C80" s="29" t="s">
        <v>595</v>
      </c>
      <c r="D80" s="29" t="s">
        <v>596</v>
      </c>
      <c r="E80" s="29"/>
      <c r="F80" s="29"/>
      <c r="G80" s="29">
        <v>48.740001700000001</v>
      </c>
      <c r="H80" s="29"/>
      <c r="I80" s="29"/>
      <c r="J80" s="29"/>
      <c r="K80" s="29"/>
      <c r="L80" s="29"/>
      <c r="M80" s="29"/>
      <c r="N80" s="29"/>
      <c r="O80" s="29"/>
      <c r="P80" s="29"/>
    </row>
    <row r="81" spans="1:16">
      <c r="A81" s="29" t="s">
        <v>85</v>
      </c>
      <c r="B81" s="29" t="s">
        <v>264</v>
      </c>
      <c r="C81" s="29" t="s">
        <v>595</v>
      </c>
      <c r="D81" s="29" t="s">
        <v>596</v>
      </c>
      <c r="E81" s="29">
        <v>62.762298600000001</v>
      </c>
      <c r="F81" s="29">
        <v>62.562000300000001</v>
      </c>
      <c r="G81" s="29">
        <v>62.3512001</v>
      </c>
      <c r="H81" s="29">
        <v>62.326499900000002</v>
      </c>
      <c r="I81" s="29">
        <v>62.476001699999998</v>
      </c>
      <c r="J81" s="29">
        <v>62.611400600000003</v>
      </c>
      <c r="K81" s="29">
        <v>62.676399199999999</v>
      </c>
      <c r="L81" s="29">
        <v>62.747100799999998</v>
      </c>
      <c r="M81" s="29">
        <v>62.9353981</v>
      </c>
      <c r="N81" s="29">
        <v>62.9070015</v>
      </c>
      <c r="O81" s="29">
        <v>63.079498299999997</v>
      </c>
      <c r="P81" s="29"/>
    </row>
    <row r="82" spans="1:16">
      <c r="A82" s="29" t="s">
        <v>265</v>
      </c>
      <c r="B82" s="29" t="s">
        <v>266</v>
      </c>
      <c r="C82" s="29" t="s">
        <v>595</v>
      </c>
      <c r="D82" s="29" t="s">
        <v>596</v>
      </c>
      <c r="E82" s="29">
        <v>63.490001700000001</v>
      </c>
      <c r="F82" s="29">
        <v>64.587501500000002</v>
      </c>
      <c r="G82" s="29">
        <v>65.493797299999997</v>
      </c>
      <c r="H82" s="29">
        <v>66.218200699999997</v>
      </c>
      <c r="I82" s="29">
        <v>67.554199199999999</v>
      </c>
      <c r="J82" s="29">
        <v>67.151702900000004</v>
      </c>
      <c r="K82" s="29">
        <v>67.696701000000004</v>
      </c>
      <c r="L82" s="29">
        <v>68.780998199999999</v>
      </c>
      <c r="M82" s="29">
        <v>68.424598700000004</v>
      </c>
      <c r="N82" s="29">
        <v>65.832099900000003</v>
      </c>
      <c r="O82" s="29">
        <v>63.934101099999999</v>
      </c>
      <c r="P82" s="29"/>
    </row>
    <row r="83" spans="1:16">
      <c r="A83" s="29" t="s">
        <v>46</v>
      </c>
      <c r="B83" s="29" t="s">
        <v>267</v>
      </c>
      <c r="C83" s="29" t="s">
        <v>595</v>
      </c>
      <c r="D83" s="29" t="s">
        <v>596</v>
      </c>
      <c r="E83" s="29"/>
      <c r="F83" s="29"/>
      <c r="G83" s="29">
        <v>71.139999399999994</v>
      </c>
      <c r="H83" s="29"/>
      <c r="I83" s="29"/>
      <c r="J83" s="29">
        <v>76.134902999999994</v>
      </c>
      <c r="K83" s="29"/>
      <c r="L83" s="29">
        <v>69.252899200000002</v>
      </c>
      <c r="M83" s="29"/>
      <c r="N83" s="29">
        <v>56.956600199999997</v>
      </c>
      <c r="O83" s="29"/>
      <c r="P83" s="29"/>
    </row>
    <row r="84" spans="1:16">
      <c r="A84" s="29" t="s">
        <v>268</v>
      </c>
      <c r="B84" s="29" t="s">
        <v>269</v>
      </c>
      <c r="C84" s="29" t="s">
        <v>595</v>
      </c>
      <c r="D84" s="29" t="s">
        <v>596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</row>
    <row r="85" spans="1:16">
      <c r="A85" s="29" t="s">
        <v>270</v>
      </c>
      <c r="B85" s="29" t="s">
        <v>271</v>
      </c>
      <c r="C85" s="29" t="s">
        <v>595</v>
      </c>
      <c r="D85" s="29" t="s">
        <v>596</v>
      </c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</row>
    <row r="86" spans="1:16">
      <c r="A86" s="29" t="s">
        <v>272</v>
      </c>
      <c r="B86" s="29" t="s">
        <v>273</v>
      </c>
      <c r="C86" s="29" t="s">
        <v>595</v>
      </c>
      <c r="D86" s="29" t="s">
        <v>596</v>
      </c>
      <c r="E86" s="29"/>
      <c r="F86" s="29"/>
      <c r="G86" s="29"/>
      <c r="H86" s="29"/>
      <c r="I86" s="29">
        <v>58.957599600000002</v>
      </c>
      <c r="J86" s="29"/>
      <c r="K86" s="29"/>
      <c r="L86" s="29"/>
      <c r="M86" s="29"/>
      <c r="N86" s="29"/>
      <c r="O86" s="29">
        <v>37.244201699999998</v>
      </c>
      <c r="P86" s="29"/>
    </row>
    <row r="87" spans="1:16">
      <c r="A87" s="29" t="s">
        <v>274</v>
      </c>
      <c r="B87" s="29" t="s">
        <v>275</v>
      </c>
      <c r="C87" s="29" t="s">
        <v>595</v>
      </c>
      <c r="D87" s="29" t="s">
        <v>596</v>
      </c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</row>
    <row r="88" spans="1:16">
      <c r="A88" s="29" t="s">
        <v>276</v>
      </c>
      <c r="B88" s="29" t="s">
        <v>277</v>
      </c>
      <c r="C88" s="29" t="s">
        <v>595</v>
      </c>
      <c r="D88" s="29" t="s">
        <v>596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</row>
    <row r="89" spans="1:16">
      <c r="A89" s="29" t="s">
        <v>82</v>
      </c>
      <c r="B89" s="29" t="s">
        <v>278</v>
      </c>
      <c r="C89" s="29" t="s">
        <v>595</v>
      </c>
      <c r="D89" s="29" t="s">
        <v>596</v>
      </c>
      <c r="E89" s="29">
        <v>52.975498199999997</v>
      </c>
      <c r="F89" s="29">
        <v>53.447601300000002</v>
      </c>
      <c r="G89" s="29">
        <v>53.504600500000002</v>
      </c>
      <c r="H89" s="29">
        <v>52.664600399999998</v>
      </c>
      <c r="I89" s="29">
        <v>52.329399100000003</v>
      </c>
      <c r="J89" s="29">
        <v>52.027801500000002</v>
      </c>
      <c r="K89" s="29">
        <v>51.827098800000002</v>
      </c>
      <c r="L89" s="29">
        <v>51.994098700000002</v>
      </c>
      <c r="M89" s="29">
        <v>52.150100700000003</v>
      </c>
      <c r="N89" s="29">
        <v>52.0840988</v>
      </c>
      <c r="O89" s="29">
        <v>51.892200500000001</v>
      </c>
      <c r="P89" s="29"/>
    </row>
    <row r="90" spans="1:16">
      <c r="A90" s="29" t="s">
        <v>279</v>
      </c>
      <c r="B90" s="29" t="s">
        <v>280</v>
      </c>
      <c r="C90" s="29" t="s">
        <v>595</v>
      </c>
      <c r="D90" s="29" t="s">
        <v>596</v>
      </c>
      <c r="E90" s="29"/>
      <c r="F90" s="29"/>
      <c r="G90" s="29"/>
      <c r="H90" s="29"/>
      <c r="I90" s="29"/>
      <c r="J90" s="29">
        <v>67.300003099999998</v>
      </c>
      <c r="K90" s="29">
        <v>70.400001500000002</v>
      </c>
      <c r="L90" s="29">
        <v>71.199996900000002</v>
      </c>
      <c r="M90" s="29"/>
      <c r="N90" s="29"/>
      <c r="O90" s="29"/>
      <c r="P90" s="29"/>
    </row>
    <row r="91" spans="1:16">
      <c r="A91" s="29" t="s">
        <v>281</v>
      </c>
      <c r="B91" s="29" t="s">
        <v>282</v>
      </c>
      <c r="C91" s="29" t="s">
        <v>595</v>
      </c>
      <c r="D91" s="29" t="s">
        <v>596</v>
      </c>
      <c r="E91" s="29"/>
      <c r="F91" s="29"/>
      <c r="G91" s="29">
        <v>73.5938187</v>
      </c>
      <c r="H91" s="29">
        <v>73.847679099999993</v>
      </c>
      <c r="I91" s="29">
        <v>74.094200099999995</v>
      </c>
      <c r="J91" s="29">
        <v>74.009857199999999</v>
      </c>
      <c r="K91" s="29">
        <v>73.723938000000004</v>
      </c>
      <c r="L91" s="29">
        <v>74.064674400000001</v>
      </c>
      <c r="M91" s="29"/>
      <c r="N91" s="29"/>
      <c r="O91" s="29"/>
      <c r="P91" s="29"/>
    </row>
    <row r="92" spans="1:16">
      <c r="A92" s="29" t="s">
        <v>98</v>
      </c>
      <c r="B92" s="29" t="s">
        <v>283</v>
      </c>
      <c r="C92" s="29" t="s">
        <v>595</v>
      </c>
      <c r="D92" s="29" t="s">
        <v>596</v>
      </c>
      <c r="E92" s="29"/>
      <c r="F92" s="29"/>
      <c r="G92" s="29">
        <v>60.4584999</v>
      </c>
      <c r="H92" s="29">
        <v>61.400501300000002</v>
      </c>
      <c r="I92" s="29">
        <v>65.118202199999999</v>
      </c>
      <c r="J92" s="29">
        <v>60.2201004</v>
      </c>
      <c r="K92" s="29">
        <v>60.732200599999999</v>
      </c>
      <c r="L92" s="29">
        <v>60.595798500000001</v>
      </c>
      <c r="M92" s="29">
        <v>60.689300500000002</v>
      </c>
      <c r="N92" s="29">
        <v>60.942901599999999</v>
      </c>
      <c r="O92" s="29"/>
      <c r="P92" s="29"/>
    </row>
    <row r="93" spans="1:16">
      <c r="A93" s="29" t="s">
        <v>284</v>
      </c>
      <c r="B93" s="29" t="s">
        <v>285</v>
      </c>
      <c r="C93" s="29" t="s">
        <v>595</v>
      </c>
      <c r="D93" s="29" t="s">
        <v>596</v>
      </c>
      <c r="E93" s="29"/>
      <c r="F93" s="29">
        <v>61.700000799999998</v>
      </c>
      <c r="G93" s="29">
        <v>61.400001500000002</v>
      </c>
      <c r="H93" s="29">
        <v>62.599998499999998</v>
      </c>
      <c r="I93" s="29"/>
      <c r="J93" s="29"/>
      <c r="K93" s="29"/>
      <c r="L93" s="29"/>
      <c r="M93" s="29"/>
      <c r="N93" s="29"/>
      <c r="O93" s="29"/>
      <c r="P93" s="29"/>
    </row>
    <row r="94" spans="1:16">
      <c r="A94" s="29" t="s">
        <v>286</v>
      </c>
      <c r="B94" s="29" t="s">
        <v>287</v>
      </c>
      <c r="C94" s="29" t="s">
        <v>595</v>
      </c>
      <c r="D94" s="29" t="s">
        <v>596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>
        <v>54.116901400000003</v>
      </c>
      <c r="P94" s="29"/>
    </row>
    <row r="95" spans="1:16">
      <c r="A95" s="29" t="s">
        <v>288</v>
      </c>
      <c r="B95" s="29" t="s">
        <v>289</v>
      </c>
      <c r="C95" s="29" t="s">
        <v>595</v>
      </c>
      <c r="D95" s="29" t="s">
        <v>596</v>
      </c>
      <c r="E95" s="29">
        <v>60.904086800000002</v>
      </c>
      <c r="F95" s="29">
        <v>60.674459300000002</v>
      </c>
      <c r="G95" s="29">
        <v>60.638338099999999</v>
      </c>
      <c r="H95" s="29">
        <v>60.346045199999999</v>
      </c>
      <c r="I95" s="29">
        <v>60.3141234</v>
      </c>
      <c r="J95" s="29">
        <v>60.2457821</v>
      </c>
      <c r="K95" s="29">
        <v>60.235296400000003</v>
      </c>
      <c r="L95" s="29">
        <v>60.2155244</v>
      </c>
      <c r="M95" s="29">
        <v>60.645362599999999</v>
      </c>
      <c r="N95" s="29">
        <v>60.725841899999999</v>
      </c>
      <c r="O95" s="29">
        <v>60.923202400000001</v>
      </c>
      <c r="P95" s="29"/>
    </row>
    <row r="96" spans="1:16">
      <c r="A96" s="29" t="s">
        <v>290</v>
      </c>
      <c r="B96" s="29" t="s">
        <v>291</v>
      </c>
      <c r="C96" s="29" t="s">
        <v>595</v>
      </c>
      <c r="D96" s="29" t="s">
        <v>596</v>
      </c>
      <c r="E96" s="29">
        <v>60.880001100000001</v>
      </c>
      <c r="F96" s="29">
        <v>60.770000500000002</v>
      </c>
      <c r="G96" s="29">
        <v>59.590000199999999</v>
      </c>
      <c r="H96" s="29">
        <v>60.099998499999998</v>
      </c>
      <c r="I96" s="29">
        <v>60.5</v>
      </c>
      <c r="J96" s="29">
        <v>61.209999099999997</v>
      </c>
      <c r="K96" s="29">
        <v>61.060001399999997</v>
      </c>
      <c r="L96" s="29">
        <v>61.139999400000001</v>
      </c>
      <c r="M96" s="29">
        <v>61.049999200000002</v>
      </c>
      <c r="N96" s="29"/>
      <c r="O96" s="29"/>
      <c r="P96" s="29"/>
    </row>
    <row r="97" spans="1:16">
      <c r="A97" s="29" t="s">
        <v>94</v>
      </c>
      <c r="B97" s="29" t="s">
        <v>292</v>
      </c>
      <c r="C97" s="29" t="s">
        <v>595</v>
      </c>
      <c r="D97" s="29" t="s">
        <v>596</v>
      </c>
      <c r="E97" s="29">
        <v>59.576198599999998</v>
      </c>
      <c r="F97" s="29">
        <v>60.807098400000001</v>
      </c>
      <c r="G97" s="29">
        <v>61.914501199999997</v>
      </c>
      <c r="H97" s="29">
        <v>59.726699799999999</v>
      </c>
      <c r="I97" s="29">
        <v>58.400199899999997</v>
      </c>
      <c r="J97" s="29">
        <v>62.660598800000002</v>
      </c>
      <c r="K97" s="29">
        <v>64.1520996</v>
      </c>
      <c r="L97" s="29">
        <v>64.091598500000003</v>
      </c>
      <c r="M97" s="29">
        <v>63.322498299999999</v>
      </c>
      <c r="N97" s="29">
        <v>64.359199500000003</v>
      </c>
      <c r="O97" s="29">
        <v>66.491996799999995</v>
      </c>
      <c r="P97" s="29"/>
    </row>
    <row r="98" spans="1:16">
      <c r="A98" s="29" t="s">
        <v>293</v>
      </c>
      <c r="B98" s="29" t="s">
        <v>294</v>
      </c>
      <c r="C98" s="29" t="s">
        <v>595</v>
      </c>
      <c r="D98" s="29" t="s">
        <v>596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</row>
    <row r="99" spans="1:16">
      <c r="A99" s="29" t="s">
        <v>71</v>
      </c>
      <c r="B99" s="29" t="s">
        <v>295</v>
      </c>
      <c r="C99" s="29" t="s">
        <v>595</v>
      </c>
      <c r="D99" s="29" t="s">
        <v>596</v>
      </c>
      <c r="E99" s="29">
        <v>53.117900800000001</v>
      </c>
      <c r="F99" s="29">
        <v>53.1156006</v>
      </c>
      <c r="G99" s="29">
        <v>52.583900499999999</v>
      </c>
      <c r="H99" s="29">
        <v>51.837699899999997</v>
      </c>
      <c r="I99" s="29">
        <v>51.368801099999999</v>
      </c>
      <c r="J99" s="29">
        <v>50.841400100000001</v>
      </c>
      <c r="K99" s="29">
        <v>52.361499799999997</v>
      </c>
      <c r="L99" s="29">
        <v>52.730098699999999</v>
      </c>
      <c r="M99" s="29">
        <v>51.316299399999998</v>
      </c>
      <c r="N99" s="29">
        <v>51.606899300000002</v>
      </c>
      <c r="O99" s="29">
        <v>51.187301599999998</v>
      </c>
      <c r="P99" s="29"/>
    </row>
    <row r="100" spans="1:16">
      <c r="A100" s="29" t="s">
        <v>117</v>
      </c>
      <c r="B100" s="29" t="s">
        <v>296</v>
      </c>
      <c r="C100" s="29" t="s">
        <v>595</v>
      </c>
      <c r="D100" s="29" t="s">
        <v>596</v>
      </c>
      <c r="E100" s="29"/>
      <c r="F100" s="29"/>
      <c r="G100" s="29">
        <v>65.620002700000001</v>
      </c>
      <c r="H100" s="29"/>
      <c r="I100" s="29">
        <v>56.900001500000002</v>
      </c>
      <c r="J100" s="29"/>
      <c r="K100" s="29"/>
      <c r="L100" s="29"/>
      <c r="M100" s="29"/>
      <c r="N100" s="29"/>
      <c r="O100" s="29"/>
      <c r="P100" s="29"/>
    </row>
    <row r="101" spans="1:16">
      <c r="A101" s="29" t="s">
        <v>83</v>
      </c>
      <c r="B101" s="29" t="s">
        <v>297</v>
      </c>
      <c r="C101" s="29" t="s">
        <v>595</v>
      </c>
      <c r="D101" s="29" t="s">
        <v>596</v>
      </c>
      <c r="E101" s="29">
        <v>49.9087982</v>
      </c>
      <c r="F101" s="29">
        <v>49.855201700000002</v>
      </c>
      <c r="G101" s="29">
        <v>50.343601200000002</v>
      </c>
      <c r="H101" s="29">
        <v>50.677398699999998</v>
      </c>
      <c r="I101" s="29">
        <v>51.660099000000002</v>
      </c>
      <c r="J101" s="29">
        <v>52.180198699999998</v>
      </c>
      <c r="K101" s="29">
        <v>53.680900600000001</v>
      </c>
      <c r="L101" s="29">
        <v>54.757099199999999</v>
      </c>
      <c r="M101" s="29">
        <v>55.695999100000002</v>
      </c>
      <c r="N101" s="29">
        <v>56.273899100000001</v>
      </c>
      <c r="O101" s="29">
        <v>56.731498700000003</v>
      </c>
      <c r="P101" s="29"/>
    </row>
    <row r="102" spans="1:16">
      <c r="A102" s="29" t="s">
        <v>298</v>
      </c>
      <c r="B102" s="29" t="s">
        <v>299</v>
      </c>
      <c r="C102" s="29" t="s">
        <v>595</v>
      </c>
      <c r="D102" s="29" t="s">
        <v>596</v>
      </c>
      <c r="E102" s="29">
        <v>66.384525300000007</v>
      </c>
      <c r="F102" s="29">
        <v>66.367116800000005</v>
      </c>
      <c r="G102" s="29">
        <v>62.411186700000002</v>
      </c>
      <c r="H102" s="29">
        <v>66.403128800000005</v>
      </c>
      <c r="I102" s="29">
        <v>62.107086500000001</v>
      </c>
      <c r="J102" s="29">
        <v>65.433010699999997</v>
      </c>
      <c r="K102" s="29">
        <v>65.209801200000001</v>
      </c>
      <c r="L102" s="29">
        <v>65.643969999999996</v>
      </c>
      <c r="M102" s="29">
        <v>65.447535599999995</v>
      </c>
      <c r="N102" s="29"/>
      <c r="O102" s="29"/>
      <c r="P102" s="29"/>
    </row>
    <row r="103" spans="1:16">
      <c r="A103" s="29" t="s">
        <v>300</v>
      </c>
      <c r="B103" s="29" t="s">
        <v>301</v>
      </c>
      <c r="C103" s="29" t="s">
        <v>595</v>
      </c>
      <c r="D103" s="29" t="s">
        <v>596</v>
      </c>
      <c r="E103" s="29"/>
      <c r="F103" s="29"/>
      <c r="G103" s="29">
        <v>62.049243400000002</v>
      </c>
      <c r="H103" s="29"/>
      <c r="I103" s="29">
        <v>62.306755600000002</v>
      </c>
      <c r="J103" s="29">
        <v>65.118988700000003</v>
      </c>
      <c r="K103" s="29"/>
      <c r="L103" s="29"/>
      <c r="M103" s="29"/>
      <c r="N103" s="29"/>
      <c r="O103" s="29"/>
      <c r="P103" s="29"/>
    </row>
    <row r="104" spans="1:16">
      <c r="A104" s="29" t="s">
        <v>302</v>
      </c>
      <c r="B104" s="29" t="s">
        <v>303</v>
      </c>
      <c r="C104" s="29" t="s">
        <v>595</v>
      </c>
      <c r="D104" s="29" t="s">
        <v>596</v>
      </c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</row>
    <row r="105" spans="1:16">
      <c r="A105" s="29" t="s">
        <v>304</v>
      </c>
      <c r="B105" s="29" t="s">
        <v>305</v>
      </c>
      <c r="C105" s="29" t="s">
        <v>595</v>
      </c>
      <c r="D105" s="29" t="s">
        <v>596</v>
      </c>
      <c r="E105" s="29"/>
      <c r="F105" s="29"/>
      <c r="G105" s="29"/>
      <c r="H105" s="29">
        <v>57.236770999999997</v>
      </c>
      <c r="I105" s="29"/>
      <c r="J105" s="29">
        <v>54.654951699999998</v>
      </c>
      <c r="K105" s="29"/>
      <c r="L105" s="29">
        <v>61.943751599999999</v>
      </c>
      <c r="M105" s="29"/>
      <c r="N105" s="29"/>
      <c r="O105" s="29"/>
      <c r="P105" s="29"/>
    </row>
    <row r="106" spans="1:16">
      <c r="A106" s="29" t="s">
        <v>36</v>
      </c>
      <c r="B106" s="29" t="s">
        <v>306</v>
      </c>
      <c r="C106" s="29" t="s">
        <v>595</v>
      </c>
      <c r="D106" s="29" t="s">
        <v>596</v>
      </c>
      <c r="E106" s="29">
        <v>66.373397800000006</v>
      </c>
      <c r="F106" s="29">
        <v>66.047203100000004</v>
      </c>
      <c r="G106" s="29">
        <v>66.582496599999999</v>
      </c>
      <c r="H106" s="29">
        <v>66.913299600000002</v>
      </c>
      <c r="I106" s="29">
        <v>67.415801999999999</v>
      </c>
      <c r="J106" s="29">
        <v>66.757103000000001</v>
      </c>
      <c r="K106" s="29">
        <v>66.624298100000004</v>
      </c>
      <c r="L106" s="29">
        <v>66.578498800000006</v>
      </c>
      <c r="M106" s="29">
        <v>66.314003</v>
      </c>
      <c r="N106" s="29">
        <v>66.762901299999996</v>
      </c>
      <c r="O106" s="29">
        <v>67.633300800000001</v>
      </c>
      <c r="P106" s="29"/>
    </row>
    <row r="107" spans="1:16">
      <c r="A107" s="29" t="s">
        <v>307</v>
      </c>
      <c r="B107" s="29" t="s">
        <v>308</v>
      </c>
      <c r="C107" s="29" t="s">
        <v>595</v>
      </c>
      <c r="D107" s="29" t="s">
        <v>596</v>
      </c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</row>
    <row r="108" spans="1:16">
      <c r="A108" s="29" t="s">
        <v>309</v>
      </c>
      <c r="B108" s="29" t="s">
        <v>310</v>
      </c>
      <c r="C108" s="29" t="s">
        <v>595</v>
      </c>
      <c r="D108" s="29" t="s">
        <v>596</v>
      </c>
      <c r="E108" s="29"/>
      <c r="F108" s="29"/>
      <c r="G108" s="29"/>
      <c r="H108" s="29">
        <v>63.310001399999997</v>
      </c>
      <c r="I108" s="29"/>
      <c r="J108" s="29"/>
      <c r="K108" s="29"/>
      <c r="L108" s="29"/>
      <c r="M108" s="29">
        <v>84.180000300000003</v>
      </c>
      <c r="N108" s="29"/>
      <c r="O108" s="29"/>
      <c r="P108" s="29"/>
    </row>
    <row r="109" spans="1:16">
      <c r="A109" s="29" t="s">
        <v>35</v>
      </c>
      <c r="B109" s="29" t="s">
        <v>311</v>
      </c>
      <c r="C109" s="29" t="s">
        <v>595</v>
      </c>
      <c r="D109" s="29" t="s">
        <v>596</v>
      </c>
      <c r="E109" s="29"/>
      <c r="F109" s="29"/>
      <c r="G109" s="29">
        <v>53.532798800000002</v>
      </c>
      <c r="H109" s="29"/>
      <c r="I109" s="29">
        <v>51.605499299999998</v>
      </c>
      <c r="J109" s="29"/>
      <c r="K109" s="29"/>
      <c r="L109" s="29"/>
      <c r="M109" s="29"/>
      <c r="N109" s="29"/>
      <c r="O109" s="29">
        <v>47.980201700000002</v>
      </c>
      <c r="P109" s="29"/>
    </row>
    <row r="110" spans="1:16">
      <c r="A110" s="29" t="s">
        <v>312</v>
      </c>
      <c r="B110" s="29" t="s">
        <v>313</v>
      </c>
      <c r="C110" s="29" t="s">
        <v>595</v>
      </c>
      <c r="D110" s="29" t="s">
        <v>596</v>
      </c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</row>
    <row r="111" spans="1:16">
      <c r="A111" s="29" t="s">
        <v>60</v>
      </c>
      <c r="B111" s="29" t="s">
        <v>314</v>
      </c>
      <c r="C111" s="29" t="s">
        <v>595</v>
      </c>
      <c r="D111" s="29" t="s">
        <v>596</v>
      </c>
      <c r="E111" s="29">
        <v>65.942497299999999</v>
      </c>
      <c r="F111" s="29">
        <v>64.086997999999994</v>
      </c>
      <c r="G111" s="29">
        <v>62.603900899999999</v>
      </c>
      <c r="H111" s="29">
        <v>61.9668007</v>
      </c>
      <c r="I111" s="29">
        <v>61.638999900000002</v>
      </c>
      <c r="J111" s="29">
        <v>61.963199600000003</v>
      </c>
      <c r="K111" s="29">
        <v>61.755199400000002</v>
      </c>
      <c r="L111" s="29">
        <v>61.826698299999997</v>
      </c>
      <c r="M111" s="29">
        <v>62.1819992</v>
      </c>
      <c r="N111" s="29">
        <v>61.983100899999997</v>
      </c>
      <c r="O111" s="29">
        <v>62.169998200000002</v>
      </c>
      <c r="P111" s="29"/>
    </row>
    <row r="112" spans="1:16">
      <c r="A112" s="29" t="s">
        <v>315</v>
      </c>
      <c r="B112" s="29" t="s">
        <v>316</v>
      </c>
      <c r="C112" s="29" t="s">
        <v>595</v>
      </c>
      <c r="D112" s="29" t="s">
        <v>596</v>
      </c>
      <c r="E112" s="29">
        <v>42.020000500000002</v>
      </c>
      <c r="F112" s="29">
        <v>42.869998899999999</v>
      </c>
      <c r="G112" s="29">
        <v>42.090000199999999</v>
      </c>
      <c r="H112" s="29"/>
      <c r="I112" s="29"/>
      <c r="J112" s="29">
        <v>37.599998499999998</v>
      </c>
      <c r="K112" s="29">
        <v>40.650001500000002</v>
      </c>
      <c r="L112" s="29">
        <v>41.759998299999999</v>
      </c>
      <c r="M112" s="29">
        <v>43.209999099999997</v>
      </c>
      <c r="N112" s="29">
        <v>44.209999099999997</v>
      </c>
      <c r="O112" s="29">
        <v>44.509998299999999</v>
      </c>
      <c r="P112" s="29"/>
    </row>
    <row r="113" spans="1:16">
      <c r="A113" s="29" t="s">
        <v>33</v>
      </c>
      <c r="B113" s="29" t="s">
        <v>317</v>
      </c>
      <c r="C113" s="29" t="s">
        <v>595</v>
      </c>
      <c r="D113" s="29" t="s">
        <v>596</v>
      </c>
      <c r="E113" s="29"/>
      <c r="F113" s="29"/>
      <c r="G113" s="29"/>
      <c r="H113" s="29"/>
      <c r="I113" s="29">
        <v>40.987499200000002</v>
      </c>
      <c r="J113" s="29"/>
      <c r="K113" s="29">
        <v>42.930000300000003</v>
      </c>
      <c r="L113" s="29"/>
      <c r="M113" s="29">
        <v>43.150001500000002</v>
      </c>
      <c r="N113" s="29">
        <v>41.889999400000001</v>
      </c>
      <c r="O113" s="29"/>
      <c r="P113" s="29"/>
    </row>
    <row r="114" spans="1:16">
      <c r="A114" s="29" t="s">
        <v>66</v>
      </c>
      <c r="B114" s="29" t="s">
        <v>318</v>
      </c>
      <c r="C114" s="29" t="s">
        <v>595</v>
      </c>
      <c r="D114" s="29" t="s">
        <v>596</v>
      </c>
      <c r="E114" s="29">
        <v>81.907402000000005</v>
      </c>
      <c r="F114" s="29">
        <v>80.323997500000004</v>
      </c>
      <c r="G114" s="29">
        <v>80.383003200000005</v>
      </c>
      <c r="H114" s="29">
        <v>79.799003600000006</v>
      </c>
      <c r="I114" s="29">
        <v>79.878700300000006</v>
      </c>
      <c r="J114" s="29">
        <v>80.684303299999996</v>
      </c>
      <c r="K114" s="29">
        <v>82.143798799999999</v>
      </c>
      <c r="L114" s="29">
        <v>82.992401099999995</v>
      </c>
      <c r="M114" s="29">
        <v>83.806800800000005</v>
      </c>
      <c r="N114" s="29">
        <v>82.883499099999995</v>
      </c>
      <c r="O114" s="29">
        <v>81.843902600000007</v>
      </c>
      <c r="P114" s="29"/>
    </row>
    <row r="115" spans="1:16">
      <c r="A115" s="29" t="s">
        <v>34</v>
      </c>
      <c r="B115" s="29" t="s">
        <v>319</v>
      </c>
      <c r="C115" s="29" t="s">
        <v>595</v>
      </c>
      <c r="D115" s="29" t="s">
        <v>596</v>
      </c>
      <c r="E115" s="29">
        <v>62.811000800000002</v>
      </c>
      <c r="F115" s="29">
        <v>62.874000500000001</v>
      </c>
      <c r="G115" s="29">
        <v>63.256999999999998</v>
      </c>
      <c r="H115" s="29">
        <v>63.0359993</v>
      </c>
      <c r="I115" s="29">
        <v>63.583999599999999</v>
      </c>
      <c r="J115" s="29">
        <v>63.680000300000003</v>
      </c>
      <c r="K115" s="29">
        <v>64.205001800000005</v>
      </c>
      <c r="L115" s="29">
        <v>64.094001800000001</v>
      </c>
      <c r="M115" s="29">
        <v>64.138000500000004</v>
      </c>
      <c r="N115" s="29">
        <v>64.003997799999993</v>
      </c>
      <c r="O115" s="29">
        <v>63.926998099999999</v>
      </c>
      <c r="P115" s="29"/>
    </row>
    <row r="116" spans="1:16">
      <c r="A116" s="29" t="s">
        <v>84</v>
      </c>
      <c r="B116" s="29" t="s">
        <v>320</v>
      </c>
      <c r="C116" s="29" t="s">
        <v>595</v>
      </c>
      <c r="D116" s="29" t="s">
        <v>596</v>
      </c>
      <c r="E116" s="29">
        <v>49.101600599999998</v>
      </c>
      <c r="F116" s="29">
        <v>48.477401700000001</v>
      </c>
      <c r="G116" s="29">
        <v>48.205100999999999</v>
      </c>
      <c r="H116" s="29">
        <v>48.143398300000001</v>
      </c>
      <c r="I116" s="29">
        <v>49.083400699999999</v>
      </c>
      <c r="J116" s="29">
        <v>48.793201400000001</v>
      </c>
      <c r="K116" s="29">
        <v>49.058601400000001</v>
      </c>
      <c r="L116" s="29">
        <v>48.968498199999999</v>
      </c>
      <c r="M116" s="29">
        <v>49.501800500000002</v>
      </c>
      <c r="N116" s="29">
        <v>49.814800300000002</v>
      </c>
      <c r="O116" s="29">
        <v>49.916999799999999</v>
      </c>
      <c r="P116" s="29"/>
    </row>
    <row r="117" spans="1:16">
      <c r="A117" s="29" t="s">
        <v>101</v>
      </c>
      <c r="B117" s="29" t="s">
        <v>321</v>
      </c>
      <c r="C117" s="29" t="s">
        <v>595</v>
      </c>
      <c r="D117" s="29" t="s">
        <v>596</v>
      </c>
      <c r="E117" s="29">
        <v>65.280700699999997</v>
      </c>
      <c r="F117" s="29">
        <v>63.532398200000003</v>
      </c>
      <c r="G117" s="29">
        <v>62.361598999999998</v>
      </c>
      <c r="H117" s="29">
        <v>62.299999200000002</v>
      </c>
      <c r="I117" s="29">
        <v>61.891601600000001</v>
      </c>
      <c r="J117" s="29">
        <v>63.021801000000004</v>
      </c>
      <c r="K117" s="29">
        <v>62.818401299999998</v>
      </c>
      <c r="L117" s="29">
        <v>63.152999899999998</v>
      </c>
      <c r="M117" s="29">
        <v>64.771202099999996</v>
      </c>
      <c r="N117" s="29">
        <v>65.078300499999997</v>
      </c>
      <c r="O117" s="29">
        <v>64.038696299999998</v>
      </c>
      <c r="P117" s="29"/>
    </row>
    <row r="118" spans="1:16">
      <c r="A118" s="29" t="s">
        <v>37</v>
      </c>
      <c r="B118" s="29" t="s">
        <v>322</v>
      </c>
      <c r="C118" s="29" t="s">
        <v>595</v>
      </c>
      <c r="D118" s="29" t="s">
        <v>596</v>
      </c>
      <c r="E118" s="29">
        <v>39.5</v>
      </c>
      <c r="F118" s="29">
        <v>40.099998499999998</v>
      </c>
      <c r="G118" s="29">
        <v>39.5</v>
      </c>
      <c r="H118" s="29">
        <v>39</v>
      </c>
      <c r="I118" s="29">
        <v>38</v>
      </c>
      <c r="J118" s="29">
        <v>37.099998499999998</v>
      </c>
      <c r="K118" s="29">
        <v>36.400001500000002</v>
      </c>
      <c r="L118" s="29"/>
      <c r="M118" s="29"/>
      <c r="N118" s="29"/>
      <c r="O118" s="29"/>
      <c r="P118" s="29"/>
    </row>
    <row r="119" spans="1:16">
      <c r="A119" s="29" t="s">
        <v>27</v>
      </c>
      <c r="B119" s="29" t="s">
        <v>323</v>
      </c>
      <c r="C119" s="29" t="s">
        <v>595</v>
      </c>
      <c r="D119" s="29" t="s">
        <v>596</v>
      </c>
      <c r="E119" s="29">
        <v>60.200000799999998</v>
      </c>
      <c r="F119" s="29">
        <v>59.900001500000002</v>
      </c>
      <c r="G119" s="29">
        <v>59.599998499999998</v>
      </c>
      <c r="H119" s="29">
        <v>59.316001900000003</v>
      </c>
      <c r="I119" s="29">
        <v>59.099998499999998</v>
      </c>
      <c r="J119" s="29">
        <v>59.299999200000002</v>
      </c>
      <c r="K119" s="29">
        <v>59.400001500000002</v>
      </c>
      <c r="L119" s="29">
        <v>59.599998499999998</v>
      </c>
      <c r="M119" s="29">
        <v>60</v>
      </c>
      <c r="N119" s="29">
        <v>60.5</v>
      </c>
      <c r="O119" s="29">
        <v>61.5</v>
      </c>
      <c r="P119" s="29"/>
    </row>
    <row r="120" spans="1:16">
      <c r="A120" s="29" t="s">
        <v>19</v>
      </c>
      <c r="B120" s="29" t="s">
        <v>324</v>
      </c>
      <c r="C120" s="29" t="s">
        <v>595</v>
      </c>
      <c r="D120" s="29" t="s">
        <v>596</v>
      </c>
      <c r="E120" s="29">
        <v>71.129997299999999</v>
      </c>
      <c r="F120" s="29">
        <v>70.709999100000005</v>
      </c>
      <c r="G120" s="29">
        <v>71.160003700000004</v>
      </c>
      <c r="H120" s="29">
        <v>71.610000600000006</v>
      </c>
      <c r="I120" s="29">
        <v>71.739997900000006</v>
      </c>
      <c r="J120" s="29">
        <v>71.699996900000002</v>
      </c>
      <c r="K120" s="29">
        <v>71.669998199999995</v>
      </c>
      <c r="L120" s="29">
        <v>71.849998499999998</v>
      </c>
      <c r="M120" s="29">
        <v>70.209999100000005</v>
      </c>
      <c r="N120" s="29">
        <v>70.069999699999997</v>
      </c>
      <c r="O120" s="29">
        <v>70.129997299999999</v>
      </c>
      <c r="P120" s="29"/>
    </row>
    <row r="121" spans="1:16">
      <c r="A121" s="29" t="s">
        <v>49</v>
      </c>
      <c r="B121" s="29" t="s">
        <v>325</v>
      </c>
      <c r="C121" s="29" t="s">
        <v>595</v>
      </c>
      <c r="D121" s="29" t="s">
        <v>596</v>
      </c>
      <c r="E121" s="29"/>
      <c r="F121" s="29">
        <v>76.519996599999999</v>
      </c>
      <c r="G121" s="29"/>
      <c r="H121" s="29"/>
      <c r="I121" s="29"/>
      <c r="J121" s="29"/>
      <c r="K121" s="29"/>
      <c r="L121" s="29"/>
      <c r="M121" s="29">
        <v>74.405097999999995</v>
      </c>
      <c r="N121" s="29"/>
      <c r="O121" s="29"/>
      <c r="P121" s="29"/>
    </row>
    <row r="122" spans="1:16">
      <c r="A122" s="29" t="s">
        <v>326</v>
      </c>
      <c r="B122" s="29" t="s">
        <v>327</v>
      </c>
      <c r="C122" s="29" t="s">
        <v>595</v>
      </c>
      <c r="D122" s="29" t="s">
        <v>596</v>
      </c>
      <c r="E122" s="29">
        <v>64.959999100000005</v>
      </c>
      <c r="F122" s="29">
        <v>63.909999800000001</v>
      </c>
      <c r="G122" s="29">
        <v>64.279998800000001</v>
      </c>
      <c r="H122" s="29">
        <v>64.849998499999998</v>
      </c>
      <c r="I122" s="29">
        <v>64.199996900000002</v>
      </c>
      <c r="J122" s="29">
        <v>62.459999099999997</v>
      </c>
      <c r="K122" s="29">
        <v>62.349998499999998</v>
      </c>
      <c r="L122" s="29">
        <v>62.380001100000001</v>
      </c>
      <c r="M122" s="29">
        <v>61.529998800000001</v>
      </c>
      <c r="N122" s="29">
        <v>60.080001799999998</v>
      </c>
      <c r="O122" s="29">
        <v>58.812900499999998</v>
      </c>
      <c r="P122" s="29"/>
    </row>
    <row r="123" spans="1:16">
      <c r="A123" s="29" t="s">
        <v>20</v>
      </c>
      <c r="B123" s="29" t="s">
        <v>328</v>
      </c>
      <c r="C123" s="29" t="s">
        <v>595</v>
      </c>
      <c r="D123" s="29" t="s">
        <v>596</v>
      </c>
      <c r="E123" s="29">
        <v>78.939102199999994</v>
      </c>
      <c r="F123" s="29">
        <v>82.015998800000006</v>
      </c>
      <c r="G123" s="29">
        <v>84.750999500000006</v>
      </c>
      <c r="H123" s="29">
        <v>85.4386978</v>
      </c>
      <c r="I123" s="29">
        <v>67.820297199999999</v>
      </c>
      <c r="J123" s="29">
        <v>80.218803399999999</v>
      </c>
      <c r="K123" s="29">
        <v>80.292602500000001</v>
      </c>
      <c r="L123" s="29">
        <v>79.6029968</v>
      </c>
      <c r="M123" s="29">
        <v>81.734703100000004</v>
      </c>
      <c r="N123" s="29">
        <v>81.4092026</v>
      </c>
      <c r="O123" s="29"/>
      <c r="P123" s="29"/>
    </row>
    <row r="124" spans="1:16">
      <c r="A124" s="29" t="s">
        <v>329</v>
      </c>
      <c r="B124" s="29" t="s">
        <v>330</v>
      </c>
      <c r="C124" s="29" t="s">
        <v>595</v>
      </c>
      <c r="D124" s="29" t="s">
        <v>596</v>
      </c>
      <c r="E124" s="29"/>
      <c r="F124" s="29"/>
      <c r="G124" s="29">
        <v>59.259998299999999</v>
      </c>
      <c r="H124" s="29"/>
      <c r="I124" s="29"/>
      <c r="J124" s="29"/>
      <c r="K124" s="29"/>
      <c r="L124" s="29">
        <v>43.002601599999998</v>
      </c>
      <c r="M124" s="29"/>
      <c r="N124" s="29"/>
      <c r="O124" s="29"/>
      <c r="P124" s="29"/>
    </row>
    <row r="125" spans="1:16">
      <c r="A125" s="29" t="s">
        <v>331</v>
      </c>
      <c r="B125" s="29" t="s">
        <v>332</v>
      </c>
      <c r="C125" s="29" t="s">
        <v>595</v>
      </c>
      <c r="D125" s="29" t="s">
        <v>596</v>
      </c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</row>
    <row r="126" spans="1:16">
      <c r="A126" s="29" t="s">
        <v>333</v>
      </c>
      <c r="B126" s="29" t="s">
        <v>334</v>
      </c>
      <c r="C126" s="29" t="s">
        <v>595</v>
      </c>
      <c r="D126" s="29" t="s">
        <v>596</v>
      </c>
      <c r="E126" s="29">
        <v>61.700000799999998</v>
      </c>
      <c r="F126" s="29">
        <v>61</v>
      </c>
      <c r="G126" s="29">
        <v>61.099998499999998</v>
      </c>
      <c r="H126" s="29">
        <v>61.299999200000002</v>
      </c>
      <c r="I126" s="29">
        <v>61.599998499999998</v>
      </c>
      <c r="J126" s="29">
        <v>61.700000799999998</v>
      </c>
      <c r="K126" s="29">
        <v>62.700000799999998</v>
      </c>
      <c r="L126" s="29">
        <v>63.174598699999997</v>
      </c>
      <c r="M126" s="29">
        <v>63.194999699999997</v>
      </c>
      <c r="N126" s="29">
        <v>63.478698700000002</v>
      </c>
      <c r="O126" s="29">
        <v>63.363601699999997</v>
      </c>
      <c r="P126" s="29"/>
    </row>
    <row r="127" spans="1:16">
      <c r="A127" s="29" t="s">
        <v>21</v>
      </c>
      <c r="B127" s="29" t="s">
        <v>335</v>
      </c>
      <c r="C127" s="29" t="s">
        <v>595</v>
      </c>
      <c r="D127" s="29" t="s">
        <v>596</v>
      </c>
      <c r="E127" s="29">
        <v>69.300003099999998</v>
      </c>
      <c r="F127" s="29">
        <v>76.419998199999995</v>
      </c>
      <c r="G127" s="29">
        <v>76.870002700000001</v>
      </c>
      <c r="H127" s="29">
        <v>77.099998499999998</v>
      </c>
      <c r="I127" s="29"/>
      <c r="J127" s="29"/>
      <c r="K127" s="29"/>
      <c r="L127" s="29">
        <v>75.940002399999997</v>
      </c>
      <c r="M127" s="29">
        <v>73.839996299999996</v>
      </c>
      <c r="N127" s="29"/>
      <c r="O127" s="29"/>
      <c r="P127" s="29"/>
    </row>
    <row r="128" spans="1:16">
      <c r="A128" s="29" t="s">
        <v>336</v>
      </c>
      <c r="B128" s="29" t="s">
        <v>337</v>
      </c>
      <c r="C128" s="29" t="s">
        <v>595</v>
      </c>
      <c r="D128" s="29" t="s">
        <v>596</v>
      </c>
      <c r="E128" s="29">
        <v>64.637657899999994</v>
      </c>
      <c r="F128" s="29">
        <v>64.8226722</v>
      </c>
      <c r="G128" s="29"/>
      <c r="H128" s="29">
        <v>63.956821699999999</v>
      </c>
      <c r="I128" s="29">
        <v>63.6856966</v>
      </c>
      <c r="J128" s="29">
        <v>63.5379243</v>
      </c>
      <c r="K128" s="29">
        <v>62.980693100000003</v>
      </c>
      <c r="L128" s="29">
        <v>63.336818000000001</v>
      </c>
      <c r="M128" s="29">
        <v>63.262590299999999</v>
      </c>
      <c r="N128" s="29">
        <v>63.083179100000002</v>
      </c>
      <c r="O128" s="29">
        <v>63.278018799999998</v>
      </c>
      <c r="P128" s="29"/>
    </row>
    <row r="129" spans="1:16">
      <c r="A129" s="29" t="s">
        <v>338</v>
      </c>
      <c r="B129" s="29" t="s">
        <v>339</v>
      </c>
      <c r="C129" s="29" t="s">
        <v>595</v>
      </c>
      <c r="D129" s="29" t="s">
        <v>596</v>
      </c>
      <c r="E129" s="29"/>
      <c r="F129" s="29"/>
      <c r="G129" s="29">
        <v>78.216796900000006</v>
      </c>
      <c r="H129" s="29"/>
      <c r="I129" s="29"/>
      <c r="J129" s="29"/>
      <c r="K129" s="29"/>
      <c r="L129" s="29"/>
      <c r="M129" s="29"/>
      <c r="N129" s="29">
        <v>40.777999899999998</v>
      </c>
      <c r="O129" s="29"/>
      <c r="P129" s="29"/>
    </row>
    <row r="130" spans="1:16">
      <c r="A130" s="29" t="s">
        <v>22</v>
      </c>
      <c r="B130" s="29" t="s">
        <v>340</v>
      </c>
      <c r="C130" s="29" t="s">
        <v>595</v>
      </c>
      <c r="D130" s="29" t="s">
        <v>596</v>
      </c>
      <c r="E130" s="29"/>
      <c r="F130" s="29">
        <v>46.110000599999999</v>
      </c>
      <c r="G130" s="29"/>
      <c r="H130" s="29"/>
      <c r="I130" s="29"/>
      <c r="J130" s="29"/>
      <c r="K130" s="29"/>
      <c r="L130" s="29"/>
      <c r="M130" s="29"/>
      <c r="N130" s="29"/>
      <c r="O130" s="29"/>
      <c r="P130" s="29"/>
    </row>
    <row r="131" spans="1:16">
      <c r="A131" s="29" t="s">
        <v>341</v>
      </c>
      <c r="B131" s="29" t="s">
        <v>342</v>
      </c>
      <c r="C131" s="29" t="s">
        <v>595</v>
      </c>
      <c r="D131" s="29" t="s">
        <v>596</v>
      </c>
      <c r="E131" s="29"/>
      <c r="F131" s="29"/>
      <c r="G131" s="29">
        <v>57.554000899999998</v>
      </c>
      <c r="H131" s="29"/>
      <c r="I131" s="29">
        <v>65.1383972</v>
      </c>
      <c r="J131" s="29"/>
      <c r="K131" s="29">
        <v>76.0365982</v>
      </c>
      <c r="L131" s="29">
        <v>76.0365982</v>
      </c>
      <c r="M131" s="29">
        <v>76.937202499999998</v>
      </c>
      <c r="N131" s="29"/>
      <c r="O131" s="29"/>
      <c r="P131" s="29"/>
    </row>
    <row r="132" spans="1:16">
      <c r="A132" s="29" t="s">
        <v>343</v>
      </c>
      <c r="B132" s="29" t="s">
        <v>344</v>
      </c>
      <c r="C132" s="29" t="s">
        <v>595</v>
      </c>
      <c r="D132" s="29" t="s">
        <v>596</v>
      </c>
      <c r="E132" s="29"/>
      <c r="F132" s="29"/>
      <c r="G132" s="29"/>
      <c r="H132" s="29"/>
      <c r="I132" s="29">
        <v>47.75</v>
      </c>
      <c r="J132" s="29"/>
      <c r="K132" s="29"/>
      <c r="L132" s="29"/>
      <c r="M132" s="29"/>
      <c r="N132" s="29"/>
      <c r="O132" s="29"/>
      <c r="P132" s="29"/>
    </row>
    <row r="133" spans="1:16">
      <c r="A133" s="29" t="s">
        <v>345</v>
      </c>
      <c r="B133" s="29" t="s">
        <v>346</v>
      </c>
      <c r="C133" s="29" t="s">
        <v>595</v>
      </c>
      <c r="D133" s="29" t="s">
        <v>596</v>
      </c>
      <c r="E133" s="29">
        <v>58.930000300000003</v>
      </c>
      <c r="F133" s="29">
        <v>63.580001799999998</v>
      </c>
      <c r="G133" s="29"/>
      <c r="H133" s="29">
        <v>67.069999699999997</v>
      </c>
      <c r="I133" s="29">
        <v>69.029998800000001</v>
      </c>
      <c r="J133" s="29">
        <v>69.25</v>
      </c>
      <c r="K133" s="29"/>
      <c r="L133" s="29"/>
      <c r="M133" s="29"/>
      <c r="N133" s="29">
        <v>69.443100000000001</v>
      </c>
      <c r="O133" s="29">
        <v>69.944000200000005</v>
      </c>
      <c r="P133" s="29"/>
    </row>
    <row r="134" spans="1:16">
      <c r="A134" s="29" t="s">
        <v>347</v>
      </c>
      <c r="B134" s="29" t="s">
        <v>348</v>
      </c>
      <c r="C134" s="29" t="s">
        <v>595</v>
      </c>
      <c r="D134" s="29" t="s">
        <v>596</v>
      </c>
      <c r="E134" s="29">
        <v>64.280679599999999</v>
      </c>
      <c r="F134" s="29">
        <v>64.450562700000006</v>
      </c>
      <c r="G134" s="29"/>
      <c r="H134" s="29">
        <v>63.652340600000002</v>
      </c>
      <c r="I134" s="29">
        <v>63.4177125</v>
      </c>
      <c r="J134" s="29">
        <v>63.415108600000003</v>
      </c>
      <c r="K134" s="29">
        <v>62.888830900000002</v>
      </c>
      <c r="L134" s="29">
        <v>63.033809900000001</v>
      </c>
      <c r="M134" s="29">
        <v>63.1245543</v>
      </c>
      <c r="N134" s="29">
        <v>62.975353699999999</v>
      </c>
      <c r="O134" s="29">
        <v>63.161443900000002</v>
      </c>
      <c r="P134" s="29"/>
    </row>
    <row r="135" spans="1:16">
      <c r="A135" s="29" t="s">
        <v>349</v>
      </c>
      <c r="B135" s="29" t="s">
        <v>350</v>
      </c>
      <c r="C135" s="29" t="s">
        <v>595</v>
      </c>
      <c r="D135" s="29" t="s">
        <v>596</v>
      </c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</row>
    <row r="136" spans="1:16">
      <c r="A136" s="29" t="s">
        <v>351</v>
      </c>
      <c r="B136" s="29" t="s">
        <v>352</v>
      </c>
      <c r="C136" s="29" t="s">
        <v>595</v>
      </c>
      <c r="D136" s="29" t="s">
        <v>596</v>
      </c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</row>
    <row r="137" spans="1:16">
      <c r="A137" s="29" t="s">
        <v>353</v>
      </c>
      <c r="B137" s="29" t="s">
        <v>354</v>
      </c>
      <c r="C137" s="29" t="s">
        <v>595</v>
      </c>
      <c r="D137" s="29" t="s">
        <v>596</v>
      </c>
      <c r="E137" s="29">
        <v>62.25</v>
      </c>
      <c r="F137" s="29">
        <v>61.799999200000002</v>
      </c>
      <c r="G137" s="29">
        <v>61.630001100000001</v>
      </c>
      <c r="H137" s="29">
        <v>63.119998899999999</v>
      </c>
      <c r="I137" s="29">
        <v>62.5</v>
      </c>
      <c r="J137" s="29">
        <v>61.900001500000002</v>
      </c>
      <c r="K137" s="29">
        <v>61.75</v>
      </c>
      <c r="L137" s="29">
        <v>61.419998200000002</v>
      </c>
      <c r="M137" s="29">
        <v>60.900001500000002</v>
      </c>
      <c r="N137" s="29">
        <v>60.400001500000002</v>
      </c>
      <c r="O137" s="29"/>
      <c r="P137" s="29"/>
    </row>
    <row r="138" spans="1:16">
      <c r="A138" s="29" t="s">
        <v>355</v>
      </c>
      <c r="B138" s="29" t="s">
        <v>356</v>
      </c>
      <c r="C138" s="29" t="s">
        <v>595</v>
      </c>
      <c r="D138" s="29" t="s">
        <v>596</v>
      </c>
      <c r="E138" s="29">
        <v>50.080001799999998</v>
      </c>
      <c r="F138" s="29">
        <v>52.290000900000003</v>
      </c>
      <c r="G138" s="29">
        <v>53.294700599999999</v>
      </c>
      <c r="H138" s="29">
        <v>52.866901400000003</v>
      </c>
      <c r="I138" s="29">
        <v>52.569999699999997</v>
      </c>
      <c r="J138" s="29">
        <v>53.621299700000002</v>
      </c>
      <c r="K138" s="29">
        <v>53.107601199999998</v>
      </c>
      <c r="L138" s="29">
        <v>53.668498999999997</v>
      </c>
      <c r="M138" s="29">
        <v>53.724998499999998</v>
      </c>
      <c r="N138" s="29">
        <v>53.991401699999997</v>
      </c>
      <c r="O138" s="29">
        <v>51.721099899999999</v>
      </c>
      <c r="P138" s="29"/>
    </row>
    <row r="139" spans="1:16">
      <c r="A139" s="29" t="s">
        <v>357</v>
      </c>
      <c r="B139" s="29" t="s">
        <v>358</v>
      </c>
      <c r="C139" s="29" t="s">
        <v>595</v>
      </c>
      <c r="D139" s="29" t="s">
        <v>596</v>
      </c>
      <c r="E139" s="29"/>
      <c r="F139" s="29"/>
      <c r="G139" s="29">
        <v>56.110644899999997</v>
      </c>
      <c r="H139" s="29"/>
      <c r="I139" s="29">
        <v>54.458170899999999</v>
      </c>
      <c r="J139" s="29"/>
      <c r="K139" s="29"/>
      <c r="L139" s="29"/>
      <c r="M139" s="29"/>
      <c r="N139" s="29"/>
      <c r="O139" s="29">
        <v>51.310480099999999</v>
      </c>
      <c r="P139" s="29"/>
    </row>
    <row r="140" spans="1:16">
      <c r="A140" s="29" t="s">
        <v>359</v>
      </c>
      <c r="B140" s="29" t="s">
        <v>360</v>
      </c>
      <c r="C140" s="29" t="s">
        <v>595</v>
      </c>
      <c r="D140" s="29" t="s">
        <v>596</v>
      </c>
      <c r="E140" s="29"/>
      <c r="F140" s="29"/>
      <c r="G140" s="29">
        <v>62.138034500000003</v>
      </c>
      <c r="H140" s="29"/>
      <c r="I140" s="29">
        <v>62.444706400000001</v>
      </c>
      <c r="J140" s="29"/>
      <c r="K140" s="29"/>
      <c r="L140" s="29"/>
      <c r="M140" s="29"/>
      <c r="N140" s="29"/>
      <c r="O140" s="29"/>
      <c r="P140" s="29"/>
    </row>
    <row r="141" spans="1:16">
      <c r="A141" s="29" t="s">
        <v>361</v>
      </c>
      <c r="B141" s="29" t="s">
        <v>362</v>
      </c>
      <c r="C141" s="29" t="s">
        <v>595</v>
      </c>
      <c r="D141" s="29" t="s">
        <v>596</v>
      </c>
      <c r="E141" s="29">
        <v>45.189998600000003</v>
      </c>
      <c r="F141" s="29"/>
      <c r="G141" s="29"/>
      <c r="H141" s="29"/>
      <c r="I141" s="29"/>
      <c r="J141" s="29">
        <v>65.239997900000006</v>
      </c>
      <c r="K141" s="29"/>
      <c r="L141" s="29"/>
      <c r="M141" s="29"/>
      <c r="N141" s="29"/>
      <c r="O141" s="29"/>
      <c r="P141" s="29"/>
    </row>
    <row r="142" spans="1:16">
      <c r="A142" s="29" t="s">
        <v>363</v>
      </c>
      <c r="B142" s="29" t="s">
        <v>364</v>
      </c>
      <c r="C142" s="29" t="s">
        <v>595</v>
      </c>
      <c r="D142" s="29" t="s">
        <v>596</v>
      </c>
      <c r="E142" s="29">
        <v>69.854782299999997</v>
      </c>
      <c r="F142" s="29">
        <v>69.715098699999999</v>
      </c>
      <c r="G142" s="29">
        <v>69.093992299999996</v>
      </c>
      <c r="H142" s="29">
        <v>68.843230399999996</v>
      </c>
      <c r="I142" s="29">
        <v>68.544248800000005</v>
      </c>
      <c r="J142" s="29">
        <v>68.496874399999996</v>
      </c>
      <c r="K142" s="29">
        <v>68.632447600000006</v>
      </c>
      <c r="L142" s="29">
        <v>68.556244599999999</v>
      </c>
      <c r="M142" s="29">
        <v>68.690725499999999</v>
      </c>
      <c r="N142" s="29"/>
      <c r="O142" s="29"/>
      <c r="P142" s="29"/>
    </row>
    <row r="143" spans="1:16">
      <c r="A143" s="29" t="s">
        <v>73</v>
      </c>
      <c r="B143" s="29" t="s">
        <v>365</v>
      </c>
      <c r="C143" s="29" t="s">
        <v>595</v>
      </c>
      <c r="D143" s="29" t="s">
        <v>596</v>
      </c>
      <c r="E143" s="29">
        <v>55.815300000000001</v>
      </c>
      <c r="F143" s="29">
        <v>56.549400300000002</v>
      </c>
      <c r="G143" s="29">
        <v>56.816101099999997</v>
      </c>
      <c r="H143" s="29">
        <v>57.390399899999998</v>
      </c>
      <c r="I143" s="29">
        <v>57.729599</v>
      </c>
      <c r="J143" s="29">
        <v>57.998901400000001</v>
      </c>
      <c r="K143" s="29">
        <v>58.927799200000003</v>
      </c>
      <c r="L143" s="29">
        <v>59.1570015</v>
      </c>
      <c r="M143" s="29">
        <v>60.3302002</v>
      </c>
      <c r="N143" s="29">
        <v>60.601600599999998</v>
      </c>
      <c r="O143" s="29">
        <v>61.548099499999999</v>
      </c>
      <c r="P143" s="29"/>
    </row>
    <row r="144" spans="1:16">
      <c r="A144" s="29" t="s">
        <v>74</v>
      </c>
      <c r="B144" s="29" t="s">
        <v>366</v>
      </c>
      <c r="C144" s="29" t="s">
        <v>595</v>
      </c>
      <c r="D144" s="29" t="s">
        <v>596</v>
      </c>
      <c r="E144" s="29">
        <v>56.011100800000001</v>
      </c>
      <c r="F144" s="29">
        <v>58.163501699999998</v>
      </c>
      <c r="G144" s="29">
        <v>57.699199700000001</v>
      </c>
      <c r="H144" s="29">
        <v>57.588100400000002</v>
      </c>
      <c r="I144" s="29">
        <v>58.750701900000003</v>
      </c>
      <c r="J144" s="29">
        <v>59.393001599999998</v>
      </c>
      <c r="K144" s="29">
        <v>60.079399100000003</v>
      </c>
      <c r="L144" s="29">
        <v>59.977600099999997</v>
      </c>
      <c r="M144" s="29">
        <v>58.907501199999999</v>
      </c>
      <c r="N144" s="29">
        <v>59.314399700000003</v>
      </c>
      <c r="O144" s="29">
        <v>59.884799999999998</v>
      </c>
      <c r="P144" s="29"/>
    </row>
    <row r="145" spans="1:16">
      <c r="A145" s="29" t="s">
        <v>72</v>
      </c>
      <c r="B145" s="29" t="s">
        <v>367</v>
      </c>
      <c r="C145" s="29" t="s">
        <v>595</v>
      </c>
      <c r="D145" s="29" t="s">
        <v>596</v>
      </c>
      <c r="E145" s="29">
        <v>61.545101199999998</v>
      </c>
      <c r="F145" s="29">
        <v>60.1299019</v>
      </c>
      <c r="G145" s="29">
        <v>58.884300199999998</v>
      </c>
      <c r="H145" s="29">
        <v>58.523498500000002</v>
      </c>
      <c r="I145" s="29">
        <v>59.727298699999999</v>
      </c>
      <c r="J145" s="29">
        <v>59.434501599999997</v>
      </c>
      <c r="K145" s="29">
        <v>59.272499099999997</v>
      </c>
      <c r="L145" s="29">
        <v>60.065601299999997</v>
      </c>
      <c r="M145" s="29">
        <v>60.418498999999997</v>
      </c>
      <c r="N145" s="29">
        <v>60.831199599999998</v>
      </c>
      <c r="O145" s="29">
        <v>61.440700499999998</v>
      </c>
      <c r="P145" s="29"/>
    </row>
    <row r="146" spans="1:16">
      <c r="A146" s="29" t="s">
        <v>368</v>
      </c>
      <c r="B146" s="29" t="s">
        <v>369</v>
      </c>
      <c r="C146" s="29" t="s">
        <v>595</v>
      </c>
      <c r="D146" s="29" t="s">
        <v>596</v>
      </c>
      <c r="E146" s="29">
        <v>70.639999399999994</v>
      </c>
      <c r="F146" s="29">
        <v>72.019996599999999</v>
      </c>
      <c r="G146" s="29">
        <v>71.480003400000001</v>
      </c>
      <c r="H146" s="29">
        <v>72.510002099999994</v>
      </c>
      <c r="I146" s="29">
        <v>72.360000600000006</v>
      </c>
      <c r="J146" s="29">
        <v>72.720001199999999</v>
      </c>
      <c r="K146" s="29">
        <v>73.819999699999997</v>
      </c>
      <c r="L146" s="29">
        <v>73.699996900000002</v>
      </c>
      <c r="M146" s="29">
        <v>72.300003099999998</v>
      </c>
      <c r="N146" s="29">
        <v>70.800003099999998</v>
      </c>
      <c r="O146" s="29">
        <v>70.900001500000002</v>
      </c>
      <c r="P146" s="29"/>
    </row>
    <row r="147" spans="1:16">
      <c r="A147" s="29" t="s">
        <v>370</v>
      </c>
      <c r="B147" s="29" t="s">
        <v>371</v>
      </c>
      <c r="C147" s="29" t="s">
        <v>595</v>
      </c>
      <c r="D147" s="29" t="s">
        <v>596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</row>
    <row r="148" spans="1:16">
      <c r="A148" s="29" t="s">
        <v>50</v>
      </c>
      <c r="B148" s="29" t="s">
        <v>372</v>
      </c>
      <c r="C148" s="29" t="s">
        <v>595</v>
      </c>
      <c r="D148" s="29" t="s">
        <v>596</v>
      </c>
      <c r="E148" s="29">
        <v>50.590000199999999</v>
      </c>
      <c r="F148" s="29">
        <v>36.509998299999999</v>
      </c>
      <c r="G148" s="29">
        <v>49.610000599999999</v>
      </c>
      <c r="H148" s="29">
        <v>49.159999800000001</v>
      </c>
      <c r="I148" s="29">
        <v>48.409999800000001</v>
      </c>
      <c r="J148" s="29">
        <v>48.310001399999997</v>
      </c>
      <c r="K148" s="29">
        <v>48.060001399999997</v>
      </c>
      <c r="L148" s="29">
        <v>47.470001199999999</v>
      </c>
      <c r="M148" s="29">
        <v>46.549999200000002</v>
      </c>
      <c r="N148" s="29">
        <v>45.5</v>
      </c>
      <c r="O148" s="29"/>
      <c r="P148" s="29"/>
    </row>
    <row r="149" spans="1:16">
      <c r="A149" s="29" t="s">
        <v>373</v>
      </c>
      <c r="B149" s="29" t="s">
        <v>374</v>
      </c>
      <c r="C149" s="29" t="s">
        <v>595</v>
      </c>
      <c r="D149" s="29" t="s">
        <v>596</v>
      </c>
      <c r="E149" s="29"/>
      <c r="F149" s="29"/>
      <c r="G149" s="29"/>
      <c r="H149" s="29"/>
      <c r="I149" s="29"/>
      <c r="J149" s="29"/>
      <c r="K149" s="29"/>
      <c r="L149" s="29"/>
      <c r="M149" s="29">
        <v>48.25</v>
      </c>
      <c r="N149" s="29"/>
      <c r="O149" s="29"/>
      <c r="P149" s="29"/>
    </row>
    <row r="150" spans="1:16">
      <c r="A150" s="29" t="s">
        <v>115</v>
      </c>
      <c r="B150" s="29" t="s">
        <v>375</v>
      </c>
      <c r="C150" s="29" t="s">
        <v>595</v>
      </c>
      <c r="D150" s="29" t="s">
        <v>596</v>
      </c>
      <c r="E150" s="29">
        <v>44.290000900000003</v>
      </c>
      <c r="F150" s="29">
        <v>42.770000500000002</v>
      </c>
      <c r="G150" s="29">
        <v>41.613899199999999</v>
      </c>
      <c r="H150" s="29">
        <v>42.268600499999998</v>
      </c>
      <c r="I150" s="29">
        <v>40.7212982</v>
      </c>
      <c r="J150" s="29">
        <v>41.374599500000002</v>
      </c>
      <c r="K150" s="29">
        <v>41.238098100000002</v>
      </c>
      <c r="L150" s="29">
        <v>44.018001599999998</v>
      </c>
      <c r="M150" s="29">
        <v>42.633899700000001</v>
      </c>
      <c r="N150" s="29">
        <v>42.197601300000002</v>
      </c>
      <c r="O150" s="29">
        <v>37.300098400000003</v>
      </c>
      <c r="P150" s="29"/>
    </row>
    <row r="151" spans="1:16">
      <c r="A151" s="29" t="s">
        <v>376</v>
      </c>
      <c r="B151" s="29" t="s">
        <v>377</v>
      </c>
      <c r="C151" s="29" t="s">
        <v>595</v>
      </c>
      <c r="D151" s="29" t="s">
        <v>596</v>
      </c>
      <c r="E151" s="29"/>
      <c r="F151" s="29"/>
      <c r="G151" s="29">
        <v>63.700000799999998</v>
      </c>
      <c r="H151" s="29"/>
      <c r="I151" s="29">
        <v>92.595802300000003</v>
      </c>
      <c r="J151" s="29"/>
      <c r="K151" s="29"/>
      <c r="L151" s="29">
        <v>86.381103499999995</v>
      </c>
      <c r="M151" s="29"/>
      <c r="N151" s="29"/>
      <c r="O151" s="29"/>
      <c r="P151" s="29"/>
    </row>
    <row r="152" spans="1:16">
      <c r="A152" s="29" t="s">
        <v>378</v>
      </c>
      <c r="B152" s="29" t="s">
        <v>379</v>
      </c>
      <c r="C152" s="29" t="s">
        <v>595</v>
      </c>
      <c r="D152" s="29" t="s">
        <v>596</v>
      </c>
      <c r="E152" s="29"/>
      <c r="F152" s="29">
        <v>52.099300399999997</v>
      </c>
      <c r="G152" s="29"/>
      <c r="H152" s="29"/>
      <c r="I152" s="29"/>
      <c r="J152" s="29"/>
      <c r="K152" s="29">
        <v>62.770000500000002</v>
      </c>
      <c r="L152" s="29"/>
      <c r="M152" s="29">
        <v>57.615001700000001</v>
      </c>
      <c r="N152" s="29"/>
      <c r="O152" s="29"/>
      <c r="P152" s="29"/>
    </row>
    <row r="153" spans="1:16">
      <c r="A153" s="29" t="s">
        <v>380</v>
      </c>
      <c r="B153" s="29" t="s">
        <v>381</v>
      </c>
      <c r="C153" s="29" t="s">
        <v>595</v>
      </c>
      <c r="D153" s="29" t="s">
        <v>596</v>
      </c>
      <c r="E153" s="29">
        <v>46.934364700000003</v>
      </c>
      <c r="F153" s="29">
        <v>45.774039000000002</v>
      </c>
      <c r="G153" s="29">
        <v>46.117329900000001</v>
      </c>
      <c r="H153" s="29"/>
      <c r="I153" s="29"/>
      <c r="J153" s="29">
        <v>45.802239</v>
      </c>
      <c r="K153" s="29">
        <v>45.330118499999998</v>
      </c>
      <c r="L153" s="29">
        <v>47.079560800000003</v>
      </c>
      <c r="M153" s="29">
        <v>48.312783400000001</v>
      </c>
      <c r="N153" s="29">
        <v>46.69547</v>
      </c>
      <c r="O153" s="29"/>
      <c r="P153" s="29"/>
    </row>
    <row r="154" spans="1:16">
      <c r="A154" s="29" t="s">
        <v>96</v>
      </c>
      <c r="B154" s="29" t="s">
        <v>382</v>
      </c>
      <c r="C154" s="29" t="s">
        <v>595</v>
      </c>
      <c r="D154" s="29" t="s">
        <v>596</v>
      </c>
      <c r="E154" s="29">
        <v>59.935699499999998</v>
      </c>
      <c r="F154" s="29">
        <v>59.891101800000001</v>
      </c>
      <c r="G154" s="29">
        <v>59.660701799999998</v>
      </c>
      <c r="H154" s="29">
        <v>59.755298600000003</v>
      </c>
      <c r="I154" s="29">
        <v>60.408100099999999</v>
      </c>
      <c r="J154" s="29">
        <v>60.2765007</v>
      </c>
      <c r="K154" s="29">
        <v>59.760200500000003</v>
      </c>
      <c r="L154" s="29">
        <v>59.795101199999998</v>
      </c>
      <c r="M154" s="29">
        <v>59.676399199999999</v>
      </c>
      <c r="N154" s="29">
        <v>59.338600200000002</v>
      </c>
      <c r="O154" s="29">
        <v>59.554798099999999</v>
      </c>
      <c r="P154" s="29"/>
    </row>
    <row r="155" spans="1:16">
      <c r="A155" s="29" t="s">
        <v>383</v>
      </c>
      <c r="B155" s="29" t="s">
        <v>384</v>
      </c>
      <c r="C155" s="29" t="s">
        <v>595</v>
      </c>
      <c r="D155" s="29" t="s">
        <v>596</v>
      </c>
      <c r="E155" s="29"/>
      <c r="F155" s="29"/>
      <c r="G155" s="29"/>
      <c r="H155" s="29">
        <v>41.279998800000001</v>
      </c>
      <c r="I155" s="29"/>
      <c r="J155" s="29"/>
      <c r="K155" s="29"/>
      <c r="L155" s="29"/>
      <c r="M155" s="29"/>
      <c r="N155" s="29"/>
      <c r="O155" s="29"/>
      <c r="P155" s="29"/>
    </row>
    <row r="156" spans="1:16">
      <c r="A156" s="29" t="s">
        <v>385</v>
      </c>
      <c r="B156" s="29" t="s">
        <v>386</v>
      </c>
      <c r="C156" s="29" t="s">
        <v>595</v>
      </c>
      <c r="D156" s="29" t="s">
        <v>596</v>
      </c>
      <c r="E156" s="29"/>
      <c r="F156" s="29"/>
      <c r="G156" s="29">
        <v>62.243530700000001</v>
      </c>
      <c r="H156" s="29"/>
      <c r="I156" s="29">
        <v>62.366733099999998</v>
      </c>
      <c r="J156" s="29">
        <v>64.8272446</v>
      </c>
      <c r="K156" s="29"/>
      <c r="L156" s="29"/>
      <c r="M156" s="29"/>
      <c r="N156" s="29"/>
      <c r="O156" s="29"/>
      <c r="P156" s="29"/>
    </row>
    <row r="157" spans="1:16">
      <c r="A157" s="29" t="s">
        <v>387</v>
      </c>
      <c r="B157" s="29" t="s">
        <v>388</v>
      </c>
      <c r="C157" s="29" t="s">
        <v>595</v>
      </c>
      <c r="D157" s="29" t="s">
        <v>596</v>
      </c>
      <c r="E157" s="29">
        <v>55.117500300000003</v>
      </c>
      <c r="F157" s="29">
        <v>55.4784012</v>
      </c>
      <c r="G157" s="29">
        <v>55.692298899999997</v>
      </c>
      <c r="H157" s="29">
        <v>55.481201200000001</v>
      </c>
      <c r="I157" s="29">
        <v>55.165698999999996</v>
      </c>
      <c r="J157" s="29">
        <v>55.845298800000002</v>
      </c>
      <c r="K157" s="29">
        <v>55.923900600000003</v>
      </c>
      <c r="L157" s="29">
        <v>55.381000499999999</v>
      </c>
      <c r="M157" s="29">
        <v>54.886299100000002</v>
      </c>
      <c r="N157" s="29">
        <v>55.1338005</v>
      </c>
      <c r="O157" s="29">
        <v>55.194301600000003</v>
      </c>
      <c r="P157" s="29"/>
    </row>
    <row r="158" spans="1:16">
      <c r="A158" s="29" t="s">
        <v>389</v>
      </c>
      <c r="B158" s="29" t="s">
        <v>390</v>
      </c>
      <c r="C158" s="29" t="s">
        <v>595</v>
      </c>
      <c r="D158" s="29" t="s">
        <v>596</v>
      </c>
      <c r="E158" s="29"/>
      <c r="F158" s="29">
        <v>59.349998499999998</v>
      </c>
      <c r="G158" s="29">
        <v>65.290000899999995</v>
      </c>
      <c r="H158" s="29"/>
      <c r="I158" s="29"/>
      <c r="J158" s="29">
        <v>77.2244034</v>
      </c>
      <c r="K158" s="29">
        <v>70.616699199999999</v>
      </c>
      <c r="L158" s="29">
        <v>70.560600300000004</v>
      </c>
      <c r="M158" s="29">
        <v>62.002899200000002</v>
      </c>
      <c r="N158" s="29">
        <v>69.1592026</v>
      </c>
      <c r="O158" s="29">
        <v>63.748199499999998</v>
      </c>
      <c r="P158" s="29"/>
    </row>
    <row r="159" spans="1:16">
      <c r="A159" s="29" t="s">
        <v>391</v>
      </c>
      <c r="B159" s="29" t="s">
        <v>392</v>
      </c>
      <c r="C159" s="29" t="s">
        <v>595</v>
      </c>
      <c r="D159" s="29" t="s">
        <v>596</v>
      </c>
      <c r="E159" s="29">
        <v>50.045501700000003</v>
      </c>
      <c r="F159" s="29">
        <v>50.227100399999998</v>
      </c>
      <c r="G159" s="29">
        <v>50.771198300000002</v>
      </c>
      <c r="H159" s="29">
        <v>51.435199699999998</v>
      </c>
      <c r="I159" s="29">
        <v>52.573799100000002</v>
      </c>
      <c r="J159" s="29">
        <v>54.119899699999998</v>
      </c>
      <c r="K159" s="29">
        <v>55.268100699999998</v>
      </c>
      <c r="L159" s="29">
        <v>55.741298700000002</v>
      </c>
      <c r="M159" s="29">
        <v>56.730201700000002</v>
      </c>
      <c r="N159" s="29">
        <v>57.901599900000001</v>
      </c>
      <c r="O159" s="29">
        <v>60.0752983</v>
      </c>
      <c r="P159" s="29"/>
    </row>
    <row r="160" spans="1:16">
      <c r="A160" s="29" t="s">
        <v>25</v>
      </c>
      <c r="B160" s="29" t="s">
        <v>393</v>
      </c>
      <c r="C160" s="29" t="s">
        <v>595</v>
      </c>
      <c r="D160" s="29" t="s">
        <v>596</v>
      </c>
      <c r="E160" s="29"/>
      <c r="F160" s="29"/>
      <c r="G160" s="29"/>
      <c r="H160" s="29"/>
      <c r="I160" s="29"/>
      <c r="J160" s="29"/>
      <c r="K160" s="29"/>
      <c r="L160" s="29">
        <v>64.711196900000004</v>
      </c>
      <c r="M160" s="29"/>
      <c r="N160" s="29">
        <v>61.243400600000001</v>
      </c>
      <c r="O160" s="29">
        <v>61.499900799999999</v>
      </c>
      <c r="P160" s="29"/>
    </row>
    <row r="161" spans="1:16">
      <c r="A161" s="29" t="s">
        <v>394</v>
      </c>
      <c r="B161" s="29" t="s">
        <v>395</v>
      </c>
      <c r="C161" s="29" t="s">
        <v>595</v>
      </c>
      <c r="D161" s="29" t="s">
        <v>596</v>
      </c>
      <c r="E161" s="29">
        <v>44.7734734</v>
      </c>
      <c r="F161" s="29">
        <v>43.406118900000003</v>
      </c>
      <c r="G161" s="29">
        <v>44.838916900000001</v>
      </c>
      <c r="H161" s="29"/>
      <c r="I161" s="29"/>
      <c r="J161" s="29">
        <v>43.775747099999997</v>
      </c>
      <c r="K161" s="29">
        <v>43.462018</v>
      </c>
      <c r="L161" s="29">
        <v>44.526051099999997</v>
      </c>
      <c r="M161" s="29">
        <v>44.623876899999999</v>
      </c>
      <c r="N161" s="29">
        <v>43.473153600000003</v>
      </c>
      <c r="O161" s="29"/>
      <c r="P161" s="29"/>
    </row>
    <row r="162" spans="1:16">
      <c r="A162" s="29" t="s">
        <v>396</v>
      </c>
      <c r="B162" s="29" t="s">
        <v>397</v>
      </c>
      <c r="C162" s="29" t="s">
        <v>595</v>
      </c>
      <c r="D162" s="29" t="s">
        <v>596</v>
      </c>
      <c r="E162" s="29">
        <v>51.900001500000002</v>
      </c>
      <c r="F162" s="29">
        <v>51.099998499999998</v>
      </c>
      <c r="G162" s="29">
        <v>49.829299900000002</v>
      </c>
      <c r="H162" s="29">
        <v>48.543800400000002</v>
      </c>
      <c r="I162" s="29">
        <v>50.030799899999998</v>
      </c>
      <c r="J162" s="29">
        <v>50.079101600000001</v>
      </c>
      <c r="K162" s="29">
        <v>52.681098900000002</v>
      </c>
      <c r="L162" s="29">
        <v>53.721198999999999</v>
      </c>
      <c r="M162" s="29">
        <v>54.5154991</v>
      </c>
      <c r="N162" s="29">
        <v>54.6609993</v>
      </c>
      <c r="O162" s="29">
        <v>56.000900299999998</v>
      </c>
      <c r="P162" s="29"/>
    </row>
    <row r="163" spans="1:16">
      <c r="A163" s="29" t="s">
        <v>398</v>
      </c>
      <c r="B163" s="29" t="s">
        <v>399</v>
      </c>
      <c r="C163" s="29" t="s">
        <v>595</v>
      </c>
      <c r="D163" s="29" t="s">
        <v>596</v>
      </c>
      <c r="E163" s="29">
        <v>58.395198800000003</v>
      </c>
      <c r="F163" s="29">
        <v>58.469898200000003</v>
      </c>
      <c r="G163" s="29">
        <v>59.362701399999999</v>
      </c>
      <c r="H163" s="29">
        <v>60.590400700000004</v>
      </c>
      <c r="I163" s="29">
        <v>60.667701700000002</v>
      </c>
      <c r="J163" s="29">
        <v>59.488300299999999</v>
      </c>
      <c r="K163" s="29">
        <v>60.091098799999997</v>
      </c>
      <c r="L163" s="29">
        <v>59.816101099999997</v>
      </c>
      <c r="M163" s="29">
        <v>58.726100899999999</v>
      </c>
      <c r="N163" s="29">
        <v>59.557899499999998</v>
      </c>
      <c r="O163" s="29">
        <v>59.4729004</v>
      </c>
      <c r="P163" s="29"/>
    </row>
    <row r="164" spans="1:16">
      <c r="A164" s="29" t="s">
        <v>400</v>
      </c>
      <c r="B164" s="29" t="s">
        <v>401</v>
      </c>
      <c r="C164" s="29" t="s">
        <v>595</v>
      </c>
      <c r="D164" s="29" t="s">
        <v>596</v>
      </c>
      <c r="E164" s="29"/>
      <c r="F164" s="29"/>
      <c r="G164" s="29">
        <v>72.260002099999994</v>
      </c>
      <c r="H164" s="29"/>
      <c r="I164" s="29"/>
      <c r="J164" s="29"/>
      <c r="K164" s="29"/>
      <c r="L164" s="29"/>
      <c r="M164" s="29"/>
      <c r="N164" s="29"/>
      <c r="O164" s="29"/>
      <c r="P164" s="29"/>
    </row>
    <row r="165" spans="1:16">
      <c r="A165" s="29" t="s">
        <v>402</v>
      </c>
      <c r="B165" s="29" t="s">
        <v>403</v>
      </c>
      <c r="C165" s="29" t="s">
        <v>595</v>
      </c>
      <c r="D165" s="29" t="s">
        <v>596</v>
      </c>
      <c r="E165" s="29"/>
      <c r="F165" s="29"/>
      <c r="G165" s="29"/>
      <c r="H165" s="29"/>
      <c r="I165" s="29"/>
      <c r="J165" s="29"/>
      <c r="K165" s="29"/>
      <c r="L165" s="29">
        <v>79.053298999999996</v>
      </c>
      <c r="M165" s="29"/>
      <c r="N165" s="29"/>
      <c r="O165" s="29"/>
      <c r="P165" s="29"/>
    </row>
    <row r="166" spans="1:16">
      <c r="A166" s="29" t="s">
        <v>404</v>
      </c>
      <c r="B166" s="29" t="s">
        <v>405</v>
      </c>
      <c r="C166" s="29" t="s">
        <v>595</v>
      </c>
      <c r="D166" s="29" t="s">
        <v>596</v>
      </c>
      <c r="E166" s="29"/>
      <c r="F166" s="29"/>
      <c r="G166" s="29"/>
      <c r="H166" s="29"/>
      <c r="I166" s="29">
        <v>43.551200899999998</v>
      </c>
      <c r="J166" s="29"/>
      <c r="K166" s="29"/>
      <c r="L166" s="29"/>
      <c r="M166" s="29"/>
      <c r="N166" s="29">
        <v>41.102199599999999</v>
      </c>
      <c r="O166" s="29"/>
      <c r="P166" s="29"/>
    </row>
    <row r="167" spans="1:16">
      <c r="A167" s="29" t="s">
        <v>406</v>
      </c>
      <c r="B167" s="29" t="s">
        <v>407</v>
      </c>
      <c r="C167" s="29" t="s">
        <v>595</v>
      </c>
      <c r="D167" s="29" t="s">
        <v>596</v>
      </c>
      <c r="E167" s="29">
        <v>58.330100999999999</v>
      </c>
      <c r="F167" s="29">
        <v>58.475299800000002</v>
      </c>
      <c r="G167" s="29">
        <v>59.227901500000002</v>
      </c>
      <c r="H167" s="29">
        <v>58.323799100000002</v>
      </c>
      <c r="I167" s="29">
        <v>58.496601099999999</v>
      </c>
      <c r="J167" s="29">
        <v>59.516101800000001</v>
      </c>
      <c r="K167" s="29">
        <v>59.712898299999999</v>
      </c>
      <c r="L167" s="29">
        <v>60.050998700000001</v>
      </c>
      <c r="M167" s="29">
        <v>59.251701400000002</v>
      </c>
      <c r="N167" s="29">
        <v>59.408698999999999</v>
      </c>
      <c r="O167" s="29">
        <v>58.666400899999999</v>
      </c>
      <c r="P167" s="29"/>
    </row>
    <row r="168" spans="1:16">
      <c r="A168" s="29" t="s">
        <v>408</v>
      </c>
      <c r="B168" s="29" t="s">
        <v>409</v>
      </c>
      <c r="C168" s="29" t="s">
        <v>595</v>
      </c>
      <c r="D168" s="29" t="s">
        <v>596</v>
      </c>
      <c r="E168" s="29"/>
      <c r="F168" s="29"/>
      <c r="G168" s="29"/>
      <c r="H168" s="29"/>
      <c r="I168" s="29"/>
      <c r="J168" s="29">
        <v>77.740600599999993</v>
      </c>
      <c r="K168" s="29"/>
      <c r="L168" s="29"/>
      <c r="M168" s="29"/>
      <c r="N168" s="29">
        <v>54.833000200000001</v>
      </c>
      <c r="O168" s="29"/>
      <c r="P168" s="29"/>
    </row>
    <row r="169" spans="1:16">
      <c r="A169" s="29" t="s">
        <v>24</v>
      </c>
      <c r="B169" s="29" t="s">
        <v>410</v>
      </c>
      <c r="C169" s="29" t="s">
        <v>595</v>
      </c>
      <c r="D169" s="29" t="s">
        <v>596</v>
      </c>
      <c r="E169" s="29">
        <v>62.970001199999999</v>
      </c>
      <c r="F169" s="29">
        <v>63.590000199999999</v>
      </c>
      <c r="G169" s="29">
        <v>60.430000300000003</v>
      </c>
      <c r="H169" s="29">
        <v>63.799999200000002</v>
      </c>
      <c r="I169" s="29">
        <v>64.209999100000005</v>
      </c>
      <c r="J169" s="29">
        <v>66.400001500000002</v>
      </c>
      <c r="K169" s="29">
        <v>67.650001500000002</v>
      </c>
      <c r="L169" s="29">
        <v>67.879997299999999</v>
      </c>
      <c r="M169" s="29">
        <v>67.730003400000001</v>
      </c>
      <c r="N169" s="29">
        <v>67.949996900000002</v>
      </c>
      <c r="O169" s="29">
        <v>68.290000899999995</v>
      </c>
      <c r="P169" s="29"/>
    </row>
    <row r="170" spans="1:16">
      <c r="A170" s="29" t="s">
        <v>411</v>
      </c>
      <c r="B170" s="29" t="s">
        <v>412</v>
      </c>
      <c r="C170" s="29" t="s">
        <v>595</v>
      </c>
      <c r="D170" s="29" t="s">
        <v>596</v>
      </c>
      <c r="E170" s="29">
        <v>66.154800699999996</v>
      </c>
      <c r="F170" s="29">
        <v>65.546714800000004</v>
      </c>
      <c r="G170" s="29">
        <v>64.933344300000002</v>
      </c>
      <c r="H170" s="29">
        <v>64.377253199999998</v>
      </c>
      <c r="I170" s="29">
        <v>63.9911794</v>
      </c>
      <c r="J170" s="29">
        <v>63.581620200000003</v>
      </c>
      <c r="K170" s="29">
        <v>63.2079825</v>
      </c>
      <c r="L170" s="29">
        <v>62.9823272</v>
      </c>
      <c r="M170" s="29">
        <v>63.090107199999998</v>
      </c>
      <c r="N170" s="29">
        <v>63.154585400000002</v>
      </c>
      <c r="O170" s="29">
        <v>63.137511199999999</v>
      </c>
      <c r="P170" s="29"/>
    </row>
    <row r="171" spans="1:16">
      <c r="A171" s="29" t="s">
        <v>51</v>
      </c>
      <c r="B171" s="29" t="s">
        <v>413</v>
      </c>
      <c r="C171" s="29" t="s">
        <v>595</v>
      </c>
      <c r="D171" s="29" t="s">
        <v>596</v>
      </c>
      <c r="E171" s="29">
        <v>55.400001500000002</v>
      </c>
      <c r="F171" s="29"/>
      <c r="G171" s="29"/>
      <c r="H171" s="29"/>
      <c r="I171" s="29">
        <v>57.533401499999997</v>
      </c>
      <c r="J171" s="29">
        <v>61.701198599999998</v>
      </c>
      <c r="K171" s="29">
        <v>60.825099899999998</v>
      </c>
      <c r="L171" s="29"/>
      <c r="M171" s="29">
        <v>60.452701599999997</v>
      </c>
      <c r="N171" s="29"/>
      <c r="O171" s="29">
        <v>58.878799399999998</v>
      </c>
      <c r="P171" s="29"/>
    </row>
    <row r="172" spans="1:16">
      <c r="A172" s="29" t="s">
        <v>414</v>
      </c>
      <c r="B172" s="29" t="s">
        <v>415</v>
      </c>
      <c r="C172" s="29" t="s">
        <v>595</v>
      </c>
      <c r="D172" s="29" t="s">
        <v>596</v>
      </c>
      <c r="E172" s="29"/>
      <c r="F172" s="29">
        <v>67.339996299999996</v>
      </c>
      <c r="G172" s="29"/>
      <c r="H172" s="29"/>
      <c r="I172" s="29"/>
      <c r="J172" s="29"/>
      <c r="K172" s="29">
        <v>64</v>
      </c>
      <c r="L172" s="29"/>
      <c r="M172" s="29"/>
      <c r="N172" s="29"/>
      <c r="O172" s="29"/>
      <c r="P172" s="29"/>
    </row>
    <row r="173" spans="1:16">
      <c r="A173" s="29" t="s">
        <v>416</v>
      </c>
      <c r="B173" s="29" t="s">
        <v>417</v>
      </c>
      <c r="C173" s="29" t="s">
        <v>595</v>
      </c>
      <c r="D173" s="29" t="s">
        <v>596</v>
      </c>
      <c r="E173" s="29"/>
      <c r="F173" s="29"/>
      <c r="G173" s="29"/>
      <c r="H173" s="29">
        <v>79.515899700000006</v>
      </c>
      <c r="I173" s="29">
        <v>42.708099400000002</v>
      </c>
      <c r="J173" s="29"/>
      <c r="K173" s="29">
        <v>73.5652008</v>
      </c>
      <c r="L173" s="29"/>
      <c r="M173" s="29"/>
      <c r="N173" s="29">
        <v>26.4867001</v>
      </c>
      <c r="O173" s="29"/>
      <c r="P173" s="29"/>
    </row>
    <row r="174" spans="1:16">
      <c r="A174" s="29" t="s">
        <v>418</v>
      </c>
      <c r="B174" s="29" t="s">
        <v>419</v>
      </c>
      <c r="C174" s="29" t="s">
        <v>595</v>
      </c>
      <c r="D174" s="29" t="s">
        <v>596</v>
      </c>
      <c r="E174" s="29"/>
      <c r="F174" s="29"/>
      <c r="G174" s="29"/>
      <c r="H174" s="29">
        <v>60.412899000000003</v>
      </c>
      <c r="I174" s="29"/>
      <c r="J174" s="29">
        <v>55.271499599999999</v>
      </c>
      <c r="K174" s="29"/>
      <c r="L174" s="29">
        <v>72.245399500000005</v>
      </c>
      <c r="M174" s="29">
        <v>74.582199099999997</v>
      </c>
      <c r="N174" s="29">
        <v>76.337303199999994</v>
      </c>
      <c r="O174" s="29"/>
      <c r="P174" s="29"/>
    </row>
    <row r="175" spans="1:16">
      <c r="A175" s="29" t="s">
        <v>97</v>
      </c>
      <c r="B175" s="29" t="s">
        <v>420</v>
      </c>
      <c r="C175" s="29" t="s">
        <v>595</v>
      </c>
      <c r="D175" s="29" t="s">
        <v>596</v>
      </c>
      <c r="E175" s="29">
        <v>60.400001500000002</v>
      </c>
      <c r="F175" s="29">
        <v>51.799999200000002</v>
      </c>
      <c r="G175" s="29">
        <v>73.870002700000001</v>
      </c>
      <c r="H175" s="29"/>
      <c r="I175" s="29">
        <v>76.954597500000006</v>
      </c>
      <c r="J175" s="29">
        <v>75.709999100000005</v>
      </c>
      <c r="K175" s="29">
        <v>64.970596299999997</v>
      </c>
      <c r="L175" s="29"/>
      <c r="M175" s="29"/>
      <c r="N175" s="29"/>
      <c r="O175" s="29"/>
      <c r="P175" s="29"/>
    </row>
    <row r="176" spans="1:16">
      <c r="A176" s="29" t="s">
        <v>70</v>
      </c>
      <c r="B176" s="29" t="s">
        <v>421</v>
      </c>
      <c r="C176" s="29" t="s">
        <v>595</v>
      </c>
      <c r="D176" s="29" t="s">
        <v>596</v>
      </c>
      <c r="E176" s="29">
        <v>65.306098899999995</v>
      </c>
      <c r="F176" s="29">
        <v>65.439201400000002</v>
      </c>
      <c r="G176" s="29">
        <v>64.837699900000004</v>
      </c>
      <c r="H176" s="29">
        <v>64.535201999999998</v>
      </c>
      <c r="I176" s="29">
        <v>65.002601600000006</v>
      </c>
      <c r="J176" s="29">
        <v>64.9485016</v>
      </c>
      <c r="K176" s="29">
        <v>64.390502900000001</v>
      </c>
      <c r="L176" s="29">
        <v>64.382698099999999</v>
      </c>
      <c r="M176" s="29">
        <v>64.086997999999994</v>
      </c>
      <c r="N176" s="29">
        <v>64.0137024</v>
      </c>
      <c r="O176" s="29">
        <v>64.278396599999994</v>
      </c>
      <c r="P176" s="29"/>
    </row>
    <row r="177" spans="1:16">
      <c r="A177" s="29" t="s">
        <v>422</v>
      </c>
      <c r="B177" s="29" t="s">
        <v>423</v>
      </c>
      <c r="C177" s="29" t="s">
        <v>595</v>
      </c>
      <c r="D177" s="29" t="s">
        <v>596</v>
      </c>
      <c r="E177" s="29">
        <v>73.776702900000004</v>
      </c>
      <c r="F177" s="29">
        <v>72.645500200000001</v>
      </c>
      <c r="G177" s="29">
        <v>71.796997099999999</v>
      </c>
      <c r="H177" s="29">
        <v>71.329002399999993</v>
      </c>
      <c r="I177" s="29">
        <v>71.415298500000006</v>
      </c>
      <c r="J177" s="29">
        <v>71.076400800000002</v>
      </c>
      <c r="K177" s="29">
        <v>64.855003400000001</v>
      </c>
      <c r="L177" s="29">
        <v>64.978202800000005</v>
      </c>
      <c r="M177" s="29">
        <v>64.517501800000005</v>
      </c>
      <c r="N177" s="29">
        <v>63.728298199999998</v>
      </c>
      <c r="O177" s="29">
        <v>64.115402200000005</v>
      </c>
      <c r="P177" s="29"/>
    </row>
    <row r="178" spans="1:16">
      <c r="A178" s="29" t="s">
        <v>26</v>
      </c>
      <c r="B178" s="29" t="s">
        <v>424</v>
      </c>
      <c r="C178" s="29" t="s">
        <v>595</v>
      </c>
      <c r="D178" s="29" t="s">
        <v>596</v>
      </c>
      <c r="E178" s="29">
        <v>83.330100999999999</v>
      </c>
      <c r="F178" s="29"/>
      <c r="G178" s="29"/>
      <c r="H178" s="29"/>
      <c r="I178" s="29"/>
      <c r="J178" s="29">
        <v>81.099998499999998</v>
      </c>
      <c r="K178" s="29"/>
      <c r="L178" s="29">
        <v>82.699996900000002</v>
      </c>
      <c r="M178" s="29"/>
      <c r="N178" s="29">
        <v>38.535598800000002</v>
      </c>
      <c r="O178" s="29"/>
      <c r="P178" s="29"/>
    </row>
    <row r="179" spans="1:16">
      <c r="A179" s="29" t="s">
        <v>425</v>
      </c>
      <c r="B179" s="29" t="s">
        <v>426</v>
      </c>
      <c r="C179" s="29" t="s">
        <v>595</v>
      </c>
      <c r="D179" s="29" t="s">
        <v>596</v>
      </c>
      <c r="E179" s="29"/>
      <c r="F179" s="29"/>
      <c r="G179" s="29"/>
      <c r="H179" s="29">
        <v>64.029998800000001</v>
      </c>
      <c r="I179" s="29"/>
      <c r="J179" s="29">
        <v>68.689498900000004</v>
      </c>
      <c r="K179" s="29"/>
      <c r="L179" s="29"/>
      <c r="M179" s="29"/>
      <c r="N179" s="29"/>
      <c r="O179" s="29"/>
      <c r="P179" s="29"/>
    </row>
    <row r="180" spans="1:16">
      <c r="A180" s="29" t="s">
        <v>105</v>
      </c>
      <c r="B180" s="29" t="s">
        <v>427</v>
      </c>
      <c r="C180" s="29" t="s">
        <v>595</v>
      </c>
      <c r="D180" s="29" t="s">
        <v>596</v>
      </c>
      <c r="E180" s="29">
        <v>68.290603599999997</v>
      </c>
      <c r="F180" s="29">
        <v>67.939697300000006</v>
      </c>
      <c r="G180" s="29">
        <v>67.6725998</v>
      </c>
      <c r="H180" s="29">
        <v>67.940597499999996</v>
      </c>
      <c r="I180" s="29">
        <v>67.641998299999997</v>
      </c>
      <c r="J180" s="29">
        <v>67.814003</v>
      </c>
      <c r="K180" s="29">
        <v>68.666496300000006</v>
      </c>
      <c r="L180" s="29">
        <v>68.682899500000005</v>
      </c>
      <c r="M180" s="29">
        <v>69.771698000000001</v>
      </c>
      <c r="N180" s="29">
        <v>70.633300800000001</v>
      </c>
      <c r="O180" s="29">
        <v>70.629097000000002</v>
      </c>
      <c r="P180" s="29"/>
    </row>
    <row r="181" spans="1:16">
      <c r="A181" s="29" t="s">
        <v>428</v>
      </c>
      <c r="B181" s="29" t="s">
        <v>429</v>
      </c>
      <c r="C181" s="29" t="s">
        <v>595</v>
      </c>
      <c r="D181" s="29" t="s">
        <v>596</v>
      </c>
      <c r="E181" s="29">
        <v>60.461870599999997</v>
      </c>
      <c r="F181" s="29">
        <v>60.355961899999997</v>
      </c>
      <c r="G181" s="29">
        <v>60.255104799999998</v>
      </c>
      <c r="H181" s="29">
        <v>60.215089300000002</v>
      </c>
      <c r="I181" s="29">
        <v>60.2774188</v>
      </c>
      <c r="J181" s="29">
        <v>60.214250200000002</v>
      </c>
      <c r="K181" s="29">
        <v>60.122292999999999</v>
      </c>
      <c r="L181" s="29">
        <v>60.152579500000002</v>
      </c>
      <c r="M181" s="29">
        <v>60.334554500000003</v>
      </c>
      <c r="N181" s="29">
        <v>60.476511899999998</v>
      </c>
      <c r="O181" s="29">
        <v>60.633525599999999</v>
      </c>
      <c r="P181" s="29"/>
    </row>
    <row r="182" spans="1:16">
      <c r="A182" s="29" t="s">
        <v>16</v>
      </c>
      <c r="B182" s="29" t="s">
        <v>430</v>
      </c>
      <c r="C182" s="29" t="s">
        <v>595</v>
      </c>
      <c r="D182" s="29" t="s">
        <v>596</v>
      </c>
      <c r="E182" s="29">
        <v>59.111068699999997</v>
      </c>
      <c r="F182" s="29"/>
      <c r="G182" s="29"/>
      <c r="H182" s="29"/>
      <c r="I182" s="29"/>
      <c r="J182" s="29">
        <v>49.680000300000003</v>
      </c>
      <c r="K182" s="29"/>
      <c r="L182" s="29"/>
      <c r="M182" s="29">
        <v>70.769996599999999</v>
      </c>
      <c r="N182" s="29"/>
      <c r="O182" s="29">
        <v>67.900001500000002</v>
      </c>
      <c r="P182" s="29"/>
    </row>
    <row r="183" spans="1:16">
      <c r="A183" s="29" t="s">
        <v>431</v>
      </c>
      <c r="B183" s="29" t="s">
        <v>432</v>
      </c>
      <c r="C183" s="29" t="s">
        <v>595</v>
      </c>
      <c r="D183" s="29" t="s">
        <v>596</v>
      </c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</row>
    <row r="184" spans="1:16">
      <c r="A184" s="29" t="s">
        <v>17</v>
      </c>
      <c r="B184" s="29" t="s">
        <v>433</v>
      </c>
      <c r="C184" s="29" t="s">
        <v>595</v>
      </c>
      <c r="D184" s="29" t="s">
        <v>596</v>
      </c>
      <c r="E184" s="29">
        <v>50.084201800000002</v>
      </c>
      <c r="F184" s="29">
        <v>50.535301199999999</v>
      </c>
      <c r="G184" s="29">
        <v>50.9972992</v>
      </c>
      <c r="H184" s="29">
        <v>50.774600999999997</v>
      </c>
      <c r="I184" s="29"/>
      <c r="J184" s="29">
        <v>51.450500499999997</v>
      </c>
      <c r="K184" s="29">
        <v>50.997398400000002</v>
      </c>
      <c r="L184" s="29">
        <v>52.025501300000002</v>
      </c>
      <c r="M184" s="29"/>
      <c r="N184" s="29"/>
      <c r="O184" s="29">
        <v>50.993499800000002</v>
      </c>
      <c r="P184" s="29"/>
    </row>
    <row r="185" spans="1:16">
      <c r="A185" s="29" t="s">
        <v>88</v>
      </c>
      <c r="B185" s="29" t="s">
        <v>434</v>
      </c>
      <c r="C185" s="29" t="s">
        <v>595</v>
      </c>
      <c r="D185" s="29" t="s">
        <v>596</v>
      </c>
      <c r="E185" s="29">
        <v>63.680000300000003</v>
      </c>
      <c r="F185" s="29">
        <v>64.150001500000002</v>
      </c>
      <c r="G185" s="29">
        <v>61.681301099999999</v>
      </c>
      <c r="H185" s="29">
        <v>60.474998499999998</v>
      </c>
      <c r="I185" s="29">
        <v>62.278801000000001</v>
      </c>
      <c r="J185" s="29">
        <v>62.934898400000002</v>
      </c>
      <c r="K185" s="29">
        <v>62.638698599999998</v>
      </c>
      <c r="L185" s="29">
        <v>62.7826004</v>
      </c>
      <c r="M185" s="29">
        <v>62.936798099999997</v>
      </c>
      <c r="N185" s="29">
        <v>62.497100799999998</v>
      </c>
      <c r="O185" s="29">
        <v>63.9529991</v>
      </c>
      <c r="P185" s="29"/>
    </row>
    <row r="186" spans="1:16">
      <c r="A186" s="29" t="s">
        <v>95</v>
      </c>
      <c r="B186" s="29" t="s">
        <v>435</v>
      </c>
      <c r="C186" s="29" t="s">
        <v>595</v>
      </c>
      <c r="D186" s="29" t="s">
        <v>596</v>
      </c>
      <c r="E186" s="29">
        <v>77.005500799999993</v>
      </c>
      <c r="F186" s="29">
        <v>77.447097799999995</v>
      </c>
      <c r="G186" s="29">
        <v>78.001503</v>
      </c>
      <c r="H186" s="29">
        <v>77.173896799999994</v>
      </c>
      <c r="I186" s="29">
        <v>76.9131012</v>
      </c>
      <c r="J186" s="29">
        <v>76.270401000000007</v>
      </c>
      <c r="K186" s="29">
        <v>75.549499499999996</v>
      </c>
      <c r="L186" s="29">
        <v>74.665801999999999</v>
      </c>
      <c r="M186" s="29">
        <v>74.287399300000004</v>
      </c>
      <c r="N186" s="29">
        <v>75.681503300000003</v>
      </c>
      <c r="O186" s="29">
        <v>75.807502700000001</v>
      </c>
      <c r="P186" s="29"/>
    </row>
    <row r="187" spans="1:16">
      <c r="A187" s="29" t="s">
        <v>18</v>
      </c>
      <c r="B187" s="29" t="s">
        <v>436</v>
      </c>
      <c r="C187" s="29" t="s">
        <v>595</v>
      </c>
      <c r="D187" s="29" t="s">
        <v>596</v>
      </c>
      <c r="E187" s="29">
        <v>61.065399200000002</v>
      </c>
      <c r="F187" s="29">
        <v>61.435199699999998</v>
      </c>
      <c r="G187" s="29">
        <v>61.434299500000002</v>
      </c>
      <c r="H187" s="29">
        <v>62.230098699999999</v>
      </c>
      <c r="I187" s="29">
        <v>61.733200099999998</v>
      </c>
      <c r="J187" s="29">
        <v>61.445800800000001</v>
      </c>
      <c r="K187" s="29">
        <v>62.171199799999997</v>
      </c>
      <c r="L187" s="29">
        <v>61.405200999999998</v>
      </c>
      <c r="M187" s="29">
        <v>61.650699600000003</v>
      </c>
      <c r="N187" s="29">
        <v>59.140800499999997</v>
      </c>
      <c r="O187" s="29">
        <v>58.981399500000002</v>
      </c>
      <c r="P187" s="29"/>
    </row>
    <row r="188" spans="1:16">
      <c r="A188" s="29" t="s">
        <v>437</v>
      </c>
      <c r="B188" s="29" t="s">
        <v>438</v>
      </c>
      <c r="C188" s="29" t="s">
        <v>595</v>
      </c>
      <c r="D188" s="29" t="s">
        <v>596</v>
      </c>
      <c r="E188" s="29"/>
      <c r="F188" s="29"/>
      <c r="G188" s="29"/>
      <c r="H188" s="29"/>
      <c r="I188" s="29"/>
      <c r="J188" s="29"/>
      <c r="K188" s="29">
        <v>64.403701799999993</v>
      </c>
      <c r="L188" s="29"/>
      <c r="M188" s="29"/>
      <c r="N188" s="29"/>
      <c r="O188" s="29"/>
      <c r="P188" s="29"/>
    </row>
    <row r="189" spans="1:16">
      <c r="A189" s="29" t="s">
        <v>439</v>
      </c>
      <c r="B189" s="29" t="s">
        <v>440</v>
      </c>
      <c r="C189" s="29" t="s">
        <v>595</v>
      </c>
      <c r="D189" s="29" t="s">
        <v>596</v>
      </c>
      <c r="E189" s="29"/>
      <c r="F189" s="29"/>
      <c r="G189" s="29">
        <v>48.3429985</v>
      </c>
      <c r="H189" s="29"/>
      <c r="I189" s="29"/>
      <c r="J189" s="29"/>
      <c r="K189" s="29"/>
      <c r="L189" s="29"/>
      <c r="M189" s="29"/>
      <c r="N189" s="29"/>
      <c r="O189" s="29"/>
      <c r="P189" s="29"/>
    </row>
    <row r="190" spans="1:16">
      <c r="A190" s="29" t="s">
        <v>67</v>
      </c>
      <c r="B190" s="29" t="s">
        <v>441</v>
      </c>
      <c r="C190" s="29" t="s">
        <v>595</v>
      </c>
      <c r="D190" s="29" t="s">
        <v>596</v>
      </c>
      <c r="E190" s="29">
        <v>54.2212982</v>
      </c>
      <c r="F190" s="29">
        <v>54.923599199999998</v>
      </c>
      <c r="G190" s="29">
        <v>55.316699999999997</v>
      </c>
      <c r="H190" s="29">
        <v>55.546398199999999</v>
      </c>
      <c r="I190" s="29">
        <v>55.867198899999998</v>
      </c>
      <c r="J190" s="29">
        <v>55.936698900000003</v>
      </c>
      <c r="K190" s="29">
        <v>56.248600000000003</v>
      </c>
      <c r="L190" s="29">
        <v>56.159400900000001</v>
      </c>
      <c r="M190" s="29">
        <v>56.217300399999999</v>
      </c>
      <c r="N190" s="29">
        <v>56.437000300000001</v>
      </c>
      <c r="O190" s="29">
        <v>56.338100400000002</v>
      </c>
      <c r="P190" s="29"/>
    </row>
    <row r="191" spans="1:16">
      <c r="A191" s="29" t="s">
        <v>442</v>
      </c>
      <c r="B191" s="29" t="s">
        <v>443</v>
      </c>
      <c r="C191" s="29" t="s">
        <v>595</v>
      </c>
      <c r="D191" s="29" t="s">
        <v>596</v>
      </c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</row>
    <row r="192" spans="1:16">
      <c r="A192" s="29" t="s">
        <v>444</v>
      </c>
      <c r="B192" s="29" t="s">
        <v>445</v>
      </c>
      <c r="C192" s="29" t="s">
        <v>595</v>
      </c>
      <c r="D192" s="29" t="s">
        <v>596</v>
      </c>
      <c r="E192" s="29">
        <v>44.869998899999999</v>
      </c>
      <c r="F192" s="29">
        <v>43.200000799999998</v>
      </c>
      <c r="G192" s="29">
        <v>41.900001500000002</v>
      </c>
      <c r="H192" s="29">
        <v>40.5</v>
      </c>
      <c r="I192" s="29">
        <v>41.599998499999998</v>
      </c>
      <c r="J192" s="29"/>
      <c r="K192" s="29"/>
      <c r="L192" s="29">
        <v>40.020000500000002</v>
      </c>
      <c r="M192" s="29"/>
      <c r="N192" s="29"/>
      <c r="O192" s="29"/>
      <c r="P192" s="29"/>
    </row>
    <row r="193" spans="1:16">
      <c r="A193" s="29" t="s">
        <v>446</v>
      </c>
      <c r="B193" s="29" t="s">
        <v>447</v>
      </c>
      <c r="C193" s="29" t="s">
        <v>595</v>
      </c>
      <c r="D193" s="29" t="s">
        <v>596</v>
      </c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</row>
    <row r="194" spans="1:16">
      <c r="A194" s="29" t="s">
        <v>77</v>
      </c>
      <c r="B194" s="29" t="s">
        <v>448</v>
      </c>
      <c r="C194" s="29" t="s">
        <v>595</v>
      </c>
      <c r="D194" s="29" t="s">
        <v>596</v>
      </c>
      <c r="E194" s="29">
        <v>62.036399799999998</v>
      </c>
      <c r="F194" s="29">
        <v>61.357700299999998</v>
      </c>
      <c r="G194" s="29">
        <v>61.231399500000002</v>
      </c>
      <c r="H194" s="29">
        <v>60.512500799999998</v>
      </c>
      <c r="I194" s="29">
        <v>60.157398200000003</v>
      </c>
      <c r="J194" s="29">
        <v>59.298500099999998</v>
      </c>
      <c r="K194" s="29">
        <v>58.823700000000002</v>
      </c>
      <c r="L194" s="29">
        <v>58.595298800000002</v>
      </c>
      <c r="M194" s="29">
        <v>58.454399100000003</v>
      </c>
      <c r="N194" s="29">
        <v>58.955501599999998</v>
      </c>
      <c r="O194" s="29">
        <v>59.113300299999999</v>
      </c>
      <c r="P194" s="29"/>
    </row>
    <row r="195" spans="1:16">
      <c r="A195" s="29" t="s">
        <v>87</v>
      </c>
      <c r="B195" s="29" t="s">
        <v>449</v>
      </c>
      <c r="C195" s="29" t="s">
        <v>595</v>
      </c>
      <c r="D195" s="29" t="s">
        <v>596</v>
      </c>
      <c r="E195" s="29">
        <v>69.302398699999998</v>
      </c>
      <c r="F195" s="29">
        <v>69.622802699999994</v>
      </c>
      <c r="G195" s="29">
        <v>67.7378006</v>
      </c>
      <c r="H195" s="29">
        <v>67.916496300000006</v>
      </c>
      <c r="I195" s="29">
        <v>71.276802099999998</v>
      </c>
      <c r="J195" s="29">
        <v>69.866897600000001</v>
      </c>
      <c r="K195" s="29">
        <v>67.955200199999993</v>
      </c>
      <c r="L195" s="29">
        <v>67.926101700000004</v>
      </c>
      <c r="M195" s="29">
        <v>69.966003400000005</v>
      </c>
      <c r="N195" s="29">
        <v>70.201896700000006</v>
      </c>
      <c r="O195" s="29">
        <v>71.867996199999993</v>
      </c>
      <c r="P195" s="29"/>
    </row>
    <row r="196" spans="1:16">
      <c r="A196" s="29" t="s">
        <v>450</v>
      </c>
      <c r="B196" s="29" t="s">
        <v>451</v>
      </c>
      <c r="C196" s="29" t="s">
        <v>595</v>
      </c>
      <c r="D196" s="29" t="s">
        <v>596</v>
      </c>
      <c r="E196" s="29">
        <v>39.375701900000003</v>
      </c>
      <c r="F196" s="29">
        <v>39.529800399999999</v>
      </c>
      <c r="G196" s="29">
        <v>39.997100799999998</v>
      </c>
      <c r="H196" s="29">
        <v>41.361499799999997</v>
      </c>
      <c r="I196" s="29">
        <v>41.678501099999998</v>
      </c>
      <c r="J196" s="29">
        <v>41.801101699999997</v>
      </c>
      <c r="K196" s="29">
        <v>42.118400600000001</v>
      </c>
      <c r="L196" s="29">
        <v>43.967098200000002</v>
      </c>
      <c r="M196" s="29">
        <v>43.768901800000002</v>
      </c>
      <c r="N196" s="29">
        <v>44.004100800000003</v>
      </c>
      <c r="O196" s="29">
        <v>43.451698299999997</v>
      </c>
      <c r="P196" s="29"/>
    </row>
    <row r="197" spans="1:16">
      <c r="A197" s="29" t="s">
        <v>452</v>
      </c>
      <c r="B197" s="29" t="s">
        <v>453</v>
      </c>
      <c r="C197" s="29" t="s">
        <v>595</v>
      </c>
      <c r="D197" s="29" t="s">
        <v>596</v>
      </c>
      <c r="E197" s="29"/>
      <c r="F197" s="29">
        <v>50.186131899999999</v>
      </c>
      <c r="G197" s="29"/>
      <c r="H197" s="29"/>
      <c r="I197" s="29"/>
      <c r="J197" s="29"/>
      <c r="K197" s="29"/>
      <c r="L197" s="29"/>
      <c r="M197" s="29"/>
      <c r="N197" s="29"/>
      <c r="O197" s="29"/>
      <c r="P197" s="29"/>
    </row>
    <row r="198" spans="1:16">
      <c r="A198" s="29" t="s">
        <v>454</v>
      </c>
      <c r="B198" s="29" t="s">
        <v>455</v>
      </c>
      <c r="C198" s="29" t="s">
        <v>595</v>
      </c>
      <c r="D198" s="29" t="s">
        <v>596</v>
      </c>
      <c r="E198" s="29">
        <v>61.332506000000002</v>
      </c>
      <c r="F198" s="29">
        <v>61.111683200000002</v>
      </c>
      <c r="G198" s="29">
        <v>60.921210799999997</v>
      </c>
      <c r="H198" s="29">
        <v>60.778151399999999</v>
      </c>
      <c r="I198" s="29">
        <v>60.957704100000001</v>
      </c>
      <c r="J198" s="29">
        <v>60.8641182</v>
      </c>
      <c r="K198" s="29">
        <v>60.543102500000003</v>
      </c>
      <c r="L198" s="29">
        <v>60.719714400000001</v>
      </c>
      <c r="M198" s="29">
        <v>60.794272300000003</v>
      </c>
      <c r="N198" s="29">
        <v>60.947911599999998</v>
      </c>
      <c r="O198" s="29">
        <v>61.1367403</v>
      </c>
      <c r="P198" s="29"/>
    </row>
    <row r="199" spans="1:16">
      <c r="A199" s="29" t="s">
        <v>456</v>
      </c>
      <c r="B199" s="29" t="s">
        <v>457</v>
      </c>
      <c r="C199" s="29" t="s">
        <v>595</v>
      </c>
      <c r="D199" s="29" t="s">
        <v>596</v>
      </c>
      <c r="E199" s="29"/>
      <c r="F199" s="29"/>
      <c r="G199" s="29"/>
      <c r="H199" s="29"/>
      <c r="I199" s="29">
        <v>56.360000599999999</v>
      </c>
      <c r="J199" s="29"/>
      <c r="K199" s="29"/>
      <c r="L199" s="29"/>
      <c r="M199" s="29"/>
      <c r="N199" s="29"/>
      <c r="O199" s="29"/>
      <c r="P199" s="29"/>
    </row>
    <row r="200" spans="1:16">
      <c r="A200" s="29" t="s">
        <v>458</v>
      </c>
      <c r="B200" s="29" t="s">
        <v>459</v>
      </c>
      <c r="C200" s="29" t="s">
        <v>595</v>
      </c>
      <c r="D200" s="29" t="s">
        <v>596</v>
      </c>
      <c r="E200" s="29">
        <v>87.379997299999999</v>
      </c>
      <c r="F200" s="29">
        <v>87.720001199999999</v>
      </c>
      <c r="G200" s="29">
        <v>86.989997900000006</v>
      </c>
      <c r="H200" s="29">
        <v>86.739997900000006</v>
      </c>
      <c r="I200" s="29">
        <v>86.540000899999995</v>
      </c>
      <c r="J200" s="29">
        <v>84.220001199999999</v>
      </c>
      <c r="K200" s="29">
        <v>87.319999699999997</v>
      </c>
      <c r="L200" s="29">
        <v>88.190002399999997</v>
      </c>
      <c r="M200" s="29">
        <v>91.809997600000003</v>
      </c>
      <c r="N200" s="29">
        <v>88.050003099999998</v>
      </c>
      <c r="O200" s="29">
        <v>88.050003099999998</v>
      </c>
      <c r="P200" s="29"/>
    </row>
    <row r="201" spans="1:16">
      <c r="A201" s="29" t="s">
        <v>75</v>
      </c>
      <c r="B201" s="29" t="s">
        <v>460</v>
      </c>
      <c r="C201" s="29" t="s">
        <v>595</v>
      </c>
      <c r="D201" s="29" t="s">
        <v>596</v>
      </c>
      <c r="E201" s="29">
        <v>54.508701299999998</v>
      </c>
      <c r="F201" s="29">
        <v>54.440101599999998</v>
      </c>
      <c r="G201" s="29">
        <v>54.869800599999998</v>
      </c>
      <c r="H201" s="29">
        <v>54.110900899999997</v>
      </c>
      <c r="I201" s="29">
        <v>54.613098100000002</v>
      </c>
      <c r="J201" s="29">
        <v>54.533000899999998</v>
      </c>
      <c r="K201" s="29">
        <v>54.8700981</v>
      </c>
      <c r="L201" s="29">
        <v>54.543800400000002</v>
      </c>
      <c r="M201" s="29">
        <v>53.722499800000001</v>
      </c>
      <c r="N201" s="29">
        <v>54.938999199999998</v>
      </c>
      <c r="O201" s="29">
        <v>54.976898200000001</v>
      </c>
      <c r="P201" s="29"/>
    </row>
    <row r="202" spans="1:16">
      <c r="A202" s="29" t="s">
        <v>461</v>
      </c>
      <c r="B202" s="29" t="s">
        <v>462</v>
      </c>
      <c r="C202" s="29" t="s">
        <v>595</v>
      </c>
      <c r="D202" s="29" t="s">
        <v>596</v>
      </c>
      <c r="E202" s="29">
        <v>67.433998099999997</v>
      </c>
      <c r="F202" s="29">
        <v>67.634002699999996</v>
      </c>
      <c r="G202" s="29">
        <v>67.690002399999997</v>
      </c>
      <c r="H202" s="29">
        <v>68.350097700000006</v>
      </c>
      <c r="I202" s="29">
        <v>68.641998299999997</v>
      </c>
      <c r="J202" s="29">
        <v>68.509902999999994</v>
      </c>
      <c r="K202" s="29">
        <v>68.884101900000005</v>
      </c>
      <c r="L202" s="29">
        <v>69.140800499999997</v>
      </c>
      <c r="M202" s="29">
        <v>69.542098999999993</v>
      </c>
      <c r="N202" s="29">
        <v>62.760700200000002</v>
      </c>
      <c r="O202" s="29">
        <v>62.8633995</v>
      </c>
      <c r="P202" s="29"/>
    </row>
    <row r="203" spans="1:16">
      <c r="A203" s="29" t="s">
        <v>463</v>
      </c>
      <c r="B203" s="29" t="s">
        <v>464</v>
      </c>
      <c r="C203" s="29" t="s">
        <v>595</v>
      </c>
      <c r="D203" s="29" t="s">
        <v>596</v>
      </c>
      <c r="E203" s="29"/>
      <c r="F203" s="29"/>
      <c r="G203" s="29"/>
      <c r="H203" s="29"/>
      <c r="I203" s="29">
        <v>73.559997600000003</v>
      </c>
      <c r="J203" s="29"/>
      <c r="K203" s="29">
        <v>83.588996899999998</v>
      </c>
      <c r="L203" s="29"/>
      <c r="M203" s="29"/>
      <c r="N203" s="29">
        <v>51.938499499999999</v>
      </c>
      <c r="O203" s="29">
        <v>52.3656006</v>
      </c>
      <c r="P203" s="29"/>
    </row>
    <row r="204" spans="1:16">
      <c r="A204" s="29" t="s">
        <v>465</v>
      </c>
      <c r="B204" s="29" t="s">
        <v>466</v>
      </c>
      <c r="C204" s="29" t="s">
        <v>595</v>
      </c>
      <c r="D204" s="29" t="s">
        <v>596</v>
      </c>
      <c r="E204" s="29"/>
      <c r="F204" s="29"/>
      <c r="G204" s="29">
        <v>53.741766599999998</v>
      </c>
      <c r="H204" s="29"/>
      <c r="I204" s="29">
        <v>51.545008699999997</v>
      </c>
      <c r="J204" s="29"/>
      <c r="K204" s="29"/>
      <c r="L204" s="29"/>
      <c r="M204" s="29"/>
      <c r="N204" s="29"/>
      <c r="O204" s="29">
        <v>48.397023400000002</v>
      </c>
      <c r="P204" s="29"/>
    </row>
    <row r="205" spans="1:16">
      <c r="A205" s="29" t="s">
        <v>29</v>
      </c>
      <c r="B205" s="29" t="s">
        <v>467</v>
      </c>
      <c r="C205" s="29" t="s">
        <v>595</v>
      </c>
      <c r="D205" s="29" t="s">
        <v>596</v>
      </c>
      <c r="E205" s="29">
        <v>50.290000900000003</v>
      </c>
      <c r="F205" s="29">
        <v>49.889999400000001</v>
      </c>
      <c r="G205" s="29"/>
      <c r="H205" s="29">
        <v>53.169998200000002</v>
      </c>
      <c r="I205" s="29">
        <v>54.119998899999999</v>
      </c>
      <c r="J205" s="29">
        <v>54</v>
      </c>
      <c r="K205" s="29">
        <v>54.060001399999997</v>
      </c>
      <c r="L205" s="29">
        <v>54.020000500000002</v>
      </c>
      <c r="M205" s="29">
        <v>54.950000799999998</v>
      </c>
      <c r="N205" s="29">
        <v>54.919998200000002</v>
      </c>
      <c r="O205" s="29">
        <v>55.860000599999999</v>
      </c>
      <c r="P205" s="29"/>
    </row>
    <row r="206" spans="1:16">
      <c r="A206" s="29" t="s">
        <v>54</v>
      </c>
      <c r="B206" s="29" t="s">
        <v>468</v>
      </c>
      <c r="C206" s="29" t="s">
        <v>595</v>
      </c>
      <c r="D206" s="29" t="s">
        <v>596</v>
      </c>
      <c r="E206" s="29">
        <v>48.5</v>
      </c>
      <c r="F206" s="29">
        <v>48</v>
      </c>
      <c r="G206" s="29"/>
      <c r="H206" s="29">
        <v>49.807998699999999</v>
      </c>
      <c r="I206" s="29"/>
      <c r="J206" s="29"/>
      <c r="K206" s="29"/>
      <c r="L206" s="29"/>
      <c r="M206" s="29"/>
      <c r="N206" s="29"/>
      <c r="O206" s="29"/>
      <c r="P206" s="29"/>
    </row>
    <row r="207" spans="1:16">
      <c r="A207" s="29" t="s">
        <v>53</v>
      </c>
      <c r="B207" s="29" t="s">
        <v>469</v>
      </c>
      <c r="C207" s="29" t="s">
        <v>595</v>
      </c>
      <c r="D207" s="29" t="s">
        <v>596</v>
      </c>
      <c r="E207" s="29"/>
      <c r="F207" s="29"/>
      <c r="G207" s="29"/>
      <c r="H207" s="29">
        <v>55</v>
      </c>
      <c r="I207" s="29"/>
      <c r="J207" s="29"/>
      <c r="K207" s="29"/>
      <c r="L207" s="29">
        <v>45.485801700000003</v>
      </c>
      <c r="M207" s="29"/>
      <c r="N207" s="29"/>
      <c r="O207" s="29"/>
      <c r="P207" s="29"/>
    </row>
    <row r="208" spans="1:16">
      <c r="A208" s="29" t="s">
        <v>470</v>
      </c>
      <c r="B208" s="29" t="s">
        <v>471</v>
      </c>
      <c r="C208" s="29" t="s">
        <v>595</v>
      </c>
      <c r="D208" s="29" t="s">
        <v>596</v>
      </c>
      <c r="E208" s="29">
        <v>65.620002700000001</v>
      </c>
      <c r="F208" s="29">
        <v>65.430999799999995</v>
      </c>
      <c r="G208" s="29">
        <v>66.221374499999996</v>
      </c>
      <c r="H208" s="29">
        <v>66.062187199999997</v>
      </c>
      <c r="I208" s="29">
        <v>66.589996299999996</v>
      </c>
      <c r="J208" s="29">
        <v>66.720001199999999</v>
      </c>
      <c r="K208" s="29">
        <v>67.029998800000001</v>
      </c>
      <c r="L208" s="29">
        <v>68.330001800000005</v>
      </c>
      <c r="M208" s="29">
        <v>68.040000899999995</v>
      </c>
      <c r="N208" s="29">
        <v>67.690002399999997</v>
      </c>
      <c r="O208" s="29">
        <v>67.699996900000002</v>
      </c>
      <c r="P208" s="29"/>
    </row>
    <row r="209" spans="1:16">
      <c r="A209" s="29" t="s">
        <v>472</v>
      </c>
      <c r="B209" s="29" t="s">
        <v>473</v>
      </c>
      <c r="C209" s="29" t="s">
        <v>595</v>
      </c>
      <c r="D209" s="29" t="s">
        <v>596</v>
      </c>
      <c r="E209" s="29"/>
      <c r="F209" s="29">
        <v>62.869998899999999</v>
      </c>
      <c r="G209" s="29"/>
      <c r="H209" s="29"/>
      <c r="I209" s="29"/>
      <c r="J209" s="29">
        <v>85.959297199999995</v>
      </c>
      <c r="K209" s="29"/>
      <c r="L209" s="29"/>
      <c r="M209" s="29"/>
      <c r="N209" s="29"/>
      <c r="O209" s="29"/>
      <c r="P209" s="29"/>
    </row>
    <row r="210" spans="1:16">
      <c r="A210" s="29" t="s">
        <v>474</v>
      </c>
      <c r="B210" s="29" t="s">
        <v>475</v>
      </c>
      <c r="C210" s="29" t="s">
        <v>595</v>
      </c>
      <c r="D210" s="29" t="s">
        <v>596</v>
      </c>
      <c r="E210" s="29"/>
      <c r="F210" s="29">
        <v>60.959999099999997</v>
      </c>
      <c r="G210" s="29">
        <v>60.520000500000002</v>
      </c>
      <c r="H210" s="29"/>
      <c r="I210" s="29"/>
      <c r="J210" s="29"/>
      <c r="K210" s="29">
        <v>56.948398599999997</v>
      </c>
      <c r="L210" s="29"/>
      <c r="M210" s="29"/>
      <c r="N210" s="29"/>
      <c r="O210" s="29"/>
      <c r="P210" s="29"/>
    </row>
    <row r="211" spans="1:16">
      <c r="A211" s="29" t="s">
        <v>476</v>
      </c>
      <c r="B211" s="29" t="s">
        <v>477</v>
      </c>
      <c r="C211" s="29" t="s">
        <v>595</v>
      </c>
      <c r="D211" s="29" t="s">
        <v>596</v>
      </c>
      <c r="E211" s="29">
        <v>62.709999099999997</v>
      </c>
      <c r="F211" s="29">
        <v>62.759998299999999</v>
      </c>
      <c r="G211" s="29">
        <v>61.092498800000001</v>
      </c>
      <c r="H211" s="29">
        <v>61.179199199999999</v>
      </c>
      <c r="I211" s="29">
        <v>61.773601499999998</v>
      </c>
      <c r="J211" s="29">
        <v>62.173599199999998</v>
      </c>
      <c r="K211" s="29">
        <v>60.928398100000003</v>
      </c>
      <c r="L211" s="29">
        <v>60.175800299999999</v>
      </c>
      <c r="M211" s="29">
        <v>60.567798600000003</v>
      </c>
      <c r="N211" s="29">
        <v>60.208999599999999</v>
      </c>
      <c r="O211" s="29">
        <v>59.824001299999999</v>
      </c>
      <c r="P211" s="29"/>
    </row>
    <row r="212" spans="1:16">
      <c r="A212" s="29" t="s">
        <v>478</v>
      </c>
      <c r="B212" s="29" t="s">
        <v>479</v>
      </c>
      <c r="C212" s="29" t="s">
        <v>595</v>
      </c>
      <c r="D212" s="29" t="s">
        <v>596</v>
      </c>
      <c r="E212" s="29"/>
      <c r="F212" s="29"/>
      <c r="G212" s="29"/>
      <c r="H212" s="29"/>
      <c r="I212" s="29"/>
      <c r="J212" s="29"/>
      <c r="K212" s="29"/>
      <c r="L212" s="29">
        <v>71.038383499999995</v>
      </c>
      <c r="M212" s="29">
        <v>75.5</v>
      </c>
      <c r="N212" s="29"/>
      <c r="O212" s="29"/>
      <c r="P212" s="29"/>
    </row>
    <row r="213" spans="1:16">
      <c r="A213" s="29" t="s">
        <v>480</v>
      </c>
      <c r="B213" s="29" t="s">
        <v>481</v>
      </c>
      <c r="C213" s="29" t="s">
        <v>595</v>
      </c>
      <c r="D213" s="29" t="s">
        <v>596</v>
      </c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</row>
    <row r="214" spans="1:16">
      <c r="A214" s="29" t="s">
        <v>482</v>
      </c>
      <c r="B214" s="29" t="s">
        <v>483</v>
      </c>
      <c r="C214" s="29" t="s">
        <v>595</v>
      </c>
      <c r="D214" s="29" t="s">
        <v>596</v>
      </c>
      <c r="E214" s="29">
        <v>51.491100299999999</v>
      </c>
      <c r="F214" s="29">
        <v>49.128200499999998</v>
      </c>
      <c r="G214" s="29">
        <v>46.937599200000001</v>
      </c>
      <c r="H214" s="29">
        <v>46.445900000000002</v>
      </c>
      <c r="I214" s="29">
        <v>46.698700000000002</v>
      </c>
      <c r="J214" s="29">
        <v>48.470298800000002</v>
      </c>
      <c r="K214" s="29">
        <v>51.941501600000002</v>
      </c>
      <c r="L214" s="29">
        <v>51.588901499999999</v>
      </c>
      <c r="M214" s="29">
        <v>53.326698299999997</v>
      </c>
      <c r="N214" s="29">
        <v>53.970298800000002</v>
      </c>
      <c r="O214" s="29">
        <v>54.491298700000002</v>
      </c>
      <c r="P214" s="29"/>
    </row>
    <row r="215" spans="1:16">
      <c r="A215" s="29" t="s">
        <v>484</v>
      </c>
      <c r="B215" s="29" t="s">
        <v>485</v>
      </c>
      <c r="C215" s="29" t="s">
        <v>595</v>
      </c>
      <c r="D215" s="29" t="s">
        <v>596</v>
      </c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</row>
    <row r="216" spans="1:16">
      <c r="A216" s="29" t="s">
        <v>486</v>
      </c>
      <c r="B216" s="29" t="s">
        <v>487</v>
      </c>
      <c r="C216" s="29" t="s">
        <v>595</v>
      </c>
      <c r="D216" s="29" t="s">
        <v>596</v>
      </c>
      <c r="E216" s="29">
        <v>74.190002399999997</v>
      </c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</row>
    <row r="217" spans="1:16">
      <c r="A217" s="29" t="s">
        <v>488</v>
      </c>
      <c r="B217" s="29" t="s">
        <v>489</v>
      </c>
      <c r="C217" s="29" t="s">
        <v>595</v>
      </c>
      <c r="D217" s="29" t="s">
        <v>596</v>
      </c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</row>
    <row r="218" spans="1:16">
      <c r="A218" s="29" t="s">
        <v>490</v>
      </c>
      <c r="B218" s="29" t="s">
        <v>491</v>
      </c>
      <c r="C218" s="29" t="s">
        <v>595</v>
      </c>
      <c r="D218" s="29" t="s">
        <v>596</v>
      </c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</row>
    <row r="219" spans="1:16">
      <c r="A219" s="29" t="s">
        <v>492</v>
      </c>
      <c r="B219" s="29" t="s">
        <v>493</v>
      </c>
      <c r="C219" s="29" t="s">
        <v>595</v>
      </c>
      <c r="D219" s="29" t="s">
        <v>596</v>
      </c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</row>
    <row r="220" spans="1:16">
      <c r="A220" s="29" t="s">
        <v>494</v>
      </c>
      <c r="B220" s="29" t="s">
        <v>495</v>
      </c>
      <c r="C220" s="29" t="s">
        <v>595</v>
      </c>
      <c r="D220" s="29" t="s">
        <v>596</v>
      </c>
      <c r="E220" s="29"/>
      <c r="F220" s="29">
        <v>62.569999699999997</v>
      </c>
      <c r="G220" s="29">
        <v>61.889999400000001</v>
      </c>
      <c r="H220" s="29">
        <v>61.950000799999998</v>
      </c>
      <c r="I220" s="29">
        <v>61.509998299999999</v>
      </c>
      <c r="J220" s="29">
        <v>61.650001500000002</v>
      </c>
      <c r="K220" s="29">
        <v>62.919998200000002</v>
      </c>
      <c r="L220" s="29">
        <v>59.959999099999997</v>
      </c>
      <c r="M220" s="29"/>
      <c r="N220" s="29"/>
      <c r="O220" s="29"/>
      <c r="P220" s="29"/>
    </row>
    <row r="221" spans="1:16">
      <c r="A221" s="29" t="s">
        <v>496</v>
      </c>
      <c r="B221" s="29" t="s">
        <v>497</v>
      </c>
      <c r="C221" s="29" t="s">
        <v>595</v>
      </c>
      <c r="D221" s="29" t="s">
        <v>596</v>
      </c>
      <c r="E221" s="29">
        <v>59.3042984</v>
      </c>
      <c r="F221" s="29">
        <v>58.872100799999998</v>
      </c>
      <c r="G221" s="29">
        <v>58.994899699999998</v>
      </c>
      <c r="H221" s="29">
        <v>58.7671013</v>
      </c>
      <c r="I221" s="29">
        <v>59.210098299999999</v>
      </c>
      <c r="J221" s="29">
        <v>59.284599299999996</v>
      </c>
      <c r="K221" s="29">
        <v>59.352298699999999</v>
      </c>
      <c r="L221" s="29">
        <v>59.644699099999997</v>
      </c>
      <c r="M221" s="29">
        <v>60.051898999999999</v>
      </c>
      <c r="N221" s="29">
        <v>59.947498299999999</v>
      </c>
      <c r="O221" s="29">
        <v>59.786300699999998</v>
      </c>
      <c r="P221" s="29"/>
    </row>
    <row r="222" spans="1:16">
      <c r="A222" s="29" t="s">
        <v>108</v>
      </c>
      <c r="B222" s="29" t="s">
        <v>498</v>
      </c>
      <c r="C222" s="29" t="s">
        <v>595</v>
      </c>
      <c r="D222" s="29" t="s">
        <v>596</v>
      </c>
      <c r="E222" s="29">
        <v>59.488498700000001</v>
      </c>
      <c r="F222" s="29">
        <v>59.437301599999998</v>
      </c>
      <c r="G222" s="29">
        <v>59.171798699999997</v>
      </c>
      <c r="H222" s="29">
        <v>57.924098999999998</v>
      </c>
      <c r="I222" s="29">
        <v>57.542999299999998</v>
      </c>
      <c r="J222" s="29">
        <v>57.246498099999997</v>
      </c>
      <c r="K222" s="29">
        <v>57.673801400000002</v>
      </c>
      <c r="L222" s="29">
        <v>57.317600300000002</v>
      </c>
      <c r="M222" s="29">
        <v>56.595798500000001</v>
      </c>
      <c r="N222" s="29">
        <v>58.426101699999997</v>
      </c>
      <c r="O222" s="29">
        <v>58.810798599999998</v>
      </c>
      <c r="P222" s="29"/>
    </row>
    <row r="223" spans="1:16">
      <c r="A223" s="29" t="s">
        <v>78</v>
      </c>
      <c r="B223" s="29" t="s">
        <v>499</v>
      </c>
      <c r="C223" s="29" t="s">
        <v>595</v>
      </c>
      <c r="D223" s="29" t="s">
        <v>596</v>
      </c>
      <c r="E223" s="29">
        <v>63.934898400000002</v>
      </c>
      <c r="F223" s="29">
        <v>63.310501100000003</v>
      </c>
      <c r="G223" s="29">
        <v>70.533401499999997</v>
      </c>
      <c r="H223" s="29">
        <v>70.935798599999998</v>
      </c>
      <c r="I223" s="29">
        <v>71.133300800000001</v>
      </c>
      <c r="J223" s="29">
        <v>71.501998900000004</v>
      </c>
      <c r="K223" s="29">
        <v>71.955001800000005</v>
      </c>
      <c r="L223" s="29">
        <v>72.001296999999994</v>
      </c>
      <c r="M223" s="29">
        <v>72.092796300000003</v>
      </c>
      <c r="N223" s="29">
        <v>72.723899799999998</v>
      </c>
      <c r="O223" s="29">
        <v>72.974601699999994</v>
      </c>
      <c r="P223" s="29"/>
    </row>
    <row r="224" spans="1:16">
      <c r="A224" s="29" t="s">
        <v>500</v>
      </c>
      <c r="B224" s="29" t="s">
        <v>501</v>
      </c>
      <c r="C224" s="29" t="s">
        <v>595</v>
      </c>
      <c r="D224" s="29" t="s">
        <v>596</v>
      </c>
      <c r="E224" s="29"/>
      <c r="F224" s="29"/>
      <c r="G224" s="29"/>
      <c r="H224" s="29"/>
      <c r="I224" s="29"/>
      <c r="J224" s="29"/>
      <c r="K224" s="29"/>
      <c r="L224" s="29"/>
      <c r="M224" s="29">
        <v>51.135398899999998</v>
      </c>
      <c r="N224" s="29"/>
      <c r="O224" s="29"/>
      <c r="P224" s="29"/>
    </row>
    <row r="225" spans="1:16">
      <c r="A225" s="29" t="s">
        <v>502</v>
      </c>
      <c r="B225" s="29" t="s">
        <v>503</v>
      </c>
      <c r="C225" s="29" t="s">
        <v>595</v>
      </c>
      <c r="D225" s="29" t="s">
        <v>596</v>
      </c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</row>
    <row r="226" spans="1:16">
      <c r="A226" s="29" t="s">
        <v>504</v>
      </c>
      <c r="B226" s="29" t="s">
        <v>505</v>
      </c>
      <c r="C226" s="29" t="s">
        <v>595</v>
      </c>
      <c r="D226" s="29" t="s">
        <v>596</v>
      </c>
      <c r="E226" s="29"/>
      <c r="F226" s="29"/>
      <c r="G226" s="29"/>
      <c r="H226" s="29">
        <v>64.970001199999999</v>
      </c>
      <c r="I226" s="29"/>
      <c r="J226" s="29"/>
      <c r="K226" s="29">
        <v>70.033302300000003</v>
      </c>
      <c r="L226" s="29">
        <v>71.0404968</v>
      </c>
      <c r="M226" s="29">
        <v>69.545196500000003</v>
      </c>
      <c r="N226" s="29">
        <v>70.296798699999997</v>
      </c>
      <c r="O226" s="29">
        <v>68.677200299999996</v>
      </c>
      <c r="P226" s="29"/>
    </row>
    <row r="227" spans="1:16">
      <c r="A227" s="29" t="s">
        <v>506</v>
      </c>
      <c r="B227" s="29" t="s">
        <v>507</v>
      </c>
      <c r="C227" s="29" t="s">
        <v>595</v>
      </c>
      <c r="D227" s="29" t="s">
        <v>596</v>
      </c>
      <c r="E227" s="29">
        <v>44.299999200000002</v>
      </c>
      <c r="F227" s="29">
        <v>42.939998600000003</v>
      </c>
      <c r="G227" s="29">
        <v>42.700000799999998</v>
      </c>
      <c r="H227" s="29">
        <v>43.400001500000002</v>
      </c>
      <c r="I227" s="29"/>
      <c r="J227" s="29"/>
      <c r="K227" s="29"/>
      <c r="L227" s="29"/>
      <c r="M227" s="29"/>
      <c r="N227" s="29"/>
      <c r="O227" s="29"/>
      <c r="P227" s="29"/>
    </row>
    <row r="228" spans="1:16">
      <c r="A228" s="29" t="s">
        <v>508</v>
      </c>
      <c r="B228" s="29" t="s">
        <v>509</v>
      </c>
      <c r="C228" s="29" t="s">
        <v>595</v>
      </c>
      <c r="D228" s="29" t="s">
        <v>596</v>
      </c>
      <c r="E228" s="29">
        <v>64.029998800000001</v>
      </c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</row>
    <row r="229" spans="1:16">
      <c r="A229" s="29" t="s">
        <v>510</v>
      </c>
      <c r="B229" s="29" t="s">
        <v>511</v>
      </c>
      <c r="C229" s="29" t="s">
        <v>595</v>
      </c>
      <c r="D229" s="29" t="s">
        <v>596</v>
      </c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>
        <v>59.912399299999997</v>
      </c>
      <c r="P229" s="29"/>
    </row>
    <row r="230" spans="1:16">
      <c r="A230" s="29" t="s">
        <v>512</v>
      </c>
      <c r="B230" s="29" t="s">
        <v>513</v>
      </c>
      <c r="C230" s="29" t="s">
        <v>595</v>
      </c>
      <c r="D230" s="29" t="s">
        <v>596</v>
      </c>
      <c r="E230" s="29">
        <v>71.439215200000007</v>
      </c>
      <c r="F230" s="29">
        <v>71.3296323</v>
      </c>
      <c r="G230" s="29">
        <v>70.174233999999998</v>
      </c>
      <c r="H230" s="29">
        <v>70.327674799999997</v>
      </c>
      <c r="I230" s="29">
        <v>70.132357200000001</v>
      </c>
      <c r="J230" s="29">
        <v>70.058102099999999</v>
      </c>
      <c r="K230" s="29">
        <v>70.040174399999998</v>
      </c>
      <c r="L230" s="29">
        <v>69.898220600000002</v>
      </c>
      <c r="M230" s="29">
        <v>70.082727199999994</v>
      </c>
      <c r="N230" s="29"/>
      <c r="O230" s="29"/>
      <c r="P230" s="29"/>
    </row>
    <row r="231" spans="1:16">
      <c r="A231" s="29" t="s">
        <v>514</v>
      </c>
      <c r="B231" s="29" t="s">
        <v>515</v>
      </c>
      <c r="C231" s="29" t="s">
        <v>595</v>
      </c>
      <c r="D231" s="29" t="s">
        <v>596</v>
      </c>
      <c r="E231" s="29">
        <v>60.3210756</v>
      </c>
      <c r="F231" s="29">
        <v>60.616002399999999</v>
      </c>
      <c r="G231" s="29">
        <v>61.107964199999998</v>
      </c>
      <c r="H231" s="29">
        <v>61.508752899999998</v>
      </c>
      <c r="I231" s="29">
        <v>61.658790199999999</v>
      </c>
      <c r="J231" s="29">
        <v>61.832291599999998</v>
      </c>
      <c r="K231" s="29">
        <v>61.897550199999998</v>
      </c>
      <c r="L231" s="29">
        <v>62.605721699999997</v>
      </c>
      <c r="M231" s="29">
        <v>62.179737099999997</v>
      </c>
      <c r="N231" s="29">
        <v>60.468026399999999</v>
      </c>
      <c r="O231" s="29">
        <v>60.598161699999999</v>
      </c>
      <c r="P231" s="29"/>
    </row>
    <row r="232" spans="1:16">
      <c r="A232" s="29" t="s">
        <v>44</v>
      </c>
      <c r="B232" s="29" t="s">
        <v>516</v>
      </c>
      <c r="C232" s="29" t="s">
        <v>595</v>
      </c>
      <c r="D232" s="29" t="s">
        <v>596</v>
      </c>
      <c r="E232" s="29"/>
      <c r="F232" s="29"/>
      <c r="G232" s="29"/>
      <c r="H232" s="29">
        <v>78.203201300000003</v>
      </c>
      <c r="I232" s="29"/>
      <c r="J232" s="29"/>
      <c r="K232" s="29">
        <v>61.828601800000001</v>
      </c>
      <c r="L232" s="29">
        <v>54.6853981</v>
      </c>
      <c r="M232" s="29"/>
      <c r="N232" s="29">
        <v>58.073799100000002</v>
      </c>
      <c r="O232" s="29"/>
      <c r="P232" s="29"/>
    </row>
    <row r="233" spans="1:16">
      <c r="A233" s="29" t="s">
        <v>30</v>
      </c>
      <c r="B233" s="29" t="s">
        <v>517</v>
      </c>
      <c r="C233" s="29" t="s">
        <v>595</v>
      </c>
      <c r="D233" s="29" t="s">
        <v>596</v>
      </c>
      <c r="E233" s="29">
        <v>73.400001500000002</v>
      </c>
      <c r="F233" s="29">
        <v>72.75</v>
      </c>
      <c r="G233" s="29">
        <v>71.593299900000005</v>
      </c>
      <c r="H233" s="29">
        <v>73.279998800000001</v>
      </c>
      <c r="I233" s="29">
        <v>73</v>
      </c>
      <c r="J233" s="29">
        <v>70.2720032</v>
      </c>
      <c r="K233" s="29">
        <v>69.831703200000007</v>
      </c>
      <c r="L233" s="29">
        <v>69.235000600000006</v>
      </c>
      <c r="M233" s="29">
        <v>68.249702499999998</v>
      </c>
      <c r="N233" s="29">
        <v>67.500999500000006</v>
      </c>
      <c r="O233" s="29">
        <v>67.7991028</v>
      </c>
      <c r="P233" s="29"/>
    </row>
    <row r="234" spans="1:16">
      <c r="A234" s="29" t="s">
        <v>518</v>
      </c>
      <c r="B234" s="29" t="s">
        <v>519</v>
      </c>
      <c r="C234" s="29" t="s">
        <v>595</v>
      </c>
      <c r="D234" s="29" t="s">
        <v>596</v>
      </c>
      <c r="E234" s="29">
        <v>30.0699997</v>
      </c>
      <c r="F234" s="29">
        <v>41.940898900000001</v>
      </c>
      <c r="G234" s="29"/>
      <c r="H234" s="29"/>
      <c r="I234" s="29"/>
      <c r="J234" s="29"/>
      <c r="K234" s="29"/>
      <c r="L234" s="29"/>
      <c r="M234" s="29">
        <v>42.380001100000001</v>
      </c>
      <c r="N234" s="29"/>
      <c r="O234" s="29"/>
      <c r="P234" s="29"/>
    </row>
    <row r="235" spans="1:16">
      <c r="A235" s="29" t="s">
        <v>31</v>
      </c>
      <c r="B235" s="29" t="s">
        <v>520</v>
      </c>
      <c r="C235" s="29" t="s">
        <v>595</v>
      </c>
      <c r="D235" s="29" t="s">
        <v>596</v>
      </c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</row>
    <row r="236" spans="1:16">
      <c r="A236" s="29" t="s">
        <v>521</v>
      </c>
      <c r="B236" s="29" t="s">
        <v>522</v>
      </c>
      <c r="C236" s="29" t="s">
        <v>595</v>
      </c>
      <c r="D236" s="29" t="s">
        <v>596</v>
      </c>
      <c r="E236" s="29">
        <v>64.666870099999997</v>
      </c>
      <c r="F236" s="29">
        <v>64.812559300000004</v>
      </c>
      <c r="G236" s="29"/>
      <c r="H236" s="29">
        <v>63.9947418</v>
      </c>
      <c r="I236" s="29">
        <v>63.323371700000003</v>
      </c>
      <c r="J236" s="29">
        <v>63.189842300000002</v>
      </c>
      <c r="K236" s="29">
        <v>62.890703600000002</v>
      </c>
      <c r="L236" s="29">
        <v>63.2046724</v>
      </c>
      <c r="M236" s="29">
        <v>63.122593999999999</v>
      </c>
      <c r="N236" s="29">
        <v>62.975353699999999</v>
      </c>
      <c r="O236" s="29">
        <v>63.163691900000003</v>
      </c>
      <c r="P236" s="29"/>
    </row>
    <row r="237" spans="1:16">
      <c r="A237" s="29" t="s">
        <v>523</v>
      </c>
      <c r="B237" s="29" t="s">
        <v>524</v>
      </c>
      <c r="C237" s="29" t="s">
        <v>595</v>
      </c>
      <c r="D237" s="29" t="s">
        <v>596</v>
      </c>
      <c r="E237" s="29"/>
      <c r="F237" s="29"/>
      <c r="G237" s="29">
        <v>41.535900099999999</v>
      </c>
      <c r="H237" s="29"/>
      <c r="I237" s="29"/>
      <c r="J237" s="29">
        <v>30.622100799999998</v>
      </c>
      <c r="K237" s="29"/>
      <c r="L237" s="29"/>
      <c r="M237" s="29">
        <v>67.068000799999993</v>
      </c>
      <c r="N237" s="29"/>
      <c r="O237" s="29"/>
      <c r="P237" s="29"/>
    </row>
    <row r="238" spans="1:16">
      <c r="A238" s="29" t="s">
        <v>525</v>
      </c>
      <c r="B238" s="29" t="s">
        <v>526</v>
      </c>
      <c r="C238" s="29" t="s">
        <v>595</v>
      </c>
      <c r="D238" s="29" t="s">
        <v>596</v>
      </c>
      <c r="E238" s="29">
        <v>44.830398299999999</v>
      </c>
      <c r="F238" s="29">
        <v>43.446929699999998</v>
      </c>
      <c r="G238" s="29">
        <v>44.891686200000002</v>
      </c>
      <c r="H238" s="29"/>
      <c r="I238" s="29"/>
      <c r="J238" s="29">
        <v>43.801772900000003</v>
      </c>
      <c r="K238" s="29">
        <v>43.477680599999999</v>
      </c>
      <c r="L238" s="29">
        <v>44.533876900000003</v>
      </c>
      <c r="M238" s="29">
        <v>44.634713599999998</v>
      </c>
      <c r="N238" s="29">
        <v>43.466363899999997</v>
      </c>
      <c r="O238" s="29"/>
      <c r="P238" s="29"/>
    </row>
    <row r="239" spans="1:16">
      <c r="A239" s="29" t="s">
        <v>527</v>
      </c>
      <c r="B239" s="29" t="s">
        <v>528</v>
      </c>
      <c r="C239" s="29" t="s">
        <v>595</v>
      </c>
      <c r="D239" s="29" t="s">
        <v>596</v>
      </c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>
        <v>46.691101099999997</v>
      </c>
      <c r="P239" s="29"/>
    </row>
    <row r="240" spans="1:16">
      <c r="A240" s="29" t="s">
        <v>529</v>
      </c>
      <c r="B240" s="29" t="s">
        <v>530</v>
      </c>
      <c r="C240" s="29" t="s">
        <v>595</v>
      </c>
      <c r="D240" s="29" t="s">
        <v>596</v>
      </c>
      <c r="E240" s="29"/>
      <c r="F240" s="29"/>
      <c r="G240" s="29">
        <v>53.741766599999998</v>
      </c>
      <c r="H240" s="29"/>
      <c r="I240" s="29">
        <v>51.545008699999997</v>
      </c>
      <c r="J240" s="29"/>
      <c r="K240" s="29"/>
      <c r="L240" s="29"/>
      <c r="M240" s="29"/>
      <c r="N240" s="29"/>
      <c r="O240" s="29">
        <v>48.397023400000002</v>
      </c>
      <c r="P240" s="29"/>
    </row>
    <row r="241" spans="1:16">
      <c r="A241" s="29" t="s">
        <v>531</v>
      </c>
      <c r="B241" s="29" t="s">
        <v>532</v>
      </c>
      <c r="C241" s="29" t="s">
        <v>595</v>
      </c>
      <c r="D241" s="29" t="s">
        <v>596</v>
      </c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</row>
    <row r="242" spans="1:16">
      <c r="A242" s="29" t="s">
        <v>533</v>
      </c>
      <c r="B242" s="29" t="s">
        <v>534</v>
      </c>
      <c r="C242" s="29" t="s">
        <v>595</v>
      </c>
      <c r="D242" s="29" t="s">
        <v>596</v>
      </c>
      <c r="E242" s="29">
        <v>63.5</v>
      </c>
      <c r="F242" s="29">
        <v>62.680000300000003</v>
      </c>
      <c r="G242" s="29">
        <v>60.861499799999997</v>
      </c>
      <c r="H242" s="29">
        <v>59.931198100000003</v>
      </c>
      <c r="I242" s="29">
        <v>61.083400699999999</v>
      </c>
      <c r="J242" s="29">
        <v>60.736698199999999</v>
      </c>
      <c r="K242" s="29">
        <v>61.409999800000001</v>
      </c>
      <c r="L242" s="29">
        <v>59.976600599999998</v>
      </c>
      <c r="M242" s="29">
        <v>59.271900199999997</v>
      </c>
      <c r="N242" s="29"/>
      <c r="O242" s="29"/>
      <c r="P242" s="29"/>
    </row>
    <row r="243" spans="1:16">
      <c r="A243" s="29" t="s">
        <v>56</v>
      </c>
      <c r="B243" s="29" t="s">
        <v>535</v>
      </c>
      <c r="C243" s="29" t="s">
        <v>595</v>
      </c>
      <c r="D243" s="29" t="s">
        <v>596</v>
      </c>
      <c r="E243" s="29">
        <v>46.166198700000002</v>
      </c>
      <c r="F243" s="29">
        <v>46.511299100000002</v>
      </c>
      <c r="G243" s="29">
        <v>46.891498599999998</v>
      </c>
      <c r="H243" s="29">
        <v>47.1930008</v>
      </c>
      <c r="I243" s="29">
        <v>47.776199300000002</v>
      </c>
      <c r="J243" s="29">
        <v>47.424400300000002</v>
      </c>
      <c r="K243" s="29"/>
      <c r="L243" s="29">
        <v>47.0652008</v>
      </c>
      <c r="M243" s="29">
        <v>47.165100099999997</v>
      </c>
      <c r="N243" s="29">
        <v>46.975498199999997</v>
      </c>
      <c r="O243" s="29"/>
      <c r="P243" s="29"/>
    </row>
    <row r="244" spans="1:16">
      <c r="A244" s="29" t="s">
        <v>536</v>
      </c>
      <c r="B244" s="29" t="s">
        <v>537</v>
      </c>
      <c r="C244" s="29" t="s">
        <v>595</v>
      </c>
      <c r="D244" s="29" t="s">
        <v>596</v>
      </c>
      <c r="E244" s="29">
        <v>46.191101099999997</v>
      </c>
      <c r="F244" s="29">
        <v>47.064399700000003</v>
      </c>
      <c r="G244" s="29">
        <v>48.132499699999997</v>
      </c>
      <c r="H244" s="29">
        <v>49.308998099999997</v>
      </c>
      <c r="I244" s="29">
        <v>49.380100300000002</v>
      </c>
      <c r="J244" s="29">
        <v>50.293998700000003</v>
      </c>
      <c r="K244" s="29">
        <v>50.493000000000002</v>
      </c>
      <c r="L244" s="29">
        <v>51.242698699999998</v>
      </c>
      <c r="M244" s="29">
        <v>51.965400700000004</v>
      </c>
      <c r="N244" s="29">
        <v>52.790000900000003</v>
      </c>
      <c r="O244" s="29">
        <v>53.163398700000002</v>
      </c>
      <c r="P244" s="29"/>
    </row>
    <row r="245" spans="1:16">
      <c r="A245" s="29" t="s">
        <v>538</v>
      </c>
      <c r="B245" s="29" t="s">
        <v>539</v>
      </c>
      <c r="C245" s="29" t="s">
        <v>595</v>
      </c>
      <c r="D245" s="29" t="s">
        <v>596</v>
      </c>
      <c r="E245" s="29"/>
      <c r="F245" s="29"/>
      <c r="G245" s="29"/>
      <c r="H245" s="29"/>
      <c r="I245" s="29"/>
      <c r="J245" s="29"/>
      <c r="K245" s="29"/>
      <c r="L245" s="29"/>
      <c r="M245" s="29">
        <v>55.425399800000001</v>
      </c>
      <c r="N245" s="29"/>
      <c r="O245" s="29"/>
      <c r="P245" s="29"/>
    </row>
    <row r="246" spans="1:16">
      <c r="A246" s="29" t="s">
        <v>55</v>
      </c>
      <c r="B246" s="29" t="s">
        <v>540</v>
      </c>
      <c r="C246" s="29" t="s">
        <v>595</v>
      </c>
      <c r="D246" s="29" t="s">
        <v>596</v>
      </c>
      <c r="E246" s="29"/>
      <c r="F246" s="29"/>
      <c r="G246" s="29"/>
      <c r="H246" s="29">
        <v>82.029998800000001</v>
      </c>
      <c r="I246" s="29"/>
      <c r="J246" s="29">
        <v>78.019996599999999</v>
      </c>
      <c r="K246" s="29">
        <v>83.966697699999997</v>
      </c>
      <c r="L246" s="29"/>
      <c r="M246" s="29"/>
      <c r="N246" s="29"/>
      <c r="O246" s="29"/>
      <c r="P246" s="29"/>
    </row>
    <row r="247" spans="1:16">
      <c r="A247" s="29" t="s">
        <v>541</v>
      </c>
      <c r="B247" s="29" t="s">
        <v>542</v>
      </c>
      <c r="C247" s="29" t="s">
        <v>595</v>
      </c>
      <c r="D247" s="29" t="s">
        <v>596</v>
      </c>
      <c r="E247" s="29"/>
      <c r="F247" s="29">
        <v>69.300003099999998</v>
      </c>
      <c r="G247" s="29">
        <v>72.199996900000002</v>
      </c>
      <c r="H247" s="29">
        <v>63.400001500000002</v>
      </c>
      <c r="I247" s="29">
        <v>70.144302400000001</v>
      </c>
      <c r="J247" s="29">
        <v>85.849998499999998</v>
      </c>
      <c r="K247" s="29"/>
      <c r="L247" s="29"/>
      <c r="M247" s="29"/>
      <c r="N247" s="29">
        <v>49.085399600000002</v>
      </c>
      <c r="O247" s="29"/>
      <c r="P247" s="29"/>
    </row>
    <row r="248" spans="1:16">
      <c r="A248" s="29" t="s">
        <v>80</v>
      </c>
      <c r="B248" s="29" t="s">
        <v>543</v>
      </c>
      <c r="C248" s="29" t="s">
        <v>595</v>
      </c>
      <c r="D248" s="29" t="s">
        <v>596</v>
      </c>
      <c r="E248" s="29">
        <v>63.326000200000003</v>
      </c>
      <c r="F248" s="29">
        <v>63.330001799999998</v>
      </c>
      <c r="G248" s="29">
        <v>63.700000799999998</v>
      </c>
      <c r="H248" s="29">
        <v>64.300003099999998</v>
      </c>
      <c r="I248" s="29">
        <v>64.599998499999998</v>
      </c>
      <c r="J248" s="29">
        <v>64.959999100000005</v>
      </c>
      <c r="K248" s="29">
        <v>62.360000599999999</v>
      </c>
      <c r="L248" s="29">
        <v>62.360000599999999</v>
      </c>
      <c r="M248" s="29">
        <v>62.150001500000002</v>
      </c>
      <c r="N248" s="29">
        <v>62</v>
      </c>
      <c r="O248" s="29">
        <v>62.584701500000001</v>
      </c>
      <c r="P248" s="29"/>
    </row>
    <row r="249" spans="1:16">
      <c r="A249" s="29" t="s">
        <v>544</v>
      </c>
      <c r="B249" s="29" t="s">
        <v>545</v>
      </c>
      <c r="C249" s="29" t="s">
        <v>595</v>
      </c>
      <c r="D249" s="29" t="s">
        <v>596</v>
      </c>
      <c r="E249" s="29">
        <v>68.150677200000004</v>
      </c>
      <c r="F249" s="29">
        <v>67.939470200000002</v>
      </c>
      <c r="G249" s="29">
        <v>67.058897900000005</v>
      </c>
      <c r="H249" s="29">
        <v>67.752996699999997</v>
      </c>
      <c r="I249" s="29">
        <v>67.373476999999994</v>
      </c>
      <c r="J249" s="29">
        <v>66.695361399999996</v>
      </c>
      <c r="K249" s="29">
        <v>66.451471900000001</v>
      </c>
      <c r="L249" s="29">
        <v>67.071451400000001</v>
      </c>
      <c r="M249" s="29">
        <v>66.871310699999995</v>
      </c>
      <c r="N249" s="29"/>
      <c r="O249" s="29"/>
      <c r="P249" s="29"/>
    </row>
    <row r="250" spans="1:16">
      <c r="A250" s="29" t="s">
        <v>100</v>
      </c>
      <c r="B250" s="29" t="s">
        <v>546</v>
      </c>
      <c r="C250" s="29" t="s">
        <v>595</v>
      </c>
      <c r="D250" s="29" t="s">
        <v>596</v>
      </c>
      <c r="E250" s="29">
        <v>64.005699199999995</v>
      </c>
      <c r="F250" s="29">
        <v>64.742797899999999</v>
      </c>
      <c r="G250" s="29">
        <v>64.284698500000005</v>
      </c>
      <c r="H250" s="29">
        <v>66.016502399999993</v>
      </c>
      <c r="I250" s="29">
        <v>65.222999599999994</v>
      </c>
      <c r="J250" s="29">
        <v>64.843902600000007</v>
      </c>
      <c r="K250" s="29">
        <v>65.873497</v>
      </c>
      <c r="L250" s="29">
        <v>64.934402500000004</v>
      </c>
      <c r="M250" s="29">
        <v>64.612503099999998</v>
      </c>
      <c r="N250" s="29">
        <v>64.1143036</v>
      </c>
      <c r="O250" s="29">
        <v>63.678901699999997</v>
      </c>
      <c r="P250" s="29"/>
    </row>
    <row r="251" spans="1:16">
      <c r="A251" s="29" t="s">
        <v>547</v>
      </c>
      <c r="B251" s="29" t="s">
        <v>548</v>
      </c>
      <c r="C251" s="29" t="s">
        <v>595</v>
      </c>
      <c r="D251" s="29" t="s">
        <v>596</v>
      </c>
      <c r="E251" s="29">
        <v>65.994201700000005</v>
      </c>
      <c r="F251" s="29">
        <v>65.369598400000001</v>
      </c>
      <c r="G251" s="29">
        <v>64.705497699999995</v>
      </c>
      <c r="H251" s="29">
        <v>64.109100299999994</v>
      </c>
      <c r="I251" s="29">
        <v>63.701000200000003</v>
      </c>
      <c r="J251" s="29">
        <v>63.248798399999998</v>
      </c>
      <c r="K251" s="29">
        <v>62.885299699999997</v>
      </c>
      <c r="L251" s="29">
        <v>62.651298500000003</v>
      </c>
      <c r="M251" s="29">
        <v>62.786300699999998</v>
      </c>
      <c r="N251" s="29">
        <v>62.851001699999998</v>
      </c>
      <c r="O251" s="29">
        <v>62.870800000000003</v>
      </c>
      <c r="P251" s="29"/>
    </row>
    <row r="252" spans="1:16">
      <c r="A252" s="29" t="s">
        <v>32</v>
      </c>
      <c r="B252" s="29" t="s">
        <v>549</v>
      </c>
      <c r="C252" s="29" t="s">
        <v>595</v>
      </c>
      <c r="D252" s="29" t="s">
        <v>596</v>
      </c>
      <c r="E252" s="29">
        <v>73.970001199999999</v>
      </c>
      <c r="F252" s="29">
        <v>71.199996900000002</v>
      </c>
      <c r="G252" s="29">
        <v>70.699996900000002</v>
      </c>
      <c r="H252" s="29">
        <v>69.699996900000002</v>
      </c>
      <c r="I252" s="29">
        <v>70</v>
      </c>
      <c r="J252" s="29">
        <v>70.5</v>
      </c>
      <c r="K252" s="29">
        <v>71.300003099999998</v>
      </c>
      <c r="L252" s="29">
        <v>71.900001500000002</v>
      </c>
      <c r="M252" s="29">
        <v>72.5</v>
      </c>
      <c r="N252" s="29">
        <v>73.5</v>
      </c>
      <c r="O252" s="29">
        <v>74.300003099999998</v>
      </c>
      <c r="P252" s="29"/>
    </row>
    <row r="253" spans="1:16">
      <c r="A253" s="29" t="s">
        <v>550</v>
      </c>
      <c r="B253" s="29" t="s">
        <v>551</v>
      </c>
      <c r="C253" s="29" t="s">
        <v>595</v>
      </c>
      <c r="D253" s="29" t="s">
        <v>596</v>
      </c>
      <c r="E253" s="29">
        <v>64.650001500000002</v>
      </c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</row>
    <row r="254" spans="1:16">
      <c r="A254" s="29" t="s">
        <v>552</v>
      </c>
      <c r="B254" s="29" t="s">
        <v>553</v>
      </c>
      <c r="C254" s="29" t="s">
        <v>595</v>
      </c>
      <c r="D254" s="29" t="s">
        <v>596</v>
      </c>
      <c r="E254" s="29">
        <v>64.294403099999997</v>
      </c>
      <c r="F254" s="29">
        <v>64.042198200000001</v>
      </c>
      <c r="G254" s="29">
        <v>63.853599500000001</v>
      </c>
      <c r="H254" s="29">
        <v>63.6255989</v>
      </c>
      <c r="I254" s="29">
        <v>63.114200599999997</v>
      </c>
      <c r="J254" s="29"/>
      <c r="K254" s="29"/>
      <c r="L254" s="29"/>
      <c r="M254" s="29"/>
      <c r="N254" s="29"/>
      <c r="O254" s="29"/>
      <c r="P254" s="29"/>
    </row>
    <row r="255" spans="1:16">
      <c r="A255" s="29" t="s">
        <v>554</v>
      </c>
      <c r="B255" s="29" t="s">
        <v>555</v>
      </c>
      <c r="C255" s="29" t="s">
        <v>595</v>
      </c>
      <c r="D255" s="29" t="s">
        <v>596</v>
      </c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</row>
    <row r="256" spans="1:16">
      <c r="A256" s="29" t="s">
        <v>556</v>
      </c>
      <c r="B256" s="29" t="s">
        <v>557</v>
      </c>
      <c r="C256" s="29" t="s">
        <v>595</v>
      </c>
      <c r="D256" s="29" t="s">
        <v>596</v>
      </c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</row>
    <row r="257" spans="1:16">
      <c r="A257" s="29" t="s">
        <v>38</v>
      </c>
      <c r="B257" s="29" t="s">
        <v>558</v>
      </c>
      <c r="C257" s="29" t="s">
        <v>595</v>
      </c>
      <c r="D257" s="29" t="s">
        <v>596</v>
      </c>
      <c r="E257" s="29"/>
      <c r="F257" s="29">
        <v>75.827697799999996</v>
      </c>
      <c r="G257" s="29">
        <v>76.169197100000005</v>
      </c>
      <c r="H257" s="29">
        <v>76.273597699999996</v>
      </c>
      <c r="I257" s="29">
        <v>76.186897299999998</v>
      </c>
      <c r="J257" s="29">
        <v>77.0220032</v>
      </c>
      <c r="K257" s="29">
        <v>77.044097899999997</v>
      </c>
      <c r="L257" s="29">
        <v>77.197601300000002</v>
      </c>
      <c r="M257" s="29">
        <v>76.555801400000007</v>
      </c>
      <c r="N257" s="29">
        <v>76.127197300000006</v>
      </c>
      <c r="O257" s="29">
        <v>75.614601100000002</v>
      </c>
      <c r="P257" s="29"/>
    </row>
    <row r="258" spans="1:16">
      <c r="A258" s="29" t="s">
        <v>559</v>
      </c>
      <c r="B258" s="29" t="s">
        <v>560</v>
      </c>
      <c r="C258" s="29" t="s">
        <v>595</v>
      </c>
      <c r="D258" s="29" t="s">
        <v>596</v>
      </c>
      <c r="E258" s="29"/>
      <c r="F258" s="29">
        <v>69.191200300000006</v>
      </c>
      <c r="G258" s="29">
        <v>64.384902999999994</v>
      </c>
      <c r="H258" s="29"/>
      <c r="I258" s="29"/>
      <c r="J258" s="29"/>
      <c r="K258" s="29"/>
      <c r="L258" s="29"/>
      <c r="M258" s="29"/>
      <c r="N258" s="29"/>
      <c r="O258" s="29"/>
      <c r="P258" s="29"/>
    </row>
    <row r="259" spans="1:16">
      <c r="A259" s="29" t="s">
        <v>561</v>
      </c>
      <c r="B259" s="29" t="s">
        <v>562</v>
      </c>
      <c r="C259" s="29" t="s">
        <v>595</v>
      </c>
      <c r="D259" s="29" t="s">
        <v>596</v>
      </c>
      <c r="E259" s="29"/>
      <c r="F259" s="29">
        <v>64.290333500000003</v>
      </c>
      <c r="G259" s="29">
        <v>61.814857199999999</v>
      </c>
      <c r="H259" s="29">
        <v>64.344430000000003</v>
      </c>
      <c r="I259" s="29">
        <v>61.974614500000001</v>
      </c>
      <c r="J259" s="29">
        <v>64.0622939</v>
      </c>
      <c r="K259" s="29"/>
      <c r="L259" s="29">
        <v>64.342145500000001</v>
      </c>
      <c r="M259" s="29"/>
      <c r="N259" s="29"/>
      <c r="O259" s="29"/>
      <c r="P259" s="29"/>
    </row>
    <row r="260" spans="1:16">
      <c r="A260" s="29" t="s">
        <v>563</v>
      </c>
      <c r="B260" s="29" t="s">
        <v>564</v>
      </c>
      <c r="C260" s="29" t="s">
        <v>595</v>
      </c>
      <c r="D260" s="29" t="s">
        <v>596</v>
      </c>
      <c r="E260" s="29"/>
      <c r="F260" s="29"/>
      <c r="G260" s="29"/>
      <c r="H260" s="29">
        <v>41.340000199999999</v>
      </c>
      <c r="I260" s="29">
        <v>32.201301600000001</v>
      </c>
      <c r="J260" s="29"/>
      <c r="K260" s="29">
        <v>33.340000199999999</v>
      </c>
      <c r="L260" s="29"/>
      <c r="M260" s="29"/>
      <c r="N260" s="29">
        <v>43.339298200000002</v>
      </c>
      <c r="O260" s="29"/>
      <c r="P260" s="29"/>
    </row>
    <row r="261" spans="1:16">
      <c r="A261" s="29" t="s">
        <v>565</v>
      </c>
      <c r="B261" s="29" t="s">
        <v>566</v>
      </c>
      <c r="C261" s="29" t="s">
        <v>595</v>
      </c>
      <c r="D261" s="29" t="s">
        <v>596</v>
      </c>
      <c r="E261" s="29">
        <v>46</v>
      </c>
      <c r="F261" s="29">
        <v>48.099998499999998</v>
      </c>
      <c r="G261" s="29"/>
      <c r="H261" s="29"/>
      <c r="I261" s="29">
        <v>33.480899800000003</v>
      </c>
      <c r="J261" s="29">
        <v>40.509998299999999</v>
      </c>
      <c r="K261" s="29">
        <v>37.180000300000003</v>
      </c>
      <c r="L261" s="29">
        <v>33.319999699999997</v>
      </c>
      <c r="M261" s="29">
        <v>34.110000599999999</v>
      </c>
      <c r="N261" s="29">
        <v>37.229999499999998</v>
      </c>
      <c r="O261" s="29">
        <v>35.200000799999998</v>
      </c>
      <c r="P261" s="29"/>
    </row>
    <row r="262" spans="1:16">
      <c r="A262" s="29" t="s">
        <v>567</v>
      </c>
      <c r="B262" s="29" t="s">
        <v>568</v>
      </c>
      <c r="C262" s="29" t="s">
        <v>595</v>
      </c>
      <c r="D262" s="29" t="s">
        <v>596</v>
      </c>
      <c r="E262" s="29">
        <v>42.799999200000002</v>
      </c>
      <c r="F262" s="29">
        <v>42.25</v>
      </c>
      <c r="G262" s="29">
        <v>38.770000500000002</v>
      </c>
      <c r="H262" s="29"/>
      <c r="I262" s="29"/>
      <c r="J262" s="29"/>
      <c r="K262" s="29">
        <v>36.252399400000002</v>
      </c>
      <c r="L262" s="29"/>
      <c r="M262" s="29"/>
      <c r="N262" s="29"/>
      <c r="O262" s="29"/>
      <c r="P262" s="29"/>
    </row>
    <row r="263" spans="1:16">
      <c r="A263" s="29" t="s">
        <v>52</v>
      </c>
      <c r="B263" s="29" t="s">
        <v>569</v>
      </c>
      <c r="C263" s="29" t="s">
        <v>595</v>
      </c>
      <c r="D263" s="29" t="s">
        <v>596</v>
      </c>
      <c r="E263" s="29">
        <v>55.7859993</v>
      </c>
      <c r="F263" s="29">
        <v>53.955898300000001</v>
      </c>
      <c r="G263" s="29">
        <v>52.265098600000002</v>
      </c>
      <c r="H263" s="29">
        <v>52.171298999999998</v>
      </c>
      <c r="I263" s="29">
        <v>52.507301300000002</v>
      </c>
      <c r="J263" s="29">
        <v>53.077899899999998</v>
      </c>
      <c r="K263" s="29">
        <v>53.313598599999999</v>
      </c>
      <c r="L263" s="29">
        <v>54.5912018</v>
      </c>
      <c r="M263" s="29">
        <v>54.714401199999998</v>
      </c>
      <c r="N263" s="29">
        <v>55.3595009</v>
      </c>
      <c r="O263" s="29">
        <v>55.1609993</v>
      </c>
      <c r="P263" s="29"/>
    </row>
    <row r="264" spans="1:16">
      <c r="A264" s="29" t="s">
        <v>57</v>
      </c>
      <c r="B264" s="29" t="s">
        <v>570</v>
      </c>
      <c r="C264" s="29" t="s">
        <v>595</v>
      </c>
      <c r="D264" s="29" t="s">
        <v>596</v>
      </c>
      <c r="E264" s="29">
        <v>74.510002099999994</v>
      </c>
      <c r="F264" s="29"/>
      <c r="G264" s="29">
        <v>62.299999200000002</v>
      </c>
      <c r="H264" s="29"/>
      <c r="I264" s="29">
        <v>74.580001800000005</v>
      </c>
      <c r="J264" s="29"/>
      <c r="K264" s="29"/>
      <c r="L264" s="29"/>
      <c r="M264" s="29"/>
      <c r="N264" s="29">
        <v>36.111301400000002</v>
      </c>
      <c r="O264" s="29">
        <v>33.3899002</v>
      </c>
      <c r="P264" s="29"/>
    </row>
    <row r="265" spans="1:16">
      <c r="A265" s="29" t="s">
        <v>48</v>
      </c>
      <c r="B265" s="29" t="s">
        <v>571</v>
      </c>
      <c r="C265" s="29" t="s">
        <v>595</v>
      </c>
      <c r="D265" s="29" t="s">
        <v>596</v>
      </c>
      <c r="E265" s="29"/>
      <c r="F265" s="29"/>
      <c r="G265" s="29"/>
      <c r="H265" s="29">
        <v>82.382797199999999</v>
      </c>
      <c r="I265" s="29">
        <v>66.839996299999996</v>
      </c>
      <c r="J265" s="29"/>
      <c r="K265" s="29">
        <v>84.522399899999996</v>
      </c>
      <c r="L265" s="29"/>
      <c r="M265" s="29"/>
      <c r="N265" s="29"/>
      <c r="O265" s="29"/>
      <c r="P265" s="29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C8A11-97BB-444D-8F42-39F73996DBF3}">
  <dimension ref="A1:M193"/>
  <sheetViews>
    <sheetView topLeftCell="A186" workbookViewId="0">
      <selection activeCell="P11" sqref="P11"/>
    </sheetView>
  </sheetViews>
  <sheetFormatPr baseColWidth="10" defaultRowHeight="16"/>
  <sheetData>
    <row r="1" spans="1:13" ht="23">
      <c r="A1" s="36" t="s">
        <v>138</v>
      </c>
      <c r="B1" s="37">
        <v>10</v>
      </c>
      <c r="C1" s="38">
        <v>11391</v>
      </c>
      <c r="D1" s="38">
        <v>1639</v>
      </c>
      <c r="E1" s="37">
        <v>191</v>
      </c>
      <c r="F1" s="38">
        <v>29554</v>
      </c>
      <c r="G1" s="38">
        <v>1761</v>
      </c>
      <c r="H1" s="37">
        <v>-122</v>
      </c>
      <c r="I1" s="38">
        <v>2792</v>
      </c>
      <c r="J1" s="37">
        <v>-326</v>
      </c>
      <c r="K1" s="37">
        <v>221</v>
      </c>
      <c r="L1" s="37">
        <v>543</v>
      </c>
      <c r="M1" s="37">
        <v>-16</v>
      </c>
    </row>
    <row r="2" spans="1:13" ht="23">
      <c r="A2" s="36" t="s">
        <v>597</v>
      </c>
      <c r="B2" s="38">
        <v>4915</v>
      </c>
      <c r="C2" s="38">
        <v>12738</v>
      </c>
      <c r="D2" s="38">
        <v>8890</v>
      </c>
      <c r="E2" s="38">
        <v>34883</v>
      </c>
      <c r="F2" s="38">
        <v>31458</v>
      </c>
      <c r="G2" s="38">
        <v>10511</v>
      </c>
      <c r="H2" s="38">
        <v>29458</v>
      </c>
      <c r="I2" s="38">
        <v>70534</v>
      </c>
      <c r="J2" s="38">
        <v>126868</v>
      </c>
      <c r="K2" s="38">
        <v>-39138</v>
      </c>
      <c r="L2" s="38">
        <v>66123</v>
      </c>
      <c r="M2" s="38">
        <v>108101</v>
      </c>
    </row>
    <row r="3" spans="1:13" ht="23">
      <c r="A3" s="36" t="s">
        <v>16</v>
      </c>
      <c r="B3" s="37">
        <v>259</v>
      </c>
      <c r="C3" s="38">
        <v>-2295</v>
      </c>
      <c r="D3" s="37">
        <v>-624</v>
      </c>
      <c r="E3" s="38">
        <v>1103</v>
      </c>
      <c r="F3" s="37">
        <v>951</v>
      </c>
      <c r="G3" s="37">
        <v>337</v>
      </c>
      <c r="H3" s="37">
        <v>-74</v>
      </c>
      <c r="I3" s="38">
        <v>1516</v>
      </c>
      <c r="J3" s="38">
        <v>1095</v>
      </c>
      <c r="K3" s="37">
        <v>462</v>
      </c>
      <c r="L3" s="38">
        <v>1273</v>
      </c>
      <c r="M3" s="38">
        <v>5191</v>
      </c>
    </row>
    <row r="4" spans="1:13" ht="23">
      <c r="A4" s="36" t="s">
        <v>17</v>
      </c>
      <c r="B4" s="38">
        <v>91063</v>
      </c>
      <c r="C4" s="38">
        <v>26537</v>
      </c>
      <c r="D4" s="38">
        <v>7675</v>
      </c>
      <c r="E4" s="38">
        <v>33135</v>
      </c>
      <c r="F4" s="38">
        <v>33328</v>
      </c>
      <c r="G4" s="38">
        <v>8893</v>
      </c>
      <c r="H4" s="38">
        <v>16357</v>
      </c>
      <c r="I4" s="38">
        <v>101426</v>
      </c>
      <c r="J4" s="38">
        <v>32074</v>
      </c>
      <c r="K4" s="38">
        <v>63294</v>
      </c>
      <c r="L4" s="38">
        <v>67819</v>
      </c>
      <c r="M4" s="38">
        <v>-19873</v>
      </c>
    </row>
    <row r="5" spans="1:13" ht="23">
      <c r="A5" s="36" t="s">
        <v>598</v>
      </c>
      <c r="B5" s="37" t="s">
        <v>23</v>
      </c>
      <c r="C5" s="37" t="s">
        <v>23</v>
      </c>
      <c r="D5" s="37" t="s">
        <v>23</v>
      </c>
      <c r="E5" s="37" t="s">
        <v>23</v>
      </c>
      <c r="F5" s="37" t="s">
        <v>23</v>
      </c>
      <c r="G5" s="37">
        <v>2</v>
      </c>
      <c r="H5" s="37">
        <v>2</v>
      </c>
      <c r="I5" s="37" t="s">
        <v>23</v>
      </c>
      <c r="J5" s="37" t="s">
        <v>23</v>
      </c>
      <c r="K5" s="37">
        <v>20</v>
      </c>
      <c r="L5" s="37" t="s">
        <v>23</v>
      </c>
      <c r="M5" s="37" t="s">
        <v>23</v>
      </c>
    </row>
    <row r="6" spans="1:13" ht="23">
      <c r="A6" s="36" t="s">
        <v>165</v>
      </c>
      <c r="B6" s="37" t="s">
        <v>23</v>
      </c>
      <c r="C6" s="37">
        <v>12</v>
      </c>
      <c r="D6" s="37" t="s">
        <v>23</v>
      </c>
      <c r="E6" s="37" t="s">
        <v>23</v>
      </c>
      <c r="F6" s="37" t="s">
        <v>23</v>
      </c>
      <c r="G6" s="37">
        <v>508</v>
      </c>
      <c r="H6" s="37">
        <v>-534</v>
      </c>
      <c r="I6" s="37" t="s">
        <v>23</v>
      </c>
      <c r="J6" s="37" t="s">
        <v>23</v>
      </c>
      <c r="K6" s="38">
        <v>3646</v>
      </c>
      <c r="L6" s="38">
        <v>3696</v>
      </c>
      <c r="M6" s="37">
        <v>-235</v>
      </c>
    </row>
    <row r="7" spans="1:13" ht="23">
      <c r="A7" s="36" t="s">
        <v>599</v>
      </c>
      <c r="B7" s="38">
        <v>1840</v>
      </c>
      <c r="C7" s="38">
        <v>4123</v>
      </c>
      <c r="D7" s="37">
        <v>586</v>
      </c>
      <c r="E7" s="38">
        <v>1214</v>
      </c>
      <c r="F7" s="38">
        <v>5595</v>
      </c>
      <c r="G7" s="38">
        <v>10946</v>
      </c>
      <c r="H7" s="38">
        <v>8620</v>
      </c>
      <c r="I7" s="38">
        <v>5194</v>
      </c>
      <c r="J7" s="38">
        <v>4121</v>
      </c>
      <c r="K7" s="38">
        <v>2844</v>
      </c>
      <c r="L7" s="37">
        <v>129</v>
      </c>
      <c r="M7" s="37">
        <v>28</v>
      </c>
    </row>
    <row r="8" spans="1:13" ht="23">
      <c r="A8" s="36" t="s">
        <v>523</v>
      </c>
      <c r="B8" s="37" t="s">
        <v>23</v>
      </c>
      <c r="C8" s="37" t="s">
        <v>23</v>
      </c>
      <c r="D8" s="37" t="s">
        <v>23</v>
      </c>
      <c r="E8" s="37" t="s">
        <v>23</v>
      </c>
      <c r="F8" s="37" t="s">
        <v>23</v>
      </c>
      <c r="G8" s="37" t="s">
        <v>23</v>
      </c>
      <c r="H8" s="37">
        <v>160</v>
      </c>
      <c r="I8" s="37">
        <v>973</v>
      </c>
      <c r="J8" s="38">
        <v>3381</v>
      </c>
      <c r="K8" s="38">
        <v>5533</v>
      </c>
      <c r="L8" s="38">
        <v>1952</v>
      </c>
      <c r="M8" s="38">
        <v>-1032</v>
      </c>
    </row>
    <row r="9" spans="1:13" ht="23">
      <c r="A9" s="36" t="s">
        <v>18</v>
      </c>
      <c r="B9" s="37">
        <v>450</v>
      </c>
      <c r="C9" s="38">
        <v>3369</v>
      </c>
      <c r="D9" s="38">
        <v>4024</v>
      </c>
      <c r="E9" s="38">
        <v>24409</v>
      </c>
      <c r="F9" s="38">
        <v>26719</v>
      </c>
      <c r="G9" s="38">
        <v>7490</v>
      </c>
      <c r="H9" s="38">
        <v>5440</v>
      </c>
      <c r="I9" s="38">
        <v>22495</v>
      </c>
      <c r="J9" s="38">
        <v>-2759</v>
      </c>
      <c r="K9" s="38">
        <v>3221</v>
      </c>
      <c r="L9" s="38">
        <v>10884</v>
      </c>
      <c r="M9" s="38">
        <v>5882</v>
      </c>
    </row>
    <row r="10" spans="1:13" ht="23">
      <c r="A10" s="36" t="s">
        <v>19</v>
      </c>
      <c r="B10" s="38">
        <v>27992</v>
      </c>
      <c r="C10" s="38">
        <v>49643</v>
      </c>
      <c r="D10" s="38">
        <v>6681</v>
      </c>
      <c r="E10" s="38">
        <v>3606</v>
      </c>
      <c r="F10" s="38">
        <v>58160</v>
      </c>
      <c r="G10" s="38">
        <v>299599</v>
      </c>
      <c r="H10" s="38">
        <v>81149</v>
      </c>
      <c r="I10" s="38">
        <v>-4007</v>
      </c>
      <c r="J10" s="38">
        <v>-251027</v>
      </c>
      <c r="K10" s="38">
        <v>48770</v>
      </c>
      <c r="L10" s="38">
        <v>207047</v>
      </c>
      <c r="M10" s="38">
        <v>11835</v>
      </c>
    </row>
    <row r="11" spans="1:13" ht="23">
      <c r="A11" s="36" t="s">
        <v>600</v>
      </c>
      <c r="B11" s="38">
        <v>5667</v>
      </c>
      <c r="C11" s="38">
        <v>9691</v>
      </c>
      <c r="D11" s="38">
        <v>26512</v>
      </c>
      <c r="E11" s="38">
        <v>-72168</v>
      </c>
      <c r="F11" s="38">
        <v>34172</v>
      </c>
      <c r="G11" s="38">
        <v>94240</v>
      </c>
      <c r="H11" s="38">
        <v>26875</v>
      </c>
      <c r="I11" s="38">
        <v>54887</v>
      </c>
      <c r="J11" s="38">
        <v>132455</v>
      </c>
      <c r="K11" s="38">
        <v>114837</v>
      </c>
      <c r="L11" s="38">
        <v>66080</v>
      </c>
      <c r="M11" s="38">
        <v>103366</v>
      </c>
    </row>
    <row r="12" spans="1:13" ht="23">
      <c r="A12" s="36" t="s">
        <v>326</v>
      </c>
      <c r="B12" s="38">
        <v>1499</v>
      </c>
      <c r="C12" s="37">
        <v>706</v>
      </c>
      <c r="D12" s="38">
        <v>13691</v>
      </c>
      <c r="E12" s="38">
        <v>8247</v>
      </c>
      <c r="F12" s="38">
        <v>14507</v>
      </c>
      <c r="G12" s="38">
        <v>16140</v>
      </c>
      <c r="H12" s="38">
        <v>20339</v>
      </c>
      <c r="I12" s="38">
        <v>10783</v>
      </c>
      <c r="J12" s="38">
        <v>15155</v>
      </c>
      <c r="K12" s="38">
        <v>15874</v>
      </c>
      <c r="L12" s="38">
        <v>12370</v>
      </c>
      <c r="M12" s="38">
        <v>10016</v>
      </c>
    </row>
    <row r="13" spans="1:13" ht="23">
      <c r="A13" s="36" t="s">
        <v>20</v>
      </c>
      <c r="B13" s="38">
        <v>6445</v>
      </c>
      <c r="C13" s="38">
        <v>20464</v>
      </c>
      <c r="D13" s="38">
        <v>21583</v>
      </c>
      <c r="E13" s="38">
        <v>46651</v>
      </c>
      <c r="F13" s="38">
        <v>56602</v>
      </c>
      <c r="G13" s="38">
        <v>55966</v>
      </c>
      <c r="H13" s="38">
        <v>49933</v>
      </c>
      <c r="I13" s="38">
        <v>43827</v>
      </c>
      <c r="J13" s="38">
        <v>41968</v>
      </c>
      <c r="K13" s="38">
        <v>62567</v>
      </c>
      <c r="L13" s="38">
        <v>74424</v>
      </c>
      <c r="M13" s="38">
        <v>77834</v>
      </c>
    </row>
    <row r="14" spans="1:13" ht="23">
      <c r="A14" s="36" t="s">
        <v>458</v>
      </c>
      <c r="B14" s="37">
        <v>981</v>
      </c>
      <c r="C14" s="38">
        <v>1000</v>
      </c>
      <c r="D14" s="37">
        <v>-374</v>
      </c>
      <c r="E14" s="38">
        <v>1114</v>
      </c>
      <c r="F14" s="38">
        <v>3859</v>
      </c>
      <c r="G14" s="38">
        <v>8446</v>
      </c>
      <c r="H14" s="38">
        <v>8747</v>
      </c>
      <c r="I14" s="38">
        <v>3579</v>
      </c>
      <c r="J14" s="38">
        <v>14085</v>
      </c>
      <c r="K14" s="38">
        <v>9613</v>
      </c>
      <c r="L14" s="38">
        <v>-2663</v>
      </c>
      <c r="M14" s="38">
        <v>-36810</v>
      </c>
    </row>
    <row r="15" spans="1:13" ht="23">
      <c r="A15" s="36" t="s">
        <v>21</v>
      </c>
      <c r="B15" s="37">
        <v>-625</v>
      </c>
      <c r="C15" s="37">
        <v>244</v>
      </c>
      <c r="D15" s="37">
        <v>292</v>
      </c>
      <c r="E15" s="38">
        <v>2286</v>
      </c>
      <c r="F15" s="38">
        <v>4200</v>
      </c>
      <c r="G15" s="38">
        <v>-1188</v>
      </c>
      <c r="H15" s="37">
        <v>-59</v>
      </c>
      <c r="I15" s="38">
        <v>16191</v>
      </c>
      <c r="J15" s="38">
        <v>14444</v>
      </c>
      <c r="K15" s="38">
        <v>5055</v>
      </c>
      <c r="L15" s="38">
        <v>17508</v>
      </c>
      <c r="M15" s="38">
        <v>19208</v>
      </c>
    </row>
    <row r="16" spans="1:13" ht="23">
      <c r="A16" s="36" t="s">
        <v>338</v>
      </c>
      <c r="B16" s="38">
        <v>15435</v>
      </c>
      <c r="C16" s="38">
        <v>8700</v>
      </c>
      <c r="D16" s="38">
        <v>20324</v>
      </c>
      <c r="E16" s="38">
        <v>31355</v>
      </c>
      <c r="F16" s="38">
        <v>45852</v>
      </c>
      <c r="G16" s="38">
        <v>80882</v>
      </c>
      <c r="H16" s="38">
        <v>78148</v>
      </c>
      <c r="I16" s="38">
        <v>102690</v>
      </c>
      <c r="J16" s="38">
        <v>51721</v>
      </c>
      <c r="K16" s="38">
        <v>32758</v>
      </c>
      <c r="L16" s="38">
        <v>121995</v>
      </c>
      <c r="M16" s="38">
        <v>124179</v>
      </c>
    </row>
    <row r="17" spans="1:13" ht="23">
      <c r="A17" s="36" t="s">
        <v>22</v>
      </c>
      <c r="B17" s="37" t="s">
        <v>23</v>
      </c>
      <c r="C17" s="37" t="s">
        <v>23</v>
      </c>
      <c r="D17" s="37" t="s">
        <v>23</v>
      </c>
      <c r="E17" s="37">
        <v>42</v>
      </c>
      <c r="F17" s="37" t="s">
        <v>23</v>
      </c>
      <c r="G17" s="37" t="s">
        <v>23</v>
      </c>
      <c r="H17" s="37">
        <v>68</v>
      </c>
      <c r="I17" s="37">
        <v>9</v>
      </c>
      <c r="J17" s="37" t="s">
        <v>23</v>
      </c>
      <c r="K17" s="37" t="s">
        <v>23</v>
      </c>
      <c r="L17" s="37" t="s">
        <v>23</v>
      </c>
      <c r="M17" s="37" t="s">
        <v>23</v>
      </c>
    </row>
    <row r="18" spans="1:13" ht="23">
      <c r="A18" s="36" t="s">
        <v>378</v>
      </c>
      <c r="B18" s="37" t="s">
        <v>23</v>
      </c>
      <c r="C18" s="37" t="s">
        <v>23</v>
      </c>
      <c r="D18" s="37" t="s">
        <v>23</v>
      </c>
      <c r="E18" s="37" t="s">
        <v>23</v>
      </c>
      <c r="F18" s="37" t="s">
        <v>23</v>
      </c>
      <c r="G18" s="37" t="s">
        <v>23</v>
      </c>
      <c r="H18" s="37">
        <v>155</v>
      </c>
      <c r="I18" s="37">
        <v>72</v>
      </c>
      <c r="J18" s="37" t="s">
        <v>23</v>
      </c>
      <c r="K18" s="38">
        <v>3341</v>
      </c>
      <c r="L18" s="38">
        <v>3195</v>
      </c>
      <c r="M18" s="37">
        <v>-155</v>
      </c>
    </row>
    <row r="19" spans="1:13" ht="23">
      <c r="A19" s="36" t="s">
        <v>24</v>
      </c>
      <c r="B19" s="38">
        <v>-3282</v>
      </c>
      <c r="C19" s="38">
        <v>3443</v>
      </c>
      <c r="D19" s="38">
        <v>5378</v>
      </c>
      <c r="E19" s="38">
        <v>16354</v>
      </c>
      <c r="F19" s="38">
        <v>9513</v>
      </c>
      <c r="G19" s="38">
        <v>19904</v>
      </c>
      <c r="H19" s="38">
        <v>61638</v>
      </c>
      <c r="I19" s="38">
        <v>52134</v>
      </c>
      <c r="J19" s="38">
        <v>48891</v>
      </c>
      <c r="K19" s="38">
        <v>182996</v>
      </c>
      <c r="L19" s="38">
        <v>172214</v>
      </c>
      <c r="M19" s="38">
        <v>166270</v>
      </c>
    </row>
    <row r="20" spans="1:13" ht="23">
      <c r="A20" s="36" t="s">
        <v>398</v>
      </c>
      <c r="B20" s="38">
        <v>19627</v>
      </c>
      <c r="C20" s="38">
        <v>23861</v>
      </c>
      <c r="D20" s="38">
        <v>27654</v>
      </c>
      <c r="E20" s="38">
        <v>19386</v>
      </c>
      <c r="F20" s="38">
        <v>45104</v>
      </c>
      <c r="G20" s="38">
        <v>90403</v>
      </c>
      <c r="H20" s="38">
        <v>38879</v>
      </c>
      <c r="I20" s="38">
        <v>50261</v>
      </c>
      <c r="J20" s="38">
        <v>-2319</v>
      </c>
      <c r="K20" s="38">
        <v>7912</v>
      </c>
      <c r="L20" s="38">
        <v>-2789</v>
      </c>
      <c r="M20" s="38">
        <v>-45713</v>
      </c>
    </row>
    <row r="21" spans="1:13" ht="23">
      <c r="A21" s="36" t="s">
        <v>601</v>
      </c>
      <c r="B21" s="37">
        <v>364</v>
      </c>
      <c r="C21" s="37">
        <v>450</v>
      </c>
      <c r="D21" s="38">
        <v>1075</v>
      </c>
      <c r="E21" s="37">
        <v>724</v>
      </c>
      <c r="F21" s="38">
        <v>1032</v>
      </c>
      <c r="G21" s="38">
        <v>3303</v>
      </c>
      <c r="H21" s="38">
        <v>4137</v>
      </c>
      <c r="I21" s="38">
        <v>2502</v>
      </c>
      <c r="J21" s="38">
        <v>3119</v>
      </c>
      <c r="K21" s="38">
        <v>4080</v>
      </c>
      <c r="L21" s="38">
        <v>9903</v>
      </c>
      <c r="M21" s="38">
        <v>54365</v>
      </c>
    </row>
    <row r="22" spans="1:13" ht="23">
      <c r="A22" s="36" t="s">
        <v>25</v>
      </c>
      <c r="B22" s="38">
        <v>9231</v>
      </c>
      <c r="C22" s="38">
        <v>23253</v>
      </c>
      <c r="D22" s="38">
        <v>37670</v>
      </c>
      <c r="E22" s="38">
        <v>87561</v>
      </c>
      <c r="F22" s="38">
        <v>21782</v>
      </c>
      <c r="G22" s="38">
        <v>74896</v>
      </c>
      <c r="H22" s="38">
        <v>47533</v>
      </c>
      <c r="I22" s="38">
        <v>34313</v>
      </c>
      <c r="J22" s="38">
        <v>33172</v>
      </c>
      <c r="K22" s="38">
        <v>28769</v>
      </c>
      <c r="L22" s="38">
        <v>42818</v>
      </c>
      <c r="M22" s="38">
        <v>-19724</v>
      </c>
    </row>
    <row r="23" spans="1:13" ht="23">
      <c r="A23" s="36" t="s">
        <v>26</v>
      </c>
      <c r="B23" s="37">
        <v>99</v>
      </c>
      <c r="C23" s="37">
        <v>1</v>
      </c>
      <c r="D23" s="37">
        <v>118</v>
      </c>
      <c r="E23" s="37">
        <v>86</v>
      </c>
      <c r="F23" s="37">
        <v>858</v>
      </c>
      <c r="G23" s="37">
        <v>765</v>
      </c>
      <c r="H23" s="38">
        <v>3697</v>
      </c>
      <c r="I23" s="38">
        <v>4504</v>
      </c>
      <c r="J23" s="38">
        <v>7888</v>
      </c>
      <c r="K23" s="38">
        <v>-4882</v>
      </c>
      <c r="L23" s="37">
        <v>755</v>
      </c>
      <c r="M23" s="38">
        <v>5122</v>
      </c>
    </row>
    <row r="24" spans="1:13" ht="23">
      <c r="A24" s="36" t="s">
        <v>27</v>
      </c>
      <c r="B24" s="38">
        <v>3903</v>
      </c>
      <c r="C24" s="38">
        <v>5862</v>
      </c>
      <c r="D24" s="38">
        <v>8410</v>
      </c>
      <c r="E24" s="38">
        <v>33799</v>
      </c>
      <c r="F24" s="38">
        <v>14942</v>
      </c>
      <c r="G24" s="38">
        <v>21065</v>
      </c>
      <c r="H24" s="38">
        <v>43405</v>
      </c>
      <c r="I24" s="38">
        <v>39445</v>
      </c>
      <c r="J24" s="38">
        <v>24042</v>
      </c>
      <c r="K24" s="38">
        <v>34401</v>
      </c>
      <c r="L24" s="38">
        <v>44405</v>
      </c>
      <c r="M24" s="38">
        <v>46841</v>
      </c>
    </row>
    <row r="25" spans="1:13" ht="23">
      <c r="A25" s="36" t="s">
        <v>28</v>
      </c>
      <c r="B25" s="37">
        <v>30</v>
      </c>
      <c r="C25" s="37" t="s">
        <v>23</v>
      </c>
      <c r="D25" s="37" t="s">
        <v>23</v>
      </c>
      <c r="E25" s="37" t="s">
        <v>23</v>
      </c>
      <c r="F25" s="38">
        <v>8954</v>
      </c>
      <c r="G25" s="37">
        <v>348</v>
      </c>
      <c r="H25" s="38">
        <v>7634</v>
      </c>
      <c r="I25" s="37" t="s">
        <v>23</v>
      </c>
      <c r="J25" s="37">
        <v>176</v>
      </c>
      <c r="K25" s="37">
        <v>525</v>
      </c>
      <c r="L25" s="38">
        <v>60341</v>
      </c>
      <c r="M25" s="38">
        <v>11390</v>
      </c>
    </row>
    <row r="26" spans="1:13" ht="23">
      <c r="A26" s="36" t="s">
        <v>29</v>
      </c>
      <c r="B26" s="38">
        <v>11796</v>
      </c>
      <c r="C26" s="38">
        <v>8839</v>
      </c>
      <c r="D26" s="38">
        <v>9023</v>
      </c>
      <c r="E26" s="38">
        <v>3648</v>
      </c>
      <c r="F26" s="38">
        <v>12256</v>
      </c>
      <c r="G26" s="38">
        <v>15367</v>
      </c>
      <c r="H26" s="38">
        <v>47882</v>
      </c>
      <c r="I26" s="38">
        <v>18430</v>
      </c>
      <c r="J26" s="38">
        <v>40479</v>
      </c>
      <c r="K26" s="38">
        <v>2390</v>
      </c>
      <c r="L26" s="38">
        <v>-34518</v>
      </c>
      <c r="M26" s="38">
        <v>38783</v>
      </c>
    </row>
    <row r="27" spans="1:13" ht="23">
      <c r="A27" s="36" t="s">
        <v>355</v>
      </c>
      <c r="B27" s="37">
        <v>-152</v>
      </c>
      <c r="C27" s="37">
        <v>904</v>
      </c>
      <c r="D27" s="37">
        <v>-140</v>
      </c>
      <c r="E27" s="38">
        <v>2821</v>
      </c>
      <c r="F27" s="38">
        <v>8123</v>
      </c>
      <c r="G27" s="38">
        <v>1675</v>
      </c>
      <c r="H27" s="38">
        <v>7177</v>
      </c>
      <c r="I27" s="38">
        <v>8511</v>
      </c>
      <c r="J27" s="38">
        <v>1747</v>
      </c>
      <c r="K27" s="38">
        <v>-6023</v>
      </c>
      <c r="L27" s="38">
        <v>-2527</v>
      </c>
      <c r="M27" s="37">
        <v>783</v>
      </c>
    </row>
    <row r="28" spans="1:13" ht="23">
      <c r="A28" s="36" t="s">
        <v>518</v>
      </c>
      <c r="B28" s="38">
        <v>6793</v>
      </c>
      <c r="C28" s="38">
        <v>2658</v>
      </c>
      <c r="D28" s="38">
        <v>1667</v>
      </c>
      <c r="E28" s="38">
        <v>1542</v>
      </c>
      <c r="F28" s="38">
        <v>2210</v>
      </c>
      <c r="G28" s="38">
        <v>23411</v>
      </c>
      <c r="H28" s="38">
        <v>7233</v>
      </c>
      <c r="I28" s="38">
        <v>10720</v>
      </c>
      <c r="J28" s="38">
        <v>21931</v>
      </c>
      <c r="K28" s="38">
        <v>27241</v>
      </c>
      <c r="L28" s="38">
        <v>9501</v>
      </c>
      <c r="M28" s="38">
        <v>38824</v>
      </c>
    </row>
    <row r="29" spans="1:13" ht="23">
      <c r="A29" s="36" t="s">
        <v>602</v>
      </c>
      <c r="B29" s="37">
        <v>-5</v>
      </c>
      <c r="C29" s="37">
        <v>-6</v>
      </c>
      <c r="D29" s="37">
        <v>4</v>
      </c>
      <c r="E29" s="38">
        <v>1735</v>
      </c>
      <c r="F29" s="38">
        <v>1108</v>
      </c>
      <c r="G29" s="38">
        <v>11288</v>
      </c>
      <c r="H29" s="38">
        <v>17667</v>
      </c>
      <c r="I29" s="38">
        <v>18370</v>
      </c>
      <c r="J29" s="38">
        <v>26712</v>
      </c>
      <c r="K29" s="38">
        <v>112169</v>
      </c>
      <c r="L29" s="38">
        <v>105759</v>
      </c>
      <c r="M29" s="38">
        <v>73729</v>
      </c>
    </row>
    <row r="30" spans="1:13" ht="23">
      <c r="A30" s="36" t="s">
        <v>30</v>
      </c>
      <c r="B30" s="38">
        <v>7641</v>
      </c>
      <c r="C30" s="38">
        <v>4547</v>
      </c>
      <c r="D30" s="38">
        <v>4977</v>
      </c>
      <c r="E30" s="38">
        <v>69987</v>
      </c>
      <c r="F30" s="38">
        <v>23011</v>
      </c>
      <c r="G30" s="38">
        <v>47860</v>
      </c>
      <c r="H30" s="38">
        <v>75519</v>
      </c>
      <c r="I30" s="38">
        <v>83946</v>
      </c>
      <c r="J30" s="38">
        <v>40724</v>
      </c>
      <c r="K30" s="38">
        <v>-9612</v>
      </c>
      <c r="L30" s="38">
        <v>19091</v>
      </c>
      <c r="M30" s="38">
        <v>35282</v>
      </c>
    </row>
    <row r="31" spans="1:13" ht="23">
      <c r="A31" s="36" t="s">
        <v>536</v>
      </c>
      <c r="B31" s="37">
        <v>161</v>
      </c>
      <c r="C31" s="37">
        <v>910</v>
      </c>
      <c r="D31" s="38">
        <v>29326</v>
      </c>
      <c r="E31" s="37">
        <v>782</v>
      </c>
      <c r="F31" s="38">
        <v>1350</v>
      </c>
      <c r="G31" s="38">
        <v>10895</v>
      </c>
      <c r="H31" s="38">
        <v>17855</v>
      </c>
      <c r="I31" s="38">
        <v>10497</v>
      </c>
      <c r="J31" s="38">
        <v>62831</v>
      </c>
      <c r="K31" s="38">
        <v>-2376</v>
      </c>
      <c r="L31" s="38">
        <v>4672</v>
      </c>
      <c r="M31" s="38">
        <v>-3830</v>
      </c>
    </row>
    <row r="32" spans="1:13" ht="23">
      <c r="A32" s="36" t="s">
        <v>31</v>
      </c>
      <c r="B32" s="37">
        <v>126</v>
      </c>
      <c r="C32" s="38">
        <v>8671</v>
      </c>
      <c r="D32" s="38">
        <v>11968</v>
      </c>
      <c r="E32" s="38">
        <v>45051</v>
      </c>
      <c r="F32" s="38">
        <v>-38304</v>
      </c>
      <c r="G32" s="38">
        <v>1234</v>
      </c>
      <c r="H32" s="38">
        <v>-3243</v>
      </c>
      <c r="I32" s="38">
        <v>19515</v>
      </c>
      <c r="J32" s="38">
        <v>-31457</v>
      </c>
      <c r="K32" s="38">
        <v>14210</v>
      </c>
      <c r="L32" s="38">
        <v>7136</v>
      </c>
      <c r="M32" s="38">
        <v>-1509</v>
      </c>
    </row>
    <row r="33" spans="1:13" ht="23">
      <c r="A33" s="36" t="s">
        <v>603</v>
      </c>
      <c r="B33" s="37">
        <v>118</v>
      </c>
      <c r="C33" s="37">
        <v>182</v>
      </c>
      <c r="D33" s="37">
        <v>581</v>
      </c>
      <c r="E33" s="38">
        <v>1653</v>
      </c>
      <c r="F33" s="38">
        <v>2011</v>
      </c>
      <c r="G33" s="37">
        <v>99</v>
      </c>
      <c r="H33" s="37">
        <v>852</v>
      </c>
      <c r="I33" s="37">
        <v>-328</v>
      </c>
      <c r="J33" s="37">
        <v>392</v>
      </c>
      <c r="K33" s="38">
        <v>17887</v>
      </c>
      <c r="L33" s="38">
        <v>-7575</v>
      </c>
      <c r="M33" s="38">
        <v>9901</v>
      </c>
    </row>
    <row r="34" spans="1:13" ht="23">
      <c r="A34" s="36" t="s">
        <v>32</v>
      </c>
      <c r="B34" s="38">
        <v>1315</v>
      </c>
      <c r="C34" s="38">
        <v>3937</v>
      </c>
      <c r="D34" s="37">
        <v>493</v>
      </c>
      <c r="E34" s="37">
        <v>-463</v>
      </c>
      <c r="F34" s="38">
        <v>8825</v>
      </c>
      <c r="G34" s="38">
        <v>-2679</v>
      </c>
      <c r="H34" s="38">
        <v>4417</v>
      </c>
      <c r="I34" s="38">
        <v>18059</v>
      </c>
      <c r="J34" s="38">
        <v>12789</v>
      </c>
      <c r="K34" s="38">
        <v>317186</v>
      </c>
      <c r="L34" s="38">
        <v>631990</v>
      </c>
      <c r="M34" s="38">
        <v>641126</v>
      </c>
    </row>
    <row r="35" spans="1:13" ht="23">
      <c r="A35" s="36" t="s">
        <v>470</v>
      </c>
      <c r="B35" s="38">
        <v>39773</v>
      </c>
      <c r="C35" s="38">
        <v>155095</v>
      </c>
      <c r="D35" s="38">
        <v>141425</v>
      </c>
      <c r="E35" s="38">
        <v>111850</v>
      </c>
      <c r="F35" s="38">
        <v>326896</v>
      </c>
      <c r="G35" s="38">
        <v>151875</v>
      </c>
      <c r="H35" s="38">
        <v>203267</v>
      </c>
      <c r="I35" s="38">
        <v>281363</v>
      </c>
      <c r="J35" s="38">
        <v>1045248</v>
      </c>
      <c r="K35" s="37">
        <v>-69</v>
      </c>
      <c r="L35" s="37">
        <v>53</v>
      </c>
      <c r="M35" s="37">
        <v>-1</v>
      </c>
    </row>
    <row r="36" spans="1:13" ht="23">
      <c r="A36" s="36" t="s">
        <v>604</v>
      </c>
      <c r="B36" s="38">
        <v>-1126</v>
      </c>
      <c r="C36" s="37">
        <v>-117</v>
      </c>
      <c r="D36" s="37">
        <v>343</v>
      </c>
      <c r="E36" s="37">
        <v>812</v>
      </c>
      <c r="F36" s="37">
        <v>-208</v>
      </c>
      <c r="G36" s="37">
        <v>-607</v>
      </c>
      <c r="H36" s="37">
        <v>-805</v>
      </c>
      <c r="I36" s="37">
        <v>955</v>
      </c>
      <c r="J36" s="37">
        <v>-356</v>
      </c>
      <c r="K36" s="38">
        <v>-41315</v>
      </c>
      <c r="L36" s="38">
        <v>2725</v>
      </c>
      <c r="M36" s="38">
        <v>1045</v>
      </c>
    </row>
    <row r="37" spans="1:13" ht="23">
      <c r="A37" s="36" t="s">
        <v>605</v>
      </c>
      <c r="B37" s="38">
        <v>4347</v>
      </c>
      <c r="C37" s="38">
        <v>1881</v>
      </c>
      <c r="D37" s="37">
        <v>164</v>
      </c>
      <c r="E37" s="38">
        <v>3149</v>
      </c>
      <c r="F37" s="37">
        <v>-912</v>
      </c>
      <c r="G37" s="38">
        <v>1407</v>
      </c>
      <c r="H37" s="38">
        <v>33125</v>
      </c>
      <c r="I37" s="37">
        <v>596</v>
      </c>
      <c r="J37" s="38">
        <v>-10216</v>
      </c>
      <c r="K37" s="38">
        <v>-5287</v>
      </c>
      <c r="L37" s="37">
        <v>-881</v>
      </c>
      <c r="M37" s="37">
        <v>773</v>
      </c>
    </row>
    <row r="38" spans="1:13" ht="23">
      <c r="A38" s="36" t="s">
        <v>33</v>
      </c>
      <c r="B38" s="37">
        <v>36</v>
      </c>
      <c r="C38" s="37">
        <v>-166</v>
      </c>
      <c r="D38" s="37">
        <v>179</v>
      </c>
      <c r="E38" s="38">
        <v>4814</v>
      </c>
      <c r="F38" s="38">
        <v>12244</v>
      </c>
      <c r="G38" s="38">
        <v>14840</v>
      </c>
      <c r="H38" s="38">
        <v>2002</v>
      </c>
      <c r="I38" s="38">
        <v>8286</v>
      </c>
      <c r="J38" s="38">
        <v>1231</v>
      </c>
      <c r="K38" s="37">
        <v>39.036999999999999</v>
      </c>
      <c r="L38" s="38">
        <v>-36829</v>
      </c>
      <c r="M38" s="38">
        <v>-56733</v>
      </c>
    </row>
    <row r="39" spans="1:13" ht="23">
      <c r="A39" s="36" t="s">
        <v>606</v>
      </c>
      <c r="B39" s="38">
        <v>1142</v>
      </c>
      <c r="C39" s="38">
        <v>-3453</v>
      </c>
      <c r="D39" s="38">
        <v>12483</v>
      </c>
      <c r="E39" s="38">
        <v>51100</v>
      </c>
      <c r="F39" s="38">
        <v>61556</v>
      </c>
      <c r="G39" s="38">
        <v>70214</v>
      </c>
      <c r="H39" s="38">
        <v>74527</v>
      </c>
      <c r="I39" s="38">
        <v>59286</v>
      </c>
      <c r="J39" s="38">
        <v>-54966</v>
      </c>
      <c r="K39" s="38">
        <v>184130</v>
      </c>
      <c r="L39" s="38">
        <v>14737</v>
      </c>
      <c r="M39" s="38">
        <v>41057</v>
      </c>
    </row>
    <row r="40" spans="1:13" ht="23">
      <c r="A40" s="36" t="s">
        <v>34</v>
      </c>
      <c r="B40" s="37">
        <v>222</v>
      </c>
      <c r="C40" s="37">
        <v>-100</v>
      </c>
      <c r="D40" s="37" t="s">
        <v>23</v>
      </c>
      <c r="E40" s="38">
        <v>1050</v>
      </c>
      <c r="F40" s="37">
        <v>201</v>
      </c>
      <c r="G40" s="38">
        <v>1158</v>
      </c>
      <c r="H40" s="37">
        <v>189</v>
      </c>
      <c r="I40" s="38">
        <v>5258</v>
      </c>
      <c r="J40" s="38">
        <v>22974</v>
      </c>
      <c r="K40" s="38">
        <v>9293</v>
      </c>
      <c r="L40" s="38">
        <v>28998</v>
      </c>
      <c r="M40" s="38">
        <v>20620</v>
      </c>
    </row>
    <row r="41" spans="1:13" ht="23">
      <c r="A41" s="36" t="s">
        <v>35</v>
      </c>
      <c r="B41" s="38">
        <v>2202</v>
      </c>
      <c r="C41" s="38">
        <v>10188</v>
      </c>
      <c r="D41" s="38">
        <v>-2488</v>
      </c>
      <c r="E41" s="38">
        <v>4761</v>
      </c>
      <c r="F41" s="38">
        <v>18008</v>
      </c>
      <c r="G41" s="38">
        <v>27681</v>
      </c>
      <c r="H41" s="38">
        <v>14857</v>
      </c>
      <c r="I41" s="38">
        <v>31718</v>
      </c>
      <c r="J41" s="38">
        <v>70525</v>
      </c>
      <c r="K41" s="38">
        <v>146088</v>
      </c>
      <c r="L41" s="38">
        <v>168225</v>
      </c>
      <c r="M41" s="38">
        <v>186682</v>
      </c>
    </row>
    <row r="42" spans="1:13" ht="23">
      <c r="A42" s="36" t="s">
        <v>36</v>
      </c>
      <c r="B42" s="38">
        <v>9909</v>
      </c>
      <c r="C42" s="38">
        <v>17398</v>
      </c>
      <c r="D42" s="38">
        <v>22609</v>
      </c>
      <c r="E42" s="38">
        <v>20131</v>
      </c>
      <c r="F42" s="38">
        <v>59219</v>
      </c>
      <c r="G42" s="38">
        <v>136129</v>
      </c>
      <c r="H42" s="38">
        <v>156338</v>
      </c>
      <c r="I42" s="38">
        <v>127198</v>
      </c>
      <c r="J42" s="38">
        <v>145057</v>
      </c>
      <c r="K42" s="37">
        <v>613</v>
      </c>
      <c r="L42" s="38">
        <v>1516</v>
      </c>
      <c r="M42" s="38">
        <v>8652</v>
      </c>
    </row>
    <row r="43" spans="1:13" ht="23">
      <c r="A43" s="36" t="s">
        <v>37</v>
      </c>
      <c r="B43" s="37">
        <v>60</v>
      </c>
      <c r="C43" s="37">
        <v>-163</v>
      </c>
      <c r="D43" s="37">
        <v>11</v>
      </c>
      <c r="E43" s="37">
        <v>7</v>
      </c>
      <c r="F43" s="37">
        <v>18</v>
      </c>
      <c r="G43" s="37">
        <v>983</v>
      </c>
      <c r="H43" s="37">
        <v>77</v>
      </c>
      <c r="I43" s="37">
        <v>674</v>
      </c>
      <c r="J43" s="37">
        <v>158</v>
      </c>
      <c r="K43" s="38">
        <v>127904</v>
      </c>
      <c r="L43" s="38">
        <v>76440</v>
      </c>
      <c r="M43" s="38">
        <v>115083</v>
      </c>
    </row>
    <row r="44" spans="1:13" ht="23">
      <c r="A44" s="36" t="s">
        <v>38</v>
      </c>
      <c r="B44" s="38">
        <v>11088</v>
      </c>
      <c r="C44" s="38">
        <v>11984</v>
      </c>
      <c r="D44" s="38">
        <v>11239</v>
      </c>
      <c r="E44" s="38">
        <v>30513</v>
      </c>
      <c r="F44" s="38">
        <v>18919</v>
      </c>
      <c r="G44" s="38">
        <v>34943</v>
      </c>
      <c r="H44" s="38">
        <v>48050</v>
      </c>
      <c r="I44" s="38">
        <v>33289</v>
      </c>
      <c r="J44" s="38">
        <v>56017</v>
      </c>
      <c r="K44" s="38">
        <v>82150</v>
      </c>
      <c r="L44" s="38">
        <v>-102447</v>
      </c>
      <c r="M44" s="38">
        <v>81067</v>
      </c>
    </row>
    <row r="45" spans="1:13" ht="23">
      <c r="A45" s="36" t="s">
        <v>607</v>
      </c>
      <c r="B45" s="38">
        <v>4731</v>
      </c>
      <c r="C45" s="38">
        <v>64338</v>
      </c>
      <c r="D45" s="38">
        <v>45634</v>
      </c>
      <c r="E45" s="38">
        <v>9604</v>
      </c>
      <c r="F45" s="38">
        <v>20288</v>
      </c>
      <c r="G45" s="38">
        <v>1660</v>
      </c>
      <c r="H45" s="38">
        <v>39477</v>
      </c>
      <c r="I45" s="38">
        <v>59610</v>
      </c>
      <c r="J45" s="38">
        <v>108065</v>
      </c>
      <c r="K45" s="38">
        <v>1175</v>
      </c>
      <c r="L45" s="38">
        <v>22621</v>
      </c>
      <c r="M45" s="38">
        <v>6933</v>
      </c>
    </row>
    <row r="46" spans="1:13" ht="23">
      <c r="A46" s="36" t="s">
        <v>608</v>
      </c>
      <c r="B46" s="38">
        <v>1373235</v>
      </c>
      <c r="C46" s="38">
        <v>3864030</v>
      </c>
      <c r="D46" s="38">
        <v>3560057</v>
      </c>
      <c r="E46" s="38">
        <v>3850521</v>
      </c>
      <c r="F46" s="38">
        <v>3565484</v>
      </c>
      <c r="G46" s="38">
        <v>5123844</v>
      </c>
      <c r="H46" s="38">
        <v>6282378</v>
      </c>
      <c r="I46" s="38">
        <v>7086730</v>
      </c>
      <c r="J46" s="38">
        <v>8978978</v>
      </c>
      <c r="K46" s="38">
        <v>11423259</v>
      </c>
      <c r="L46" s="38">
        <v>9115278</v>
      </c>
      <c r="M46" s="38">
        <v>8686911</v>
      </c>
    </row>
    <row r="47" spans="1:13" ht="24">
      <c r="A47" s="39" t="s">
        <v>609</v>
      </c>
      <c r="B47" s="38">
        <v>157431</v>
      </c>
      <c r="C47" s="38">
        <v>549055</v>
      </c>
      <c r="D47" s="38">
        <v>143887</v>
      </c>
      <c r="E47" s="38">
        <v>211199</v>
      </c>
      <c r="F47" s="38">
        <v>317314</v>
      </c>
      <c r="G47" s="38">
        <v>251666</v>
      </c>
      <c r="H47" s="38">
        <v>337064</v>
      </c>
      <c r="I47" s="38">
        <v>320193</v>
      </c>
      <c r="J47" s="38">
        <v>297792</v>
      </c>
      <c r="K47" s="38">
        <v>239873</v>
      </c>
      <c r="L47" s="38">
        <v>410500</v>
      </c>
      <c r="M47" s="38">
        <v>538911</v>
      </c>
    </row>
    <row r="48" spans="1:13" ht="23">
      <c r="A48" s="36" t="s">
        <v>39</v>
      </c>
      <c r="B48" s="38">
        <v>14592</v>
      </c>
      <c r="C48" s="38">
        <v>4225</v>
      </c>
      <c r="D48" s="38">
        <v>22876</v>
      </c>
      <c r="E48" s="38">
        <v>18600</v>
      </c>
      <c r="F48" s="38">
        <v>11434</v>
      </c>
      <c r="G48" s="38">
        <v>24588</v>
      </c>
      <c r="H48" s="38">
        <v>19130</v>
      </c>
      <c r="I48" s="38">
        <v>66571</v>
      </c>
      <c r="J48" s="38">
        <v>21057</v>
      </c>
      <c r="K48" s="38">
        <v>-9989</v>
      </c>
      <c r="L48" s="38">
        <v>-14053</v>
      </c>
      <c r="M48" s="38">
        <v>17865</v>
      </c>
    </row>
    <row r="49" spans="1:13" ht="23">
      <c r="A49" s="36" t="s">
        <v>40</v>
      </c>
      <c r="B49" s="38">
        <v>2498</v>
      </c>
      <c r="C49" s="38">
        <v>1457</v>
      </c>
      <c r="D49" s="38">
        <v>13386</v>
      </c>
      <c r="E49" s="38">
        <v>5165</v>
      </c>
      <c r="F49" s="38">
        <v>6645</v>
      </c>
      <c r="G49" s="38">
        <v>11941</v>
      </c>
      <c r="H49" s="38">
        <v>2322</v>
      </c>
      <c r="I49" s="38">
        <v>16287</v>
      </c>
      <c r="J49" s="38">
        <v>8081</v>
      </c>
      <c r="K49" s="38">
        <v>11983</v>
      </c>
      <c r="L49" s="38">
        <v>9276</v>
      </c>
      <c r="M49" s="38">
        <v>22197</v>
      </c>
    </row>
    <row r="50" spans="1:13" ht="23">
      <c r="A50" s="36" t="s">
        <v>41</v>
      </c>
      <c r="B50" s="38">
        <v>1328</v>
      </c>
      <c r="C50" s="37">
        <v>971</v>
      </c>
      <c r="D50" s="38">
        <v>7429</v>
      </c>
      <c r="E50" s="38">
        <v>5853</v>
      </c>
      <c r="F50" s="38">
        <v>7230</v>
      </c>
      <c r="G50" s="38">
        <v>12156</v>
      </c>
      <c r="H50" s="38">
        <v>10246</v>
      </c>
      <c r="I50" s="38">
        <v>11959</v>
      </c>
      <c r="J50" s="38">
        <v>17529</v>
      </c>
      <c r="K50" s="38">
        <v>28214</v>
      </c>
      <c r="L50" s="38">
        <v>18108</v>
      </c>
      <c r="M50" s="38">
        <v>34125</v>
      </c>
    </row>
    <row r="51" spans="1:13" ht="23">
      <c r="A51" s="36" t="s">
        <v>140</v>
      </c>
      <c r="B51" s="38">
        <v>4119</v>
      </c>
      <c r="C51" s="37">
        <v>-957</v>
      </c>
      <c r="D51" s="37">
        <v>831</v>
      </c>
      <c r="E51" s="38">
        <v>10111</v>
      </c>
      <c r="F51" s="38">
        <v>7272</v>
      </c>
      <c r="G51" s="38">
        <v>39208</v>
      </c>
      <c r="H51" s="38">
        <v>22405</v>
      </c>
      <c r="I51" s="38">
        <v>-44857</v>
      </c>
      <c r="J51" s="38">
        <v>5774</v>
      </c>
      <c r="K51" s="38">
        <v>16449</v>
      </c>
      <c r="L51" s="38">
        <v>63755</v>
      </c>
      <c r="M51" s="38">
        <v>27034</v>
      </c>
    </row>
    <row r="52" spans="1:13" ht="23">
      <c r="A52" s="36" t="s">
        <v>42</v>
      </c>
      <c r="B52" s="37">
        <v>632</v>
      </c>
      <c r="C52" s="38">
        <v>1456</v>
      </c>
      <c r="D52" s="37">
        <v>9</v>
      </c>
      <c r="E52" s="37">
        <v>176</v>
      </c>
      <c r="F52" s="37">
        <v>75</v>
      </c>
      <c r="G52" s="37">
        <v>506</v>
      </c>
      <c r="H52" s="37">
        <v>844</v>
      </c>
      <c r="I52" s="37">
        <v>744</v>
      </c>
      <c r="J52" s="38">
        <v>1476</v>
      </c>
      <c r="K52" s="37">
        <v>997</v>
      </c>
      <c r="L52" s="37">
        <v>133</v>
      </c>
      <c r="M52" s="37">
        <v>480</v>
      </c>
    </row>
    <row r="53" spans="1:13" ht="23">
      <c r="A53" s="36" t="s">
        <v>43</v>
      </c>
      <c r="B53" s="37">
        <v>187</v>
      </c>
      <c r="C53" s="38">
        <v>1406</v>
      </c>
      <c r="D53" s="38">
        <v>1844</v>
      </c>
      <c r="E53" s="38">
        <v>4385</v>
      </c>
      <c r="F53" s="38">
        <v>2186</v>
      </c>
      <c r="G53" s="38">
        <v>2110</v>
      </c>
      <c r="H53" s="38">
        <v>1019</v>
      </c>
      <c r="I53" s="38">
        <v>5295</v>
      </c>
      <c r="J53" s="38">
        <v>8608</v>
      </c>
      <c r="K53" s="38">
        <v>10620</v>
      </c>
      <c r="L53" s="37">
        <v>-2220</v>
      </c>
      <c r="M53" s="37">
        <v>-486</v>
      </c>
    </row>
    <row r="54" spans="1:13" ht="23">
      <c r="A54" s="36" t="s">
        <v>161</v>
      </c>
      <c r="B54" s="37" t="s">
        <v>23</v>
      </c>
      <c r="C54" s="37" t="s">
        <v>23</v>
      </c>
      <c r="D54" s="37" t="s">
        <v>23</v>
      </c>
      <c r="E54" s="37" t="s">
        <v>23</v>
      </c>
      <c r="F54" s="37" t="s">
        <v>23</v>
      </c>
      <c r="G54" s="37" t="s">
        <v>23</v>
      </c>
      <c r="H54" s="37">
        <v>434</v>
      </c>
      <c r="I54" s="37">
        <v>445</v>
      </c>
      <c r="J54" s="37" t="s">
        <v>23</v>
      </c>
      <c r="K54" s="37">
        <v>20</v>
      </c>
      <c r="L54" s="37" t="s">
        <v>23</v>
      </c>
      <c r="M54" s="37" t="s">
        <v>23</v>
      </c>
    </row>
    <row r="55" spans="1:13" ht="23">
      <c r="A55" s="36" t="s">
        <v>157</v>
      </c>
      <c r="B55" s="37" t="s">
        <v>23</v>
      </c>
      <c r="C55" s="37" t="s">
        <v>23</v>
      </c>
      <c r="D55" s="37">
        <v>69</v>
      </c>
      <c r="E55" s="37" t="s">
        <v>23</v>
      </c>
      <c r="F55" s="37" t="s">
        <v>23</v>
      </c>
      <c r="G55" s="37">
        <v>150</v>
      </c>
      <c r="H55" s="37">
        <v>109</v>
      </c>
      <c r="I55" s="37">
        <v>345</v>
      </c>
      <c r="J55" s="37">
        <v>206</v>
      </c>
      <c r="K55" s="37">
        <v>239</v>
      </c>
      <c r="L55" s="37">
        <v>-58</v>
      </c>
      <c r="M55" s="37">
        <v>406</v>
      </c>
    </row>
    <row r="56" spans="1:13" ht="23">
      <c r="A56" s="36" t="s">
        <v>276</v>
      </c>
      <c r="B56" s="38">
        <v>1282</v>
      </c>
      <c r="C56" s="37">
        <v>-486</v>
      </c>
      <c r="D56" s="38">
        <v>2088</v>
      </c>
      <c r="E56" s="38">
        <v>2208</v>
      </c>
      <c r="F56" s="38">
        <v>1247</v>
      </c>
      <c r="G56" s="38">
        <v>13884</v>
      </c>
      <c r="H56" s="38">
        <v>2241</v>
      </c>
      <c r="I56" s="38">
        <v>3313</v>
      </c>
      <c r="J56" s="38">
        <v>-1304</v>
      </c>
      <c r="K56" s="38">
        <v>-2491</v>
      </c>
      <c r="L56" s="38">
        <v>7111</v>
      </c>
      <c r="M56" s="37">
        <v>380</v>
      </c>
    </row>
    <row r="57" spans="1:13" ht="23">
      <c r="A57" s="36" t="s">
        <v>44</v>
      </c>
      <c r="B57" s="37">
        <v>270</v>
      </c>
      <c r="C57" s="37">
        <v>420</v>
      </c>
      <c r="D57" s="37">
        <v>891</v>
      </c>
      <c r="E57" s="38">
        <v>1177</v>
      </c>
      <c r="F57" s="37">
        <v>904</v>
      </c>
      <c r="G57" s="38">
        <v>2059</v>
      </c>
      <c r="H57" s="38">
        <v>2359</v>
      </c>
      <c r="I57" s="37">
        <v>699</v>
      </c>
      <c r="J57" s="37">
        <v>-173</v>
      </c>
      <c r="K57" s="37">
        <v>238</v>
      </c>
      <c r="L57" s="38">
        <v>1143</v>
      </c>
      <c r="M57" s="37">
        <v>-659</v>
      </c>
    </row>
    <row r="58" spans="1:13" ht="23">
      <c r="A58" s="36" t="s">
        <v>45</v>
      </c>
      <c r="B58" s="37">
        <v>45</v>
      </c>
      <c r="C58" s="37">
        <v>-49</v>
      </c>
      <c r="D58" s="37">
        <v>23</v>
      </c>
      <c r="E58" s="37">
        <v>294</v>
      </c>
      <c r="F58" s="37">
        <v>330</v>
      </c>
      <c r="G58" s="37">
        <v>196</v>
      </c>
      <c r="H58" s="37">
        <v>90</v>
      </c>
      <c r="I58" s="37">
        <v>129</v>
      </c>
      <c r="J58" s="37">
        <v>991</v>
      </c>
      <c r="K58" s="38">
        <v>6842</v>
      </c>
      <c r="L58" s="37">
        <v>-13</v>
      </c>
      <c r="M58" s="37">
        <v>614</v>
      </c>
    </row>
    <row r="59" spans="1:13" ht="23">
      <c r="A59" s="36" t="s">
        <v>208</v>
      </c>
      <c r="B59" s="37">
        <v>9</v>
      </c>
      <c r="C59" s="37">
        <v>48</v>
      </c>
      <c r="D59" s="37" t="s">
        <v>23</v>
      </c>
      <c r="E59" s="37">
        <v>-46</v>
      </c>
      <c r="F59" s="37" t="s">
        <v>23</v>
      </c>
      <c r="G59" s="37" t="s">
        <v>23</v>
      </c>
      <c r="H59" s="37">
        <v>13</v>
      </c>
      <c r="I59" s="37">
        <v>10</v>
      </c>
      <c r="J59" s="37" t="s">
        <v>23</v>
      </c>
      <c r="K59" s="37">
        <v>5</v>
      </c>
      <c r="L59" s="37" t="s">
        <v>23</v>
      </c>
      <c r="M59" s="37" t="s">
        <v>23</v>
      </c>
    </row>
    <row r="60" spans="1:13" ht="23">
      <c r="A60" s="36" t="s">
        <v>272</v>
      </c>
      <c r="B60" s="37" t="s">
        <v>23</v>
      </c>
      <c r="C60" s="37" t="s">
        <v>23</v>
      </c>
      <c r="D60" s="37" t="s">
        <v>23</v>
      </c>
      <c r="E60" s="37" t="s">
        <v>23</v>
      </c>
      <c r="F60" s="37" t="s">
        <v>23</v>
      </c>
      <c r="G60" s="37" t="s">
        <v>23</v>
      </c>
      <c r="H60" s="37" t="s">
        <v>23</v>
      </c>
      <c r="I60" s="37">
        <v>5</v>
      </c>
      <c r="J60" s="37" t="s">
        <v>23</v>
      </c>
      <c r="K60" s="37">
        <v>228</v>
      </c>
      <c r="L60" s="37">
        <v>232</v>
      </c>
      <c r="M60" s="37">
        <v>1443</v>
      </c>
    </row>
    <row r="61" spans="1:13" ht="23">
      <c r="A61" s="36" t="s">
        <v>200</v>
      </c>
      <c r="B61" s="37">
        <v>250</v>
      </c>
      <c r="C61" s="37">
        <v>979</v>
      </c>
      <c r="D61" s="38">
        <v>2807</v>
      </c>
      <c r="E61" s="38">
        <v>3438</v>
      </c>
      <c r="F61" s="37">
        <v>681</v>
      </c>
      <c r="G61" s="38">
        <v>9880</v>
      </c>
      <c r="H61" s="38">
        <v>10994</v>
      </c>
      <c r="I61" s="38">
        <v>23860</v>
      </c>
      <c r="J61" s="38">
        <v>15008</v>
      </c>
      <c r="K61" s="38">
        <v>4913</v>
      </c>
      <c r="L61" s="38">
        <v>28417</v>
      </c>
      <c r="M61" s="38">
        <v>-29265</v>
      </c>
    </row>
    <row r="62" spans="1:13" ht="23">
      <c r="A62" s="36" t="s">
        <v>202</v>
      </c>
      <c r="B62" s="38">
        <v>5727</v>
      </c>
      <c r="C62" s="38">
        <v>2399</v>
      </c>
      <c r="D62" s="38">
        <v>22716</v>
      </c>
      <c r="E62" s="38">
        <v>23619</v>
      </c>
      <c r="F62" s="38">
        <v>7518</v>
      </c>
      <c r="G62" s="38">
        <v>34417</v>
      </c>
      <c r="H62" s="38">
        <v>12127</v>
      </c>
      <c r="I62" s="38">
        <v>15756</v>
      </c>
      <c r="J62" s="38">
        <v>21371</v>
      </c>
      <c r="K62" s="38">
        <v>-7892</v>
      </c>
      <c r="L62" s="38">
        <v>34024</v>
      </c>
      <c r="M62" s="38">
        <v>64301</v>
      </c>
    </row>
    <row r="63" spans="1:13" ht="23">
      <c r="A63" s="36" t="s">
        <v>222</v>
      </c>
      <c r="B63" s="37">
        <v>100</v>
      </c>
      <c r="C63" s="37" t="s">
        <v>23</v>
      </c>
      <c r="D63" s="37">
        <v>340</v>
      </c>
      <c r="E63" s="37">
        <v>423</v>
      </c>
      <c r="F63" s="37">
        <v>566</v>
      </c>
      <c r="G63" s="37" t="s">
        <v>23</v>
      </c>
      <c r="H63" s="37">
        <v>200</v>
      </c>
      <c r="I63" s="37">
        <v>953</v>
      </c>
      <c r="J63" s="38">
        <v>2033</v>
      </c>
      <c r="K63" s="38">
        <v>6224</v>
      </c>
      <c r="L63" s="38">
        <v>10464</v>
      </c>
      <c r="M63" s="38">
        <v>-8106</v>
      </c>
    </row>
    <row r="64" spans="1:13" ht="23">
      <c r="A64" s="36" t="s">
        <v>270</v>
      </c>
      <c r="B64" s="38">
        <v>1320</v>
      </c>
      <c r="C64" s="37">
        <v>832</v>
      </c>
      <c r="D64" s="38">
        <v>2698</v>
      </c>
      <c r="E64" s="37">
        <v>974</v>
      </c>
      <c r="F64" s="38">
        <v>2455</v>
      </c>
      <c r="G64" s="38">
        <v>6444</v>
      </c>
      <c r="H64" s="38">
        <v>10013</v>
      </c>
      <c r="I64" s="38">
        <v>6770</v>
      </c>
      <c r="J64" s="38">
        <v>-2572</v>
      </c>
      <c r="K64" s="38">
        <v>3667</v>
      </c>
      <c r="L64" s="38">
        <v>28656</v>
      </c>
      <c r="M64" s="38">
        <v>20317</v>
      </c>
    </row>
    <row r="65" spans="1:13" ht="23">
      <c r="A65" s="36" t="s">
        <v>610</v>
      </c>
      <c r="B65" s="37" t="s">
        <v>23</v>
      </c>
      <c r="C65" s="37" t="s">
        <v>23</v>
      </c>
      <c r="D65" s="37" t="s">
        <v>23</v>
      </c>
      <c r="E65" s="37" t="s">
        <v>23</v>
      </c>
      <c r="F65" s="37" t="s">
        <v>23</v>
      </c>
      <c r="G65" s="37" t="s">
        <v>23</v>
      </c>
      <c r="H65" s="37" t="s">
        <v>23</v>
      </c>
      <c r="I65" s="37">
        <v>172</v>
      </c>
      <c r="J65" s="37">
        <v>224</v>
      </c>
      <c r="K65" s="37">
        <v>61</v>
      </c>
      <c r="L65" s="37">
        <v>623</v>
      </c>
      <c r="M65" s="37">
        <v>257</v>
      </c>
    </row>
    <row r="66" spans="1:13" ht="23">
      <c r="A66" s="36" t="s">
        <v>46</v>
      </c>
      <c r="B66" s="37">
        <v>185</v>
      </c>
      <c r="C66" s="38">
        <v>1099</v>
      </c>
      <c r="D66" s="38">
        <v>4935</v>
      </c>
      <c r="E66" s="38">
        <v>5598</v>
      </c>
      <c r="F66" s="38">
        <v>4007</v>
      </c>
      <c r="G66" s="38">
        <v>20849</v>
      </c>
      <c r="H66" s="38">
        <v>12251</v>
      </c>
      <c r="I66" s="38">
        <v>7290</v>
      </c>
      <c r="J66" s="38">
        <v>28322</v>
      </c>
      <c r="K66" s="38">
        <v>49061</v>
      </c>
      <c r="L66" s="38">
        <v>4420</v>
      </c>
      <c r="M66" s="38">
        <v>12425</v>
      </c>
    </row>
    <row r="67" spans="1:13" ht="23">
      <c r="A67" s="36" t="s">
        <v>47</v>
      </c>
      <c r="B67" s="37">
        <v>331</v>
      </c>
      <c r="C67" s="38">
        <v>3205</v>
      </c>
      <c r="D67" s="38">
        <v>1188</v>
      </c>
      <c r="E67" s="38">
        <v>2344</v>
      </c>
      <c r="F67" s="37">
        <v>193</v>
      </c>
      <c r="G67" s="38">
        <v>3069</v>
      </c>
      <c r="H67" s="38">
        <v>3210</v>
      </c>
      <c r="I67" s="38">
        <v>2556</v>
      </c>
      <c r="J67" s="38">
        <v>4879</v>
      </c>
      <c r="K67" s="38">
        <v>3243</v>
      </c>
      <c r="L67" s="38">
        <v>5542</v>
      </c>
      <c r="M67" s="38">
        <v>-6954</v>
      </c>
    </row>
    <row r="68" spans="1:13" ht="23">
      <c r="A68" s="36" t="s">
        <v>48</v>
      </c>
      <c r="B68" s="38">
        <v>1257</v>
      </c>
      <c r="C68" s="37">
        <v>-72</v>
      </c>
      <c r="D68" s="38">
        <v>1124</v>
      </c>
      <c r="E68" s="38">
        <v>3380</v>
      </c>
      <c r="F68" s="38">
        <v>44003</v>
      </c>
      <c r="G68" s="38">
        <v>28747</v>
      </c>
      <c r="H68" s="38">
        <v>51753</v>
      </c>
      <c r="I68" s="38">
        <v>10118</v>
      </c>
      <c r="J68" s="38">
        <v>4675</v>
      </c>
      <c r="K68" s="38">
        <v>4295</v>
      </c>
      <c r="L68" s="38">
        <v>-10788</v>
      </c>
      <c r="M68" s="38">
        <v>5383</v>
      </c>
    </row>
    <row r="69" spans="1:13" ht="23">
      <c r="A69" s="36" t="s">
        <v>198</v>
      </c>
      <c r="B69" s="37">
        <v>205</v>
      </c>
      <c r="C69" s="37">
        <v>169</v>
      </c>
      <c r="D69" s="37">
        <v>82</v>
      </c>
      <c r="E69" s="38">
        <v>1488</v>
      </c>
      <c r="F69" s="37">
        <v>187</v>
      </c>
      <c r="G69" s="38">
        <v>1765</v>
      </c>
      <c r="H69" s="38">
        <v>5720</v>
      </c>
      <c r="I69" s="38">
        <v>2974</v>
      </c>
      <c r="J69" s="38">
        <v>2467</v>
      </c>
      <c r="K69" s="38">
        <v>11423</v>
      </c>
      <c r="L69" s="38">
        <v>8799</v>
      </c>
      <c r="M69" s="38">
        <v>14179</v>
      </c>
    </row>
    <row r="70" spans="1:13" ht="23">
      <c r="A70" s="36" t="s">
        <v>206</v>
      </c>
      <c r="B70" s="37" t="s">
        <v>23</v>
      </c>
      <c r="C70" s="37" t="s">
        <v>23</v>
      </c>
      <c r="D70" s="37" t="s">
        <v>23</v>
      </c>
      <c r="E70" s="37">
        <v>-1</v>
      </c>
      <c r="F70" s="37" t="s">
        <v>23</v>
      </c>
      <c r="G70" s="37">
        <v>50</v>
      </c>
      <c r="H70" s="37" t="s">
        <v>23</v>
      </c>
      <c r="I70" s="37" t="s">
        <v>23</v>
      </c>
      <c r="J70" s="37" t="s">
        <v>23</v>
      </c>
      <c r="K70" s="37" t="s">
        <v>23</v>
      </c>
      <c r="L70" s="37" t="s">
        <v>23</v>
      </c>
      <c r="M70" s="37">
        <v>93</v>
      </c>
    </row>
    <row r="71" spans="1:13" ht="23">
      <c r="A71" s="36" t="s">
        <v>196</v>
      </c>
      <c r="B71" s="37">
        <v>174</v>
      </c>
      <c r="C71" s="37">
        <v>-702</v>
      </c>
      <c r="D71" s="37">
        <v>151</v>
      </c>
      <c r="E71" s="37">
        <v>-502</v>
      </c>
      <c r="F71" s="37">
        <v>87</v>
      </c>
      <c r="G71" s="37">
        <v>361</v>
      </c>
      <c r="H71" s="37">
        <v>-479</v>
      </c>
      <c r="I71" s="38">
        <v>2426</v>
      </c>
      <c r="J71" s="38">
        <v>6024</v>
      </c>
      <c r="K71" s="38">
        <v>5653</v>
      </c>
      <c r="L71" s="38">
        <v>11269</v>
      </c>
      <c r="M71" s="38">
        <v>16368</v>
      </c>
    </row>
    <row r="72" spans="1:13" ht="23">
      <c r="A72" s="36" t="s">
        <v>49</v>
      </c>
      <c r="B72" s="37">
        <v>890</v>
      </c>
      <c r="C72" s="38">
        <v>2323</v>
      </c>
      <c r="D72" s="38">
        <v>2812</v>
      </c>
      <c r="E72" s="38">
        <v>10122</v>
      </c>
      <c r="F72" s="38">
        <v>6817</v>
      </c>
      <c r="G72" s="38">
        <v>7873</v>
      </c>
      <c r="H72" s="38">
        <v>23054</v>
      </c>
      <c r="I72" s="38">
        <v>27839</v>
      </c>
      <c r="J72" s="38">
        <v>28181</v>
      </c>
      <c r="K72" s="38">
        <v>2967</v>
      </c>
      <c r="L72" s="38">
        <v>41010</v>
      </c>
      <c r="M72" s="38">
        <v>23204</v>
      </c>
    </row>
    <row r="73" spans="1:13" ht="23">
      <c r="A73" s="36" t="s">
        <v>361</v>
      </c>
      <c r="B73" s="37" t="s">
        <v>23</v>
      </c>
      <c r="C73" s="37">
        <v>62</v>
      </c>
      <c r="D73" s="37">
        <v>10</v>
      </c>
      <c r="E73" s="37">
        <v>56</v>
      </c>
      <c r="F73" s="37">
        <v>3</v>
      </c>
      <c r="G73" s="37">
        <v>21</v>
      </c>
      <c r="H73" s="37" t="s">
        <v>23</v>
      </c>
      <c r="I73" s="37">
        <v>46</v>
      </c>
      <c r="J73" s="37">
        <v>8</v>
      </c>
      <c r="K73" s="37"/>
      <c r="L73" s="37" t="s">
        <v>23</v>
      </c>
      <c r="M73" s="37" t="s">
        <v>23</v>
      </c>
    </row>
    <row r="74" spans="1:13" ht="23">
      <c r="A74" s="36" t="s">
        <v>341</v>
      </c>
      <c r="B74" s="37" t="s">
        <v>23</v>
      </c>
      <c r="C74" s="37">
        <v>256</v>
      </c>
      <c r="D74" s="37">
        <v>112</v>
      </c>
      <c r="E74" s="38">
        <v>2989</v>
      </c>
      <c r="F74" s="38">
        <v>2109</v>
      </c>
      <c r="G74" s="38">
        <v>1200</v>
      </c>
      <c r="H74" s="38">
        <v>3034</v>
      </c>
      <c r="I74" s="38">
        <v>4011</v>
      </c>
      <c r="J74" s="38">
        <v>9818</v>
      </c>
      <c r="K74" s="38">
        <v>1114</v>
      </c>
      <c r="L74" s="37">
        <v>3982</v>
      </c>
      <c r="M74" s="38">
        <v>1435</v>
      </c>
    </row>
    <row r="75" spans="1:13" ht="23">
      <c r="A75" s="36" t="s">
        <v>343</v>
      </c>
      <c r="B75" s="38">
        <v>4226</v>
      </c>
      <c r="C75" s="38">
        <v>1054</v>
      </c>
      <c r="D75" s="38">
        <v>-3855</v>
      </c>
      <c r="E75" s="38">
        <v>-1050</v>
      </c>
      <c r="F75" s="38">
        <v>4788</v>
      </c>
      <c r="G75" s="37">
        <v>-668</v>
      </c>
      <c r="H75" s="37">
        <v>45</v>
      </c>
      <c r="I75" s="37">
        <v>13</v>
      </c>
      <c r="J75" s="38">
        <v>-4106</v>
      </c>
      <c r="K75" s="38">
        <v>-1705</v>
      </c>
      <c r="L75" s="38">
        <v>-17640</v>
      </c>
      <c r="M75" s="38">
        <v>2823</v>
      </c>
    </row>
    <row r="76" spans="1:13" ht="23">
      <c r="A76" s="36" t="s">
        <v>463</v>
      </c>
      <c r="B76" s="37">
        <v>-41</v>
      </c>
      <c r="C76" s="38">
        <v>1288</v>
      </c>
      <c r="D76" s="37">
        <v>862</v>
      </c>
      <c r="E76" s="38">
        <v>1272</v>
      </c>
      <c r="F76" s="37">
        <v>969</v>
      </c>
      <c r="G76" s="37">
        <v>502</v>
      </c>
      <c r="H76" s="37">
        <v>-594</v>
      </c>
      <c r="I76" s="38">
        <v>1494</v>
      </c>
      <c r="J76" s="37">
        <v>406</v>
      </c>
      <c r="K76" s="37">
        <v>-919</v>
      </c>
      <c r="L76" s="37">
        <v>988</v>
      </c>
      <c r="M76" s="38">
        <v>4542</v>
      </c>
    </row>
    <row r="77" spans="1:13" ht="23">
      <c r="A77" s="36" t="s">
        <v>376</v>
      </c>
      <c r="B77" s="38">
        <v>1324</v>
      </c>
      <c r="C77" s="38">
        <v>6116</v>
      </c>
      <c r="D77" s="38">
        <v>4256</v>
      </c>
      <c r="E77" s="38">
        <v>3358</v>
      </c>
      <c r="F77" s="38">
        <v>2310</v>
      </c>
      <c r="G77" s="37">
        <v>843</v>
      </c>
      <c r="H77" s="38">
        <v>1551</v>
      </c>
      <c r="I77" s="38">
        <v>3676</v>
      </c>
      <c r="J77" s="38">
        <v>3384</v>
      </c>
      <c r="K77" s="37">
        <v>-655</v>
      </c>
      <c r="L77" s="38">
        <v>7120</v>
      </c>
      <c r="M77" s="38">
        <v>5560</v>
      </c>
    </row>
    <row r="78" spans="1:13" ht="23">
      <c r="A78" s="36" t="s">
        <v>408</v>
      </c>
      <c r="B78" s="37">
        <v>20</v>
      </c>
      <c r="C78" s="37">
        <v>544</v>
      </c>
      <c r="D78" s="37" t="s">
        <v>23</v>
      </c>
      <c r="E78" s="37">
        <v>986</v>
      </c>
      <c r="F78" s="37">
        <v>120</v>
      </c>
      <c r="G78" s="38">
        <v>1033</v>
      </c>
      <c r="H78" s="37">
        <v>825</v>
      </c>
      <c r="I78" s="37">
        <v>340</v>
      </c>
      <c r="J78" s="37">
        <v>5</v>
      </c>
      <c r="K78" s="37">
        <v>240</v>
      </c>
      <c r="L78" s="38">
        <v>4307</v>
      </c>
      <c r="M78" s="37">
        <v>146</v>
      </c>
    </row>
    <row r="79" spans="1:13" ht="23">
      <c r="A79" s="36" t="s">
        <v>389</v>
      </c>
      <c r="B79" s="37">
        <v>672</v>
      </c>
      <c r="C79" s="37">
        <v>-128</v>
      </c>
      <c r="D79" s="37">
        <v>799</v>
      </c>
      <c r="E79" s="37">
        <v>305</v>
      </c>
      <c r="F79" s="38">
        <v>4758</v>
      </c>
      <c r="G79" s="38">
        <v>4442</v>
      </c>
      <c r="H79" s="38">
        <v>10801</v>
      </c>
      <c r="I79" s="38">
        <v>2339</v>
      </c>
      <c r="J79" s="38">
        <v>-3401</v>
      </c>
      <c r="K79" s="38">
        <v>1295</v>
      </c>
      <c r="L79" s="38">
        <v>1434</v>
      </c>
      <c r="M79" s="38">
        <v>-8404</v>
      </c>
    </row>
    <row r="80" spans="1:13" ht="23">
      <c r="A80" s="36" t="s">
        <v>406</v>
      </c>
      <c r="B80" s="38">
        <v>1558</v>
      </c>
      <c r="C80" s="38">
        <v>3444</v>
      </c>
      <c r="D80" s="38">
        <v>1412</v>
      </c>
      <c r="E80" s="38">
        <v>2201</v>
      </c>
      <c r="F80" s="38">
        <v>41946</v>
      </c>
      <c r="G80" s="38">
        <v>5783</v>
      </c>
      <c r="H80" s="38">
        <v>6107</v>
      </c>
      <c r="I80" s="38">
        <v>4943</v>
      </c>
      <c r="J80" s="38">
        <v>15477</v>
      </c>
      <c r="K80" s="38">
        <v>7233</v>
      </c>
      <c r="L80" s="38">
        <v>3327</v>
      </c>
      <c r="M80" s="38">
        <v>17821</v>
      </c>
    </row>
    <row r="81" spans="1:13" ht="23">
      <c r="A81" s="36" t="s">
        <v>404</v>
      </c>
      <c r="B81" s="37">
        <v>-498</v>
      </c>
      <c r="C81" s="37">
        <v>-65</v>
      </c>
      <c r="D81" s="37">
        <v>653</v>
      </c>
      <c r="E81" s="37">
        <v>577</v>
      </c>
      <c r="F81" s="38">
        <v>1969</v>
      </c>
      <c r="G81" s="38">
        <v>3087</v>
      </c>
      <c r="H81" s="38">
        <v>1527</v>
      </c>
      <c r="I81" s="37">
        <v>-733</v>
      </c>
      <c r="J81" s="37">
        <v>216</v>
      </c>
      <c r="K81" s="38">
        <v>10879</v>
      </c>
      <c r="L81" s="38">
        <v>3807</v>
      </c>
      <c r="M81" s="38">
        <v>2323</v>
      </c>
    </row>
    <row r="82" spans="1:13" ht="23">
      <c r="A82" s="36" t="s">
        <v>50</v>
      </c>
      <c r="B82" s="37">
        <v>264</v>
      </c>
      <c r="C82" s="37">
        <v>688</v>
      </c>
      <c r="D82" s="38">
        <v>1642</v>
      </c>
      <c r="E82" s="37">
        <v>175</v>
      </c>
      <c r="F82" s="37">
        <v>911</v>
      </c>
      <c r="G82" s="37">
        <v>105</v>
      </c>
      <c r="H82" s="37">
        <v>774</v>
      </c>
      <c r="I82" s="38">
        <v>1144</v>
      </c>
      <c r="J82" s="38">
        <v>2603</v>
      </c>
      <c r="K82" s="38">
        <v>1016</v>
      </c>
      <c r="L82" s="38">
        <v>5986</v>
      </c>
      <c r="M82" s="38">
        <v>9078</v>
      </c>
    </row>
    <row r="83" spans="1:13" ht="23">
      <c r="A83" s="36" t="s">
        <v>402</v>
      </c>
      <c r="B83" s="38">
        <v>1003</v>
      </c>
      <c r="C83" s="37">
        <v>585</v>
      </c>
      <c r="D83" s="38">
        <v>1585</v>
      </c>
      <c r="E83" s="37">
        <v>28</v>
      </c>
      <c r="F83" s="38">
        <v>2026</v>
      </c>
      <c r="G83" s="38">
        <v>23052</v>
      </c>
      <c r="H83" s="38">
        <v>13189</v>
      </c>
      <c r="I83" s="38">
        <v>10251</v>
      </c>
      <c r="J83" s="38">
        <v>6843</v>
      </c>
      <c r="K83" s="38">
        <v>4425</v>
      </c>
      <c r="L83" s="38">
        <v>11747</v>
      </c>
      <c r="M83" s="38">
        <v>54563</v>
      </c>
    </row>
    <row r="84" spans="1:13" ht="23">
      <c r="A84" s="36" t="s">
        <v>51</v>
      </c>
      <c r="B84" s="37">
        <v>91</v>
      </c>
      <c r="C84" s="37">
        <v>759</v>
      </c>
      <c r="D84" s="38">
        <v>1162</v>
      </c>
      <c r="E84" s="37">
        <v>551</v>
      </c>
      <c r="F84" s="37">
        <v>504</v>
      </c>
      <c r="G84" s="38">
        <v>2512</v>
      </c>
      <c r="H84" s="37">
        <v>705</v>
      </c>
      <c r="I84" s="37">
        <v>802</v>
      </c>
      <c r="J84" s="38">
        <v>1785</v>
      </c>
      <c r="K84" s="38">
        <v>2168</v>
      </c>
      <c r="L84" s="38">
        <v>2009</v>
      </c>
      <c r="M84" s="38">
        <v>-2482</v>
      </c>
    </row>
    <row r="85" spans="1:13" ht="23">
      <c r="A85" s="36" t="s">
        <v>52</v>
      </c>
      <c r="B85" s="38">
        <v>45441</v>
      </c>
      <c r="C85" s="38">
        <v>480786</v>
      </c>
      <c r="D85" s="38">
        <v>4159</v>
      </c>
      <c r="E85" s="38">
        <v>41117</v>
      </c>
      <c r="F85" s="38">
        <v>-1417</v>
      </c>
      <c r="G85" s="38">
        <v>-81491</v>
      </c>
      <c r="H85" s="38">
        <v>-8919</v>
      </c>
      <c r="I85" s="38">
        <v>4209</v>
      </c>
      <c r="J85" s="38">
        <v>23317</v>
      </c>
      <c r="K85" s="38">
        <v>84322</v>
      </c>
      <c r="L85" s="38">
        <v>31736</v>
      </c>
      <c r="M85" s="38">
        <v>64206</v>
      </c>
    </row>
    <row r="86" spans="1:13" ht="23">
      <c r="A86" s="36" t="s">
        <v>486</v>
      </c>
      <c r="B86" s="37" t="s">
        <v>23</v>
      </c>
      <c r="C86" s="37" t="s">
        <v>23</v>
      </c>
      <c r="D86" s="37" t="s">
        <v>23</v>
      </c>
      <c r="E86" s="37" t="s">
        <v>23</v>
      </c>
      <c r="F86" s="37">
        <v>5</v>
      </c>
      <c r="G86" s="37">
        <v>780</v>
      </c>
      <c r="H86" s="38">
        <v>1149</v>
      </c>
      <c r="I86" s="37">
        <v>-682</v>
      </c>
      <c r="J86" s="38">
        <v>1308</v>
      </c>
      <c r="K86" s="37">
        <v>203</v>
      </c>
      <c r="L86" s="38">
        <v>1221</v>
      </c>
      <c r="M86" s="38">
        <v>-1312</v>
      </c>
    </row>
    <row r="87" spans="1:13" ht="23">
      <c r="A87" s="36" t="s">
        <v>416</v>
      </c>
      <c r="B87" s="38">
        <v>10083</v>
      </c>
      <c r="C87" s="37">
        <v>-1</v>
      </c>
      <c r="D87" s="38">
        <v>3987</v>
      </c>
      <c r="E87" s="38">
        <v>19625</v>
      </c>
      <c r="F87" s="38">
        <v>5163</v>
      </c>
      <c r="G87" s="38">
        <v>-19594</v>
      </c>
      <c r="H87" s="38">
        <v>11654</v>
      </c>
      <c r="I87" s="38">
        <v>-4461</v>
      </c>
      <c r="J87" s="38">
        <v>2369</v>
      </c>
      <c r="K87" s="38">
        <v>-2356</v>
      </c>
      <c r="L87" s="38">
        <v>5084</v>
      </c>
      <c r="M87" s="38">
        <v>11544</v>
      </c>
    </row>
    <row r="88" spans="1:13" ht="23">
      <c r="A88" s="36" t="s">
        <v>418</v>
      </c>
      <c r="B88" s="38">
        <v>39035</v>
      </c>
      <c r="C88" s="38">
        <v>16256</v>
      </c>
      <c r="D88" s="38">
        <v>17186</v>
      </c>
      <c r="E88" s="38">
        <v>18489</v>
      </c>
      <c r="F88" s="38">
        <v>19742</v>
      </c>
      <c r="G88" s="38">
        <v>33305</v>
      </c>
      <c r="H88" s="38">
        <v>20913</v>
      </c>
      <c r="I88" s="38">
        <v>19977</v>
      </c>
      <c r="J88" s="38">
        <v>5058</v>
      </c>
      <c r="K88" s="38">
        <v>10850</v>
      </c>
      <c r="L88" s="38">
        <v>13795</v>
      </c>
      <c r="M88" s="38">
        <v>19970</v>
      </c>
    </row>
    <row r="89" spans="1:13" ht="23">
      <c r="A89" s="36" t="s">
        <v>474</v>
      </c>
      <c r="B89" s="37">
        <v>285</v>
      </c>
      <c r="C89" s="38">
        <v>1142</v>
      </c>
      <c r="D89" s="37">
        <v>90</v>
      </c>
      <c r="E89" s="37" t="s">
        <v>23</v>
      </c>
      <c r="F89" s="38">
        <v>1075</v>
      </c>
      <c r="G89" s="37">
        <v>769</v>
      </c>
      <c r="H89" s="38">
        <v>4003</v>
      </c>
      <c r="I89" s="37">
        <v>492</v>
      </c>
      <c r="J89" s="37">
        <v>807</v>
      </c>
      <c r="K89" s="37">
        <v>-180</v>
      </c>
      <c r="L89" s="38">
        <v>1627</v>
      </c>
      <c r="M89" s="37">
        <v>394</v>
      </c>
    </row>
    <row r="90" spans="1:13" ht="23">
      <c r="A90" s="36" t="s">
        <v>53</v>
      </c>
      <c r="B90" s="37">
        <v>24</v>
      </c>
      <c r="C90" s="37">
        <v>360</v>
      </c>
      <c r="D90" s="38">
        <v>1104</v>
      </c>
      <c r="E90" s="38">
        <v>1896</v>
      </c>
      <c r="F90" s="37">
        <v>19</v>
      </c>
      <c r="G90" s="37">
        <v>447</v>
      </c>
      <c r="H90" s="38">
        <v>1044</v>
      </c>
      <c r="I90" s="37">
        <v>706</v>
      </c>
      <c r="J90" s="37">
        <v>-794</v>
      </c>
      <c r="K90" s="38">
        <v>1985</v>
      </c>
      <c r="L90" s="38">
        <v>6541</v>
      </c>
      <c r="M90" s="38">
        <v>8393</v>
      </c>
    </row>
    <row r="91" spans="1:13" ht="23">
      <c r="A91" s="36" t="s">
        <v>504</v>
      </c>
      <c r="B91" s="37">
        <v>9</v>
      </c>
      <c r="C91" s="37">
        <v>5</v>
      </c>
      <c r="D91" s="37">
        <v>36</v>
      </c>
      <c r="E91" s="38">
        <v>1228</v>
      </c>
      <c r="F91" s="37">
        <v>434</v>
      </c>
      <c r="G91" s="38">
        <v>5340</v>
      </c>
      <c r="H91" s="38">
        <v>1769</v>
      </c>
      <c r="I91" s="37">
        <v>756</v>
      </c>
      <c r="J91" s="38">
        <v>4958</v>
      </c>
      <c r="K91" s="38">
        <v>5041</v>
      </c>
      <c r="L91" s="38">
        <v>2705</v>
      </c>
      <c r="M91" s="38">
        <v>22798</v>
      </c>
    </row>
    <row r="92" spans="1:13" ht="23">
      <c r="A92" s="36" t="s">
        <v>492</v>
      </c>
      <c r="B92" s="37" t="s">
        <v>23</v>
      </c>
      <c r="C92" s="37" t="s">
        <v>23</v>
      </c>
      <c r="D92" s="37" t="s">
        <v>23</v>
      </c>
      <c r="E92" s="37">
        <v>2</v>
      </c>
      <c r="F92" s="37" t="s">
        <v>23</v>
      </c>
      <c r="G92" s="37">
        <v>7</v>
      </c>
      <c r="H92" s="37" t="s">
        <v>23</v>
      </c>
      <c r="I92" s="37" t="s">
        <v>23</v>
      </c>
      <c r="J92" s="37" t="s">
        <v>23</v>
      </c>
      <c r="K92" s="37" t="s">
        <v>23</v>
      </c>
      <c r="L92" s="37"/>
      <c r="M92" s="37" t="s">
        <v>23</v>
      </c>
    </row>
    <row r="93" spans="1:13" ht="23">
      <c r="A93" s="36" t="s">
        <v>54</v>
      </c>
      <c r="B93" s="38">
        <v>6540</v>
      </c>
      <c r="C93" s="38">
        <v>-6314</v>
      </c>
      <c r="D93" s="38">
        <v>1930</v>
      </c>
      <c r="E93" s="38">
        <v>3096</v>
      </c>
      <c r="F93" s="38">
        <v>91186</v>
      </c>
      <c r="G93" s="37">
        <v>-169</v>
      </c>
      <c r="H93" s="38">
        <v>14091</v>
      </c>
      <c r="I93" s="38">
        <v>17407</v>
      </c>
      <c r="J93" s="38">
        <v>3171</v>
      </c>
      <c r="K93" s="38">
        <v>-68994</v>
      </c>
      <c r="L93" s="38">
        <v>25487</v>
      </c>
      <c r="M93" s="38">
        <v>5712</v>
      </c>
    </row>
    <row r="94" spans="1:13" ht="23">
      <c r="A94" s="36" t="s">
        <v>55</v>
      </c>
      <c r="B94" s="37">
        <v>-382</v>
      </c>
      <c r="C94" s="38">
        <v>1822</v>
      </c>
      <c r="D94" s="38">
        <v>2158</v>
      </c>
      <c r="E94" s="38">
        <v>2572</v>
      </c>
      <c r="F94" s="38">
        <v>5312</v>
      </c>
      <c r="G94" s="38">
        <v>11970</v>
      </c>
      <c r="H94" s="38">
        <v>15064</v>
      </c>
      <c r="I94" s="38">
        <v>16661</v>
      </c>
      <c r="J94" s="38">
        <v>22632</v>
      </c>
      <c r="K94" s="38">
        <v>9457</v>
      </c>
      <c r="L94" s="38">
        <v>13246</v>
      </c>
      <c r="M94" s="38">
        <v>17747</v>
      </c>
    </row>
    <row r="95" spans="1:13" ht="23">
      <c r="A95" s="36" t="s">
        <v>56</v>
      </c>
      <c r="B95" s="37">
        <v>-34</v>
      </c>
      <c r="C95" s="37" t="s">
        <v>23</v>
      </c>
      <c r="D95" s="37">
        <v>-130</v>
      </c>
      <c r="E95" s="37">
        <v>-29</v>
      </c>
      <c r="F95" s="37">
        <v>376</v>
      </c>
      <c r="G95" s="37">
        <v>-65</v>
      </c>
      <c r="H95" s="37">
        <v>706</v>
      </c>
      <c r="I95" s="37">
        <v>71</v>
      </c>
      <c r="J95" s="37">
        <v>564</v>
      </c>
      <c r="K95" s="37">
        <v>-322</v>
      </c>
      <c r="L95" s="37">
        <v>-82</v>
      </c>
      <c r="M95" s="37">
        <v>596</v>
      </c>
    </row>
    <row r="96" spans="1:13" ht="23">
      <c r="A96" s="36" t="s">
        <v>541</v>
      </c>
      <c r="B96" s="37">
        <v>401</v>
      </c>
      <c r="C96" s="37">
        <v>-670</v>
      </c>
      <c r="D96" s="37">
        <v>129</v>
      </c>
      <c r="E96" s="38">
        <v>2650</v>
      </c>
      <c r="F96" s="37">
        <v>991</v>
      </c>
      <c r="G96" s="37">
        <v>979</v>
      </c>
      <c r="H96" s="38">
        <v>6060</v>
      </c>
      <c r="I96" s="38">
        <v>6050</v>
      </c>
      <c r="J96" s="38">
        <v>20534</v>
      </c>
      <c r="K96" s="38">
        <v>12151</v>
      </c>
      <c r="L96" s="38">
        <v>7904</v>
      </c>
      <c r="M96" s="38">
        <v>22580</v>
      </c>
    </row>
    <row r="97" spans="1:13" ht="23">
      <c r="A97" s="36" t="s">
        <v>57</v>
      </c>
      <c r="B97" s="38">
        <v>11934</v>
      </c>
      <c r="C97" s="38">
        <v>21397</v>
      </c>
      <c r="D97" s="38">
        <v>11180</v>
      </c>
      <c r="E97" s="38">
        <v>7505</v>
      </c>
      <c r="F97" s="38">
        <v>29178</v>
      </c>
      <c r="G97" s="38">
        <v>29155</v>
      </c>
      <c r="H97" s="38">
        <v>29286</v>
      </c>
      <c r="I97" s="38">
        <v>42485</v>
      </c>
      <c r="J97" s="38">
        <v>9655</v>
      </c>
      <c r="K97" s="38">
        <v>21841</v>
      </c>
      <c r="L97" s="38">
        <v>30580</v>
      </c>
      <c r="M97" s="38">
        <v>52373</v>
      </c>
    </row>
    <row r="98" spans="1:13" ht="23">
      <c r="A98" s="36" t="s">
        <v>510</v>
      </c>
      <c r="B98" s="37">
        <v>75</v>
      </c>
      <c r="C98" s="37">
        <v>947</v>
      </c>
      <c r="D98" s="38">
        <v>5121</v>
      </c>
      <c r="E98" s="37">
        <v>213</v>
      </c>
      <c r="F98" s="38">
        <v>-1248</v>
      </c>
      <c r="G98" s="38">
        <v>8068</v>
      </c>
      <c r="H98" s="38">
        <v>12095</v>
      </c>
      <c r="I98" s="38">
        <v>8312</v>
      </c>
      <c r="J98" s="38">
        <v>-1712</v>
      </c>
      <c r="K98" s="38">
        <v>-6226</v>
      </c>
      <c r="L98" s="38">
        <v>-2305</v>
      </c>
      <c r="M98" s="38">
        <v>6777</v>
      </c>
    </row>
    <row r="99" spans="1:13" ht="23">
      <c r="A99" s="36" t="s">
        <v>611</v>
      </c>
      <c r="B99" s="37" t="s">
        <v>23</v>
      </c>
      <c r="C99" s="37" t="s">
        <v>23</v>
      </c>
      <c r="D99" s="37" t="s">
        <v>23</v>
      </c>
      <c r="E99" s="38">
        <v>2581</v>
      </c>
      <c r="F99" s="37">
        <v>248</v>
      </c>
      <c r="G99" s="37" t="s">
        <v>23</v>
      </c>
      <c r="H99" s="37">
        <v>130</v>
      </c>
      <c r="I99" s="38">
        <v>18224</v>
      </c>
      <c r="J99" s="37">
        <v>30</v>
      </c>
      <c r="K99" s="37">
        <v>40</v>
      </c>
      <c r="L99" s="37">
        <v>42</v>
      </c>
      <c r="M99" s="38">
        <v>4632</v>
      </c>
    </row>
    <row r="100" spans="1:13" ht="24">
      <c r="A100" s="39" t="s">
        <v>612</v>
      </c>
      <c r="B100" s="38">
        <v>154043</v>
      </c>
      <c r="C100" s="38">
        <v>87579</v>
      </c>
      <c r="D100" s="38">
        <v>335272</v>
      </c>
      <c r="E100" s="38">
        <v>676019</v>
      </c>
      <c r="F100" s="38">
        <v>825108</v>
      </c>
      <c r="G100" s="38">
        <v>703509</v>
      </c>
      <c r="H100" s="38">
        <v>594853</v>
      </c>
      <c r="I100" s="38">
        <v>1083791</v>
      </c>
      <c r="J100" s="38">
        <v>711843</v>
      </c>
      <c r="K100" s="38">
        <v>1069323</v>
      </c>
      <c r="L100" s="37" t="s">
        <v>613</v>
      </c>
      <c r="M100" s="38">
        <v>658839</v>
      </c>
    </row>
    <row r="101" spans="1:13" ht="23">
      <c r="A101" s="36" t="s">
        <v>58</v>
      </c>
      <c r="B101" s="37" t="s">
        <v>23</v>
      </c>
      <c r="C101" s="37" t="s">
        <v>23</v>
      </c>
      <c r="D101" s="37" t="s">
        <v>23</v>
      </c>
      <c r="E101" s="37">
        <v>8</v>
      </c>
      <c r="F101" s="37" t="s">
        <v>23</v>
      </c>
      <c r="G101" s="37" t="s">
        <v>23</v>
      </c>
      <c r="H101" s="37">
        <v>56</v>
      </c>
      <c r="I101" s="37" t="s">
        <v>23</v>
      </c>
      <c r="J101" s="37" t="s">
        <v>23</v>
      </c>
      <c r="K101" s="37">
        <v>1</v>
      </c>
      <c r="L101" s="37">
        <v>21</v>
      </c>
      <c r="M101" s="37">
        <v>172</v>
      </c>
    </row>
    <row r="102" spans="1:13" ht="23">
      <c r="A102" s="36" t="s">
        <v>59</v>
      </c>
      <c r="B102" s="37">
        <v>-115</v>
      </c>
      <c r="C102" s="37">
        <v>-66</v>
      </c>
      <c r="D102" s="37">
        <v>173</v>
      </c>
      <c r="E102" s="37">
        <v>37</v>
      </c>
      <c r="F102" s="38">
        <v>1768</v>
      </c>
      <c r="G102" s="37">
        <v>34</v>
      </c>
      <c r="H102" s="37">
        <v>-443</v>
      </c>
      <c r="I102" s="38">
        <v>1683</v>
      </c>
      <c r="J102" s="37">
        <v>136</v>
      </c>
      <c r="K102" s="38">
        <v>-2466</v>
      </c>
      <c r="L102" s="37">
        <v>-20</v>
      </c>
      <c r="M102" s="37">
        <v>-105</v>
      </c>
    </row>
    <row r="103" spans="1:13" ht="23">
      <c r="A103" s="36" t="s">
        <v>60</v>
      </c>
      <c r="B103" s="37">
        <v>20</v>
      </c>
      <c r="C103" s="38">
        <v>4233</v>
      </c>
      <c r="D103" s="37">
        <v>-95</v>
      </c>
      <c r="E103" s="38">
        <v>3288</v>
      </c>
      <c r="F103" s="38">
        <v>1693</v>
      </c>
      <c r="G103" s="38">
        <v>4888</v>
      </c>
      <c r="H103" s="38">
        <v>11702</v>
      </c>
      <c r="I103" s="38">
        <v>3711</v>
      </c>
      <c r="J103" s="38">
        <v>1430</v>
      </c>
      <c r="K103" s="38">
        <v>33193</v>
      </c>
      <c r="L103" s="38">
        <v>24134</v>
      </c>
      <c r="M103" s="38">
        <v>7516</v>
      </c>
    </row>
    <row r="104" spans="1:13" ht="23">
      <c r="A104" s="36" t="s">
        <v>61</v>
      </c>
      <c r="B104" s="37" t="s">
        <v>23</v>
      </c>
      <c r="C104" s="37" t="s">
        <v>23</v>
      </c>
      <c r="D104" s="37" t="s">
        <v>23</v>
      </c>
      <c r="E104" s="37" t="s">
        <v>23</v>
      </c>
      <c r="F104" s="37" t="s">
        <v>23</v>
      </c>
      <c r="G104" s="37" t="s">
        <v>23</v>
      </c>
      <c r="H104" s="37" t="s">
        <v>23</v>
      </c>
      <c r="I104" s="37" t="s">
        <v>23</v>
      </c>
      <c r="J104" s="37" t="s">
        <v>23</v>
      </c>
      <c r="K104" s="37" t="s">
        <v>23</v>
      </c>
      <c r="L104" s="37">
        <v>12</v>
      </c>
      <c r="M104" s="38">
        <v>5322</v>
      </c>
    </row>
    <row r="105" spans="1:13" ht="23">
      <c r="A105" s="36" t="s">
        <v>62</v>
      </c>
      <c r="B105" s="37">
        <v>8</v>
      </c>
      <c r="C105" s="37" t="s">
        <v>23</v>
      </c>
      <c r="D105" s="37" t="s">
        <v>23</v>
      </c>
      <c r="E105" s="37">
        <v>46</v>
      </c>
      <c r="F105" s="38">
        <v>2022</v>
      </c>
      <c r="G105" s="38">
        <v>5343</v>
      </c>
      <c r="H105" s="37">
        <v>15</v>
      </c>
      <c r="I105" s="38">
        <v>4371</v>
      </c>
      <c r="J105" s="38">
        <v>10432</v>
      </c>
      <c r="K105" s="38">
        <v>19172</v>
      </c>
      <c r="L105" s="38">
        <v>41219</v>
      </c>
      <c r="M105" s="38">
        <v>13814</v>
      </c>
    </row>
    <row r="106" spans="1:13" ht="23">
      <c r="A106" s="36" t="s">
        <v>63</v>
      </c>
      <c r="B106" s="37" t="s">
        <v>23</v>
      </c>
      <c r="C106" s="37">
        <v>210</v>
      </c>
      <c r="D106" s="37">
        <v>210</v>
      </c>
      <c r="E106" s="38">
        <v>1922</v>
      </c>
      <c r="F106" s="37">
        <v>867</v>
      </c>
      <c r="G106" s="38">
        <v>4350</v>
      </c>
      <c r="H106" s="38">
        <v>2718</v>
      </c>
      <c r="I106" s="38">
        <v>6372</v>
      </c>
      <c r="J106" s="38">
        <v>5421</v>
      </c>
      <c r="K106" s="38">
        <v>16094</v>
      </c>
      <c r="L106" s="38">
        <v>14272</v>
      </c>
      <c r="M106" s="38">
        <v>6773</v>
      </c>
    </row>
    <row r="107" spans="1:13" ht="23">
      <c r="A107" s="36" t="s">
        <v>64</v>
      </c>
      <c r="B107" s="37" t="s">
        <v>23</v>
      </c>
      <c r="C107" s="37" t="s">
        <v>23</v>
      </c>
      <c r="D107" s="37">
        <v>-243</v>
      </c>
      <c r="E107" s="38">
        <v>1629</v>
      </c>
      <c r="F107" s="38">
        <v>5390</v>
      </c>
      <c r="G107" s="38">
        <v>5417</v>
      </c>
      <c r="H107" s="38">
        <v>2069</v>
      </c>
      <c r="I107" s="38">
        <v>2042</v>
      </c>
      <c r="J107" s="38">
        <v>5916</v>
      </c>
      <c r="K107" s="38">
        <v>-1503</v>
      </c>
      <c r="L107" s="38">
        <v>8887</v>
      </c>
      <c r="M107" s="37">
        <v>-168</v>
      </c>
    </row>
    <row r="108" spans="1:13" ht="23">
      <c r="A108" s="36" t="s">
        <v>387</v>
      </c>
      <c r="B108" s="37" t="s">
        <v>23</v>
      </c>
      <c r="C108" s="37" t="s">
        <v>23</v>
      </c>
      <c r="D108" s="37" t="s">
        <v>23</v>
      </c>
      <c r="E108" s="37" t="s">
        <v>23</v>
      </c>
      <c r="F108" s="37" t="s">
        <v>23</v>
      </c>
      <c r="G108" s="37">
        <v>6</v>
      </c>
      <c r="H108" s="37" t="s">
        <v>23</v>
      </c>
      <c r="I108" s="37" t="s">
        <v>23</v>
      </c>
      <c r="J108" s="37">
        <v>-1</v>
      </c>
      <c r="K108" s="37" t="s">
        <v>23</v>
      </c>
      <c r="L108" s="37" t="s">
        <v>23</v>
      </c>
      <c r="M108" s="37">
        <v>183</v>
      </c>
    </row>
    <row r="109" spans="1:13" ht="23">
      <c r="A109" s="36" t="s">
        <v>65</v>
      </c>
      <c r="B109" s="37">
        <v>491</v>
      </c>
      <c r="C109" s="37" t="s">
        <v>23</v>
      </c>
      <c r="D109" s="38">
        <v>2362</v>
      </c>
      <c r="E109" s="38">
        <v>4533</v>
      </c>
      <c r="F109" s="38">
        <v>3590</v>
      </c>
      <c r="G109" s="38">
        <v>9840</v>
      </c>
      <c r="H109" s="38">
        <v>2578</v>
      </c>
      <c r="I109" s="38">
        <v>15328</v>
      </c>
      <c r="J109" s="38">
        <v>2346</v>
      </c>
      <c r="K109" s="38">
        <v>2835</v>
      </c>
      <c r="L109" s="37">
        <v>3034</v>
      </c>
      <c r="M109" s="37">
        <v>563</v>
      </c>
    </row>
    <row r="110" spans="1:13" ht="23">
      <c r="A110" s="36" t="s">
        <v>66</v>
      </c>
      <c r="B110" s="37" t="s">
        <v>23</v>
      </c>
      <c r="C110" s="37" t="s">
        <v>23</v>
      </c>
      <c r="D110" s="37" t="s">
        <v>23</v>
      </c>
      <c r="E110" s="37">
        <v>-5</v>
      </c>
      <c r="F110" s="37" t="s">
        <v>23</v>
      </c>
      <c r="G110" s="37" t="s">
        <v>23</v>
      </c>
      <c r="H110" s="37" t="s">
        <v>23</v>
      </c>
      <c r="I110" s="37" t="s">
        <v>23</v>
      </c>
      <c r="J110" s="37" t="s">
        <v>23</v>
      </c>
      <c r="K110" s="37" t="s">
        <v>23</v>
      </c>
      <c r="L110" s="37" t="s">
        <v>23</v>
      </c>
      <c r="M110" s="37">
        <v>73</v>
      </c>
    </row>
    <row r="111" spans="1:13" ht="23">
      <c r="A111" s="36" t="s">
        <v>614</v>
      </c>
      <c r="B111" s="37" t="s">
        <v>23</v>
      </c>
      <c r="C111" s="37" t="s">
        <v>23</v>
      </c>
      <c r="D111" s="37">
        <v>151</v>
      </c>
      <c r="E111" s="37">
        <v>6</v>
      </c>
      <c r="F111" s="37">
        <v>4</v>
      </c>
      <c r="G111" s="37">
        <v>6</v>
      </c>
      <c r="H111" s="37" t="s">
        <v>23</v>
      </c>
      <c r="I111" s="37" t="s">
        <v>23</v>
      </c>
      <c r="J111" s="37">
        <v>162</v>
      </c>
      <c r="K111" s="37">
        <v>85</v>
      </c>
      <c r="L111" s="37" t="s">
        <v>23</v>
      </c>
      <c r="M111" s="37" t="s">
        <v>23</v>
      </c>
    </row>
    <row r="112" spans="1:13" ht="23">
      <c r="A112" s="36" t="s">
        <v>67</v>
      </c>
      <c r="B112" s="38">
        <v>1175</v>
      </c>
      <c r="C112" s="38">
        <v>1070</v>
      </c>
      <c r="D112" s="38">
        <v>1037</v>
      </c>
      <c r="E112" s="38">
        <v>1674</v>
      </c>
      <c r="F112" s="38">
        <v>4866</v>
      </c>
      <c r="G112" s="37">
        <v>750</v>
      </c>
      <c r="H112" s="38">
        <v>1834</v>
      </c>
      <c r="I112" s="38">
        <v>4417</v>
      </c>
      <c r="J112" s="38">
        <v>2510</v>
      </c>
      <c r="K112" s="38">
        <v>-2411</v>
      </c>
      <c r="L112" s="37">
        <v>-433</v>
      </c>
      <c r="M112" s="38">
        <v>11783</v>
      </c>
    </row>
    <row r="113" spans="1:13" ht="23">
      <c r="A113" s="36" t="s">
        <v>226</v>
      </c>
      <c r="B113" s="37">
        <v>27</v>
      </c>
      <c r="C113" s="37">
        <v>133</v>
      </c>
      <c r="D113" s="37">
        <v>264</v>
      </c>
      <c r="E113" s="37">
        <v>161</v>
      </c>
      <c r="F113" s="37">
        <v>589</v>
      </c>
      <c r="G113" s="37">
        <v>514</v>
      </c>
      <c r="H113" s="38">
        <v>2739</v>
      </c>
      <c r="I113" s="38">
        <v>5723</v>
      </c>
      <c r="J113" s="38">
        <v>-2416</v>
      </c>
      <c r="K113" s="38">
        <v>12573</v>
      </c>
      <c r="L113" s="38">
        <v>1521</v>
      </c>
      <c r="M113" s="38">
        <v>3048</v>
      </c>
    </row>
    <row r="114" spans="1:13" ht="23">
      <c r="A114" s="36" t="s">
        <v>68</v>
      </c>
      <c r="B114" s="38">
        <v>23866</v>
      </c>
      <c r="C114" s="38">
        <v>18341</v>
      </c>
      <c r="D114" s="38">
        <v>17921</v>
      </c>
      <c r="E114" s="38">
        <v>41235</v>
      </c>
      <c r="F114" s="38">
        <v>51238</v>
      </c>
      <c r="G114" s="38">
        <v>79933</v>
      </c>
      <c r="H114" s="38">
        <v>91081</v>
      </c>
      <c r="I114" s="38">
        <v>143892</v>
      </c>
      <c r="J114" s="38">
        <v>40963</v>
      </c>
      <c r="K114" s="38">
        <v>238058</v>
      </c>
      <c r="L114" s="38">
        <v>271585</v>
      </c>
      <c r="M114" s="38">
        <v>146799</v>
      </c>
    </row>
    <row r="115" spans="1:13" ht="23">
      <c r="A115" s="36" t="s">
        <v>461</v>
      </c>
      <c r="B115" s="38">
        <v>47761</v>
      </c>
      <c r="C115" s="38">
        <v>39523</v>
      </c>
      <c r="D115" s="38">
        <v>34822</v>
      </c>
      <c r="E115" s="38">
        <v>56772</v>
      </c>
      <c r="F115" s="38">
        <v>71581</v>
      </c>
      <c r="G115" s="38">
        <v>78462</v>
      </c>
      <c r="H115" s="38">
        <v>102225</v>
      </c>
      <c r="I115" s="38">
        <v>63356</v>
      </c>
      <c r="J115" s="38">
        <v>296086</v>
      </c>
      <c r="K115" s="38">
        <v>129307</v>
      </c>
      <c r="L115" s="38">
        <v>154842</v>
      </c>
      <c r="M115" s="38">
        <v>72524</v>
      </c>
    </row>
    <row r="116" spans="1:13" ht="23">
      <c r="A116" s="36" t="s">
        <v>257</v>
      </c>
      <c r="B116" s="37">
        <v>962</v>
      </c>
      <c r="C116" s="38">
        <v>3105</v>
      </c>
      <c r="D116" s="38">
        <v>4519</v>
      </c>
      <c r="E116" s="38">
        <v>2641</v>
      </c>
      <c r="F116" s="38">
        <v>348232</v>
      </c>
      <c r="G116" s="38">
        <v>15393</v>
      </c>
      <c r="H116" s="38">
        <v>26044</v>
      </c>
      <c r="I116" s="38">
        <v>40554</v>
      </c>
      <c r="J116" s="38">
        <v>32788</v>
      </c>
      <c r="K116" s="38">
        <v>149957</v>
      </c>
      <c r="L116" s="38">
        <v>95215</v>
      </c>
      <c r="M116" s="38">
        <v>72504</v>
      </c>
    </row>
    <row r="117" spans="1:13" ht="23">
      <c r="A117" s="36" t="s">
        <v>69</v>
      </c>
      <c r="B117" s="37">
        <v>1</v>
      </c>
      <c r="C117" s="37">
        <v>266</v>
      </c>
      <c r="D117" s="37">
        <v>111</v>
      </c>
      <c r="E117" s="38">
        <v>1804</v>
      </c>
      <c r="F117" s="37">
        <v>156</v>
      </c>
      <c r="G117" s="37">
        <v>136</v>
      </c>
      <c r="H117" s="37">
        <v>852</v>
      </c>
      <c r="I117" s="38">
        <v>1042</v>
      </c>
      <c r="J117" s="38">
        <v>3868</v>
      </c>
      <c r="K117" s="38">
        <v>3667</v>
      </c>
      <c r="L117" s="38">
        <v>2347</v>
      </c>
      <c r="M117" s="37">
        <v>14.103999999999999</v>
      </c>
    </row>
    <row r="118" spans="1:13" ht="23">
      <c r="A118" s="36" t="s">
        <v>265</v>
      </c>
      <c r="B118" s="37">
        <v>821</v>
      </c>
      <c r="C118" s="38">
        <v>1000</v>
      </c>
      <c r="D118" s="37">
        <v>778</v>
      </c>
      <c r="E118" s="38">
        <v>4057</v>
      </c>
      <c r="F118" s="37">
        <v>80</v>
      </c>
      <c r="G118" s="38">
        <v>6874</v>
      </c>
      <c r="H118" s="38">
        <v>10962</v>
      </c>
      <c r="I118" s="38">
        <v>22435</v>
      </c>
      <c r="J118" s="38">
        <v>4398</v>
      </c>
      <c r="K118" s="38">
        <v>2077</v>
      </c>
      <c r="L118" s="38">
        <v>3846</v>
      </c>
      <c r="M118" s="38">
        <v>8023</v>
      </c>
    </row>
    <row r="119" spans="1:13" ht="23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8">
        <v>1665</v>
      </c>
      <c r="M119" s="38">
        <v>1272</v>
      </c>
    </row>
    <row r="120" spans="1:13" ht="23">
      <c r="A120" s="36" t="s">
        <v>70</v>
      </c>
      <c r="B120" s="38">
        <v>10675</v>
      </c>
      <c r="C120" s="38">
        <v>9197</v>
      </c>
      <c r="D120" s="38">
        <v>10145</v>
      </c>
      <c r="E120" s="38">
        <v>6453</v>
      </c>
      <c r="F120" s="38">
        <v>16786</v>
      </c>
      <c r="G120" s="38">
        <v>44245</v>
      </c>
      <c r="H120" s="38">
        <v>23842</v>
      </c>
      <c r="I120" s="38">
        <v>102997</v>
      </c>
      <c r="J120" s="38">
        <v>1346284</v>
      </c>
      <c r="K120" s="38">
        <v>116972</v>
      </c>
      <c r="L120" s="38">
        <v>-22312</v>
      </c>
      <c r="M120" s="38">
        <v>103834</v>
      </c>
    </row>
    <row r="121" spans="1:13" ht="23">
      <c r="A121" s="36" t="s">
        <v>615</v>
      </c>
      <c r="B121" s="37">
        <v>497</v>
      </c>
      <c r="C121" s="38">
        <v>1279</v>
      </c>
      <c r="D121" s="38">
        <v>1560</v>
      </c>
      <c r="E121" s="37">
        <v>211</v>
      </c>
      <c r="F121" s="37">
        <v>884</v>
      </c>
      <c r="G121" s="38">
        <v>1802</v>
      </c>
      <c r="H121" s="38">
        <v>1784</v>
      </c>
      <c r="I121" s="37">
        <v>246</v>
      </c>
      <c r="J121" s="38">
        <v>-1741</v>
      </c>
      <c r="K121" s="37">
        <v>185</v>
      </c>
      <c r="L121" s="38">
        <v>7295</v>
      </c>
      <c r="M121" s="38">
        <v>11302</v>
      </c>
    </row>
    <row r="122" spans="1:13" ht="23">
      <c r="A122" s="36" t="s">
        <v>71</v>
      </c>
      <c r="B122" s="37">
        <v>120</v>
      </c>
      <c r="C122" s="37" t="s">
        <v>23</v>
      </c>
      <c r="D122" s="37">
        <v>26</v>
      </c>
      <c r="E122" s="37">
        <v>3</v>
      </c>
      <c r="F122" s="37">
        <v>5</v>
      </c>
      <c r="G122" s="37">
        <v>5</v>
      </c>
      <c r="H122" s="37" t="s">
        <v>23</v>
      </c>
      <c r="I122" s="37">
        <v>355</v>
      </c>
      <c r="J122" s="37" t="s">
        <v>23</v>
      </c>
      <c r="K122" s="37">
        <v>22</v>
      </c>
      <c r="L122" s="38">
        <v>3184</v>
      </c>
      <c r="M122" s="38">
        <v>2239</v>
      </c>
    </row>
    <row r="123" spans="1:13" ht="23">
      <c r="A123" s="36" t="s">
        <v>72</v>
      </c>
      <c r="B123" s="37">
        <v>-174</v>
      </c>
      <c r="C123" s="37" t="s">
        <v>23</v>
      </c>
      <c r="D123" s="37">
        <v>-3</v>
      </c>
      <c r="E123" s="37" t="s">
        <v>23</v>
      </c>
      <c r="F123" s="37" t="s">
        <v>23</v>
      </c>
      <c r="G123" s="37" t="s">
        <v>23</v>
      </c>
      <c r="H123" s="37" t="s">
        <v>23</v>
      </c>
      <c r="I123" s="37" t="s">
        <v>23</v>
      </c>
      <c r="J123" s="37">
        <v>45</v>
      </c>
      <c r="K123" s="37" t="s">
        <v>23</v>
      </c>
      <c r="L123" s="37">
        <v>8</v>
      </c>
      <c r="M123" s="38">
        <v>1068</v>
      </c>
    </row>
    <row r="124" spans="1:13" ht="23">
      <c r="A124" s="36" t="s">
        <v>73</v>
      </c>
      <c r="B124" s="37" t="s">
        <v>23</v>
      </c>
      <c r="C124" s="37" t="s">
        <v>23</v>
      </c>
      <c r="D124" s="37" t="s">
        <v>23</v>
      </c>
      <c r="E124" s="37" t="s">
        <v>23</v>
      </c>
      <c r="F124" s="37" t="s">
        <v>23</v>
      </c>
      <c r="G124" s="37">
        <v>100</v>
      </c>
      <c r="H124" s="37">
        <v>551</v>
      </c>
      <c r="I124" s="37" t="s">
        <v>23</v>
      </c>
      <c r="J124" s="37" t="s">
        <v>23</v>
      </c>
      <c r="K124" s="37">
        <v>225</v>
      </c>
      <c r="L124" s="37" t="s">
        <v>23</v>
      </c>
      <c r="M124" s="37">
        <v>-447</v>
      </c>
    </row>
    <row r="125" spans="1:13" ht="23">
      <c r="A125" s="36" t="s">
        <v>353</v>
      </c>
      <c r="B125" s="37">
        <v>28</v>
      </c>
      <c r="C125" s="37" t="s">
        <v>23</v>
      </c>
      <c r="D125" s="37">
        <v>7</v>
      </c>
      <c r="E125" s="37">
        <v>355</v>
      </c>
      <c r="F125" s="37" t="s">
        <v>23</v>
      </c>
      <c r="G125" s="37" t="s">
        <v>23</v>
      </c>
      <c r="H125" s="37" t="s">
        <v>23</v>
      </c>
      <c r="I125" s="37">
        <v>363</v>
      </c>
      <c r="J125" s="37">
        <v>64</v>
      </c>
      <c r="K125" s="37">
        <v>370</v>
      </c>
      <c r="L125" s="37" t="s">
        <v>23</v>
      </c>
      <c r="M125" s="37" t="s">
        <v>23</v>
      </c>
    </row>
    <row r="126" spans="1:13" ht="23">
      <c r="A126" s="36" t="s">
        <v>74</v>
      </c>
      <c r="B126" s="37">
        <v>419</v>
      </c>
      <c r="C126" s="38">
        <v>4213</v>
      </c>
      <c r="D126" s="38">
        <v>227049</v>
      </c>
      <c r="E126" s="38">
        <v>320719</v>
      </c>
      <c r="F126" s="38">
        <v>126500</v>
      </c>
      <c r="G126" s="38">
        <v>113301</v>
      </c>
      <c r="H126" s="38">
        <v>127521</v>
      </c>
      <c r="I126" s="38">
        <v>457837</v>
      </c>
      <c r="J126" s="38">
        <v>-1145317</v>
      </c>
      <c r="K126" s="38">
        <v>160188</v>
      </c>
      <c r="L126" s="38">
        <v>135340</v>
      </c>
      <c r="M126" s="38">
        <v>248733</v>
      </c>
    </row>
    <row r="127" spans="1:13" ht="23">
      <c r="A127" s="36" t="s">
        <v>75</v>
      </c>
      <c r="B127" s="37">
        <v>680</v>
      </c>
      <c r="C127" s="38">
        <v>1198</v>
      </c>
      <c r="D127" s="37">
        <v>529</v>
      </c>
      <c r="E127" s="38">
        <v>1084</v>
      </c>
      <c r="F127" s="37">
        <v>30</v>
      </c>
      <c r="G127" s="38">
        <v>2541</v>
      </c>
      <c r="H127" s="37">
        <v>217</v>
      </c>
      <c r="I127" s="38">
        <v>4225</v>
      </c>
      <c r="J127" s="38">
        <v>6332</v>
      </c>
      <c r="K127" s="38">
        <v>1588</v>
      </c>
      <c r="L127" s="38">
        <v>1586</v>
      </c>
      <c r="M127" s="37">
        <v>157</v>
      </c>
    </row>
    <row r="128" spans="1:13" ht="23">
      <c r="A128" s="36" t="s">
        <v>391</v>
      </c>
      <c r="B128" s="37">
        <v>-10</v>
      </c>
      <c r="C128" s="37">
        <v>47</v>
      </c>
      <c r="D128" s="37">
        <v>22</v>
      </c>
      <c r="E128" s="37">
        <v>-237</v>
      </c>
      <c r="F128" s="37">
        <v>27</v>
      </c>
      <c r="G128" s="37" t="s">
        <v>23</v>
      </c>
      <c r="H128" s="37">
        <v>12</v>
      </c>
      <c r="I128" s="37">
        <v>193</v>
      </c>
      <c r="J128" s="37">
        <v>503</v>
      </c>
      <c r="K128" s="38">
        <v>15480</v>
      </c>
      <c r="L128" s="37">
        <v>167</v>
      </c>
      <c r="M128" s="38">
        <v>1011</v>
      </c>
    </row>
    <row r="129" spans="1:13" ht="23">
      <c r="A129" s="36" t="s">
        <v>76</v>
      </c>
      <c r="B129" s="37" t="s">
        <v>23</v>
      </c>
      <c r="C129" s="37" t="s">
        <v>23</v>
      </c>
      <c r="D129" s="37" t="s">
        <v>23</v>
      </c>
      <c r="E129" s="37" t="s">
        <v>23</v>
      </c>
      <c r="F129" s="37" t="s">
        <v>23</v>
      </c>
      <c r="G129" s="37">
        <v>6</v>
      </c>
      <c r="H129" s="37" t="s">
        <v>23</v>
      </c>
      <c r="I129" s="37" t="s">
        <v>23</v>
      </c>
      <c r="J129" s="37">
        <v>-1</v>
      </c>
      <c r="K129" s="37"/>
      <c r="L129" s="37"/>
      <c r="M129" s="37"/>
    </row>
    <row r="130" spans="1:13" ht="23">
      <c r="A130" s="36" t="s">
        <v>422</v>
      </c>
      <c r="B130" s="37">
        <v>360</v>
      </c>
      <c r="C130" s="37">
        <v>9</v>
      </c>
      <c r="D130" s="37">
        <v>360</v>
      </c>
      <c r="E130" s="38">
        <v>13473</v>
      </c>
      <c r="F130" s="38">
        <v>1857</v>
      </c>
      <c r="G130" s="37">
        <v>849</v>
      </c>
      <c r="H130" s="38">
        <v>19629</v>
      </c>
      <c r="I130" s="38">
        <v>5860</v>
      </c>
      <c r="J130" s="38">
        <v>-167589</v>
      </c>
      <c r="K130" s="38">
        <v>-85123</v>
      </c>
      <c r="L130" s="37">
        <v>-54.920999999999999</v>
      </c>
      <c r="M130" s="38">
        <v>-4168</v>
      </c>
    </row>
    <row r="131" spans="1:13" ht="23">
      <c r="A131" s="36" t="s">
        <v>77</v>
      </c>
      <c r="B131" s="37" t="s">
        <v>23</v>
      </c>
      <c r="C131" s="37" t="s">
        <v>23</v>
      </c>
      <c r="D131" s="37" t="s">
        <v>23</v>
      </c>
      <c r="E131" s="37" t="s">
        <v>23</v>
      </c>
      <c r="F131" s="37" t="s">
        <v>23</v>
      </c>
      <c r="G131" s="37">
        <v>515</v>
      </c>
      <c r="H131" s="38">
        <v>1494</v>
      </c>
      <c r="I131" s="37">
        <v>387</v>
      </c>
      <c r="J131" s="38">
        <v>1072</v>
      </c>
      <c r="K131" s="38">
        <v>1137</v>
      </c>
      <c r="L131" s="37">
        <v>104</v>
      </c>
      <c r="M131" s="38">
        <v>1171</v>
      </c>
    </row>
    <row r="132" spans="1:13" ht="23">
      <c r="A132" s="36" t="s">
        <v>78</v>
      </c>
      <c r="B132" s="38">
        <v>6806</v>
      </c>
      <c r="C132" s="38">
        <v>1066</v>
      </c>
      <c r="D132" s="37">
        <v>810</v>
      </c>
      <c r="E132" s="38">
        <v>136723</v>
      </c>
      <c r="F132" s="38">
        <v>4901</v>
      </c>
      <c r="G132" s="38">
        <v>28522</v>
      </c>
      <c r="H132" s="38">
        <v>17082</v>
      </c>
      <c r="I132" s="38">
        <v>13001</v>
      </c>
      <c r="J132" s="38">
        <v>31719</v>
      </c>
      <c r="K132" s="38">
        <v>12768</v>
      </c>
      <c r="L132" s="38">
        <v>129026</v>
      </c>
      <c r="M132" s="38">
        <v>106395</v>
      </c>
    </row>
    <row r="133" spans="1:13" ht="23">
      <c r="A133" s="36" t="s">
        <v>190</v>
      </c>
      <c r="B133" s="37">
        <v>121</v>
      </c>
      <c r="C133" s="37">
        <v>1</v>
      </c>
      <c r="D133" s="38">
        <v>2099</v>
      </c>
      <c r="E133" s="38">
        <v>2725</v>
      </c>
      <c r="F133" s="38">
        <v>1719</v>
      </c>
      <c r="G133" s="37">
        <v>864</v>
      </c>
      <c r="H133" s="38">
        <v>12826</v>
      </c>
      <c r="I133" s="38">
        <v>3364</v>
      </c>
      <c r="J133" s="38">
        <v>24677</v>
      </c>
      <c r="K133" s="38">
        <v>6806</v>
      </c>
      <c r="L133" s="38">
        <v>751418</v>
      </c>
      <c r="M133" s="38">
        <v>-321206</v>
      </c>
    </row>
    <row r="134" spans="1:13" ht="23">
      <c r="A134" s="36" t="s">
        <v>482</v>
      </c>
      <c r="B134" s="37" t="s">
        <v>23</v>
      </c>
      <c r="C134" s="37" t="s">
        <v>23</v>
      </c>
      <c r="D134" s="37" t="s">
        <v>23</v>
      </c>
      <c r="E134" s="37">
        <v>210</v>
      </c>
      <c r="F134" s="37">
        <v>21</v>
      </c>
      <c r="G134" s="37">
        <v>210</v>
      </c>
      <c r="H134" s="38">
        <v>1150</v>
      </c>
      <c r="I134" s="38">
        <v>1169</v>
      </c>
      <c r="J134" s="37">
        <v>763</v>
      </c>
      <c r="K134" s="38">
        <v>3079</v>
      </c>
      <c r="L134" s="38">
        <v>7921</v>
      </c>
      <c r="M134" s="38">
        <v>15341</v>
      </c>
    </row>
    <row r="135" spans="1:13" ht="23">
      <c r="A135" s="36" t="s">
        <v>79</v>
      </c>
      <c r="B135" s="37" t="s">
        <v>23</v>
      </c>
      <c r="C135" s="37" t="s">
        <v>23</v>
      </c>
      <c r="D135" s="37">
        <v>26</v>
      </c>
      <c r="E135" s="37">
        <v>46</v>
      </c>
      <c r="F135" s="37">
        <v>594</v>
      </c>
      <c r="G135" s="37">
        <v>219</v>
      </c>
      <c r="H135" s="37">
        <v>33</v>
      </c>
      <c r="I135" s="38">
        <v>4566</v>
      </c>
      <c r="J135" s="37" t="s">
        <v>23</v>
      </c>
      <c r="K135" s="37" t="s">
        <v>23</v>
      </c>
      <c r="L135" s="37">
        <v>68</v>
      </c>
      <c r="M135" s="38">
        <v>1462</v>
      </c>
    </row>
    <row r="136" spans="1:13" ht="23">
      <c r="A136" s="36" t="s">
        <v>616</v>
      </c>
      <c r="B136" s="37"/>
      <c r="C136" s="37"/>
      <c r="D136" s="37"/>
      <c r="E136" s="37"/>
      <c r="F136" s="37"/>
      <c r="G136" s="37"/>
      <c r="H136" s="37"/>
      <c r="I136" s="37"/>
      <c r="J136" s="37" t="s">
        <v>23</v>
      </c>
      <c r="K136" s="38">
        <v>2186</v>
      </c>
      <c r="L136" s="37">
        <v>39</v>
      </c>
      <c r="M136" s="38">
        <v>1328</v>
      </c>
    </row>
    <row r="137" spans="1:13" ht="23">
      <c r="A137" s="36" t="s">
        <v>80</v>
      </c>
      <c r="B137" s="37"/>
      <c r="C137" s="37"/>
      <c r="D137" s="37"/>
      <c r="E137" s="37">
        <v>150</v>
      </c>
      <c r="F137" s="37">
        <v>77</v>
      </c>
      <c r="G137" s="37">
        <v>207</v>
      </c>
      <c r="H137" s="38">
        <v>1014</v>
      </c>
      <c r="I137" s="37">
        <v>472</v>
      </c>
      <c r="J137" s="37">
        <v>-76</v>
      </c>
      <c r="K137" s="37">
        <v>192</v>
      </c>
      <c r="L137" s="37">
        <v>475</v>
      </c>
      <c r="M137" s="38">
        <v>2745</v>
      </c>
    </row>
    <row r="138" spans="1:13" ht="23">
      <c r="A138" s="36" t="s">
        <v>81</v>
      </c>
      <c r="B138" s="37">
        <v>609</v>
      </c>
      <c r="C138" s="37">
        <v>116</v>
      </c>
      <c r="D138" s="38">
        <v>5986</v>
      </c>
      <c r="E138" s="38">
        <v>2926</v>
      </c>
      <c r="F138" s="38">
        <v>13974</v>
      </c>
      <c r="G138" s="38">
        <v>4624</v>
      </c>
      <c r="H138" s="38">
        <v>-14575</v>
      </c>
      <c r="I138" s="38">
        <v>9235</v>
      </c>
      <c r="J138" s="38">
        <v>14967</v>
      </c>
      <c r="K138" s="38">
        <v>12541</v>
      </c>
      <c r="L138" s="38">
        <v>5879</v>
      </c>
      <c r="M138" s="38">
        <v>53768</v>
      </c>
    </row>
    <row r="139" spans="1:13" ht="23">
      <c r="A139" s="36" t="s">
        <v>82</v>
      </c>
      <c r="B139" s="37">
        <v>3</v>
      </c>
      <c r="C139" s="37">
        <v>12</v>
      </c>
      <c r="D139" s="37" t="s">
        <v>23</v>
      </c>
      <c r="E139" s="37" t="s">
        <v>23</v>
      </c>
      <c r="F139" s="37">
        <v>43</v>
      </c>
      <c r="G139" s="37">
        <v>88</v>
      </c>
      <c r="H139" s="37">
        <v>190</v>
      </c>
      <c r="I139" s="37" t="s">
        <v>23</v>
      </c>
      <c r="J139" s="37">
        <v>-137</v>
      </c>
      <c r="K139" s="38">
        <v>2939</v>
      </c>
      <c r="L139" s="38">
        <v>2857</v>
      </c>
      <c r="M139" s="38">
        <v>6030</v>
      </c>
    </row>
    <row r="140" spans="1:13" ht="23">
      <c r="A140" s="36" t="s">
        <v>83</v>
      </c>
      <c r="B140" s="37">
        <v>863</v>
      </c>
      <c r="C140" s="37">
        <v>215</v>
      </c>
      <c r="D140" s="37">
        <v>821</v>
      </c>
      <c r="E140" s="38">
        <v>37010</v>
      </c>
      <c r="F140" s="38">
        <v>1161</v>
      </c>
      <c r="G140" s="38">
        <v>4140</v>
      </c>
      <c r="H140" s="38">
        <v>2567</v>
      </c>
      <c r="I140" s="38">
        <v>3402</v>
      </c>
      <c r="J140" s="38">
        <v>2320</v>
      </c>
      <c r="K140" s="38">
        <v>5746</v>
      </c>
      <c r="L140" s="38">
        <v>6559</v>
      </c>
      <c r="M140" s="38">
        <v>9495</v>
      </c>
    </row>
    <row r="141" spans="1:13" ht="23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>
        <v>395</v>
      </c>
      <c r="M141" s="38">
        <v>1964</v>
      </c>
    </row>
    <row r="142" spans="1:13" ht="23">
      <c r="A142" s="36" t="s">
        <v>84</v>
      </c>
      <c r="B142" s="37">
        <v>810</v>
      </c>
      <c r="C142" s="37">
        <v>500</v>
      </c>
      <c r="D142" s="38">
        <v>4605</v>
      </c>
      <c r="E142" s="38">
        <v>1327</v>
      </c>
      <c r="F142" s="38">
        <v>22483</v>
      </c>
      <c r="G142" s="38">
        <v>11858</v>
      </c>
      <c r="H142" s="38">
        <v>3126</v>
      </c>
      <c r="I142" s="38">
        <v>11302</v>
      </c>
      <c r="J142" s="38">
        <v>9101</v>
      </c>
      <c r="K142" s="38">
        <v>63344</v>
      </c>
      <c r="L142" s="38">
        <v>42454</v>
      </c>
      <c r="M142" s="38">
        <v>29762</v>
      </c>
    </row>
    <row r="143" spans="1:13" ht="23">
      <c r="A143" s="36" t="s">
        <v>85</v>
      </c>
      <c r="B143" s="38">
        <v>56654</v>
      </c>
      <c r="C143" s="38">
        <v>1671</v>
      </c>
      <c r="D143" s="38">
        <v>19217</v>
      </c>
      <c r="E143" s="38">
        <v>33033</v>
      </c>
      <c r="F143" s="38">
        <v>141970</v>
      </c>
      <c r="G143" s="38">
        <v>277473</v>
      </c>
      <c r="H143" s="38">
        <v>141958</v>
      </c>
      <c r="I143" s="38">
        <v>149890</v>
      </c>
      <c r="J143" s="38">
        <v>184816</v>
      </c>
      <c r="K143" s="38">
        <v>148039</v>
      </c>
      <c r="L143" s="38">
        <v>206630</v>
      </c>
      <c r="M143" s="38">
        <v>102664</v>
      </c>
    </row>
    <row r="144" spans="1:13" ht="24">
      <c r="A144" s="39" t="s">
        <v>617</v>
      </c>
      <c r="B144" s="38">
        <v>490241</v>
      </c>
      <c r="C144" s="38">
        <v>367725</v>
      </c>
      <c r="D144" s="38">
        <v>732790</v>
      </c>
      <c r="E144" s="38">
        <v>1053827</v>
      </c>
      <c r="F144" s="38">
        <v>1193582</v>
      </c>
      <c r="G144" s="38">
        <v>616974</v>
      </c>
      <c r="H144" s="38">
        <v>1435895</v>
      </c>
      <c r="I144" s="38">
        <v>1054739</v>
      </c>
      <c r="J144" s="38">
        <v>1261036</v>
      </c>
      <c r="K144" s="38">
        <v>2722705</v>
      </c>
      <c r="L144" s="38">
        <v>1407659</v>
      </c>
      <c r="M144" s="38">
        <v>1460847</v>
      </c>
    </row>
    <row r="145" spans="1:13" ht="23">
      <c r="A145" s="36" t="s">
        <v>86</v>
      </c>
      <c r="B145" s="38">
        <v>13669</v>
      </c>
      <c r="C145" s="38">
        <v>1082</v>
      </c>
      <c r="D145" s="38">
        <v>-2282</v>
      </c>
      <c r="E145" s="38">
        <v>2723</v>
      </c>
      <c r="F145" s="38">
        <v>18515</v>
      </c>
      <c r="G145" s="38">
        <v>74325</v>
      </c>
      <c r="H145" s="38">
        <v>22141</v>
      </c>
      <c r="I145" s="38">
        <v>26992</v>
      </c>
      <c r="J145" s="38">
        <v>20832</v>
      </c>
      <c r="K145" s="38">
        <v>18152</v>
      </c>
      <c r="L145" s="38">
        <v>21479</v>
      </c>
      <c r="M145" s="38">
        <v>14113</v>
      </c>
    </row>
    <row r="146" spans="1:13" ht="23">
      <c r="A146" s="36" t="s">
        <v>152</v>
      </c>
      <c r="B146" s="37" t="s">
        <v>23</v>
      </c>
      <c r="C146" s="37" t="s">
        <v>23</v>
      </c>
      <c r="D146" s="37" t="s">
        <v>23</v>
      </c>
      <c r="E146" s="37" t="s">
        <v>23</v>
      </c>
      <c r="F146" s="37">
        <v>101</v>
      </c>
      <c r="G146" s="37" t="s">
        <v>23</v>
      </c>
      <c r="H146" s="37" t="s">
        <v>23</v>
      </c>
      <c r="I146" s="37" t="s">
        <v>23</v>
      </c>
      <c r="J146" s="37" t="s">
        <v>23</v>
      </c>
      <c r="K146" s="37">
        <v>40</v>
      </c>
      <c r="L146" s="37" t="s">
        <v>23</v>
      </c>
      <c r="M146" s="37">
        <v>36</v>
      </c>
    </row>
    <row r="147" spans="1:13" ht="23">
      <c r="A147" s="36" t="s">
        <v>178</v>
      </c>
      <c r="B147" s="37">
        <v>41</v>
      </c>
      <c r="C147" s="37">
        <v>82</v>
      </c>
      <c r="D147" s="37">
        <v>87</v>
      </c>
      <c r="E147" s="37">
        <v>-211</v>
      </c>
      <c r="F147" s="37" t="s">
        <v>23</v>
      </c>
      <c r="G147" s="37">
        <v>81</v>
      </c>
      <c r="H147" s="37">
        <v>92</v>
      </c>
      <c r="I147" s="37">
        <v>-167</v>
      </c>
      <c r="J147" s="37">
        <v>-28</v>
      </c>
      <c r="K147" s="38">
        <v>1441</v>
      </c>
      <c r="L147" s="38">
        <v>1610</v>
      </c>
      <c r="M147" s="37">
        <v>256</v>
      </c>
    </row>
    <row r="148" spans="1:13" ht="23">
      <c r="A148" s="36" t="s">
        <v>167</v>
      </c>
      <c r="B148" s="38">
        <v>3899</v>
      </c>
      <c r="C148" s="38">
        <v>-5591</v>
      </c>
      <c r="D148" s="37">
        <v>100</v>
      </c>
      <c r="E148" s="37" t="s">
        <v>23</v>
      </c>
      <c r="F148" s="37" t="s">
        <v>23</v>
      </c>
      <c r="G148" s="37" t="s">
        <v>23</v>
      </c>
      <c r="H148" s="37" t="s">
        <v>23</v>
      </c>
      <c r="I148" s="37" t="s">
        <v>23</v>
      </c>
      <c r="J148" s="37" t="s">
        <v>23</v>
      </c>
      <c r="K148" s="37">
        <v>658</v>
      </c>
      <c r="L148" s="37">
        <v>24</v>
      </c>
      <c r="M148" s="37">
        <v>280</v>
      </c>
    </row>
    <row r="149" spans="1:13" ht="23">
      <c r="A149" s="36" t="s">
        <v>87</v>
      </c>
      <c r="B149" s="37" t="s">
        <v>23</v>
      </c>
      <c r="C149" s="37">
        <v>300</v>
      </c>
      <c r="D149" s="37">
        <v>647</v>
      </c>
      <c r="E149" s="38">
        <v>2783</v>
      </c>
      <c r="F149" s="37">
        <v>557</v>
      </c>
      <c r="G149" s="37">
        <v>142</v>
      </c>
      <c r="H149" s="37">
        <v>18</v>
      </c>
      <c r="I149" s="37" t="s">
        <v>23</v>
      </c>
      <c r="J149" s="37" t="s">
        <v>23</v>
      </c>
      <c r="K149" s="37" t="s">
        <v>23</v>
      </c>
      <c r="L149" s="37" t="s">
        <v>23</v>
      </c>
      <c r="M149" s="37">
        <v>84</v>
      </c>
    </row>
    <row r="150" spans="1:13" ht="23">
      <c r="A150" s="36" t="s">
        <v>88</v>
      </c>
      <c r="B150" s="37">
        <v>833</v>
      </c>
      <c r="C150" s="37">
        <v>652</v>
      </c>
      <c r="D150" s="38">
        <v>1369</v>
      </c>
      <c r="E150" s="38">
        <v>2606</v>
      </c>
      <c r="F150" s="37">
        <v>116</v>
      </c>
      <c r="G150" s="37">
        <v>72</v>
      </c>
      <c r="H150" s="38">
        <v>18768</v>
      </c>
      <c r="I150" s="37">
        <v>481</v>
      </c>
      <c r="J150" s="38">
        <v>2382</v>
      </c>
      <c r="K150" s="38">
        <v>3738</v>
      </c>
      <c r="L150" s="38">
        <v>5774</v>
      </c>
      <c r="M150" s="38">
        <v>12724</v>
      </c>
    </row>
    <row r="151" spans="1:13" ht="23">
      <c r="A151" s="36" t="s">
        <v>89</v>
      </c>
      <c r="B151" s="38">
        <v>5113</v>
      </c>
      <c r="C151" s="38">
        <v>2238</v>
      </c>
      <c r="D151" s="38">
        <v>11627</v>
      </c>
      <c r="E151" s="38">
        <v>48746</v>
      </c>
      <c r="F151" s="38">
        <v>12640</v>
      </c>
      <c r="G151" s="38">
        <v>19410</v>
      </c>
      <c r="H151" s="38">
        <v>31093</v>
      </c>
      <c r="I151" s="38">
        <v>73000</v>
      </c>
      <c r="J151" s="38">
        <v>-6328</v>
      </c>
      <c r="K151" s="38">
        <v>12477</v>
      </c>
      <c r="L151" s="38">
        <v>42627</v>
      </c>
      <c r="M151" s="38">
        <v>42772</v>
      </c>
    </row>
    <row r="152" spans="1:13" ht="23">
      <c r="A152" s="36" t="s">
        <v>90</v>
      </c>
      <c r="B152" s="37">
        <v>197</v>
      </c>
      <c r="C152" s="37">
        <v>414</v>
      </c>
      <c r="D152" s="38">
        <v>1801</v>
      </c>
      <c r="E152" s="37">
        <v>306</v>
      </c>
      <c r="F152" s="37">
        <v>867</v>
      </c>
      <c r="G152" s="38">
        <v>4321</v>
      </c>
      <c r="H152" s="38">
        <v>1440</v>
      </c>
      <c r="I152" s="38">
        <v>2453</v>
      </c>
      <c r="J152" s="38">
        <v>3432</v>
      </c>
      <c r="K152" s="38">
        <v>5538</v>
      </c>
      <c r="L152" s="38">
        <v>-2628</v>
      </c>
      <c r="M152" s="38">
        <v>3755</v>
      </c>
    </row>
    <row r="153" spans="1:13" ht="23">
      <c r="A153" s="36" t="s">
        <v>172</v>
      </c>
      <c r="B153" s="37" t="s">
        <v>23</v>
      </c>
      <c r="C153" s="37">
        <v>6</v>
      </c>
      <c r="D153" s="37" t="s">
        <v>23</v>
      </c>
      <c r="E153" s="37">
        <v>-8</v>
      </c>
      <c r="F153" s="37" t="s">
        <v>23</v>
      </c>
      <c r="G153" s="37" t="s">
        <v>23</v>
      </c>
      <c r="H153" s="37">
        <v>35</v>
      </c>
      <c r="I153" s="37">
        <v>35</v>
      </c>
      <c r="J153" s="37" t="s">
        <v>23</v>
      </c>
      <c r="K153" s="37" t="s">
        <v>23</v>
      </c>
      <c r="L153" s="37" t="s">
        <v>23</v>
      </c>
      <c r="M153" s="37" t="s">
        <v>23</v>
      </c>
    </row>
    <row r="154" spans="1:13" ht="23">
      <c r="A154" s="36" t="s">
        <v>618</v>
      </c>
      <c r="B154" s="37" t="s">
        <v>23</v>
      </c>
      <c r="C154" s="37">
        <v>6</v>
      </c>
      <c r="D154" s="37">
        <v>6</v>
      </c>
      <c r="E154" s="37" t="s">
        <v>23</v>
      </c>
      <c r="F154" s="37" t="s">
        <v>23</v>
      </c>
      <c r="G154" s="37" t="s">
        <v>23</v>
      </c>
      <c r="H154" s="37" t="s">
        <v>23</v>
      </c>
      <c r="I154" s="37" t="s">
        <v>23</v>
      </c>
      <c r="J154" s="37" t="s">
        <v>23</v>
      </c>
      <c r="K154" s="37" t="s">
        <v>23</v>
      </c>
      <c r="L154" s="37" t="s">
        <v>23</v>
      </c>
      <c r="M154" s="37" t="s">
        <v>23</v>
      </c>
    </row>
    <row r="155" spans="1:13" ht="23">
      <c r="A155" s="36" t="s">
        <v>224</v>
      </c>
      <c r="B155" s="37" t="s">
        <v>23</v>
      </c>
      <c r="C155" s="37" t="s">
        <v>23</v>
      </c>
      <c r="D155" s="37" t="s">
        <v>23</v>
      </c>
      <c r="E155" s="37" t="s">
        <v>23</v>
      </c>
      <c r="F155" s="37">
        <v>50</v>
      </c>
      <c r="G155" s="37" t="s">
        <v>23</v>
      </c>
      <c r="H155" s="37">
        <v>30</v>
      </c>
      <c r="I155" s="37" t="s">
        <v>23</v>
      </c>
      <c r="J155" s="37" t="s">
        <v>23</v>
      </c>
      <c r="K155" s="37" t="s">
        <v>23</v>
      </c>
      <c r="L155" s="37" t="s">
        <v>23</v>
      </c>
      <c r="M155" s="37" t="s">
        <v>23</v>
      </c>
    </row>
    <row r="156" spans="1:13" ht="23">
      <c r="A156" s="36" t="s">
        <v>91</v>
      </c>
      <c r="B156" s="37">
        <v>358</v>
      </c>
      <c r="C156" s="37">
        <v>-942</v>
      </c>
      <c r="D156" s="38">
        <v>1790</v>
      </c>
      <c r="E156" s="38">
        <v>2206</v>
      </c>
      <c r="F156" s="38">
        <v>-3506</v>
      </c>
      <c r="G156" s="38">
        <v>31139</v>
      </c>
      <c r="H156" s="38">
        <v>47060</v>
      </c>
      <c r="I156" s="38">
        <v>13781</v>
      </c>
      <c r="J156" s="38">
        <v>11811</v>
      </c>
      <c r="K156" s="38">
        <v>7789</v>
      </c>
      <c r="L156" s="38">
        <v>-13110</v>
      </c>
      <c r="M156" s="38">
        <v>3268</v>
      </c>
    </row>
    <row r="157" spans="1:13" ht="23">
      <c r="A157" s="36" t="s">
        <v>204</v>
      </c>
      <c r="B157" s="37">
        <v>22</v>
      </c>
      <c r="C157" s="37">
        <v>676</v>
      </c>
      <c r="D157" s="37">
        <v>574</v>
      </c>
      <c r="E157" s="37">
        <v>694</v>
      </c>
      <c r="F157" s="38">
        <v>3325</v>
      </c>
      <c r="G157" s="38">
        <v>8351</v>
      </c>
      <c r="H157" s="38">
        <v>1793</v>
      </c>
      <c r="I157" s="38">
        <v>18310</v>
      </c>
      <c r="J157" s="37">
        <v>370</v>
      </c>
      <c r="K157" s="37">
        <v>-284</v>
      </c>
      <c r="L157" s="38">
        <v>1327</v>
      </c>
      <c r="M157" s="38">
        <v>-8101</v>
      </c>
    </row>
    <row r="158" spans="1:13" ht="23">
      <c r="A158" s="36" t="s">
        <v>92</v>
      </c>
      <c r="B158" s="37" t="s">
        <v>23</v>
      </c>
      <c r="C158" s="37" t="s">
        <v>23</v>
      </c>
      <c r="D158" s="37" t="s">
        <v>23</v>
      </c>
      <c r="E158" s="37">
        <v>8</v>
      </c>
      <c r="F158" s="37">
        <v>1</v>
      </c>
      <c r="G158" s="37" t="s">
        <v>23</v>
      </c>
      <c r="H158" s="37">
        <v>117</v>
      </c>
      <c r="I158" s="37">
        <v>-19</v>
      </c>
      <c r="J158" s="37">
        <v>384</v>
      </c>
      <c r="K158" s="37">
        <v>136</v>
      </c>
      <c r="L158" s="38">
        <v>1024</v>
      </c>
      <c r="M158" s="38">
        <v>1521</v>
      </c>
    </row>
    <row r="159" spans="1:13" ht="23">
      <c r="A159" s="36" t="s">
        <v>279</v>
      </c>
      <c r="B159" s="37" t="s">
        <v>23</v>
      </c>
      <c r="C159" s="37">
        <v>12</v>
      </c>
      <c r="D159" s="37" t="s">
        <v>23</v>
      </c>
      <c r="E159" s="37" t="s">
        <v>23</v>
      </c>
      <c r="F159" s="37" t="s">
        <v>23</v>
      </c>
      <c r="G159" s="37" t="s">
        <v>23</v>
      </c>
      <c r="H159" s="37" t="s">
        <v>23</v>
      </c>
      <c r="I159" s="37" t="s">
        <v>23</v>
      </c>
      <c r="J159" s="37" t="s">
        <v>23</v>
      </c>
      <c r="K159" s="37">
        <v>10</v>
      </c>
      <c r="L159" s="37">
        <v>11</v>
      </c>
      <c r="M159" s="37">
        <v>57</v>
      </c>
    </row>
    <row r="160" spans="1:13" ht="23">
      <c r="A160" s="36" t="s">
        <v>93</v>
      </c>
      <c r="B160" s="37">
        <v>658</v>
      </c>
      <c r="C160" s="37">
        <v>556</v>
      </c>
      <c r="D160" s="38">
        <v>1293</v>
      </c>
      <c r="E160" s="38">
        <v>-1635</v>
      </c>
      <c r="F160" s="38">
        <v>7671</v>
      </c>
      <c r="G160" s="37">
        <v>-557</v>
      </c>
      <c r="H160" s="38">
        <v>-2437</v>
      </c>
      <c r="I160" s="38">
        <v>-2222</v>
      </c>
      <c r="J160" s="38">
        <v>4243</v>
      </c>
      <c r="K160" s="37">
        <v>974</v>
      </c>
      <c r="L160" s="37">
        <v>-650</v>
      </c>
      <c r="M160" s="38">
        <v>3323</v>
      </c>
    </row>
    <row r="161" spans="1:13" ht="23">
      <c r="A161" s="36" t="s">
        <v>286</v>
      </c>
      <c r="B161" s="38">
        <v>6000</v>
      </c>
      <c r="C161" s="37" t="s">
        <v>23</v>
      </c>
      <c r="D161" s="37" t="s">
        <v>23</v>
      </c>
      <c r="E161" s="38">
        <v>2837</v>
      </c>
      <c r="F161" s="37">
        <v>20</v>
      </c>
      <c r="G161" s="38">
        <v>9884</v>
      </c>
      <c r="H161" s="38">
        <v>3500</v>
      </c>
      <c r="I161" s="37">
        <v>408</v>
      </c>
      <c r="J161" s="37">
        <v>-389</v>
      </c>
      <c r="K161" s="37">
        <v>651</v>
      </c>
      <c r="L161" s="38">
        <v>2251</v>
      </c>
      <c r="M161" s="38">
        <v>2589</v>
      </c>
    </row>
    <row r="162" spans="1:13" ht="23">
      <c r="A162" s="36" t="s">
        <v>94</v>
      </c>
      <c r="B162" s="37">
        <v>-438</v>
      </c>
      <c r="C162" s="37">
        <v>-90</v>
      </c>
      <c r="D162" s="37" t="s">
        <v>23</v>
      </c>
      <c r="E162" s="37" t="s">
        <v>23</v>
      </c>
      <c r="F162" s="37" t="s">
        <v>23</v>
      </c>
      <c r="G162" s="37" t="s">
        <v>23</v>
      </c>
      <c r="H162" s="37" t="s">
        <v>23</v>
      </c>
      <c r="I162" s="37" t="s">
        <v>23</v>
      </c>
      <c r="J162" s="37" t="s">
        <v>23</v>
      </c>
      <c r="K162" s="38">
        <v>2771</v>
      </c>
      <c r="L162" s="37" t="s">
        <v>23</v>
      </c>
      <c r="M162" s="38">
        <v>4906</v>
      </c>
    </row>
    <row r="163" spans="1:13" ht="23">
      <c r="A163" s="36" t="s">
        <v>216</v>
      </c>
      <c r="B163" s="38">
        <v>260159</v>
      </c>
      <c r="C163" s="38">
        <v>152401</v>
      </c>
      <c r="D163" s="38">
        <v>536630</v>
      </c>
      <c r="E163" s="38">
        <v>349613</v>
      </c>
      <c r="F163" s="38">
        <v>493646</v>
      </c>
      <c r="G163" s="38">
        <v>82743</v>
      </c>
      <c r="H163" s="38">
        <v>925340</v>
      </c>
      <c r="I163" s="38">
        <v>419172</v>
      </c>
      <c r="J163" s="38">
        <v>1021303</v>
      </c>
      <c r="K163" s="38">
        <v>1352283</v>
      </c>
      <c r="L163" s="38">
        <v>-660596</v>
      </c>
      <c r="M163" s="38">
        <v>547312</v>
      </c>
    </row>
    <row r="164" spans="1:13" ht="23">
      <c r="A164" s="36" t="s">
        <v>95</v>
      </c>
      <c r="B164" s="37">
        <v>671</v>
      </c>
      <c r="C164" s="38">
        <v>2455</v>
      </c>
      <c r="D164" s="38">
        <v>5849</v>
      </c>
      <c r="E164" s="38">
        <v>13903</v>
      </c>
      <c r="F164" s="38">
        <v>21425</v>
      </c>
      <c r="G164" s="38">
        <v>-4937</v>
      </c>
      <c r="H164" s="38">
        <v>11460</v>
      </c>
      <c r="I164" s="38">
        <v>4507</v>
      </c>
      <c r="J164" s="38">
        <v>-17776</v>
      </c>
      <c r="K164" s="38">
        <v>6737</v>
      </c>
      <c r="L164" s="38">
        <v>9826</v>
      </c>
      <c r="M164" s="38">
        <v>8481</v>
      </c>
    </row>
    <row r="165" spans="1:13" ht="23">
      <c r="A165" s="36" t="s">
        <v>96</v>
      </c>
      <c r="B165" s="38">
        <v>1716</v>
      </c>
      <c r="C165" s="37">
        <v>563</v>
      </c>
      <c r="D165" s="37">
        <v>82</v>
      </c>
      <c r="E165" s="38">
        <v>2673</v>
      </c>
      <c r="F165" s="38">
        <v>4154</v>
      </c>
      <c r="G165" s="38">
        <v>10042</v>
      </c>
      <c r="H165" s="38">
        <v>4973</v>
      </c>
      <c r="I165" s="38">
        <v>14057</v>
      </c>
      <c r="J165" s="37">
        <v>-628</v>
      </c>
      <c r="K165" s="38">
        <v>21184</v>
      </c>
      <c r="L165" s="38">
        <v>17133</v>
      </c>
      <c r="M165" s="38">
        <v>37845</v>
      </c>
    </row>
    <row r="166" spans="1:13" ht="23">
      <c r="A166" s="36" t="s">
        <v>97</v>
      </c>
      <c r="B166" s="37" t="s">
        <v>23</v>
      </c>
      <c r="C166" s="37" t="s">
        <v>23</v>
      </c>
      <c r="D166" s="37" t="s">
        <v>23</v>
      </c>
      <c r="E166" s="37" t="s">
        <v>23</v>
      </c>
      <c r="F166" s="37" t="s">
        <v>23</v>
      </c>
      <c r="G166" s="37" t="s">
        <v>23</v>
      </c>
      <c r="H166" s="37">
        <v>217</v>
      </c>
      <c r="I166" s="37">
        <v>101</v>
      </c>
      <c r="J166" s="37">
        <v>55</v>
      </c>
      <c r="K166" s="37">
        <v>101</v>
      </c>
      <c r="L166" s="37">
        <v>1</v>
      </c>
      <c r="M166" s="37">
        <v>13</v>
      </c>
    </row>
    <row r="167" spans="1:13" ht="23">
      <c r="A167" s="36" t="s">
        <v>345</v>
      </c>
      <c r="B167" s="37" t="s">
        <v>23</v>
      </c>
      <c r="C167" s="37" t="s">
        <v>23</v>
      </c>
      <c r="D167" s="37" t="s">
        <v>23</v>
      </c>
      <c r="E167" s="37" t="s">
        <v>23</v>
      </c>
      <c r="F167" s="37" t="s">
        <v>23</v>
      </c>
      <c r="G167" s="37" t="s">
        <v>23</v>
      </c>
      <c r="H167" s="37" t="s">
        <v>23</v>
      </c>
      <c r="I167" s="37" t="s">
        <v>23</v>
      </c>
      <c r="J167" s="37">
        <v>15</v>
      </c>
      <c r="K167" s="37">
        <v>75</v>
      </c>
      <c r="L167" s="37">
        <v>329</v>
      </c>
      <c r="M167" s="37" t="s">
        <v>23</v>
      </c>
    </row>
    <row r="168" spans="1:13" ht="23">
      <c r="A168" s="36" t="s">
        <v>550</v>
      </c>
      <c r="B168" s="37">
        <v>588</v>
      </c>
      <c r="C168" s="37">
        <v>946</v>
      </c>
      <c r="D168" s="37">
        <v>-946</v>
      </c>
      <c r="E168" s="37">
        <v>905</v>
      </c>
      <c r="F168" s="37" t="s">
        <v>23</v>
      </c>
      <c r="G168" s="37" t="s">
        <v>23</v>
      </c>
      <c r="H168" s="37" t="s">
        <v>23</v>
      </c>
      <c r="I168" s="37">
        <v>332</v>
      </c>
      <c r="J168" s="37">
        <v>303</v>
      </c>
      <c r="K168" s="37">
        <v>-253</v>
      </c>
      <c r="L168" s="37">
        <v>337</v>
      </c>
      <c r="M168" s="37">
        <v>122</v>
      </c>
    </row>
    <row r="169" spans="1:13" ht="23">
      <c r="A169" s="36" t="s">
        <v>494</v>
      </c>
      <c r="B169" s="38">
        <v>1757</v>
      </c>
      <c r="C169" s="37">
        <v>242</v>
      </c>
      <c r="D169" s="37">
        <v>110</v>
      </c>
      <c r="E169" s="37">
        <v>635</v>
      </c>
      <c r="F169" s="37" t="s">
        <v>23</v>
      </c>
      <c r="G169" s="38">
        <v>-3323</v>
      </c>
      <c r="H169" s="38">
        <v>2900</v>
      </c>
      <c r="I169" s="38">
        <v>-1690</v>
      </c>
      <c r="J169" s="38">
        <v>2009</v>
      </c>
      <c r="K169" s="37">
        <v>343</v>
      </c>
      <c r="L169" s="38">
        <v>5253</v>
      </c>
      <c r="M169" s="37">
        <v>-173</v>
      </c>
    </row>
    <row r="170" spans="1:13" ht="23">
      <c r="A170" s="36" t="s">
        <v>533</v>
      </c>
      <c r="B170" s="37" t="s">
        <v>23</v>
      </c>
      <c r="C170" s="37" t="s">
        <v>23</v>
      </c>
      <c r="D170" s="37" t="s">
        <v>23</v>
      </c>
      <c r="E170" s="37" t="s">
        <v>23</v>
      </c>
      <c r="F170" s="37">
        <v>10</v>
      </c>
      <c r="G170" s="37">
        <v>19</v>
      </c>
      <c r="H170" s="37">
        <v>23</v>
      </c>
      <c r="I170" s="38">
        <v>3625</v>
      </c>
      <c r="J170" s="37">
        <v>915</v>
      </c>
      <c r="K170" s="37">
        <v>210</v>
      </c>
      <c r="L170" s="38">
        <v>1240</v>
      </c>
      <c r="M170" s="38">
        <v>1517</v>
      </c>
    </row>
    <row r="171" spans="1:13" ht="23">
      <c r="A171" s="36" t="s">
        <v>98</v>
      </c>
      <c r="B171" s="37" t="s">
        <v>23</v>
      </c>
      <c r="C171" s="37" t="s">
        <v>23</v>
      </c>
      <c r="D171" s="37" t="s">
        <v>23</v>
      </c>
      <c r="E171" s="37" t="s">
        <v>23</v>
      </c>
      <c r="F171" s="37" t="s">
        <v>23</v>
      </c>
      <c r="G171" s="37" t="s">
        <v>23</v>
      </c>
      <c r="H171" s="37" t="s">
        <v>23</v>
      </c>
      <c r="I171" s="37">
        <v>63</v>
      </c>
      <c r="J171" s="37" t="s">
        <v>23</v>
      </c>
      <c r="K171" s="37" t="s">
        <v>23</v>
      </c>
      <c r="L171" s="37" t="s">
        <v>23</v>
      </c>
      <c r="M171" s="37" t="s">
        <v>23</v>
      </c>
    </row>
    <row r="172" spans="1:13" ht="23">
      <c r="A172" s="36" t="s">
        <v>99</v>
      </c>
      <c r="B172" s="38">
        <v>6953</v>
      </c>
      <c r="C172" s="37">
        <v>978</v>
      </c>
      <c r="D172" s="38">
        <v>11572</v>
      </c>
      <c r="E172" s="38">
        <v>9439</v>
      </c>
      <c r="F172" s="38">
        <v>8177</v>
      </c>
      <c r="G172" s="38">
        <v>154176</v>
      </c>
      <c r="H172" s="38">
        <v>42556</v>
      </c>
      <c r="I172" s="38">
        <v>11608</v>
      </c>
      <c r="J172" s="38">
        <v>28830</v>
      </c>
      <c r="K172" s="38">
        <v>-9986</v>
      </c>
      <c r="L172" s="38">
        <v>27448</v>
      </c>
      <c r="M172" s="38">
        <v>32807</v>
      </c>
    </row>
    <row r="173" spans="1:13" ht="23">
      <c r="A173" s="36" t="s">
        <v>100</v>
      </c>
      <c r="B173" s="37">
        <v>48</v>
      </c>
      <c r="C173" s="37" t="s">
        <v>23</v>
      </c>
      <c r="D173" s="37">
        <v>498</v>
      </c>
      <c r="E173" s="37">
        <v>36</v>
      </c>
      <c r="F173" s="37">
        <v>36</v>
      </c>
      <c r="G173" s="37">
        <v>950</v>
      </c>
      <c r="H173" s="37">
        <v>967</v>
      </c>
      <c r="I173" s="37">
        <v>108</v>
      </c>
      <c r="J173" s="38">
        <v>3615</v>
      </c>
      <c r="K173" s="38">
        <v>4927</v>
      </c>
      <c r="L173" s="37">
        <v>-1422</v>
      </c>
      <c r="M173" s="38">
        <v>3573</v>
      </c>
    </row>
    <row r="174" spans="1:13" ht="23">
      <c r="A174" s="36" t="s">
        <v>101</v>
      </c>
      <c r="B174" s="37" t="s">
        <v>23</v>
      </c>
      <c r="C174" s="37">
        <v>214</v>
      </c>
      <c r="D174" s="37" t="s">
        <v>23</v>
      </c>
      <c r="E174" s="37">
        <v>221</v>
      </c>
      <c r="F174" s="38">
        <v>3545</v>
      </c>
      <c r="G174" s="38">
        <v>3586</v>
      </c>
      <c r="H174" s="37">
        <v>474</v>
      </c>
      <c r="I174" s="38">
        <v>11132</v>
      </c>
      <c r="J174" s="37" t="s">
        <v>23</v>
      </c>
      <c r="K174" s="37">
        <v>584</v>
      </c>
      <c r="L174" s="38">
        <v>8246</v>
      </c>
      <c r="M174" s="38">
        <v>15621</v>
      </c>
    </row>
    <row r="175" spans="1:13" ht="23">
      <c r="A175" s="36" t="s">
        <v>619</v>
      </c>
      <c r="B175" s="37" t="s">
        <v>23</v>
      </c>
      <c r="C175" s="37" t="s">
        <v>23</v>
      </c>
      <c r="D175" s="37" t="s">
        <v>23</v>
      </c>
      <c r="E175" s="37" t="s">
        <v>23</v>
      </c>
      <c r="F175" s="37" t="s">
        <v>23</v>
      </c>
      <c r="G175" s="37" t="s">
        <v>23</v>
      </c>
      <c r="H175" s="37" t="s">
        <v>23</v>
      </c>
      <c r="I175" s="37" t="s">
        <v>23</v>
      </c>
      <c r="J175" s="37">
        <v>100</v>
      </c>
      <c r="K175" s="37">
        <v>584</v>
      </c>
      <c r="L175" s="37" t="s">
        <v>23</v>
      </c>
      <c r="M175" s="37">
        <v>90</v>
      </c>
    </row>
    <row r="176" spans="1:13" ht="23">
      <c r="A176" s="36" t="s">
        <v>620</v>
      </c>
      <c r="B176" s="38">
        <v>187614</v>
      </c>
      <c r="C176" s="38">
        <v>210433</v>
      </c>
      <c r="D176" s="38">
        <v>161205</v>
      </c>
      <c r="E176" s="38">
        <v>611976</v>
      </c>
      <c r="F176" s="38">
        <v>620833</v>
      </c>
      <c r="G176" s="38">
        <v>223928</v>
      </c>
      <c r="H176" s="38">
        <v>322156</v>
      </c>
      <c r="I176" s="38">
        <v>457043</v>
      </c>
      <c r="J176" s="38">
        <v>184900</v>
      </c>
      <c r="K176" s="38">
        <v>1228849</v>
      </c>
      <c r="L176" s="38">
        <v>1930117</v>
      </c>
      <c r="M176" s="38">
        <v>714978</v>
      </c>
    </row>
    <row r="177" spans="1:13" ht="23">
      <c r="A177" s="36" t="s">
        <v>102</v>
      </c>
      <c r="B177" s="37">
        <v>383</v>
      </c>
      <c r="C177" s="37">
        <v>93</v>
      </c>
      <c r="D177" s="37">
        <v>778</v>
      </c>
      <c r="E177" s="38">
        <v>3371</v>
      </c>
      <c r="F177" s="38">
        <v>1399</v>
      </c>
      <c r="G177" s="38">
        <v>2622</v>
      </c>
      <c r="H177" s="38">
        <v>1179</v>
      </c>
      <c r="I177" s="38">
        <v>1629</v>
      </c>
      <c r="J177" s="37">
        <v>685</v>
      </c>
      <c r="K177" s="38">
        <v>21696</v>
      </c>
      <c r="L177" s="38">
        <v>9963</v>
      </c>
      <c r="M177" s="38">
        <v>16806</v>
      </c>
    </row>
    <row r="178" spans="1:13" ht="24">
      <c r="A178" s="39" t="s">
        <v>621</v>
      </c>
      <c r="B178" s="38">
        <v>112571</v>
      </c>
      <c r="C178" s="38">
        <v>36421</v>
      </c>
      <c r="D178" s="38">
        <v>152193</v>
      </c>
      <c r="E178" s="38">
        <v>262144</v>
      </c>
      <c r="F178" s="38">
        <v>248132</v>
      </c>
      <c r="G178" s="38">
        <v>488200</v>
      </c>
      <c r="H178" s="38">
        <v>490101</v>
      </c>
      <c r="I178" s="38">
        <v>920766</v>
      </c>
      <c r="J178" s="38">
        <v>1071848</v>
      </c>
      <c r="K178" s="38">
        <v>2035096</v>
      </c>
      <c r="L178" s="38">
        <v>649827</v>
      </c>
      <c r="M178" s="38">
        <v>872383</v>
      </c>
    </row>
    <row r="179" spans="1:13" ht="23">
      <c r="A179" s="36" t="s">
        <v>622</v>
      </c>
      <c r="B179" s="38">
        <v>-10259</v>
      </c>
      <c r="C179" s="38">
        <v>-10484</v>
      </c>
      <c r="D179" s="37">
        <v>6</v>
      </c>
      <c r="E179" s="38">
        <v>17086</v>
      </c>
      <c r="F179" s="38">
        <v>11583</v>
      </c>
      <c r="G179" s="38">
        <v>3899</v>
      </c>
      <c r="H179" s="38">
        <v>1893</v>
      </c>
      <c r="I179" s="38">
        <v>70769</v>
      </c>
      <c r="J179" s="38">
        <v>112698</v>
      </c>
      <c r="K179" s="37">
        <v>49.865000000000002</v>
      </c>
      <c r="L179" s="38">
        <v>-24805</v>
      </c>
      <c r="M179" s="38">
        <v>-31683</v>
      </c>
    </row>
    <row r="180" spans="1:13" ht="23">
      <c r="A180" s="36" t="s">
        <v>103</v>
      </c>
      <c r="B180" s="38">
        <v>103257</v>
      </c>
      <c r="C180" s="37">
        <v>703</v>
      </c>
      <c r="D180" s="38">
        <v>61313</v>
      </c>
      <c r="E180" s="38">
        <v>114229</v>
      </c>
      <c r="F180" s="38">
        <v>55407</v>
      </c>
      <c r="G180" s="38">
        <v>79516</v>
      </c>
      <c r="H180" s="38">
        <v>100865</v>
      </c>
      <c r="I180" s="38">
        <v>90384</v>
      </c>
      <c r="J180" s="38">
        <v>156283</v>
      </c>
      <c r="K180" s="38">
        <v>287150</v>
      </c>
      <c r="L180" s="38">
        <v>32083</v>
      </c>
      <c r="M180" s="38">
        <v>156350</v>
      </c>
    </row>
    <row r="181" spans="1:13" ht="23">
      <c r="A181" s="36" t="s">
        <v>547</v>
      </c>
      <c r="B181" s="38">
        <v>19573</v>
      </c>
      <c r="C181" s="38">
        <v>46203</v>
      </c>
      <c r="D181" s="38">
        <v>90874</v>
      </c>
      <c r="E181" s="38">
        <v>130829</v>
      </c>
      <c r="F181" s="38">
        <v>181142</v>
      </c>
      <c r="G181" s="38">
        <v>404785</v>
      </c>
      <c r="H181" s="38">
        <v>387343</v>
      </c>
      <c r="I181" s="38">
        <v>759613</v>
      </c>
      <c r="J181" s="38">
        <v>802867</v>
      </c>
      <c r="K181" s="38">
        <v>1698081</v>
      </c>
      <c r="L181" s="38">
        <v>642549</v>
      </c>
      <c r="M181" s="38">
        <v>747717</v>
      </c>
    </row>
    <row r="182" spans="1:13" ht="24">
      <c r="A182" s="39" t="s">
        <v>623</v>
      </c>
      <c r="B182" s="38">
        <v>77008</v>
      </c>
      <c r="C182" s="38">
        <v>195187</v>
      </c>
      <c r="D182" s="38">
        <v>247998</v>
      </c>
      <c r="E182" s="38">
        <v>188896</v>
      </c>
      <c r="F182" s="38">
        <v>331823</v>
      </c>
      <c r="G182" s="38">
        <v>241510</v>
      </c>
      <c r="H182" s="38">
        <v>366032</v>
      </c>
      <c r="I182" s="38">
        <v>433695</v>
      </c>
      <c r="J182" s="38">
        <v>387109</v>
      </c>
      <c r="K182" s="38">
        <v>521177</v>
      </c>
      <c r="L182" s="38">
        <v>510539</v>
      </c>
      <c r="M182" s="38">
        <v>222263</v>
      </c>
    </row>
    <row r="183" spans="1:13" ht="23">
      <c r="A183" s="36" t="s">
        <v>104</v>
      </c>
      <c r="B183" s="38">
        <v>53159</v>
      </c>
      <c r="C183" s="38">
        <v>189215</v>
      </c>
      <c r="D183" s="38">
        <v>243643</v>
      </c>
      <c r="E183" s="38">
        <v>170170</v>
      </c>
      <c r="F183" s="38">
        <v>316529</v>
      </c>
      <c r="G183" s="38">
        <v>217298</v>
      </c>
      <c r="H183" s="38">
        <v>345798</v>
      </c>
      <c r="I183" s="38">
        <v>404911</v>
      </c>
      <c r="J183" s="38">
        <v>340131</v>
      </c>
      <c r="K183" s="38">
        <v>418688</v>
      </c>
      <c r="L183" s="38">
        <v>424196</v>
      </c>
      <c r="M183" s="38">
        <v>198597</v>
      </c>
    </row>
    <row r="184" spans="1:13" ht="23">
      <c r="A184" s="36" t="s">
        <v>439</v>
      </c>
      <c r="B184" s="38">
        <v>19681</v>
      </c>
      <c r="C184" s="38">
        <v>2992</v>
      </c>
      <c r="D184" s="37">
        <v>480</v>
      </c>
      <c r="E184" s="37">
        <v>533</v>
      </c>
      <c r="F184" s="38">
        <v>1665</v>
      </c>
      <c r="G184" s="38">
        <v>2569</v>
      </c>
      <c r="H184" s="38">
        <v>4302</v>
      </c>
      <c r="I184" s="38">
        <v>3037</v>
      </c>
      <c r="J184" s="38">
        <v>4177</v>
      </c>
      <c r="K184" s="38">
        <v>-4368</v>
      </c>
      <c r="L184" s="38">
        <v>10161</v>
      </c>
      <c r="M184" s="38">
        <v>-7904</v>
      </c>
    </row>
    <row r="185" spans="1:13" ht="23">
      <c r="A185" s="36" t="s">
        <v>255</v>
      </c>
      <c r="B185" s="37">
        <v>249</v>
      </c>
      <c r="C185" s="37">
        <v>797</v>
      </c>
      <c r="D185" s="37">
        <v>240</v>
      </c>
      <c r="E185" s="37">
        <v>557</v>
      </c>
      <c r="F185" s="38">
        <v>1963</v>
      </c>
      <c r="G185" s="38">
        <v>6832</v>
      </c>
      <c r="H185" s="38">
        <v>5832</v>
      </c>
      <c r="I185" s="38">
        <v>-3716</v>
      </c>
      <c r="J185" s="38">
        <v>1240</v>
      </c>
      <c r="K185" s="38">
        <v>4461</v>
      </c>
      <c r="L185" s="38">
        <v>1706</v>
      </c>
      <c r="M185" s="38">
        <v>1623</v>
      </c>
    </row>
    <row r="186" spans="1:13" ht="23">
      <c r="A186" s="36" t="s">
        <v>624</v>
      </c>
      <c r="B186" s="37" t="s">
        <v>23</v>
      </c>
      <c r="C186" s="37" t="s">
        <v>23</v>
      </c>
      <c r="D186" s="37" t="s">
        <v>23</v>
      </c>
      <c r="E186" s="37" t="s">
        <v>23</v>
      </c>
      <c r="F186" s="37" t="s">
        <v>23</v>
      </c>
      <c r="G186" s="37">
        <v>12</v>
      </c>
      <c r="H186" s="37">
        <v>17</v>
      </c>
      <c r="I186" s="37">
        <v>-27</v>
      </c>
      <c r="J186" s="37" t="s">
        <v>23</v>
      </c>
      <c r="K186" s="37" t="s">
        <v>23</v>
      </c>
      <c r="L186" s="37" t="s">
        <v>23</v>
      </c>
      <c r="M186" s="37" t="s">
        <v>23</v>
      </c>
    </row>
    <row r="187" spans="1:13" ht="23">
      <c r="A187" s="36" t="s">
        <v>383</v>
      </c>
      <c r="B187" s="38">
        <v>3416</v>
      </c>
      <c r="C187" s="37">
        <v>800</v>
      </c>
      <c r="D187" s="38">
        <v>2670</v>
      </c>
      <c r="E187" s="38">
        <v>1318</v>
      </c>
      <c r="F187" s="38">
        <v>-2743</v>
      </c>
      <c r="G187" s="37" t="s">
        <v>23</v>
      </c>
      <c r="H187" s="38">
        <v>-1210</v>
      </c>
      <c r="I187" s="37">
        <v>0</v>
      </c>
      <c r="J187" s="38">
        <v>-5682</v>
      </c>
      <c r="K187" s="37">
        <v>260</v>
      </c>
      <c r="L187" s="37">
        <v>798</v>
      </c>
      <c r="M187" s="38">
        <v>1210</v>
      </c>
    </row>
    <row r="188" spans="1:13" ht="23">
      <c r="A188" s="36" t="s">
        <v>625</v>
      </c>
      <c r="B188" s="37">
        <v>625</v>
      </c>
      <c r="C188" s="37">
        <v>-16</v>
      </c>
      <c r="D188" s="37" t="s">
        <v>23</v>
      </c>
      <c r="E188" s="37" t="s">
        <v>23</v>
      </c>
      <c r="F188" s="37">
        <v>-289</v>
      </c>
      <c r="G188" s="37">
        <v>341</v>
      </c>
      <c r="H188" s="37">
        <v>46</v>
      </c>
      <c r="I188" s="37">
        <v>339</v>
      </c>
      <c r="J188" s="37">
        <v>355</v>
      </c>
      <c r="K188" s="37">
        <v>0</v>
      </c>
      <c r="L188" s="38">
        <v>-1474</v>
      </c>
      <c r="M188" s="37" t="s">
        <v>23</v>
      </c>
    </row>
    <row r="189" spans="1:13" ht="23">
      <c r="A189" s="36" t="s">
        <v>437</v>
      </c>
      <c r="B189" s="37">
        <v>50</v>
      </c>
      <c r="C189" s="37">
        <v>752</v>
      </c>
      <c r="D189" s="37" t="s">
        <v>23</v>
      </c>
      <c r="E189" s="37">
        <v>50</v>
      </c>
      <c r="F189" s="37">
        <v>57</v>
      </c>
      <c r="G189" s="37" t="s">
        <v>23</v>
      </c>
      <c r="H189" s="37" t="s">
        <v>23</v>
      </c>
      <c r="I189" s="37">
        <v>51</v>
      </c>
      <c r="J189" s="37">
        <v>150</v>
      </c>
      <c r="K189" s="37">
        <v>50</v>
      </c>
      <c r="L189" s="37">
        <v>8</v>
      </c>
      <c r="M189" s="37">
        <v>29</v>
      </c>
    </row>
    <row r="190" spans="1:13" ht="23">
      <c r="A190" s="36" t="s">
        <v>563</v>
      </c>
      <c r="B190" s="37">
        <v>-12</v>
      </c>
      <c r="C190" s="37" t="s">
        <v>23</v>
      </c>
      <c r="D190" s="37">
        <v>63</v>
      </c>
      <c r="E190" s="38">
        <v>9893</v>
      </c>
      <c r="F190" s="38">
        <v>11773</v>
      </c>
      <c r="G190" s="38">
        <v>4759</v>
      </c>
      <c r="H190" s="38">
        <v>-7793</v>
      </c>
      <c r="I190" s="38">
        <v>3484</v>
      </c>
      <c r="J190" s="38">
        <v>9586</v>
      </c>
      <c r="K190" s="38">
        <v>10924</v>
      </c>
      <c r="L190" s="38">
        <v>12840</v>
      </c>
      <c r="M190" s="38">
        <v>1236</v>
      </c>
    </row>
    <row r="191" spans="1:13" ht="23">
      <c r="A191" s="36" t="s">
        <v>527</v>
      </c>
      <c r="B191" s="37" t="s">
        <v>23</v>
      </c>
      <c r="C191" s="37" t="s">
        <v>23</v>
      </c>
      <c r="D191" s="37" t="s">
        <v>23</v>
      </c>
      <c r="E191" s="37" t="s">
        <v>23</v>
      </c>
      <c r="F191" s="37" t="s">
        <v>23</v>
      </c>
      <c r="G191" s="37" t="s">
        <v>23</v>
      </c>
      <c r="H191" s="37" t="s">
        <v>23</v>
      </c>
      <c r="I191" s="37">
        <v>10</v>
      </c>
      <c r="J191" s="37">
        <v>98</v>
      </c>
      <c r="K191" s="37">
        <v>35</v>
      </c>
      <c r="L191" s="37">
        <v>112</v>
      </c>
      <c r="M191" s="37">
        <v>5</v>
      </c>
    </row>
    <row r="192" spans="1:13" ht="23">
      <c r="A192" s="36" t="s">
        <v>559</v>
      </c>
      <c r="B192" s="37" t="s">
        <v>23</v>
      </c>
      <c r="C192" s="37" t="s">
        <v>23</v>
      </c>
      <c r="D192" s="37" t="s">
        <v>23</v>
      </c>
      <c r="E192" s="37" t="s">
        <v>23</v>
      </c>
      <c r="F192" s="37">
        <v>79</v>
      </c>
      <c r="G192" s="37">
        <v>293</v>
      </c>
      <c r="H192" s="37" t="s">
        <v>23</v>
      </c>
      <c r="I192" s="37">
        <v>604</v>
      </c>
      <c r="J192" s="38">
        <v>2245</v>
      </c>
      <c r="K192" s="37">
        <v>542</v>
      </c>
      <c r="L192" s="38">
        <v>2532</v>
      </c>
      <c r="M192" s="38">
        <v>1721</v>
      </c>
    </row>
    <row r="193" spans="1:13" ht="23">
      <c r="A193" s="36" t="s">
        <v>105</v>
      </c>
      <c r="B193" s="37">
        <v>-160</v>
      </c>
      <c r="C193" s="37">
        <v>646</v>
      </c>
      <c r="D193" s="37">
        <v>902</v>
      </c>
      <c r="E193" s="38">
        <v>6375</v>
      </c>
      <c r="F193" s="38">
        <v>2789</v>
      </c>
      <c r="G193" s="38">
        <v>9406</v>
      </c>
      <c r="H193" s="38">
        <v>19040</v>
      </c>
      <c r="I193" s="38">
        <v>25002</v>
      </c>
      <c r="J193" s="38">
        <v>34809</v>
      </c>
      <c r="K193" s="38">
        <v>90585</v>
      </c>
      <c r="L193" s="38">
        <v>59661</v>
      </c>
      <c r="M193" s="38">
        <v>25746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B06B4-4D36-9241-B9F6-5FB1F2861339}">
  <dimension ref="A1:G70"/>
  <sheetViews>
    <sheetView tabSelected="1" workbookViewId="0">
      <selection sqref="A1:G70"/>
    </sheetView>
  </sheetViews>
  <sheetFormatPr baseColWidth="10" defaultRowHeight="16"/>
  <sheetData>
    <row r="1" spans="1:7">
      <c r="A1" s="18" t="s">
        <v>107</v>
      </c>
      <c r="B1">
        <v>2008</v>
      </c>
      <c r="C1">
        <v>2010</v>
      </c>
      <c r="D1">
        <v>2012</v>
      </c>
      <c r="E1">
        <v>2014</v>
      </c>
      <c r="F1">
        <v>2016</v>
      </c>
      <c r="G1">
        <v>2018</v>
      </c>
    </row>
    <row r="2" spans="1:7">
      <c r="A2" s="19" t="s">
        <v>78</v>
      </c>
      <c r="B2">
        <f>VLOOKUP(A2,'LFP(all)'!$A$2:$O$265,5,FALSE)</f>
        <v>63.934898400000002</v>
      </c>
      <c r="C2">
        <f>VLOOKUP(A2,'LFP(all)'!$A$2:$O$265,7,FALSE)</f>
        <v>70.533401499999997</v>
      </c>
      <c r="D2">
        <f>VLOOKUP(A2,'LFP(all)'!$A$2:$O$265,9,FALSE)</f>
        <v>71.133300800000001</v>
      </c>
      <c r="E2">
        <f>VLOOKUP(A2,'LFP(all)'!$A$2:$O$265,11,FALSE)</f>
        <v>71.955001800000005</v>
      </c>
      <c r="F2">
        <f>VLOOKUP(A2,'LFP(all)'!$A$2:$O$265,13,FALSE)</f>
        <v>72.092796300000003</v>
      </c>
      <c r="G2">
        <f>VLOOKUP(A2,'LFP(all)'!$A$2:$O$265,15,FALSE)</f>
        <v>72.974601699999994</v>
      </c>
    </row>
    <row r="3" spans="1:7">
      <c r="A3" s="19" t="s">
        <v>85</v>
      </c>
      <c r="B3">
        <f>VLOOKUP(A3,'LFP(all)'!$A$2:$O$265,5,FALSE)</f>
        <v>62.762298600000001</v>
      </c>
      <c r="C3">
        <f>VLOOKUP(A3,'LFP(all)'!$A$2:$O$265,7,FALSE)</f>
        <v>62.3512001</v>
      </c>
      <c r="D3">
        <f>VLOOKUP(A3,'LFP(all)'!$A$2:$O$265,9,FALSE)</f>
        <v>62.476001699999998</v>
      </c>
      <c r="E3">
        <f>VLOOKUP(A3,'LFP(all)'!$A$2:$O$265,11,FALSE)</f>
        <v>62.676399199999999</v>
      </c>
      <c r="F3">
        <f>VLOOKUP(A3,'LFP(all)'!$A$2:$O$265,13,FALSE)</f>
        <v>62.9353981</v>
      </c>
      <c r="G3">
        <f>VLOOKUP(A3,'LFP(all)'!$A$2:$O$265,15,FALSE)</f>
        <v>63.079498299999997</v>
      </c>
    </row>
    <row r="4" spans="1:7">
      <c r="A4" s="19" t="s">
        <v>74</v>
      </c>
      <c r="B4">
        <f>VLOOKUP(A4,'LFP(all)'!$A$2:$O$265,5,FALSE)</f>
        <v>56.011100800000001</v>
      </c>
      <c r="C4">
        <f>VLOOKUP(A4,'LFP(all)'!$A$2:$O$265,7,FALSE)</f>
        <v>57.699199700000001</v>
      </c>
      <c r="D4">
        <f>VLOOKUP(A4,'LFP(all)'!$A$2:$O$265,9,FALSE)</f>
        <v>58.750701900000003</v>
      </c>
      <c r="E4">
        <f>VLOOKUP(A4,'LFP(all)'!$A$2:$O$265,11,FALSE)</f>
        <v>60.079399100000003</v>
      </c>
      <c r="F4">
        <f>VLOOKUP(A4,'LFP(all)'!$A$2:$O$265,13,FALSE)</f>
        <v>58.907501199999999</v>
      </c>
      <c r="G4">
        <f>VLOOKUP(A4,'LFP(all)'!$A$2:$O$265,15,FALSE)</f>
        <v>59.884799999999998</v>
      </c>
    </row>
    <row r="5" spans="1:7">
      <c r="A5" s="19" t="s">
        <v>60</v>
      </c>
      <c r="B5">
        <f>VLOOKUP(A5,'LFP(all)'!$A$2:$O$265,5,FALSE)</f>
        <v>65.942497299999999</v>
      </c>
      <c r="C5">
        <f>VLOOKUP(A5,'LFP(all)'!$A$2:$O$265,7,FALSE)</f>
        <v>62.603900899999999</v>
      </c>
      <c r="D5">
        <f>VLOOKUP(A5,'LFP(all)'!$A$2:$O$265,9,FALSE)</f>
        <v>61.638999900000002</v>
      </c>
      <c r="E5">
        <f>VLOOKUP(A5,'LFP(all)'!$A$2:$O$265,11,FALSE)</f>
        <v>61.755199400000002</v>
      </c>
      <c r="F5">
        <f>VLOOKUP(A5,'LFP(all)'!$A$2:$O$265,13,FALSE)</f>
        <v>62.1819992</v>
      </c>
      <c r="G5">
        <f>VLOOKUP(A5,'LFP(all)'!$A$2:$O$265,15,FALSE)</f>
        <v>62.169998200000002</v>
      </c>
    </row>
    <row r="6" spans="1:7">
      <c r="A6" s="19" t="s">
        <v>69</v>
      </c>
      <c r="B6">
        <f>VLOOKUP(A6,'LFP(all)'!$A$2:$O$265,5,FALSE)</f>
        <v>61.477798499999999</v>
      </c>
      <c r="C6">
        <f>VLOOKUP(A6,'LFP(all)'!$A$2:$O$265,7,FALSE)</f>
        <v>59.956699399999998</v>
      </c>
      <c r="D6">
        <f>VLOOKUP(A6,'LFP(all)'!$A$2:$O$265,9,FALSE)</f>
        <v>59.746601099999999</v>
      </c>
      <c r="E6">
        <f>VLOOKUP(A6,'LFP(all)'!$A$2:$O$265,11,FALSE)</f>
        <v>58.9441986</v>
      </c>
      <c r="F6">
        <f>VLOOKUP(A6,'LFP(all)'!$A$2:$O$265,13,FALSE)</f>
        <v>58.607799499999999</v>
      </c>
      <c r="G6">
        <f>VLOOKUP(A6,'LFP(all)'!$A$2:$O$265,15,FALSE)</f>
        <v>59.444400799999997</v>
      </c>
    </row>
    <row r="7" spans="1:7">
      <c r="A7" s="19" t="s">
        <v>81</v>
      </c>
      <c r="B7">
        <f>VLOOKUP(A7,'LFP(all)'!$A$2:$O$265,5,FALSE)</f>
        <v>59.3689003</v>
      </c>
      <c r="C7">
        <f>VLOOKUP(A7,'LFP(all)'!$A$2:$O$265,7,FALSE)</f>
        <v>59.610199000000001</v>
      </c>
      <c r="D7">
        <f>VLOOKUP(A7,'LFP(all)'!$A$2:$O$265,9,FALSE)</f>
        <v>59.745998399999998</v>
      </c>
      <c r="E7">
        <f>VLOOKUP(A7,'LFP(all)'!$A$2:$O$265,11,FALSE)</f>
        <v>58.928501099999998</v>
      </c>
      <c r="F7">
        <f>VLOOKUP(A7,'LFP(all)'!$A$2:$O$265,13,FALSE)</f>
        <v>58.515701300000003</v>
      </c>
      <c r="G7">
        <f>VLOOKUP(A7,'LFP(all)'!$A$2:$O$265,15,FALSE)</f>
        <v>57.919300100000001</v>
      </c>
    </row>
    <row r="8" spans="1:7">
      <c r="A8" s="19" t="s">
        <v>68</v>
      </c>
      <c r="B8">
        <f>VLOOKUP(A8,'LFP(all)'!$A$2:$O$265,5,FALSE)</f>
        <v>59.2372017</v>
      </c>
      <c r="C8">
        <f>VLOOKUP(A8,'LFP(all)'!$A$2:$O$265,7,FALSE)</f>
        <v>59.369800599999998</v>
      </c>
      <c r="D8">
        <f>VLOOKUP(A8,'LFP(all)'!$A$2:$O$265,9,FALSE)</f>
        <v>60.067298899999997</v>
      </c>
      <c r="E8">
        <f>VLOOKUP(A8,'LFP(all)'!$A$2:$O$265,11,FALSE)</f>
        <v>60.407798800000002</v>
      </c>
      <c r="F8">
        <f>VLOOKUP(A8,'LFP(all)'!$A$2:$O$265,13,FALSE)</f>
        <v>61.007499699999997</v>
      </c>
      <c r="G8">
        <f>VLOOKUP(A8,'LFP(all)'!$A$2:$O$265,15,FALSE)</f>
        <v>61.283000899999998</v>
      </c>
    </row>
    <row r="9" spans="1:7">
      <c r="A9" s="19" t="s">
        <v>65</v>
      </c>
      <c r="B9">
        <f>VLOOKUP(A9,'LFP(all)'!$A$2:$O$265,5,FALSE)</f>
        <v>53.678199800000002</v>
      </c>
      <c r="C9">
        <f>VLOOKUP(A9,'LFP(all)'!$A$2:$O$265,7,FALSE)</f>
        <v>54.069900500000003</v>
      </c>
      <c r="D9">
        <f>VLOOKUP(A9,'LFP(all)'!$A$2:$O$265,9,FALSE)</f>
        <v>53.249099700000002</v>
      </c>
      <c r="E9">
        <f>VLOOKUP(A9,'LFP(all)'!$A$2:$O$265,11,FALSE)</f>
        <v>53.506000499999999</v>
      </c>
      <c r="F9">
        <f>VLOOKUP(A9,'LFP(all)'!$A$2:$O$265,13,FALSE)</f>
        <v>53.113098100000002</v>
      </c>
      <c r="G9">
        <f>VLOOKUP(A9,'LFP(all)'!$A$2:$O$265,15,FALSE)</f>
        <v>54.187900499999998</v>
      </c>
    </row>
    <row r="10" spans="1:7">
      <c r="A10" s="19" t="s">
        <v>84</v>
      </c>
      <c r="B10">
        <f>VLOOKUP(A10,'LFP(all)'!$A$2:$O$265,5,FALSE)</f>
        <v>49.101600599999998</v>
      </c>
      <c r="C10">
        <f>VLOOKUP(A10,'LFP(all)'!$A$2:$O$265,7,FALSE)</f>
        <v>48.205100999999999</v>
      </c>
      <c r="D10">
        <f>VLOOKUP(A10,'LFP(all)'!$A$2:$O$265,9,FALSE)</f>
        <v>49.083400699999999</v>
      </c>
      <c r="E10">
        <f>VLOOKUP(A10,'LFP(all)'!$A$2:$O$265,11,FALSE)</f>
        <v>49.058601400000001</v>
      </c>
      <c r="F10">
        <f>VLOOKUP(A10,'LFP(all)'!$A$2:$O$265,13,FALSE)</f>
        <v>49.501800500000002</v>
      </c>
      <c r="G10">
        <f>VLOOKUP(A10,'LFP(all)'!$A$2:$O$265,15,FALSE)</f>
        <v>49.916999799999999</v>
      </c>
    </row>
    <row r="11" spans="1:7">
      <c r="A11" s="19" t="s">
        <v>105</v>
      </c>
      <c r="B11">
        <f>VLOOKUP(A11,'LFP(all)'!$A$2:$O$265,5,FALSE)</f>
        <v>68.290603599999997</v>
      </c>
      <c r="C11">
        <f>VLOOKUP(A11,'LFP(all)'!$A$2:$O$265,7,FALSE)</f>
        <v>67.6725998</v>
      </c>
      <c r="D11">
        <f>VLOOKUP(A11,'LFP(all)'!$A$2:$O$265,9,FALSE)</f>
        <v>67.641998299999997</v>
      </c>
      <c r="E11">
        <f>VLOOKUP(A11,'LFP(all)'!$A$2:$O$265,11,FALSE)</f>
        <v>68.666496300000006</v>
      </c>
      <c r="F11">
        <f>VLOOKUP(A11,'LFP(all)'!$A$2:$O$265,13,FALSE)</f>
        <v>69.771698000000001</v>
      </c>
      <c r="G11">
        <f>VLOOKUP(A11,'LFP(all)'!$A$2:$O$265,15,FALSE)</f>
        <v>70.629097000000002</v>
      </c>
    </row>
    <row r="12" spans="1:7">
      <c r="A12" s="19" t="s">
        <v>70</v>
      </c>
      <c r="B12">
        <f>VLOOKUP(A12,'LFP(all)'!$A$2:$O$265,5,FALSE)</f>
        <v>65.306098899999995</v>
      </c>
      <c r="C12">
        <f>VLOOKUP(A12,'LFP(all)'!$A$2:$O$265,7,FALSE)</f>
        <v>64.837699900000004</v>
      </c>
      <c r="D12">
        <f>VLOOKUP(A12,'LFP(all)'!$A$2:$O$265,9,FALSE)</f>
        <v>65.002601600000006</v>
      </c>
      <c r="E12">
        <f>VLOOKUP(A12,'LFP(all)'!$A$2:$O$265,11,FALSE)</f>
        <v>64.390502900000001</v>
      </c>
      <c r="F12">
        <f>VLOOKUP(A12,'LFP(all)'!$A$2:$O$265,13,FALSE)</f>
        <v>64.086997999999994</v>
      </c>
      <c r="G12">
        <f>VLOOKUP(A12,'LFP(all)'!$A$2:$O$265,15,FALSE)</f>
        <v>64.278396599999994</v>
      </c>
    </row>
    <row r="13" spans="1:7">
      <c r="A13" s="19" t="s">
        <v>34</v>
      </c>
      <c r="B13">
        <f>VLOOKUP(A13,'LFP(all)'!$A$2:$O$265,5,FALSE)</f>
        <v>62.811000800000002</v>
      </c>
      <c r="C13">
        <f>VLOOKUP(A13,'LFP(all)'!$A$2:$O$265,7,FALSE)</f>
        <v>63.256999999999998</v>
      </c>
      <c r="D13">
        <f>VLOOKUP(A13,'LFP(all)'!$A$2:$O$265,9,FALSE)</f>
        <v>63.583999599999999</v>
      </c>
      <c r="E13">
        <f>VLOOKUP(A13,'LFP(all)'!$A$2:$O$265,11,FALSE)</f>
        <v>64.205001800000005</v>
      </c>
      <c r="F13">
        <f>VLOOKUP(A13,'LFP(all)'!$A$2:$O$265,13,FALSE)</f>
        <v>64.138000500000004</v>
      </c>
      <c r="G13">
        <f>VLOOKUP(A13,'LFP(all)'!$A$2:$O$265,15,FALSE)</f>
        <v>63.926998099999999</v>
      </c>
    </row>
    <row r="14" spans="1:7">
      <c r="A14" s="19" t="s">
        <v>27</v>
      </c>
      <c r="B14">
        <f>VLOOKUP(A14,'LFP(all)'!$A$2:$O$265,5,FALSE)</f>
        <v>60.200000799999998</v>
      </c>
      <c r="C14">
        <f>VLOOKUP(A14,'LFP(all)'!$A$2:$O$265,7,FALSE)</f>
        <v>59.599998499999998</v>
      </c>
      <c r="D14">
        <f>VLOOKUP(A14,'LFP(all)'!$A$2:$O$265,9,FALSE)</f>
        <v>59.099998499999998</v>
      </c>
      <c r="E14">
        <f>VLOOKUP(A14,'LFP(all)'!$A$2:$O$265,11,FALSE)</f>
        <v>59.400001500000002</v>
      </c>
      <c r="F14">
        <f>VLOOKUP(A14,'LFP(all)'!$A$2:$O$265,13,FALSE)</f>
        <v>60</v>
      </c>
      <c r="G14">
        <f>VLOOKUP(A14,'LFP(all)'!$A$2:$O$265,15,FALSE)</f>
        <v>61.5</v>
      </c>
    </row>
    <row r="15" spans="1:7">
      <c r="A15" s="19" t="s">
        <v>104</v>
      </c>
      <c r="B15">
        <f>VLOOKUP(A15,'LFP(all)'!$A$2:$O$265,5,FALSE)</f>
        <v>65.481002799999999</v>
      </c>
      <c r="C15">
        <f>VLOOKUP(A15,'LFP(all)'!$A$2:$O$265,7,FALSE)</f>
        <v>65.390602099999995</v>
      </c>
      <c r="D15">
        <f>VLOOKUP(A15,'LFP(all)'!$A$2:$O$265,9,FALSE)</f>
        <v>65.152298000000002</v>
      </c>
      <c r="E15">
        <f>VLOOKUP(A15,'LFP(all)'!$A$2:$O$265,11,FALSE)</f>
        <v>64.703498800000006</v>
      </c>
      <c r="F15">
        <f>VLOOKUP(A15,'LFP(all)'!$A$2:$O$265,13,FALSE)</f>
        <v>64.868301400000007</v>
      </c>
      <c r="G15">
        <f>VLOOKUP(A15,'LFP(all)'!$A$2:$O$265,15,FALSE)</f>
        <v>65.632400500000003</v>
      </c>
    </row>
    <row r="16" spans="1:7">
      <c r="A16" s="19" t="s">
        <v>103</v>
      </c>
      <c r="B16">
        <f>VLOOKUP(A16,'LFP(all)'!$A$2:$O$265,5,FALSE)</f>
        <v>67.559501600000004</v>
      </c>
      <c r="C16">
        <f>VLOOKUP(A16,'LFP(all)'!$A$2:$O$265,7,FALSE)</f>
        <v>66.913696299999998</v>
      </c>
      <c r="D16">
        <f>VLOOKUP(A16,'LFP(all)'!$A$2:$O$265,9,FALSE)</f>
        <v>66.503997799999993</v>
      </c>
      <c r="E16">
        <f>VLOOKUP(A16,'LFP(all)'!$A$2:$O$265,11,FALSE)</f>
        <v>65.990501399999999</v>
      </c>
      <c r="F16">
        <f>VLOOKUP(A16,'LFP(all)'!$A$2:$O$265,13,FALSE)</f>
        <v>65.706199600000005</v>
      </c>
      <c r="G16">
        <f>VLOOKUP(A16,'LFP(all)'!$A$2:$O$265,15,FALSE)</f>
        <v>65.409400899999994</v>
      </c>
    </row>
    <row r="17" spans="1:7">
      <c r="A17" s="19" t="s">
        <v>64</v>
      </c>
      <c r="B17">
        <f>VLOOKUP(A17,'LFP(all)'!$A$2:$O$265,5,FALSE)</f>
        <v>53.808300000000003</v>
      </c>
      <c r="C17">
        <f>VLOOKUP(A17,'LFP(all)'!$A$2:$O$265,7,FALSE)</f>
        <v>53.393901800000002</v>
      </c>
      <c r="D17">
        <f>VLOOKUP(A17,'LFP(all)'!$A$2:$O$265,9,FALSE)</f>
        <v>53.079101600000001</v>
      </c>
      <c r="E17">
        <f>VLOOKUP(A17,'LFP(all)'!$A$2:$O$265,11,FALSE)</f>
        <v>54.142799400000001</v>
      </c>
      <c r="F17">
        <f>VLOOKUP(A17,'LFP(all)'!$A$2:$O$265,13,FALSE)</f>
        <v>53.331298799999999</v>
      </c>
      <c r="G17">
        <f>VLOOKUP(A17,'LFP(all)'!$A$2:$O$265,15,FALSE)</f>
        <v>55.322498299999999</v>
      </c>
    </row>
    <row r="18" spans="1:7">
      <c r="A18" s="19" t="s">
        <v>31</v>
      </c>
      <c r="B18">
        <f>VLOOKUP(A18,'LFP(all)'!$A$2:$O$265,5,FALSE)</f>
        <v>0</v>
      </c>
      <c r="C18">
        <f>VLOOKUP(A18,'LFP(all)'!$A$2:$O$265,7,FALSE)</f>
        <v>0</v>
      </c>
      <c r="D18">
        <f>VLOOKUP(A18,'LFP(all)'!$A$2:$O$265,9,FALSE)</f>
        <v>0</v>
      </c>
      <c r="E18">
        <f>VLOOKUP(A18,'LFP(all)'!$A$2:$O$265,11,FALSE)</f>
        <v>0</v>
      </c>
      <c r="F18">
        <f>VLOOKUP(A18,'LFP(all)'!$A$2:$O$265,13,FALSE)</f>
        <v>0</v>
      </c>
      <c r="G18">
        <f>VLOOKUP(A18,'LFP(all)'!$A$2:$O$265,15,FALSE)</f>
        <v>0</v>
      </c>
    </row>
    <row r="19" spans="1:7">
      <c r="A19" s="19" t="s">
        <v>83</v>
      </c>
      <c r="B19">
        <f>VLOOKUP(A19,'LFP(all)'!$A$2:$O$265,5,FALSE)</f>
        <v>49.9087982</v>
      </c>
      <c r="C19">
        <f>VLOOKUP(A19,'LFP(all)'!$A$2:$O$265,7,FALSE)</f>
        <v>50.343601200000002</v>
      </c>
      <c r="D19">
        <f>VLOOKUP(A19,'LFP(all)'!$A$2:$O$265,9,FALSE)</f>
        <v>51.660099000000002</v>
      </c>
      <c r="E19">
        <f>VLOOKUP(A19,'LFP(all)'!$A$2:$O$265,11,FALSE)</f>
        <v>53.680900600000001</v>
      </c>
      <c r="F19">
        <f>VLOOKUP(A19,'LFP(all)'!$A$2:$O$265,13,FALSE)</f>
        <v>55.695999100000002</v>
      </c>
      <c r="G19">
        <f>VLOOKUP(A19,'LFP(all)'!$A$2:$O$265,15,FALSE)</f>
        <v>56.731498700000003</v>
      </c>
    </row>
    <row r="20" spans="1:7">
      <c r="A20" s="19" t="s">
        <v>63</v>
      </c>
      <c r="B20">
        <f>VLOOKUP(A20,'LFP(all)'!$A$2:$O$265,5,FALSE)</f>
        <v>56.369998899999999</v>
      </c>
      <c r="C20">
        <f>VLOOKUP(A20,'LFP(all)'!$A$2:$O$265,7,FALSE)</f>
        <v>0</v>
      </c>
      <c r="D20">
        <f>VLOOKUP(A20,'LFP(all)'!$A$2:$O$265,9,FALSE)</f>
        <v>0</v>
      </c>
      <c r="E20">
        <f>VLOOKUP(A20,'LFP(all)'!$A$2:$O$265,11,FALSE)</f>
        <v>0</v>
      </c>
      <c r="F20">
        <f>VLOOKUP(A20,'LFP(all)'!$A$2:$O$265,13,FALSE)</f>
        <v>70.800003099999998</v>
      </c>
      <c r="G20">
        <f>VLOOKUP(A20,'LFP(all)'!$A$2:$O$265,15,FALSE)</f>
        <v>70.900001500000002</v>
      </c>
    </row>
    <row r="21" spans="1:7">
      <c r="A21" s="19" t="s">
        <v>626</v>
      </c>
      <c r="B21">
        <f>VLOOKUP(A21,'LFP(all)'!$A$2:$O$265,5,FALSE)</f>
        <v>54.508701299999998</v>
      </c>
      <c r="C21">
        <f>VLOOKUP(A21,'LFP(all)'!$A$2:$O$265,7,FALSE)</f>
        <v>54.869800599999998</v>
      </c>
      <c r="D21">
        <f>VLOOKUP(A21,'LFP(all)'!$A$2:$O$265,9,FALSE)</f>
        <v>54.613098100000002</v>
      </c>
      <c r="E21">
        <f>VLOOKUP(A21,'LFP(all)'!$A$2:$O$265,11,FALSE)</f>
        <v>54.8700981</v>
      </c>
      <c r="F21">
        <f>VLOOKUP(A21,'LFP(all)'!$A$2:$O$265,13,FALSE)</f>
        <v>53.722499800000001</v>
      </c>
      <c r="G21">
        <f>VLOOKUP(A21,'LFP(all)'!$A$2:$O$265,15,FALSE)</f>
        <v>54.976898200000001</v>
      </c>
    </row>
    <row r="22" spans="1:7">
      <c r="A22" s="19" t="s">
        <v>100</v>
      </c>
      <c r="B22">
        <f>VLOOKUP(A22,'LFP(all)'!$A$2:$O$265,5,FALSE)</f>
        <v>64.005699199999995</v>
      </c>
      <c r="C22">
        <f>VLOOKUP(A22,'LFP(all)'!$A$2:$O$265,7,FALSE)</f>
        <v>64.284698500000005</v>
      </c>
      <c r="D22">
        <f>VLOOKUP(A22,'LFP(all)'!$A$2:$O$265,9,FALSE)</f>
        <v>65.222999599999994</v>
      </c>
      <c r="E22">
        <f>VLOOKUP(A22,'LFP(all)'!$A$2:$O$265,11,FALSE)</f>
        <v>65.873497</v>
      </c>
      <c r="F22">
        <f>VLOOKUP(A22,'LFP(all)'!$A$2:$O$265,13,FALSE)</f>
        <v>64.612503099999998</v>
      </c>
      <c r="G22">
        <f>VLOOKUP(A22,'LFP(all)'!$A$2:$O$265,15,FALSE)</f>
        <v>63.678901699999997</v>
      </c>
    </row>
    <row r="23" spans="1:7">
      <c r="A23" s="19" t="s">
        <v>67</v>
      </c>
      <c r="B23">
        <f>VLOOKUP(A23,'LFP(all)'!$A$2:$O$265,5,FALSE)</f>
        <v>54.2212982</v>
      </c>
      <c r="C23">
        <f>VLOOKUP(A23,'LFP(all)'!$A$2:$O$265,7,FALSE)</f>
        <v>55.316699999999997</v>
      </c>
      <c r="D23">
        <f>VLOOKUP(A23,'LFP(all)'!$A$2:$O$265,9,FALSE)</f>
        <v>55.867198899999998</v>
      </c>
      <c r="E23">
        <f>VLOOKUP(A23,'LFP(all)'!$A$2:$O$265,11,FALSE)</f>
        <v>56.248600000000003</v>
      </c>
      <c r="F23">
        <f>VLOOKUP(A23,'LFP(all)'!$A$2:$O$265,13,FALSE)</f>
        <v>56.217300399999999</v>
      </c>
      <c r="G23">
        <f>VLOOKUP(A23,'LFP(all)'!$A$2:$O$265,15,FALSE)</f>
        <v>56.338100400000002</v>
      </c>
    </row>
    <row r="24" spans="1:7">
      <c r="A24" s="19" t="s">
        <v>50</v>
      </c>
      <c r="B24">
        <f>VLOOKUP(A24,'LFP(all)'!$A$2:$O$265,5,FALSE)</f>
        <v>50.590000199999999</v>
      </c>
      <c r="C24">
        <f>VLOOKUP(A24,'LFP(all)'!$A$2:$O$265,7,FALSE)</f>
        <v>49.610000599999999</v>
      </c>
      <c r="D24">
        <f>VLOOKUP(A24,'LFP(all)'!$A$2:$O$265,9,FALSE)</f>
        <v>48.409999800000001</v>
      </c>
      <c r="E24">
        <f>VLOOKUP(A24,'LFP(all)'!$A$2:$O$265,11,FALSE)</f>
        <v>48.060001399999997</v>
      </c>
      <c r="F24">
        <f>VLOOKUP(A24,'LFP(all)'!$A$2:$O$265,13,FALSE)</f>
        <v>46.549999200000002</v>
      </c>
      <c r="G24">
        <f>VLOOKUP(A24,'LFP(all)'!$A$2:$O$265,15,FALSE)</f>
        <v>0</v>
      </c>
    </row>
    <row r="25" spans="1:7">
      <c r="A25" s="19" t="s">
        <v>93</v>
      </c>
      <c r="B25">
        <f>VLOOKUP(A25,'LFP(all)'!$A$2:$O$265,5,FALSE)</f>
        <v>54.330001799999998</v>
      </c>
      <c r="C25">
        <f>VLOOKUP(A25,'LFP(all)'!$A$2:$O$265,7,FALSE)</f>
        <v>55.003898599999999</v>
      </c>
      <c r="D25">
        <f>VLOOKUP(A25,'LFP(all)'!$A$2:$O$265,9,FALSE)</f>
        <v>74.180000300000003</v>
      </c>
      <c r="E25">
        <f>VLOOKUP(A25,'LFP(all)'!$A$2:$O$265,11,FALSE)</f>
        <v>0</v>
      </c>
      <c r="F25">
        <f>VLOOKUP(A25,'LFP(all)'!$A$2:$O$265,13,FALSE)</f>
        <v>0</v>
      </c>
      <c r="G25">
        <f>VLOOKUP(A25,'LFP(all)'!$A$2:$O$265,15,FALSE)</f>
        <v>0</v>
      </c>
    </row>
    <row r="26" spans="1:7">
      <c r="A26" s="19" t="s">
        <v>88</v>
      </c>
      <c r="B26">
        <f>VLOOKUP(A26,'LFP(all)'!$A$2:$O$265,5,FALSE)</f>
        <v>63.680000300000003</v>
      </c>
      <c r="C26">
        <f>VLOOKUP(A26,'LFP(all)'!$A$2:$O$265,7,FALSE)</f>
        <v>61.681301099999999</v>
      </c>
      <c r="D26">
        <f>VLOOKUP(A26,'LFP(all)'!$A$2:$O$265,9,FALSE)</f>
        <v>62.278801000000001</v>
      </c>
      <c r="E26">
        <f>VLOOKUP(A26,'LFP(all)'!$A$2:$O$265,11,FALSE)</f>
        <v>62.638698599999998</v>
      </c>
      <c r="F26">
        <f>VLOOKUP(A26,'LFP(all)'!$A$2:$O$265,13,FALSE)</f>
        <v>62.936798099999997</v>
      </c>
      <c r="G26">
        <f>VLOOKUP(A26,'LFP(all)'!$A$2:$O$265,15,FALSE)</f>
        <v>63.9529991</v>
      </c>
    </row>
    <row r="27" spans="1:7">
      <c r="A27" s="19" t="s">
        <v>56</v>
      </c>
      <c r="B27">
        <f>VLOOKUP(A27,'LFP(all)'!$A$2:$O$265,5,FALSE)</f>
        <v>46.166198700000002</v>
      </c>
      <c r="C27">
        <f>VLOOKUP(A27,'LFP(all)'!$A$2:$O$265,7,FALSE)</f>
        <v>46.891498599999998</v>
      </c>
      <c r="D27">
        <f>VLOOKUP(A27,'LFP(all)'!$A$2:$O$265,9,FALSE)</f>
        <v>47.776199300000002</v>
      </c>
      <c r="E27">
        <f>VLOOKUP(A27,'LFP(all)'!$A$2:$O$265,11,FALSE)</f>
        <v>0</v>
      </c>
      <c r="F27">
        <f>VLOOKUP(A27,'LFP(all)'!$A$2:$O$265,13,FALSE)</f>
        <v>47.165100099999997</v>
      </c>
      <c r="G27">
        <f>VLOOKUP(A27,'LFP(all)'!$A$2:$O$265,15,FALSE)</f>
        <v>0</v>
      </c>
    </row>
    <row r="28" spans="1:7">
      <c r="A28" s="19" t="s">
        <v>59</v>
      </c>
      <c r="B28">
        <f>VLOOKUP(A28,'LFP(all)'!$A$2:$O$265,5,FALSE)</f>
        <v>66.309997600000003</v>
      </c>
      <c r="C28">
        <f>VLOOKUP(A28,'LFP(all)'!$A$2:$O$265,7,FALSE)</f>
        <v>64.809997600000003</v>
      </c>
      <c r="D28">
        <f>VLOOKUP(A28,'LFP(all)'!$A$2:$O$265,9,FALSE)</f>
        <v>64.5</v>
      </c>
      <c r="E28">
        <f>VLOOKUP(A28,'LFP(all)'!$A$2:$O$265,11,FALSE)</f>
        <v>65.099998499999998</v>
      </c>
      <c r="F28">
        <f>VLOOKUP(A28,'LFP(all)'!$A$2:$O$265,13,FALSE)</f>
        <v>66</v>
      </c>
      <c r="G28">
        <f>VLOOKUP(A28,'LFP(all)'!$A$2:$O$265,15,FALSE)</f>
        <v>66.300003099999998</v>
      </c>
    </row>
    <row r="29" spans="1:7">
      <c r="A29" s="20" t="s">
        <v>21</v>
      </c>
      <c r="B29">
        <f>VLOOKUP(A29,'LFP(all)'!$A$2:$O$265,5,FALSE)</f>
        <v>69.300003099999998</v>
      </c>
      <c r="C29">
        <f>VLOOKUP(A29,'LFP(all)'!$A$2:$O$265,7,FALSE)</f>
        <v>76.870002700000001</v>
      </c>
      <c r="D29">
        <f>VLOOKUP(A29,'LFP(all)'!$A$2:$O$265,9,FALSE)</f>
        <v>0</v>
      </c>
      <c r="E29">
        <f>VLOOKUP(A29,'LFP(all)'!$A$2:$O$265,11,FALSE)</f>
        <v>0</v>
      </c>
      <c r="F29">
        <f>VLOOKUP(A29,'LFP(all)'!$A$2:$O$265,13,FALSE)</f>
        <v>73.839996299999996</v>
      </c>
      <c r="G29">
        <f>VLOOKUP(A29,'LFP(all)'!$A$2:$O$265,15,FALSE)</f>
        <v>0</v>
      </c>
    </row>
    <row r="30" spans="1:7">
      <c r="A30" s="20" t="s">
        <v>37</v>
      </c>
      <c r="B30">
        <f>VLOOKUP(A30,'LFP(all)'!$A$2:$O$265,5,FALSE)</f>
        <v>39.5</v>
      </c>
      <c r="C30">
        <f>VLOOKUP(A30,'LFP(all)'!$A$2:$O$265,7,FALSE)</f>
        <v>39.5</v>
      </c>
      <c r="D30">
        <f>VLOOKUP(A30,'LFP(all)'!$A$2:$O$265,9,FALSE)</f>
        <v>38</v>
      </c>
      <c r="E30">
        <f>VLOOKUP(A30,'LFP(all)'!$A$2:$O$265,11,FALSE)</f>
        <v>36.400001500000002</v>
      </c>
      <c r="F30">
        <f>VLOOKUP(A30,'LFP(all)'!$A$2:$O$265,13,FALSE)</f>
        <v>0</v>
      </c>
      <c r="G30">
        <f>VLOOKUP(A30,'LFP(all)'!$A$2:$O$265,15,FALSE)</f>
        <v>0</v>
      </c>
    </row>
    <row r="31" spans="1:7">
      <c r="A31" s="20" t="s">
        <v>95</v>
      </c>
      <c r="B31">
        <f>VLOOKUP(A31,'LFP(all)'!$A$2:$O$265,5,FALSE)</f>
        <v>77.005500799999993</v>
      </c>
      <c r="C31">
        <f>VLOOKUP(A31,'LFP(all)'!$A$2:$O$265,7,FALSE)</f>
        <v>78.001503</v>
      </c>
      <c r="D31">
        <f>VLOOKUP(A31,'LFP(all)'!$A$2:$O$265,9,FALSE)</f>
        <v>76.9131012</v>
      </c>
      <c r="E31">
        <f>VLOOKUP(A31,'LFP(all)'!$A$2:$O$265,11,FALSE)</f>
        <v>75.549499499999996</v>
      </c>
      <c r="F31">
        <f>VLOOKUP(A31,'LFP(all)'!$A$2:$O$265,13,FALSE)</f>
        <v>74.287399300000004</v>
      </c>
      <c r="G31">
        <f>VLOOKUP(A31,'LFP(all)'!$A$2:$O$265,15,FALSE)</f>
        <v>75.807502700000001</v>
      </c>
    </row>
    <row r="32" spans="1:7">
      <c r="A32" s="20" t="s">
        <v>89</v>
      </c>
      <c r="B32">
        <f>VLOOKUP(A32,'LFP(all)'!$A$2:$O$265,5,FALSE)</f>
        <v>67.2881012</v>
      </c>
      <c r="C32">
        <f>VLOOKUP(A32,'LFP(all)'!$A$2:$O$265,7,FALSE)</f>
        <v>0</v>
      </c>
      <c r="D32">
        <f>VLOOKUP(A32,'LFP(all)'!$A$2:$O$265,9,FALSE)</f>
        <v>62.493499800000002</v>
      </c>
      <c r="E32">
        <f>VLOOKUP(A32,'LFP(all)'!$A$2:$O$265,11,FALSE)</f>
        <v>62.135898599999997</v>
      </c>
      <c r="F32">
        <f>VLOOKUP(A32,'LFP(all)'!$A$2:$O$265,13,FALSE)</f>
        <v>62.066898299999998</v>
      </c>
      <c r="G32">
        <f>VLOOKUP(A32,'LFP(all)'!$A$2:$O$265,15,FALSE)</f>
        <v>62.251800500000002</v>
      </c>
    </row>
    <row r="33" spans="1:7">
      <c r="A33" s="20" t="s">
        <v>96</v>
      </c>
      <c r="B33">
        <f>VLOOKUP(A33,'LFP(all)'!$A$2:$O$265,5,FALSE)</f>
        <v>59.935699499999998</v>
      </c>
      <c r="C33">
        <f>VLOOKUP(A33,'LFP(all)'!$A$2:$O$265,7,FALSE)</f>
        <v>59.660701799999998</v>
      </c>
      <c r="D33">
        <f>VLOOKUP(A33,'LFP(all)'!$A$2:$O$265,9,FALSE)</f>
        <v>60.408100099999999</v>
      </c>
      <c r="E33">
        <f>VLOOKUP(A33,'LFP(all)'!$A$2:$O$265,11,FALSE)</f>
        <v>59.760200500000003</v>
      </c>
      <c r="F33">
        <f>VLOOKUP(A33,'LFP(all)'!$A$2:$O$265,13,FALSE)</f>
        <v>59.676399199999999</v>
      </c>
      <c r="G33">
        <f>VLOOKUP(A33,'LFP(all)'!$A$2:$O$265,15,FALSE)</f>
        <v>59.554798099999999</v>
      </c>
    </row>
    <row r="34" spans="1:7">
      <c r="A34" s="20" t="s">
        <v>86</v>
      </c>
      <c r="B34">
        <f>VLOOKUP(A34,'LFP(all)'!$A$2:$O$265,5,FALSE)</f>
        <v>60.428001399999999</v>
      </c>
      <c r="C34">
        <f>VLOOKUP(A34,'LFP(all)'!$A$2:$O$265,7,FALSE)</f>
        <v>60.187099500000002</v>
      </c>
      <c r="D34">
        <f>VLOOKUP(A34,'LFP(all)'!$A$2:$O$265,9,FALSE)</f>
        <v>60.361698199999999</v>
      </c>
      <c r="E34">
        <f>VLOOKUP(A34,'LFP(all)'!$A$2:$O$265,11,FALSE)</f>
        <v>59.443500499999999</v>
      </c>
      <c r="F34">
        <f>VLOOKUP(A34,'LFP(all)'!$A$2:$O$265,13,FALSE)</f>
        <v>0</v>
      </c>
      <c r="G34">
        <f>VLOOKUP(A34,'LFP(all)'!$A$2:$O$265,15,FALSE)</f>
        <v>59.595199600000001</v>
      </c>
    </row>
    <row r="35" spans="1:7">
      <c r="A35" s="20" t="s">
        <v>24</v>
      </c>
      <c r="B35">
        <f>VLOOKUP(A35,'LFP(all)'!$A$2:$O$265,5,FALSE)</f>
        <v>62.970001199999999</v>
      </c>
      <c r="C35">
        <f>VLOOKUP(A35,'LFP(all)'!$A$2:$O$265,7,FALSE)</f>
        <v>60.430000300000003</v>
      </c>
      <c r="D35">
        <f>VLOOKUP(A35,'LFP(all)'!$A$2:$O$265,9,FALSE)</f>
        <v>64.209999100000005</v>
      </c>
      <c r="E35">
        <f>VLOOKUP(A35,'LFP(all)'!$A$2:$O$265,11,FALSE)</f>
        <v>67.650001500000002</v>
      </c>
      <c r="F35">
        <f>VLOOKUP(A35,'LFP(all)'!$A$2:$O$265,13,FALSE)</f>
        <v>67.730003400000001</v>
      </c>
      <c r="G35">
        <f>VLOOKUP(A35,'LFP(all)'!$A$2:$O$265,15,FALSE)</f>
        <v>68.290000899999995</v>
      </c>
    </row>
    <row r="36" spans="1:7">
      <c r="A36" s="20" t="s">
        <v>101</v>
      </c>
      <c r="B36">
        <f>VLOOKUP(A36,'LFP(all)'!$A$2:$O$265,5,FALSE)</f>
        <v>65.280700699999997</v>
      </c>
      <c r="C36">
        <f>VLOOKUP(A36,'LFP(all)'!$A$2:$O$265,7,FALSE)</f>
        <v>62.361598999999998</v>
      </c>
      <c r="D36">
        <f>VLOOKUP(A36,'LFP(all)'!$A$2:$O$265,9,FALSE)</f>
        <v>61.891601600000001</v>
      </c>
      <c r="E36">
        <f>VLOOKUP(A36,'LFP(all)'!$A$2:$O$265,11,FALSE)</f>
        <v>62.818401299999998</v>
      </c>
      <c r="F36">
        <f>VLOOKUP(A36,'LFP(all)'!$A$2:$O$265,13,FALSE)</f>
        <v>64.771202099999996</v>
      </c>
      <c r="G36">
        <f>VLOOKUP(A36,'LFP(all)'!$A$2:$O$265,15,FALSE)</f>
        <v>64.038696299999998</v>
      </c>
    </row>
    <row r="37" spans="1:7">
      <c r="A37" s="20" t="s">
        <v>51</v>
      </c>
      <c r="B37">
        <f>VLOOKUP(A37,'LFP(all)'!$A$2:$O$265,5,FALSE)</f>
        <v>55.400001500000002</v>
      </c>
      <c r="C37">
        <f>VLOOKUP(A37,'LFP(all)'!$A$2:$O$265,7,FALSE)</f>
        <v>0</v>
      </c>
      <c r="D37">
        <f>VLOOKUP(A37,'LFP(all)'!$A$2:$O$265,9,FALSE)</f>
        <v>57.533401499999997</v>
      </c>
      <c r="E37">
        <f>VLOOKUP(A37,'LFP(all)'!$A$2:$O$265,11,FALSE)</f>
        <v>60.825099899999998</v>
      </c>
      <c r="F37">
        <f>VLOOKUP(A37,'LFP(all)'!$A$2:$O$265,13,FALSE)</f>
        <v>60.452701599999997</v>
      </c>
      <c r="G37">
        <f>VLOOKUP(A37,'LFP(all)'!$A$2:$O$265,15,FALSE)</f>
        <v>58.878799399999998</v>
      </c>
    </row>
    <row r="38" spans="1:7">
      <c r="A38" s="20" t="s">
        <v>18</v>
      </c>
      <c r="B38">
        <f>VLOOKUP(A38,'LFP(all)'!$A$2:$O$265,5,FALSE)</f>
        <v>61.065399200000002</v>
      </c>
      <c r="C38">
        <f>VLOOKUP(A38,'LFP(all)'!$A$2:$O$265,7,FALSE)</f>
        <v>61.434299500000002</v>
      </c>
      <c r="D38">
        <f>VLOOKUP(A38,'LFP(all)'!$A$2:$O$265,9,FALSE)</f>
        <v>61.733200099999998</v>
      </c>
      <c r="E38">
        <f>VLOOKUP(A38,'LFP(all)'!$A$2:$O$265,11,FALSE)</f>
        <v>62.171199799999997</v>
      </c>
      <c r="F38">
        <f>VLOOKUP(A38,'LFP(all)'!$A$2:$O$265,13,FALSE)</f>
        <v>61.650699600000003</v>
      </c>
      <c r="G38">
        <f>VLOOKUP(A38,'LFP(all)'!$A$2:$O$265,15,FALSE)</f>
        <v>58.981399500000002</v>
      </c>
    </row>
    <row r="39" spans="1:7">
      <c r="A39" s="20" t="s">
        <v>102</v>
      </c>
      <c r="B39">
        <f>VLOOKUP(A39,'LFP(all)'!$A$2:$O$265,5,FALSE)</f>
        <v>58.546001400000002</v>
      </c>
      <c r="C39">
        <f>VLOOKUP(A39,'LFP(all)'!$A$2:$O$265,7,FALSE)</f>
        <v>58.648998300000002</v>
      </c>
      <c r="D39">
        <f>VLOOKUP(A39,'LFP(all)'!$A$2:$O$265,9,FALSE)</f>
        <v>59.691299399999998</v>
      </c>
      <c r="E39">
        <f>VLOOKUP(A39,'LFP(all)'!$A$2:$O$265,11,FALSE)</f>
        <v>59.9740982</v>
      </c>
      <c r="F39">
        <f>VLOOKUP(A39,'LFP(all)'!$A$2:$O$265,13,FALSE)</f>
        <v>59.620498699999999</v>
      </c>
      <c r="G39">
        <f>VLOOKUP(A39,'LFP(all)'!$A$2:$O$265,15,FALSE)</f>
        <v>59.839298200000002</v>
      </c>
    </row>
    <row r="40" spans="1:7">
      <c r="A40" s="20" t="s">
        <v>29</v>
      </c>
      <c r="B40">
        <f>VLOOKUP(A40,'LFP(all)'!$A$2:$O$265,5,FALSE)</f>
        <v>50.290000900000003</v>
      </c>
      <c r="C40">
        <f>VLOOKUP(A40,'LFP(all)'!$A$2:$O$265,7,FALSE)</f>
        <v>0</v>
      </c>
      <c r="D40">
        <f>VLOOKUP(A40,'LFP(all)'!$A$2:$O$265,9,FALSE)</f>
        <v>54.119998899999999</v>
      </c>
      <c r="E40">
        <f>VLOOKUP(A40,'LFP(all)'!$A$2:$O$265,11,FALSE)</f>
        <v>54.060001399999997</v>
      </c>
      <c r="F40">
        <f>VLOOKUP(A40,'LFP(all)'!$A$2:$O$265,13,FALSE)</f>
        <v>54.950000799999998</v>
      </c>
      <c r="G40">
        <f>VLOOKUP(A40,'LFP(all)'!$A$2:$O$265,15,FALSE)</f>
        <v>55.860000599999999</v>
      </c>
    </row>
    <row r="41" spans="1:7">
      <c r="A41" s="20" t="s">
        <v>91</v>
      </c>
      <c r="B41">
        <f>VLOOKUP(A41,'LFP(all)'!$A$2:$O$265,5,FALSE)</f>
        <v>66.549400300000002</v>
      </c>
      <c r="C41">
        <f>VLOOKUP(A41,'LFP(all)'!$A$2:$O$265,7,FALSE)</f>
        <v>62.684101099999999</v>
      </c>
      <c r="D41">
        <f>VLOOKUP(A41,'LFP(all)'!$A$2:$O$265,9,FALSE)</f>
        <v>62.451698299999997</v>
      </c>
      <c r="E41">
        <f>VLOOKUP(A41,'LFP(all)'!$A$2:$O$265,11,FALSE)</f>
        <v>62.619098700000002</v>
      </c>
      <c r="F41">
        <f>VLOOKUP(A41,'LFP(all)'!$A$2:$O$265,13,FALSE)</f>
        <v>67.669097899999997</v>
      </c>
      <c r="G41">
        <f>VLOOKUP(A41,'LFP(all)'!$A$2:$O$265,15,FALSE)</f>
        <v>66.660499599999994</v>
      </c>
    </row>
    <row r="42" spans="1:7">
      <c r="A42" s="20" t="s">
        <v>39</v>
      </c>
      <c r="B42">
        <f>VLOOKUP(A42,'LFP(all)'!$A$2:$O$265,5,FALSE)</f>
        <v>41.700000799999998</v>
      </c>
      <c r="C42">
        <f>VLOOKUP(A42,'LFP(all)'!$A$2:$O$265,7,FALSE)</f>
        <v>41.709999099999997</v>
      </c>
      <c r="D42">
        <f>VLOOKUP(A42,'LFP(all)'!$A$2:$O$265,9,FALSE)</f>
        <v>42</v>
      </c>
      <c r="E42">
        <f>VLOOKUP(A42,'LFP(all)'!$A$2:$O$265,11,FALSE)</f>
        <v>41.150798799999997</v>
      </c>
      <c r="F42">
        <f>VLOOKUP(A42,'LFP(all)'!$A$2:$O$265,13,FALSE)</f>
        <v>41.871299700000002</v>
      </c>
      <c r="G42">
        <f>VLOOKUP(A42,'LFP(all)'!$A$2:$O$265,15,FALSE)</f>
        <v>0</v>
      </c>
    </row>
    <row r="43" spans="1:7">
      <c r="A43" s="20" t="s">
        <v>90</v>
      </c>
      <c r="B43">
        <f>VLOOKUP(A43,'LFP(all)'!$A$2:$O$265,5,FALSE)</f>
        <v>71.813796999999994</v>
      </c>
      <c r="C43">
        <f>VLOOKUP(A43,'LFP(all)'!$A$2:$O$265,7,FALSE)</f>
        <v>0</v>
      </c>
      <c r="D43">
        <f>VLOOKUP(A43,'LFP(all)'!$A$2:$O$265,9,FALSE)</f>
        <v>68.609199500000003</v>
      </c>
      <c r="E43">
        <f>VLOOKUP(A43,'LFP(all)'!$A$2:$O$265,11,FALSE)</f>
        <v>71.363502499999996</v>
      </c>
      <c r="F43">
        <f>VLOOKUP(A43,'LFP(all)'!$A$2:$O$265,13,FALSE)</f>
        <v>67.359397900000005</v>
      </c>
      <c r="G43">
        <f>VLOOKUP(A43,'LFP(all)'!$A$2:$O$265,15,FALSE)</f>
        <v>71.798301699999996</v>
      </c>
    </row>
    <row r="44" spans="1:7">
      <c r="A44" s="20" t="s">
        <v>19</v>
      </c>
      <c r="B44">
        <f>VLOOKUP(A44,'LFP(all)'!$A$2:$O$265,5,FALSE)</f>
        <v>71.129997299999999</v>
      </c>
      <c r="C44">
        <f>VLOOKUP(A44,'LFP(all)'!$A$2:$O$265,7,FALSE)</f>
        <v>71.160003700000004</v>
      </c>
      <c r="D44">
        <f>VLOOKUP(A44,'LFP(all)'!$A$2:$O$265,9,FALSE)</f>
        <v>71.739997900000006</v>
      </c>
      <c r="E44">
        <f>VLOOKUP(A44,'LFP(all)'!$A$2:$O$265,11,FALSE)</f>
        <v>71.669998199999995</v>
      </c>
      <c r="F44">
        <f>VLOOKUP(A44,'LFP(all)'!$A$2:$O$265,13,FALSE)</f>
        <v>70.209999100000005</v>
      </c>
      <c r="G44">
        <f>VLOOKUP(A44,'LFP(all)'!$A$2:$O$265,15,FALSE)</f>
        <v>70.129997299999999</v>
      </c>
    </row>
    <row r="45" spans="1:7">
      <c r="A45" s="20" t="s">
        <v>80</v>
      </c>
      <c r="B45">
        <f>VLOOKUP(A45,'LFP(all)'!$A$2:$O$265,5,FALSE)</f>
        <v>63.326000200000003</v>
      </c>
      <c r="C45">
        <f>VLOOKUP(A45,'LFP(all)'!$A$2:$O$265,7,FALSE)</f>
        <v>63.700000799999998</v>
      </c>
      <c r="D45">
        <f>VLOOKUP(A45,'LFP(all)'!$A$2:$O$265,9,FALSE)</f>
        <v>64.599998499999998</v>
      </c>
      <c r="E45">
        <f>VLOOKUP(A45,'LFP(all)'!$A$2:$O$265,11,FALSE)</f>
        <v>62.360000599999999</v>
      </c>
      <c r="F45">
        <f>VLOOKUP(A45,'LFP(all)'!$A$2:$O$265,13,FALSE)</f>
        <v>62.150001500000002</v>
      </c>
      <c r="G45">
        <f>VLOOKUP(A45,'LFP(all)'!$A$2:$O$265,15,FALSE)</f>
        <v>62.584701500000001</v>
      </c>
    </row>
    <row r="46" spans="1:7">
      <c r="A46" s="20" t="s">
        <v>43</v>
      </c>
      <c r="B46">
        <f>VLOOKUP(A46,'LFP(all)'!$A$2:$O$265,5,FALSE)</f>
        <v>0</v>
      </c>
      <c r="C46">
        <f>VLOOKUP(A46,'LFP(all)'!$A$2:$O$265,7,FALSE)</f>
        <v>59.130001100000001</v>
      </c>
      <c r="D46">
        <f>VLOOKUP(A46,'LFP(all)'!$A$2:$O$265,9,FALSE)</f>
        <v>0</v>
      </c>
      <c r="E46">
        <f>VLOOKUP(A46,'LFP(all)'!$A$2:$O$265,11,FALSE)</f>
        <v>0</v>
      </c>
      <c r="F46">
        <f>VLOOKUP(A46,'LFP(all)'!$A$2:$O$265,13,FALSE)</f>
        <v>0</v>
      </c>
      <c r="G46">
        <f>VLOOKUP(A46,'LFP(all)'!$A$2:$O$265,15,FALSE)</f>
        <v>0</v>
      </c>
    </row>
    <row r="47" spans="1:7">
      <c r="A47" s="20" t="s">
        <v>54</v>
      </c>
      <c r="B47">
        <f>VLOOKUP(A47,'LFP(all)'!$A$2:$O$265,5,FALSE)</f>
        <v>48.5</v>
      </c>
      <c r="C47">
        <f>VLOOKUP(A47,'LFP(all)'!$A$2:$O$265,7,FALSE)</f>
        <v>0</v>
      </c>
      <c r="D47">
        <f>VLOOKUP(A47,'LFP(all)'!$A$2:$O$265,9,FALSE)</f>
        <v>0</v>
      </c>
      <c r="E47">
        <f>VLOOKUP(A47,'LFP(all)'!$A$2:$O$265,11,FALSE)</f>
        <v>0</v>
      </c>
      <c r="F47">
        <f>VLOOKUP(A47,'LFP(all)'!$A$2:$O$265,13,FALSE)</f>
        <v>0</v>
      </c>
      <c r="G47">
        <f>VLOOKUP(A47,'LFP(all)'!$A$2:$O$265,15,FALSE)</f>
        <v>0</v>
      </c>
    </row>
    <row r="48" spans="1:7">
      <c r="A48" s="20" t="s">
        <v>16</v>
      </c>
      <c r="B48">
        <f>VLOOKUP(A48,'LFP(all)'!$A$2:$O$265,5,FALSE)</f>
        <v>59.111068699999997</v>
      </c>
      <c r="C48">
        <f>VLOOKUP(A48,'LFP(all)'!$A$2:$O$265,7,FALSE)</f>
        <v>0</v>
      </c>
      <c r="D48">
        <f>VLOOKUP(A48,'LFP(all)'!$A$2:$O$265,9,FALSE)</f>
        <v>0</v>
      </c>
      <c r="E48">
        <f>VLOOKUP(A48,'LFP(all)'!$A$2:$O$265,11,FALSE)</f>
        <v>0</v>
      </c>
      <c r="F48">
        <f>VLOOKUP(A48,'LFP(all)'!$A$2:$O$265,13,FALSE)</f>
        <v>70.769996599999999</v>
      </c>
      <c r="G48">
        <f>VLOOKUP(A48,'LFP(all)'!$A$2:$O$265,15,FALSE)</f>
        <v>67.900001500000002</v>
      </c>
    </row>
    <row r="49" spans="1:7">
      <c r="A49" s="20" t="s">
        <v>57</v>
      </c>
      <c r="B49">
        <f>VLOOKUP(A49,'LFP(all)'!$A$2:$O$265,5,FALSE)</f>
        <v>74.510002099999994</v>
      </c>
      <c r="C49">
        <f>VLOOKUP(A49,'LFP(all)'!$A$2:$O$265,7,FALSE)</f>
        <v>62.299999200000002</v>
      </c>
      <c r="D49">
        <f>VLOOKUP(A49,'LFP(all)'!$A$2:$O$265,9,FALSE)</f>
        <v>74.580001800000005</v>
      </c>
      <c r="E49">
        <f>VLOOKUP(A49,'LFP(all)'!$A$2:$O$265,11,FALSE)</f>
        <v>0</v>
      </c>
      <c r="F49">
        <f>VLOOKUP(A49,'LFP(all)'!$A$2:$O$265,13,FALSE)</f>
        <v>0</v>
      </c>
      <c r="G49">
        <f>VLOOKUP(A49,'LFP(all)'!$A$2:$O$265,15,FALSE)</f>
        <v>33.3899002</v>
      </c>
    </row>
    <row r="50" spans="1:7">
      <c r="A50" s="20" t="s">
        <v>55</v>
      </c>
      <c r="B50">
        <f>VLOOKUP(A50,'LFP(all)'!$A$2:$O$265,5,FALSE)</f>
        <v>0</v>
      </c>
      <c r="C50">
        <f>VLOOKUP(A50,'LFP(all)'!$A$2:$O$265,7,FALSE)</f>
        <v>0</v>
      </c>
      <c r="D50">
        <f>VLOOKUP(A50,'LFP(all)'!$A$2:$O$265,9,FALSE)</f>
        <v>0</v>
      </c>
      <c r="E50">
        <f>VLOOKUP(A50,'LFP(all)'!$A$2:$O$265,11,FALSE)</f>
        <v>83.966697699999997</v>
      </c>
      <c r="F50">
        <f>VLOOKUP(A50,'LFP(all)'!$A$2:$O$265,13,FALSE)</f>
        <v>0</v>
      </c>
      <c r="G50">
        <f>VLOOKUP(A50,'LFP(all)'!$A$2:$O$265,15,FALSE)</f>
        <v>0</v>
      </c>
    </row>
    <row r="51" spans="1:7">
      <c r="A51" s="20" t="s">
        <v>30</v>
      </c>
      <c r="B51">
        <f>VLOOKUP(A51,'LFP(all)'!$A$2:$O$265,5,FALSE)</f>
        <v>73.400001500000002</v>
      </c>
      <c r="C51">
        <f>VLOOKUP(A51,'LFP(all)'!$A$2:$O$265,7,FALSE)</f>
        <v>71.593299900000005</v>
      </c>
      <c r="D51">
        <f>VLOOKUP(A51,'LFP(all)'!$A$2:$O$265,9,FALSE)</f>
        <v>73</v>
      </c>
      <c r="E51">
        <f>VLOOKUP(A51,'LFP(all)'!$A$2:$O$265,11,FALSE)</f>
        <v>69.831703200000007</v>
      </c>
      <c r="F51">
        <f>VLOOKUP(A51,'LFP(all)'!$A$2:$O$265,13,FALSE)</f>
        <v>68.249702499999998</v>
      </c>
      <c r="G51">
        <f>VLOOKUP(A51,'LFP(all)'!$A$2:$O$265,15,FALSE)</f>
        <v>67.7991028</v>
      </c>
    </row>
    <row r="52" spans="1:7">
      <c r="A52" s="20" t="s">
        <v>46</v>
      </c>
      <c r="B52">
        <f>VLOOKUP(A52,'LFP(all)'!$A$2:$O$265,5,FALSE)</f>
        <v>0</v>
      </c>
      <c r="C52">
        <f>VLOOKUP(A52,'LFP(all)'!$A$2:$O$265,7,FALSE)</f>
        <v>71.139999399999994</v>
      </c>
      <c r="D52">
        <f>VLOOKUP(A52,'LFP(all)'!$A$2:$O$265,9,FALSE)</f>
        <v>0</v>
      </c>
      <c r="E52">
        <f>VLOOKUP(A52,'LFP(all)'!$A$2:$O$265,11,FALSE)</f>
        <v>0</v>
      </c>
      <c r="F52">
        <f>VLOOKUP(A52,'LFP(all)'!$A$2:$O$265,13,FALSE)</f>
        <v>0</v>
      </c>
      <c r="G52">
        <f>VLOOKUP(A52,'LFP(all)'!$A$2:$O$265,15,FALSE)</f>
        <v>0</v>
      </c>
    </row>
    <row r="53" spans="1:7">
      <c r="A53" s="20" t="s">
        <v>53</v>
      </c>
      <c r="B53">
        <f>VLOOKUP(A53,'LFP(all)'!$A$2:$O$265,5,FALSE)</f>
        <v>0</v>
      </c>
      <c r="C53">
        <f>VLOOKUP(A53,'LFP(all)'!$A$2:$O$265,7,FALSE)</f>
        <v>0</v>
      </c>
      <c r="D53">
        <f>VLOOKUP(A53,'LFP(all)'!$A$2:$O$265,9,FALSE)</f>
        <v>0</v>
      </c>
      <c r="E53">
        <f>VLOOKUP(A53,'LFP(all)'!$A$2:$O$265,11,FALSE)</f>
        <v>0</v>
      </c>
      <c r="F53">
        <f>VLOOKUP(A53,'LFP(all)'!$A$2:$O$265,13,FALSE)</f>
        <v>0</v>
      </c>
      <c r="G53">
        <f>VLOOKUP(A53,'LFP(all)'!$A$2:$O$265,15,FALSE)</f>
        <v>0</v>
      </c>
    </row>
    <row r="54" spans="1:7">
      <c r="A54" s="20" t="s">
        <v>49</v>
      </c>
      <c r="B54">
        <f>VLOOKUP(A54,'LFP(all)'!$A$2:$O$265,5,FALSE)</f>
        <v>0</v>
      </c>
      <c r="C54">
        <f>VLOOKUP(A54,'LFP(all)'!$A$2:$O$265,7,FALSE)</f>
        <v>0</v>
      </c>
      <c r="D54">
        <f>VLOOKUP(A54,'LFP(all)'!$A$2:$O$265,9,FALSE)</f>
        <v>0</v>
      </c>
      <c r="E54">
        <f>VLOOKUP(A54,'LFP(all)'!$A$2:$O$265,11,FALSE)</f>
        <v>0</v>
      </c>
      <c r="F54">
        <f>VLOOKUP(A54,'LFP(all)'!$A$2:$O$265,13,FALSE)</f>
        <v>74.405097999999995</v>
      </c>
      <c r="G54">
        <f>VLOOKUP(A54,'LFP(all)'!$A$2:$O$265,15,FALSE)</f>
        <v>0</v>
      </c>
    </row>
    <row r="55" spans="1:7">
      <c r="A55" s="20" t="s">
        <v>38</v>
      </c>
      <c r="B55">
        <f>VLOOKUP(A55,'LFP(all)'!$A$2:$O$265,5,FALSE)</f>
        <v>0</v>
      </c>
      <c r="C55">
        <f>VLOOKUP(A55,'LFP(all)'!$A$2:$O$265,7,FALSE)</f>
        <v>76.169197100000005</v>
      </c>
      <c r="D55">
        <f>VLOOKUP(A55,'LFP(all)'!$A$2:$O$265,9,FALSE)</f>
        <v>76.186897299999998</v>
      </c>
      <c r="E55">
        <f>VLOOKUP(A55,'LFP(all)'!$A$2:$O$265,11,FALSE)</f>
        <v>77.044097899999997</v>
      </c>
      <c r="F55">
        <f>VLOOKUP(A55,'LFP(all)'!$A$2:$O$265,13,FALSE)</f>
        <v>76.555801400000007</v>
      </c>
      <c r="G55">
        <f>VLOOKUP(A55,'LFP(all)'!$A$2:$O$265,15,FALSE)</f>
        <v>75.614601100000002</v>
      </c>
    </row>
    <row r="56" spans="1:7">
      <c r="A56" s="20" t="s">
        <v>36</v>
      </c>
      <c r="B56">
        <f>VLOOKUP(A56,'LFP(all)'!$A$2:$O$265,5,FALSE)</f>
        <v>66.373397800000006</v>
      </c>
      <c r="C56">
        <f>VLOOKUP(A56,'LFP(all)'!$A$2:$O$265,7,FALSE)</f>
        <v>66.582496599999999</v>
      </c>
      <c r="D56">
        <f>VLOOKUP(A56,'LFP(all)'!$A$2:$O$265,9,FALSE)</f>
        <v>67.415801999999999</v>
      </c>
      <c r="E56">
        <f>VLOOKUP(A56,'LFP(all)'!$A$2:$O$265,11,FALSE)</f>
        <v>66.624298100000004</v>
      </c>
      <c r="F56">
        <f>VLOOKUP(A56,'LFP(all)'!$A$2:$O$265,13,FALSE)</f>
        <v>66.314003</v>
      </c>
      <c r="G56">
        <f>VLOOKUP(A56,'LFP(all)'!$A$2:$O$265,15,FALSE)</f>
        <v>67.633300800000001</v>
      </c>
    </row>
    <row r="57" spans="1:7" ht="30">
      <c r="A57" s="20" t="s">
        <v>32</v>
      </c>
      <c r="B57">
        <f>VLOOKUP(A57,'LFP(all)'!$A$2:$O$265,5,FALSE)</f>
        <v>73.970001199999999</v>
      </c>
      <c r="C57">
        <f>VLOOKUP(A57,'LFP(all)'!$A$2:$O$265,7,FALSE)</f>
        <v>70.699996900000002</v>
      </c>
      <c r="D57">
        <f>VLOOKUP(A57,'LFP(all)'!$A$2:$O$265,9,FALSE)</f>
        <v>70</v>
      </c>
      <c r="E57">
        <f>VLOOKUP(A57,'LFP(all)'!$A$2:$O$265,11,FALSE)</f>
        <v>71.300003099999998</v>
      </c>
      <c r="F57">
        <f>VLOOKUP(A57,'LFP(all)'!$A$2:$O$265,13,FALSE)</f>
        <v>72.5</v>
      </c>
      <c r="G57">
        <f>VLOOKUP(A57,'LFP(all)'!$A$2:$O$265,15,FALSE)</f>
        <v>74.300003099999998</v>
      </c>
    </row>
    <row r="58" spans="1:7">
      <c r="A58" s="20" t="s">
        <v>25</v>
      </c>
      <c r="B58">
        <f>VLOOKUP(A58,'LFP(all)'!$A$2:$O$265,5,FALSE)</f>
        <v>0</v>
      </c>
      <c r="C58">
        <f>VLOOKUP(A58,'LFP(all)'!$A$2:$O$265,7,FALSE)</f>
        <v>0</v>
      </c>
      <c r="D58">
        <f>VLOOKUP(A58,'LFP(all)'!$A$2:$O$265,9,FALSE)</f>
        <v>0</v>
      </c>
      <c r="E58">
        <f>VLOOKUP(A58,'LFP(all)'!$A$2:$O$265,11,FALSE)</f>
        <v>0</v>
      </c>
      <c r="F58">
        <f>VLOOKUP(A58,'LFP(all)'!$A$2:$O$265,13,FALSE)</f>
        <v>0</v>
      </c>
      <c r="G58">
        <f>VLOOKUP(A58,'LFP(all)'!$A$2:$O$265,15,FALSE)</f>
        <v>61.499900799999999</v>
      </c>
    </row>
    <row r="59" spans="1:7">
      <c r="A59" s="20" t="s">
        <v>47</v>
      </c>
      <c r="B59">
        <f>VLOOKUP(A59,'LFP(all)'!$A$2:$O$265,5,FALSE)</f>
        <v>0</v>
      </c>
      <c r="C59">
        <f>VLOOKUP(A59,'LFP(all)'!$A$2:$O$265,7,FALSE)</f>
        <v>48.740001700000001</v>
      </c>
      <c r="D59">
        <f>VLOOKUP(A59,'LFP(all)'!$A$2:$O$265,9,FALSE)</f>
        <v>0</v>
      </c>
      <c r="E59">
        <f>VLOOKUP(A59,'LFP(all)'!$A$2:$O$265,11,FALSE)</f>
        <v>0</v>
      </c>
      <c r="F59">
        <f>VLOOKUP(A59,'LFP(all)'!$A$2:$O$265,13,FALSE)</f>
        <v>0</v>
      </c>
      <c r="G59">
        <f>VLOOKUP(A59,'LFP(all)'!$A$2:$O$265,15,FALSE)</f>
        <v>0</v>
      </c>
    </row>
    <row r="60" spans="1:7">
      <c r="A60" s="20" t="s">
        <v>41</v>
      </c>
      <c r="B60">
        <f>VLOOKUP(A60,'LFP(all)'!$A$2:$O$265,5,FALSE)</f>
        <v>0</v>
      </c>
      <c r="C60">
        <f>VLOOKUP(A60,'LFP(all)'!$A$2:$O$265,7,FALSE)</f>
        <v>0</v>
      </c>
      <c r="D60">
        <f>VLOOKUP(A60,'LFP(all)'!$A$2:$O$265,9,FALSE)</f>
        <v>0</v>
      </c>
      <c r="E60">
        <f>VLOOKUP(A60,'LFP(all)'!$A$2:$O$265,11,FALSE)</f>
        <v>0</v>
      </c>
      <c r="F60">
        <f>VLOOKUP(A60,'LFP(all)'!$A$2:$O$265,13,FALSE)</f>
        <v>0</v>
      </c>
      <c r="G60">
        <f>VLOOKUP(A60,'LFP(all)'!$A$2:$O$265,15,FALSE)</f>
        <v>0</v>
      </c>
    </row>
    <row r="61" spans="1:7">
      <c r="A61" s="20" t="s">
        <v>52</v>
      </c>
      <c r="B61">
        <f>VLOOKUP(A61,'LFP(all)'!$A$2:$O$265,5,FALSE)</f>
        <v>55.7859993</v>
      </c>
      <c r="C61">
        <f>VLOOKUP(A61,'LFP(all)'!$A$2:$O$265,7,FALSE)</f>
        <v>52.265098600000002</v>
      </c>
      <c r="D61">
        <f>VLOOKUP(A61,'LFP(all)'!$A$2:$O$265,9,FALSE)</f>
        <v>52.507301300000002</v>
      </c>
      <c r="E61">
        <f>VLOOKUP(A61,'LFP(all)'!$A$2:$O$265,11,FALSE)</f>
        <v>53.313598599999999</v>
      </c>
      <c r="F61">
        <f>VLOOKUP(A61,'LFP(all)'!$A$2:$O$265,13,FALSE)</f>
        <v>54.714401199999998</v>
      </c>
      <c r="G61">
        <f>VLOOKUP(A61,'LFP(all)'!$A$2:$O$265,15,FALSE)</f>
        <v>55.1609993</v>
      </c>
    </row>
    <row r="62" spans="1:7">
      <c r="A62" s="20" t="s">
        <v>48</v>
      </c>
      <c r="B62">
        <f>VLOOKUP(A62,'LFP(all)'!$A$2:$O$265,5,FALSE)</f>
        <v>0</v>
      </c>
      <c r="C62">
        <f>VLOOKUP(A62,'LFP(all)'!$A$2:$O$265,7,FALSE)</f>
        <v>0</v>
      </c>
      <c r="D62">
        <f>VLOOKUP(A62,'LFP(all)'!$A$2:$O$265,9,FALSE)</f>
        <v>66.839996299999996</v>
      </c>
      <c r="E62">
        <f>VLOOKUP(A62,'LFP(all)'!$A$2:$O$265,11,FALSE)</f>
        <v>84.522399899999996</v>
      </c>
      <c r="F62">
        <f>VLOOKUP(A62,'LFP(all)'!$A$2:$O$265,13,FALSE)</f>
        <v>0</v>
      </c>
      <c r="G62">
        <f>VLOOKUP(A62,'LFP(all)'!$A$2:$O$265,15,FALSE)</f>
        <v>0</v>
      </c>
    </row>
    <row r="63" spans="1:7">
      <c r="A63" s="20" t="s">
        <v>20</v>
      </c>
      <c r="B63">
        <f>VLOOKUP(A63,'LFP(all)'!$A$2:$O$265,5,FALSE)</f>
        <v>78.939102199999994</v>
      </c>
      <c r="C63">
        <f>VLOOKUP(A63,'LFP(all)'!$A$2:$O$265,7,FALSE)</f>
        <v>84.750999500000006</v>
      </c>
      <c r="D63">
        <f>VLOOKUP(A63,'LFP(all)'!$A$2:$O$265,9,FALSE)</f>
        <v>67.820297199999999</v>
      </c>
      <c r="E63">
        <f>VLOOKUP(A63,'LFP(all)'!$A$2:$O$265,11,FALSE)</f>
        <v>80.292602500000001</v>
      </c>
      <c r="F63">
        <f>VLOOKUP(A63,'LFP(all)'!$A$2:$O$265,13,FALSE)</f>
        <v>81.734703100000004</v>
      </c>
      <c r="G63">
        <f>VLOOKUP(A63,'LFP(all)'!$A$2:$O$265,15,FALSE)</f>
        <v>0</v>
      </c>
    </row>
    <row r="64" spans="1:7">
      <c r="A64" s="20" t="s">
        <v>33</v>
      </c>
      <c r="B64">
        <f>VLOOKUP(A64,'LFP(all)'!$A$2:$O$265,5,FALSE)</f>
        <v>0</v>
      </c>
      <c r="C64">
        <f>VLOOKUP(A64,'LFP(all)'!$A$2:$O$265,7,FALSE)</f>
        <v>0</v>
      </c>
      <c r="D64">
        <f>VLOOKUP(A64,'LFP(all)'!$A$2:$O$265,9,FALSE)</f>
        <v>40.987499200000002</v>
      </c>
      <c r="E64">
        <f>VLOOKUP(A64,'LFP(all)'!$A$2:$O$265,11,FALSE)</f>
        <v>42.930000300000003</v>
      </c>
      <c r="F64">
        <f>VLOOKUP(A64,'LFP(all)'!$A$2:$O$265,13,FALSE)</f>
        <v>43.150001500000002</v>
      </c>
      <c r="G64">
        <f>VLOOKUP(A64,'LFP(all)'!$A$2:$O$265,15,FALSE)</f>
        <v>0</v>
      </c>
    </row>
    <row r="65" spans="1:7">
      <c r="A65" s="20" t="s">
        <v>44</v>
      </c>
      <c r="B65">
        <f>VLOOKUP(A65,'LFP(all)'!$A$2:$O$265,5,FALSE)</f>
        <v>0</v>
      </c>
      <c r="C65">
        <f>VLOOKUP(A65,'LFP(all)'!$A$2:$O$265,7,FALSE)</f>
        <v>0</v>
      </c>
      <c r="D65">
        <f>VLOOKUP(A65,'LFP(all)'!$A$2:$O$265,9,FALSE)</f>
        <v>0</v>
      </c>
      <c r="E65">
        <f>VLOOKUP(A65,'LFP(all)'!$A$2:$O$265,11,FALSE)</f>
        <v>61.828601800000001</v>
      </c>
      <c r="F65">
        <f>VLOOKUP(A65,'LFP(all)'!$A$2:$O$265,13,FALSE)</f>
        <v>0</v>
      </c>
      <c r="G65">
        <f>VLOOKUP(A65,'LFP(all)'!$A$2:$O$265,15,FALSE)</f>
        <v>0</v>
      </c>
    </row>
    <row r="66" spans="1:7">
      <c r="A66" s="20" t="s">
        <v>45</v>
      </c>
      <c r="B66">
        <f>VLOOKUP(A66,'LFP(all)'!$A$2:$O$265,5,FALSE)</f>
        <v>0</v>
      </c>
      <c r="C66">
        <f>VLOOKUP(A66,'LFP(all)'!$A$2:$O$265,7,FALSE)</f>
        <v>0</v>
      </c>
      <c r="D66">
        <f>VLOOKUP(A66,'LFP(all)'!$A$2:$O$265,9,FALSE)</f>
        <v>0</v>
      </c>
      <c r="E66">
        <f>VLOOKUP(A66,'LFP(all)'!$A$2:$O$265,11,FALSE)</f>
        <v>0</v>
      </c>
      <c r="F66">
        <f>VLOOKUP(A66,'LFP(all)'!$A$2:$O$265,13,FALSE)</f>
        <v>0</v>
      </c>
      <c r="G66">
        <f>VLOOKUP(A66,'LFP(all)'!$A$2:$O$265,15,FALSE)</f>
        <v>0</v>
      </c>
    </row>
    <row r="67" spans="1:7">
      <c r="A67" s="20" t="s">
        <v>42</v>
      </c>
      <c r="B67">
        <f>VLOOKUP(A67,'LFP(all)'!$A$2:$O$265,5,FALSE)</f>
        <v>0</v>
      </c>
      <c r="C67">
        <f>VLOOKUP(A67,'LFP(all)'!$A$2:$O$265,7,FALSE)</f>
        <v>75.309997600000003</v>
      </c>
      <c r="D67">
        <f>VLOOKUP(A67,'LFP(all)'!$A$2:$O$265,9,FALSE)</f>
        <v>0</v>
      </c>
      <c r="E67">
        <f>VLOOKUP(A67,'LFP(all)'!$A$2:$O$265,11,FALSE)</f>
        <v>0</v>
      </c>
      <c r="F67">
        <f>VLOOKUP(A67,'LFP(all)'!$A$2:$O$265,13,FALSE)</f>
        <v>0</v>
      </c>
      <c r="G67">
        <f>VLOOKUP(A67,'LFP(all)'!$A$2:$O$265,15,FALSE)</f>
        <v>0</v>
      </c>
    </row>
    <row r="68" spans="1:7">
      <c r="A68" s="20" t="s">
        <v>17</v>
      </c>
      <c r="B68">
        <f>VLOOKUP(A68,'LFP(all)'!$A$2:$O$265,5,FALSE)</f>
        <v>50.084201800000002</v>
      </c>
      <c r="C68">
        <f>VLOOKUP(A68,'LFP(all)'!$A$2:$O$265,7,FALSE)</f>
        <v>50.9972992</v>
      </c>
      <c r="D68">
        <f>VLOOKUP(A68,'LFP(all)'!$A$2:$O$265,9,FALSE)</f>
        <v>0</v>
      </c>
      <c r="E68">
        <f>VLOOKUP(A68,'LFP(all)'!$A$2:$O$265,11,FALSE)</f>
        <v>50.997398400000002</v>
      </c>
      <c r="F68">
        <f>VLOOKUP(A68,'LFP(all)'!$A$2:$O$265,13,FALSE)</f>
        <v>0</v>
      </c>
      <c r="G68">
        <f>VLOOKUP(A68,'LFP(all)'!$A$2:$O$265,15,FALSE)</f>
        <v>50.993499800000002</v>
      </c>
    </row>
    <row r="69" spans="1:7">
      <c r="A69" s="20" t="s">
        <v>26</v>
      </c>
      <c r="B69">
        <f>VLOOKUP(A69,'LFP(all)'!$A$2:$O$265,5,FALSE)</f>
        <v>83.330100999999999</v>
      </c>
      <c r="C69">
        <f>VLOOKUP(A69,'LFP(all)'!$A$2:$O$265,7,FALSE)</f>
        <v>0</v>
      </c>
      <c r="D69">
        <f>VLOOKUP(A69,'LFP(all)'!$A$2:$O$265,9,FALSE)</f>
        <v>0</v>
      </c>
      <c r="E69">
        <f>VLOOKUP(A69,'LFP(all)'!$A$2:$O$265,11,FALSE)</f>
        <v>0</v>
      </c>
      <c r="F69">
        <f>VLOOKUP(A69,'LFP(all)'!$A$2:$O$265,13,FALSE)</f>
        <v>0</v>
      </c>
      <c r="G69">
        <f>VLOOKUP(A69,'LFP(all)'!$A$2:$O$265,15,FALSE)</f>
        <v>0</v>
      </c>
    </row>
    <row r="70" spans="1:7">
      <c r="A70" s="20" t="s">
        <v>35</v>
      </c>
      <c r="B70">
        <f>VLOOKUP(A70,'LFP(all)'!$A$2:$O$265,5,FALSE)</f>
        <v>0</v>
      </c>
      <c r="C70">
        <f>VLOOKUP(A70,'LFP(all)'!$A$2:$O$265,7,FALSE)</f>
        <v>53.532798800000002</v>
      </c>
      <c r="D70">
        <f>VLOOKUP(A70,'LFP(all)'!$A$2:$O$265,9,FALSE)</f>
        <v>51.605499299999998</v>
      </c>
      <c r="E70">
        <f>VLOOKUP(A70,'LFP(all)'!$A$2:$O$265,11,FALSE)</f>
        <v>0</v>
      </c>
      <c r="F70">
        <f>VLOOKUP(A70,'LFP(all)'!$A$2:$O$265,13,FALSE)</f>
        <v>0</v>
      </c>
      <c r="G70">
        <f>VLOOKUP(A70,'LFP(all)'!$A$2:$O$265,15,FALSE)</f>
        <v>47.980201700000002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5999D-1700-CC46-84C2-C270495C9DCD}">
  <dimension ref="A1:N93"/>
  <sheetViews>
    <sheetView topLeftCell="A41" workbookViewId="0">
      <selection activeCell="A53" sqref="A5:A93"/>
    </sheetView>
  </sheetViews>
  <sheetFormatPr baseColWidth="10" defaultRowHeight="16"/>
  <sheetData>
    <row r="1" spans="1:14" ht="23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5"/>
    </row>
    <row r="2" spans="1:14" ht="24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9" t="s">
        <v>13</v>
      </c>
    </row>
    <row r="3" spans="1:14" ht="24">
      <c r="A3" s="10" t="s">
        <v>14</v>
      </c>
      <c r="B3" s="11">
        <v>2650609</v>
      </c>
      <c r="C3" s="11">
        <v>5590717</v>
      </c>
      <c r="D3" s="11">
        <v>5652899</v>
      </c>
      <c r="E3" s="11">
        <v>6881131</v>
      </c>
      <c r="F3" s="11">
        <v>7465404</v>
      </c>
      <c r="G3" s="11">
        <v>8780353</v>
      </c>
      <c r="H3" s="11">
        <v>10784371</v>
      </c>
      <c r="I3" s="11">
        <v>12311986</v>
      </c>
      <c r="J3" s="11">
        <v>14566715</v>
      </c>
      <c r="K3" s="11">
        <v>19614943</v>
      </c>
      <c r="L3" s="11" t="s">
        <v>15</v>
      </c>
      <c r="M3" s="11">
        <v>14303731</v>
      </c>
    </row>
    <row r="4" spans="1:14" ht="24">
      <c r="A4" s="10" t="s">
        <v>106</v>
      </c>
      <c r="B4" s="11">
        <v>1659315</v>
      </c>
      <c r="C4" s="11">
        <v>4354750</v>
      </c>
      <c r="D4" s="11">
        <v>4040759</v>
      </c>
      <c r="E4" s="11">
        <v>4489046</v>
      </c>
      <c r="F4" s="11">
        <v>4549445</v>
      </c>
      <c r="G4" s="11">
        <v>6478494</v>
      </c>
      <c r="H4" s="11">
        <v>7560426</v>
      </c>
      <c r="I4" s="11">
        <v>8498802</v>
      </c>
      <c r="J4" s="11">
        <v>10837087</v>
      </c>
      <c r="K4" s="12">
        <v>13026796</v>
      </c>
      <c r="L4" s="12">
        <v>11003986</v>
      </c>
      <c r="M4" s="12">
        <v>10550488</v>
      </c>
    </row>
    <row r="5" spans="1:14" ht="23">
      <c r="A5" s="13" t="s">
        <v>16</v>
      </c>
      <c r="B5" s="14">
        <v>259</v>
      </c>
      <c r="C5" s="15">
        <v>-2295</v>
      </c>
      <c r="D5" s="14">
        <v>-624</v>
      </c>
      <c r="E5" s="15">
        <v>1103</v>
      </c>
      <c r="F5" s="14">
        <v>951</v>
      </c>
      <c r="G5" s="14">
        <v>337</v>
      </c>
      <c r="H5" s="14">
        <v>-74</v>
      </c>
      <c r="I5" s="15">
        <v>1516</v>
      </c>
      <c r="J5" s="15">
        <v>1095</v>
      </c>
      <c r="K5" s="14">
        <v>462</v>
      </c>
      <c r="L5" s="15">
        <v>1273</v>
      </c>
      <c r="M5" s="15">
        <v>5191</v>
      </c>
      <c r="N5" t="str">
        <f>VLOOKUP(A5,'[1]08-20EPI 汇总'!A:G,1,0)</f>
        <v>阿曼</v>
      </c>
    </row>
    <row r="6" spans="1:14" ht="23">
      <c r="A6" s="13" t="s">
        <v>17</v>
      </c>
      <c r="B6" s="15">
        <v>91063</v>
      </c>
      <c r="C6" s="15">
        <v>26537</v>
      </c>
      <c r="D6" s="15">
        <v>7675</v>
      </c>
      <c r="E6" s="15">
        <v>33135</v>
      </c>
      <c r="F6" s="15">
        <v>33328</v>
      </c>
      <c r="G6" s="15">
        <v>8893</v>
      </c>
      <c r="H6" s="15">
        <v>16357</v>
      </c>
      <c r="I6" s="15">
        <v>101426</v>
      </c>
      <c r="J6" s="15">
        <v>32074</v>
      </c>
      <c r="K6" s="15">
        <v>63294</v>
      </c>
      <c r="L6" s="15">
        <v>67819</v>
      </c>
      <c r="M6" s="15">
        <v>-19873</v>
      </c>
      <c r="N6" t="str">
        <f>VLOOKUP(A6,'[1]08-20EPI 汇总'!A:G,1,0)</f>
        <v>巴基斯坦</v>
      </c>
    </row>
    <row r="7" spans="1:14" ht="23">
      <c r="A7" s="13" t="s">
        <v>18</v>
      </c>
      <c r="B7" s="14">
        <v>450</v>
      </c>
      <c r="C7" s="15">
        <v>3369</v>
      </c>
      <c r="D7" s="15">
        <v>4024</v>
      </c>
      <c r="E7" s="15">
        <v>24409</v>
      </c>
      <c r="F7" s="15">
        <v>26719</v>
      </c>
      <c r="G7" s="15">
        <v>7490</v>
      </c>
      <c r="H7" s="15">
        <v>5440</v>
      </c>
      <c r="I7" s="15">
        <v>22495</v>
      </c>
      <c r="J7" s="15">
        <v>-2759</v>
      </c>
      <c r="K7" s="15">
        <v>3221</v>
      </c>
      <c r="L7" s="15">
        <v>10884</v>
      </c>
      <c r="M7" s="15">
        <v>5882</v>
      </c>
      <c r="N7" t="str">
        <f>VLOOKUP(A7,'[1]08-20EPI 汇总'!A:G,1,0)</f>
        <v>菲律宾</v>
      </c>
    </row>
    <row r="8" spans="1:14" ht="23">
      <c r="A8" s="13" t="s">
        <v>19</v>
      </c>
      <c r="B8" s="15">
        <v>27992</v>
      </c>
      <c r="C8" s="15">
        <v>49643</v>
      </c>
      <c r="D8" s="15">
        <v>6681</v>
      </c>
      <c r="E8" s="15">
        <v>3606</v>
      </c>
      <c r="F8" s="15">
        <v>58160</v>
      </c>
      <c r="G8" s="15">
        <v>299599</v>
      </c>
      <c r="H8" s="15">
        <v>81149</v>
      </c>
      <c r="I8" s="15">
        <v>-4007</v>
      </c>
      <c r="J8" s="15">
        <v>-251027</v>
      </c>
      <c r="K8" s="15">
        <v>48770</v>
      </c>
      <c r="L8" s="15">
        <v>207047</v>
      </c>
      <c r="M8" s="15">
        <v>11835</v>
      </c>
      <c r="N8" t="str">
        <f>VLOOKUP(A8,'[1]08-20EPI 汇总'!A:G,1,0)</f>
        <v>哈萨克斯坦</v>
      </c>
    </row>
    <row r="9" spans="1:14" ht="23">
      <c r="A9" s="13" t="s">
        <v>20</v>
      </c>
      <c r="B9" s="15">
        <v>6445</v>
      </c>
      <c r="C9" s="15">
        <v>20464</v>
      </c>
      <c r="D9" s="15">
        <v>21583</v>
      </c>
      <c r="E9" s="15">
        <v>46651</v>
      </c>
      <c r="F9" s="15">
        <v>56602</v>
      </c>
      <c r="G9" s="15">
        <v>55966</v>
      </c>
      <c r="H9" s="15">
        <v>49933</v>
      </c>
      <c r="I9" s="15">
        <v>43827</v>
      </c>
      <c r="J9" s="15">
        <v>41968</v>
      </c>
      <c r="K9" s="15">
        <v>62567</v>
      </c>
      <c r="L9" s="15">
        <v>74424</v>
      </c>
      <c r="M9" s="15">
        <v>77834</v>
      </c>
      <c r="N9" t="str">
        <f>VLOOKUP(A9,'[1]08-20EPI 汇总'!A:G,1,0)</f>
        <v>柬埔寨</v>
      </c>
    </row>
    <row r="10" spans="1:14" ht="23">
      <c r="A10" s="13" t="s">
        <v>21</v>
      </c>
      <c r="B10" s="14">
        <v>-625</v>
      </c>
      <c r="C10" s="14">
        <v>244</v>
      </c>
      <c r="D10" s="14">
        <v>292</v>
      </c>
      <c r="E10" s="15">
        <v>2286</v>
      </c>
      <c r="F10" s="15">
        <v>4200</v>
      </c>
      <c r="G10" s="15">
        <v>-1188</v>
      </c>
      <c r="H10" s="14">
        <v>-59</v>
      </c>
      <c r="I10" s="15">
        <v>16191</v>
      </c>
      <c r="J10" s="15">
        <v>14444</v>
      </c>
      <c r="K10" s="15">
        <v>5055</v>
      </c>
      <c r="L10" s="15">
        <v>17508</v>
      </c>
      <c r="M10" s="15">
        <v>19208</v>
      </c>
      <c r="N10" t="str">
        <f>VLOOKUP(A10,'[1]08-20EPI 汇总'!A:G,1,0)</f>
        <v>科威特</v>
      </c>
    </row>
    <row r="11" spans="1:14" ht="23">
      <c r="A11" s="13" t="s">
        <v>22</v>
      </c>
      <c r="B11" s="14" t="s">
        <v>23</v>
      </c>
      <c r="C11" s="14" t="s">
        <v>23</v>
      </c>
      <c r="D11" s="14" t="s">
        <v>23</v>
      </c>
      <c r="E11" s="14">
        <v>42</v>
      </c>
      <c r="F11" s="14" t="s">
        <v>23</v>
      </c>
      <c r="G11" s="14" t="s">
        <v>23</v>
      </c>
      <c r="H11" s="14">
        <v>68</v>
      </c>
      <c r="I11" s="14">
        <v>9</v>
      </c>
      <c r="J11" s="14" t="s">
        <v>23</v>
      </c>
      <c r="K11" s="14" t="s">
        <v>23</v>
      </c>
      <c r="L11" s="16" t="s">
        <v>23</v>
      </c>
      <c r="M11" s="16" t="s">
        <v>23</v>
      </c>
      <c r="N11" t="str">
        <f>VLOOKUP(A11,'[1]08-20EPI 汇总'!A:G,1,0)</f>
        <v>黎巴嫩</v>
      </c>
    </row>
    <row r="12" spans="1:14" ht="23">
      <c r="A12" s="13" t="s">
        <v>24</v>
      </c>
      <c r="B12" s="15">
        <v>-3282</v>
      </c>
      <c r="C12" s="15">
        <v>3443</v>
      </c>
      <c r="D12" s="15">
        <v>5378</v>
      </c>
      <c r="E12" s="15">
        <v>16354</v>
      </c>
      <c r="F12" s="15">
        <v>9513</v>
      </c>
      <c r="G12" s="15">
        <v>19904</v>
      </c>
      <c r="H12" s="15">
        <v>61638</v>
      </c>
      <c r="I12" s="15">
        <v>52134</v>
      </c>
      <c r="J12" s="15">
        <v>48891</v>
      </c>
      <c r="K12" s="15">
        <v>182996</v>
      </c>
      <c r="L12" s="15">
        <v>172214</v>
      </c>
      <c r="M12" s="15">
        <v>166270</v>
      </c>
      <c r="N12" t="str">
        <f>VLOOKUP(A12,'[1]08-20EPI 汇总'!A:G,1,0)</f>
        <v>马来西亚</v>
      </c>
    </row>
    <row r="13" spans="1:14" ht="23">
      <c r="A13" s="13" t="s">
        <v>25</v>
      </c>
      <c r="B13" s="15">
        <v>9231</v>
      </c>
      <c r="C13" s="15">
        <v>23253</v>
      </c>
      <c r="D13" s="15">
        <v>37670</v>
      </c>
      <c r="E13" s="15">
        <v>87561</v>
      </c>
      <c r="F13" s="15">
        <v>21782</v>
      </c>
      <c r="G13" s="15">
        <v>74896</v>
      </c>
      <c r="H13" s="15">
        <v>47533</v>
      </c>
      <c r="I13" s="15">
        <v>34313</v>
      </c>
      <c r="J13" s="15">
        <v>33172</v>
      </c>
      <c r="K13" s="15">
        <v>28769</v>
      </c>
      <c r="L13" s="15">
        <v>42818</v>
      </c>
      <c r="M13" s="15">
        <v>-19724</v>
      </c>
      <c r="N13" t="str">
        <f>VLOOKUP(A13,'[1]08-20EPI 汇总'!A:G,1,0)</f>
        <v>缅甸</v>
      </c>
    </row>
    <row r="14" spans="1:14" ht="23">
      <c r="A14" s="13" t="s">
        <v>26</v>
      </c>
      <c r="B14" s="14">
        <v>99</v>
      </c>
      <c r="C14" s="14">
        <v>1</v>
      </c>
      <c r="D14" s="14">
        <v>118</v>
      </c>
      <c r="E14" s="14">
        <v>86</v>
      </c>
      <c r="F14" s="14">
        <v>858</v>
      </c>
      <c r="G14" s="14">
        <v>765</v>
      </c>
      <c r="H14" s="15">
        <v>3697</v>
      </c>
      <c r="I14" s="15">
        <v>4504</v>
      </c>
      <c r="J14" s="15">
        <v>7888</v>
      </c>
      <c r="K14" s="15">
        <v>-4882</v>
      </c>
      <c r="L14" s="14">
        <v>755</v>
      </c>
      <c r="M14" s="15">
        <v>5122</v>
      </c>
      <c r="N14" t="str">
        <f>VLOOKUP(A14,'[1]08-20EPI 汇总'!A:G,1,0)</f>
        <v>尼泊尔</v>
      </c>
    </row>
    <row r="15" spans="1:14" ht="23">
      <c r="A15" s="13" t="s">
        <v>27</v>
      </c>
      <c r="B15" s="15">
        <v>3903</v>
      </c>
      <c r="C15" s="15">
        <v>5862</v>
      </c>
      <c r="D15" s="15">
        <v>8410</v>
      </c>
      <c r="E15" s="15">
        <v>33799</v>
      </c>
      <c r="F15" s="15">
        <v>14942</v>
      </c>
      <c r="G15" s="15">
        <v>21065</v>
      </c>
      <c r="H15" s="15">
        <v>43405</v>
      </c>
      <c r="I15" s="15">
        <v>39445</v>
      </c>
      <c r="J15" s="15">
        <v>24042</v>
      </c>
      <c r="K15" s="15">
        <v>34401</v>
      </c>
      <c r="L15" s="15">
        <v>44405</v>
      </c>
      <c r="M15" s="15">
        <v>46841</v>
      </c>
      <c r="N15" t="str">
        <f>VLOOKUP(A15,'[1]08-20EPI 汇总'!A:G,1,0)</f>
        <v>日本</v>
      </c>
    </row>
    <row r="16" spans="1:14" ht="23">
      <c r="A16" s="13" t="s">
        <v>28</v>
      </c>
      <c r="B16" s="14">
        <v>30</v>
      </c>
      <c r="C16" s="14" t="s">
        <v>23</v>
      </c>
      <c r="D16" s="14" t="s">
        <v>23</v>
      </c>
      <c r="E16" s="14" t="s">
        <v>23</v>
      </c>
      <c r="F16" s="15">
        <v>8954</v>
      </c>
      <c r="G16" s="14">
        <v>348</v>
      </c>
      <c r="H16" s="15">
        <v>7634</v>
      </c>
      <c r="I16" s="14" t="s">
        <v>23</v>
      </c>
      <c r="J16" s="14">
        <v>176</v>
      </c>
      <c r="K16" s="14">
        <v>525</v>
      </c>
      <c r="L16" s="15">
        <v>60341</v>
      </c>
      <c r="M16" s="15">
        <v>11390</v>
      </c>
      <c r="N16" t="str">
        <f>VLOOKUP(A16,'[1]08-20EPI 汇总'!A:G,1,0)</f>
        <v>塞浦路斯</v>
      </c>
    </row>
    <row r="17" spans="1:14" ht="23">
      <c r="A17" s="13" t="s">
        <v>29</v>
      </c>
      <c r="B17" s="15">
        <v>11796</v>
      </c>
      <c r="C17" s="15">
        <v>8839</v>
      </c>
      <c r="D17" s="15">
        <v>9023</v>
      </c>
      <c r="E17" s="15">
        <v>3648</v>
      </c>
      <c r="F17" s="15">
        <v>12256</v>
      </c>
      <c r="G17" s="15">
        <v>15367</v>
      </c>
      <c r="H17" s="15">
        <v>47882</v>
      </c>
      <c r="I17" s="15">
        <v>18430</v>
      </c>
      <c r="J17" s="15">
        <v>40479</v>
      </c>
      <c r="K17" s="15">
        <v>2390</v>
      </c>
      <c r="L17" s="15">
        <v>-34518</v>
      </c>
      <c r="M17" s="15">
        <v>38783</v>
      </c>
      <c r="N17" t="str">
        <f>VLOOKUP(A17,'[1]08-20EPI 汇总'!A:G,1,0)</f>
        <v>沙特阿拉伯</v>
      </c>
    </row>
    <row r="18" spans="1:14" ht="23">
      <c r="A18" s="13" t="s">
        <v>30</v>
      </c>
      <c r="B18" s="15">
        <v>7641</v>
      </c>
      <c r="C18" s="15">
        <v>4547</v>
      </c>
      <c r="D18" s="15">
        <v>4977</v>
      </c>
      <c r="E18" s="15">
        <v>69987</v>
      </c>
      <c r="F18" s="15">
        <v>23011</v>
      </c>
      <c r="G18" s="15">
        <v>47860</v>
      </c>
      <c r="H18" s="15">
        <v>75519</v>
      </c>
      <c r="I18" s="15">
        <v>83946</v>
      </c>
      <c r="J18" s="15">
        <v>40724</v>
      </c>
      <c r="K18" s="15">
        <v>-9612</v>
      </c>
      <c r="L18" s="15">
        <v>19091</v>
      </c>
      <c r="M18" s="15">
        <v>35282</v>
      </c>
      <c r="N18" t="str">
        <f>VLOOKUP(A18,'[1]08-20EPI 汇总'!A:G,1,0)</f>
        <v>泰国</v>
      </c>
    </row>
    <row r="19" spans="1:14" ht="23">
      <c r="A19" s="13" t="s">
        <v>31</v>
      </c>
      <c r="B19" s="14">
        <v>126</v>
      </c>
      <c r="C19" s="15">
        <v>8671</v>
      </c>
      <c r="D19" s="15">
        <v>11968</v>
      </c>
      <c r="E19" s="15">
        <v>45051</v>
      </c>
      <c r="F19" s="15">
        <v>-38304</v>
      </c>
      <c r="G19" s="15">
        <v>1234</v>
      </c>
      <c r="H19" s="15">
        <v>-3243</v>
      </c>
      <c r="I19" s="15">
        <v>19515</v>
      </c>
      <c r="J19" s="15">
        <v>-31457</v>
      </c>
      <c r="K19" s="15">
        <v>14210</v>
      </c>
      <c r="L19" s="15">
        <v>7136</v>
      </c>
      <c r="M19" s="15">
        <v>-1509</v>
      </c>
      <c r="N19" t="str">
        <f>VLOOKUP(A19,'[1]08-20EPI 汇总'!A:G,1,0)</f>
        <v>土库曼斯坦</v>
      </c>
    </row>
    <row r="20" spans="1:14" ht="23">
      <c r="A20" s="13" t="s">
        <v>32</v>
      </c>
      <c r="B20" s="15">
        <v>1315</v>
      </c>
      <c r="C20" s="15">
        <v>3937</v>
      </c>
      <c r="D20" s="14">
        <v>493</v>
      </c>
      <c r="E20" s="14">
        <v>-463</v>
      </c>
      <c r="F20" s="15">
        <v>8825</v>
      </c>
      <c r="G20" s="15">
        <v>-2679</v>
      </c>
      <c r="H20" s="15">
        <v>4417</v>
      </c>
      <c r="I20" s="15">
        <v>18059</v>
      </c>
      <c r="J20" s="15">
        <v>12789</v>
      </c>
      <c r="K20" s="15">
        <v>317186</v>
      </c>
      <c r="L20" s="15">
        <v>631990</v>
      </c>
      <c r="M20" s="15">
        <v>641126</v>
      </c>
      <c r="N20" t="str">
        <f>VLOOKUP(A20,'[1]08-20EPI 汇总'!A:G,1,0)</f>
        <v>乌兹别克斯坦</v>
      </c>
    </row>
    <row r="21" spans="1:14" ht="23">
      <c r="A21" s="13" t="s">
        <v>33</v>
      </c>
      <c r="B21" s="14">
        <v>36</v>
      </c>
      <c r="C21" s="14">
        <v>-166</v>
      </c>
      <c r="D21" s="14">
        <v>179</v>
      </c>
      <c r="E21" s="15">
        <v>4814</v>
      </c>
      <c r="F21" s="15">
        <v>12244</v>
      </c>
      <c r="G21" s="15">
        <v>14840</v>
      </c>
      <c r="H21" s="15">
        <v>2002</v>
      </c>
      <c r="I21" s="15">
        <v>8286</v>
      </c>
      <c r="J21" s="15">
        <v>1231</v>
      </c>
      <c r="K21" s="14">
        <v>39.036999999999999</v>
      </c>
      <c r="L21" s="15">
        <v>-36829</v>
      </c>
      <c r="M21" s="15">
        <v>-56733</v>
      </c>
      <c r="N21" t="str">
        <f>VLOOKUP(A21,'[1]08-20EPI 汇总'!A:G,1,0)</f>
        <v>伊拉克</v>
      </c>
    </row>
    <row r="22" spans="1:14" ht="23">
      <c r="A22" s="13" t="s">
        <v>34</v>
      </c>
      <c r="B22" s="14">
        <v>222</v>
      </c>
      <c r="C22" s="14">
        <v>-100</v>
      </c>
      <c r="D22" s="14" t="s">
        <v>23</v>
      </c>
      <c r="E22" s="15">
        <v>1050</v>
      </c>
      <c r="F22" s="14">
        <v>201</v>
      </c>
      <c r="G22" s="15">
        <v>1158</v>
      </c>
      <c r="H22" s="14">
        <v>189</v>
      </c>
      <c r="I22" s="15">
        <v>5258</v>
      </c>
      <c r="J22" s="15">
        <v>22974</v>
      </c>
      <c r="K22" s="15">
        <v>9293</v>
      </c>
      <c r="L22" s="15">
        <v>28998</v>
      </c>
      <c r="M22" s="15">
        <v>20620</v>
      </c>
      <c r="N22" t="str">
        <f>VLOOKUP(A22,'[1]08-20EPI 汇总'!A:G,1,0)</f>
        <v>以色列</v>
      </c>
    </row>
    <row r="23" spans="1:14" ht="23">
      <c r="A23" s="13" t="s">
        <v>35</v>
      </c>
      <c r="B23" s="15">
        <v>2202</v>
      </c>
      <c r="C23" s="15">
        <v>10188</v>
      </c>
      <c r="D23" s="15">
        <v>-2488</v>
      </c>
      <c r="E23" s="15">
        <v>4761</v>
      </c>
      <c r="F23" s="15">
        <v>18008</v>
      </c>
      <c r="G23" s="15">
        <v>27681</v>
      </c>
      <c r="H23" s="15">
        <v>14857</v>
      </c>
      <c r="I23" s="15">
        <v>31718</v>
      </c>
      <c r="J23" s="15">
        <v>70525</v>
      </c>
      <c r="K23" s="15">
        <v>146088</v>
      </c>
      <c r="L23" s="15">
        <v>168225</v>
      </c>
      <c r="M23" s="15">
        <v>186682</v>
      </c>
      <c r="N23" t="str">
        <f>VLOOKUP(A23,'[1]08-20EPI 汇总'!A:G,1,0)</f>
        <v>印度</v>
      </c>
    </row>
    <row r="24" spans="1:14" ht="23">
      <c r="A24" s="13" t="s">
        <v>36</v>
      </c>
      <c r="B24" s="15">
        <v>9909</v>
      </c>
      <c r="C24" s="15">
        <v>17398</v>
      </c>
      <c r="D24" s="15">
        <v>22609</v>
      </c>
      <c r="E24" s="15">
        <v>20131</v>
      </c>
      <c r="F24" s="15">
        <v>59219</v>
      </c>
      <c r="G24" s="15">
        <v>136129</v>
      </c>
      <c r="H24" s="15">
        <v>156338</v>
      </c>
      <c r="I24" s="15">
        <v>127198</v>
      </c>
      <c r="J24" s="15">
        <v>145057</v>
      </c>
      <c r="K24" s="14">
        <v>613</v>
      </c>
      <c r="L24" s="15">
        <v>1516</v>
      </c>
      <c r="M24" s="15">
        <v>8652</v>
      </c>
      <c r="N24" t="str">
        <f>VLOOKUP(A24,'[1]08-20EPI 汇总'!A:G,1,0)</f>
        <v>印度尼西亚</v>
      </c>
    </row>
    <row r="25" spans="1:14" ht="23">
      <c r="A25" s="13" t="s">
        <v>37</v>
      </c>
      <c r="B25" s="14">
        <v>60</v>
      </c>
      <c r="C25" s="14">
        <v>-163</v>
      </c>
      <c r="D25" s="14">
        <v>11</v>
      </c>
      <c r="E25" s="14">
        <v>7</v>
      </c>
      <c r="F25" s="14">
        <v>18</v>
      </c>
      <c r="G25" s="14">
        <v>983</v>
      </c>
      <c r="H25" s="14">
        <v>77</v>
      </c>
      <c r="I25" s="14">
        <v>674</v>
      </c>
      <c r="J25" s="14">
        <v>158</v>
      </c>
      <c r="K25" s="15">
        <v>127904</v>
      </c>
      <c r="L25" s="15">
        <v>76440</v>
      </c>
      <c r="M25" s="15">
        <v>115083</v>
      </c>
      <c r="N25" t="str">
        <f>VLOOKUP(A25,'[1]08-20EPI 汇总'!A:G,1,0)</f>
        <v>约旦</v>
      </c>
    </row>
    <row r="26" spans="1:14" ht="23">
      <c r="A26" s="13" t="s">
        <v>38</v>
      </c>
      <c r="B26" s="15">
        <v>11088</v>
      </c>
      <c r="C26" s="15">
        <v>11984</v>
      </c>
      <c r="D26" s="15">
        <v>11239</v>
      </c>
      <c r="E26" s="15">
        <v>30513</v>
      </c>
      <c r="F26" s="15">
        <v>18919</v>
      </c>
      <c r="G26" s="15">
        <v>34943</v>
      </c>
      <c r="H26" s="15">
        <v>48050</v>
      </c>
      <c r="I26" s="15">
        <v>33289</v>
      </c>
      <c r="J26" s="15">
        <v>56017</v>
      </c>
      <c r="K26" s="15">
        <v>82150</v>
      </c>
      <c r="L26" s="15">
        <v>-102447</v>
      </c>
      <c r="M26" s="15">
        <v>81067</v>
      </c>
      <c r="N26" t="str">
        <f>VLOOKUP(A26,'[1]08-20EPI 汇总'!A:G,1,0)</f>
        <v>越南</v>
      </c>
    </row>
    <row r="27" spans="1:14" ht="23">
      <c r="A27" s="13" t="s">
        <v>39</v>
      </c>
      <c r="B27" s="15">
        <v>14592</v>
      </c>
      <c r="C27" s="15">
        <v>4225</v>
      </c>
      <c r="D27" s="15">
        <v>22876</v>
      </c>
      <c r="E27" s="15">
        <v>18600</v>
      </c>
      <c r="F27" s="15">
        <v>11434</v>
      </c>
      <c r="G27" s="15">
        <v>24588</v>
      </c>
      <c r="H27" s="15">
        <v>19130</v>
      </c>
      <c r="I27" s="15">
        <v>66571</v>
      </c>
      <c r="J27" s="15">
        <v>21057</v>
      </c>
      <c r="K27" s="15">
        <v>-9989</v>
      </c>
      <c r="L27" s="15">
        <v>-14053</v>
      </c>
      <c r="M27" s="15">
        <v>17865</v>
      </c>
      <c r="N27" t="str">
        <f>VLOOKUP(A27,'[1]08-20EPI 汇总'!A:G,1,0)</f>
        <v>阿尔及利亚</v>
      </c>
    </row>
    <row r="28" spans="1:14" ht="23">
      <c r="A28" s="13" t="s">
        <v>40</v>
      </c>
      <c r="B28" s="15">
        <v>2498</v>
      </c>
      <c r="C28" s="15">
        <v>1457</v>
      </c>
      <c r="D28" s="15">
        <v>13386</v>
      </c>
      <c r="E28" s="15">
        <v>5165</v>
      </c>
      <c r="F28" s="15">
        <v>6645</v>
      </c>
      <c r="G28" s="15">
        <v>11941</v>
      </c>
      <c r="H28" s="15">
        <v>2322</v>
      </c>
      <c r="I28" s="15">
        <v>16287</v>
      </c>
      <c r="J28" s="15">
        <v>8081</v>
      </c>
      <c r="K28" s="15">
        <v>11983</v>
      </c>
      <c r="L28" s="15">
        <v>9276</v>
      </c>
      <c r="M28" s="15">
        <v>22197</v>
      </c>
      <c r="N28" t="str">
        <f>VLOOKUP(A28,'[1]08-20EPI 汇总'!A:G,1,0)</f>
        <v>埃及</v>
      </c>
    </row>
    <row r="29" spans="1:14" ht="23">
      <c r="A29" s="13" t="s">
        <v>41</v>
      </c>
      <c r="B29" s="15">
        <v>1328</v>
      </c>
      <c r="C29" s="14">
        <v>971</v>
      </c>
      <c r="D29" s="15">
        <v>7429</v>
      </c>
      <c r="E29" s="15">
        <v>5853</v>
      </c>
      <c r="F29" s="15">
        <v>7230</v>
      </c>
      <c r="G29" s="15">
        <v>12156</v>
      </c>
      <c r="H29" s="15">
        <v>10246</v>
      </c>
      <c r="I29" s="15">
        <v>11959</v>
      </c>
      <c r="J29" s="15">
        <v>17529</v>
      </c>
      <c r="K29" s="15">
        <v>28214</v>
      </c>
      <c r="L29" s="15">
        <v>18108</v>
      </c>
      <c r="M29" s="15">
        <v>34125</v>
      </c>
      <c r="N29" t="str">
        <f>VLOOKUP(A29,'[1]08-20EPI 汇总'!A:G,1,0)</f>
        <v>埃塞俄比亚</v>
      </c>
    </row>
    <row r="30" spans="1:14" ht="23">
      <c r="A30" s="13" t="s">
        <v>42</v>
      </c>
      <c r="B30" s="14">
        <v>632</v>
      </c>
      <c r="C30" s="15">
        <v>1456</v>
      </c>
      <c r="D30" s="14">
        <v>9</v>
      </c>
      <c r="E30" s="14">
        <v>176</v>
      </c>
      <c r="F30" s="14">
        <v>75</v>
      </c>
      <c r="G30" s="14">
        <v>506</v>
      </c>
      <c r="H30" s="14">
        <v>844</v>
      </c>
      <c r="I30" s="14">
        <v>744</v>
      </c>
      <c r="J30" s="15">
        <v>1476</v>
      </c>
      <c r="K30" s="14">
        <v>997</v>
      </c>
      <c r="L30" s="14">
        <v>133</v>
      </c>
      <c r="M30" s="14">
        <v>480</v>
      </c>
      <c r="N30" t="str">
        <f>VLOOKUP(A30,'[1]08-20EPI 汇总'!A:G,1,0)</f>
        <v>贝宁</v>
      </c>
    </row>
    <row r="31" spans="1:14" ht="23">
      <c r="A31" s="13" t="s">
        <v>43</v>
      </c>
      <c r="B31" s="14">
        <v>187</v>
      </c>
      <c r="C31" s="15">
        <v>1406</v>
      </c>
      <c r="D31" s="15">
        <v>1844</v>
      </c>
      <c r="E31" s="15">
        <v>4385</v>
      </c>
      <c r="F31" s="15">
        <v>2186</v>
      </c>
      <c r="G31" s="15">
        <v>2110</v>
      </c>
      <c r="H31" s="15">
        <v>1019</v>
      </c>
      <c r="I31" s="15">
        <v>5295</v>
      </c>
      <c r="J31" s="15">
        <v>8608</v>
      </c>
      <c r="K31" s="15">
        <v>10620</v>
      </c>
      <c r="L31" s="14">
        <v>-2220</v>
      </c>
      <c r="M31" s="14">
        <v>-486</v>
      </c>
      <c r="N31" t="str">
        <f>VLOOKUP(A31,'[1]08-20EPI 汇总'!A:G,1,0)</f>
        <v>博茨瓦纳</v>
      </c>
    </row>
    <row r="32" spans="1:14" ht="23">
      <c r="A32" s="13" t="s">
        <v>44</v>
      </c>
      <c r="B32" s="14">
        <v>270</v>
      </c>
      <c r="C32" s="14">
        <v>420</v>
      </c>
      <c r="D32" s="14">
        <v>891</v>
      </c>
      <c r="E32" s="15">
        <v>1177</v>
      </c>
      <c r="F32" s="14">
        <v>904</v>
      </c>
      <c r="G32" s="15">
        <v>2059</v>
      </c>
      <c r="H32" s="15">
        <v>2359</v>
      </c>
      <c r="I32" s="14">
        <v>699</v>
      </c>
      <c r="J32" s="14">
        <v>-173</v>
      </c>
      <c r="K32" s="14">
        <v>238</v>
      </c>
      <c r="L32" s="15">
        <v>1143</v>
      </c>
      <c r="M32" s="14">
        <v>-659</v>
      </c>
      <c r="N32" t="str">
        <f>VLOOKUP(A32,'[1]08-20EPI 汇总'!A:G,1,0)</f>
        <v>多哥</v>
      </c>
    </row>
    <row r="33" spans="1:14" ht="23">
      <c r="A33" s="13" t="s">
        <v>45</v>
      </c>
      <c r="B33" s="14">
        <v>45</v>
      </c>
      <c r="C33" s="14">
        <v>-49</v>
      </c>
      <c r="D33" s="14">
        <v>23</v>
      </c>
      <c r="E33" s="14">
        <v>294</v>
      </c>
      <c r="F33" s="14">
        <v>330</v>
      </c>
      <c r="G33" s="14">
        <v>196</v>
      </c>
      <c r="H33" s="14">
        <v>90</v>
      </c>
      <c r="I33" s="14">
        <v>129</v>
      </c>
      <c r="J33" s="14">
        <v>991</v>
      </c>
      <c r="K33" s="15">
        <v>6842</v>
      </c>
      <c r="L33" s="14">
        <v>-13</v>
      </c>
      <c r="M33" s="14">
        <v>614</v>
      </c>
      <c r="N33" t="str">
        <f>VLOOKUP(A33,'[1]08-20EPI 汇总'!A:G,1,0)</f>
        <v>厄立特里亚</v>
      </c>
    </row>
    <row r="34" spans="1:14" ht="23">
      <c r="A34" s="13" t="s">
        <v>46</v>
      </c>
      <c r="B34" s="14">
        <v>185</v>
      </c>
      <c r="C34" s="15">
        <v>1099</v>
      </c>
      <c r="D34" s="15">
        <v>4935</v>
      </c>
      <c r="E34" s="15">
        <v>5598</v>
      </c>
      <c r="F34" s="15">
        <v>4007</v>
      </c>
      <c r="G34" s="15">
        <v>20849</v>
      </c>
      <c r="H34" s="15">
        <v>12251</v>
      </c>
      <c r="I34" s="15">
        <v>7290</v>
      </c>
      <c r="J34" s="15">
        <v>28322</v>
      </c>
      <c r="K34" s="15">
        <v>49061</v>
      </c>
      <c r="L34" s="15">
        <v>4420</v>
      </c>
      <c r="M34" s="15">
        <v>12425</v>
      </c>
      <c r="N34" t="str">
        <f>VLOOKUP(A34,'[1]08-20EPI 汇总'!A:G,1,0)</f>
        <v>加纳</v>
      </c>
    </row>
    <row r="35" spans="1:14" ht="23">
      <c r="A35" s="13" t="s">
        <v>47</v>
      </c>
      <c r="B35" s="14">
        <v>331</v>
      </c>
      <c r="C35" s="15">
        <v>3205</v>
      </c>
      <c r="D35" s="15">
        <v>1188</v>
      </c>
      <c r="E35" s="15">
        <v>2344</v>
      </c>
      <c r="F35" s="14">
        <v>193</v>
      </c>
      <c r="G35" s="15">
        <v>3069</v>
      </c>
      <c r="H35" s="15">
        <v>3210</v>
      </c>
      <c r="I35" s="15">
        <v>2556</v>
      </c>
      <c r="J35" s="15">
        <v>4879</v>
      </c>
      <c r="K35" s="15">
        <v>3243</v>
      </c>
      <c r="L35" s="15">
        <v>5542</v>
      </c>
      <c r="M35" s="15">
        <v>-6954</v>
      </c>
      <c r="N35" t="str">
        <f>VLOOKUP(A35,'[1]08-20EPI 汇总'!A:G,1,0)</f>
        <v>加蓬</v>
      </c>
    </row>
    <row r="36" spans="1:14" ht="23">
      <c r="A36" s="13" t="s">
        <v>48</v>
      </c>
      <c r="B36" s="15">
        <v>1257</v>
      </c>
      <c r="C36" s="14">
        <v>-72</v>
      </c>
      <c r="D36" s="15">
        <v>1124</v>
      </c>
      <c r="E36" s="15">
        <v>3380</v>
      </c>
      <c r="F36" s="15">
        <v>44003</v>
      </c>
      <c r="G36" s="15">
        <v>28747</v>
      </c>
      <c r="H36" s="15">
        <v>51753</v>
      </c>
      <c r="I36" s="15">
        <v>10118</v>
      </c>
      <c r="J36" s="15">
        <v>4675</v>
      </c>
      <c r="K36" s="15">
        <v>4295</v>
      </c>
      <c r="L36" s="15">
        <v>-10788</v>
      </c>
      <c r="M36" s="15">
        <v>5383</v>
      </c>
      <c r="N36" t="str">
        <f>VLOOKUP(A36,'[1]08-20EPI 汇总'!A:G,1,0)</f>
        <v>津巴布韦</v>
      </c>
    </row>
    <row r="37" spans="1:14" ht="23">
      <c r="A37" s="13" t="s">
        <v>49</v>
      </c>
      <c r="B37" s="14">
        <v>890</v>
      </c>
      <c r="C37" s="15">
        <v>2323</v>
      </c>
      <c r="D37" s="15">
        <v>2812</v>
      </c>
      <c r="E37" s="15">
        <v>10122</v>
      </c>
      <c r="F37" s="15">
        <v>6817</v>
      </c>
      <c r="G37" s="15">
        <v>7873</v>
      </c>
      <c r="H37" s="15">
        <v>23054</v>
      </c>
      <c r="I37" s="15">
        <v>27839</v>
      </c>
      <c r="J37" s="15">
        <v>28181</v>
      </c>
      <c r="K37" s="15">
        <v>2967</v>
      </c>
      <c r="L37" s="15">
        <v>41010</v>
      </c>
      <c r="M37" s="15">
        <v>23204</v>
      </c>
      <c r="N37" t="str">
        <f>VLOOKUP(A37,'[1]08-20EPI 汇总'!A:G,1,0)</f>
        <v>肯尼亚</v>
      </c>
    </row>
    <row r="38" spans="1:14" ht="23">
      <c r="A38" s="13" t="s">
        <v>50</v>
      </c>
      <c r="B38" s="14">
        <v>264</v>
      </c>
      <c r="C38" s="14">
        <v>688</v>
      </c>
      <c r="D38" s="15">
        <v>1642</v>
      </c>
      <c r="E38" s="14">
        <v>175</v>
      </c>
      <c r="F38" s="14">
        <v>911</v>
      </c>
      <c r="G38" s="14">
        <v>105</v>
      </c>
      <c r="H38" s="14">
        <v>774</v>
      </c>
      <c r="I38" s="15">
        <v>1144</v>
      </c>
      <c r="J38" s="15">
        <v>2603</v>
      </c>
      <c r="K38" s="15">
        <v>1016</v>
      </c>
      <c r="L38" s="15">
        <v>5986</v>
      </c>
      <c r="M38" s="15">
        <v>9078</v>
      </c>
      <c r="N38" t="str">
        <f>VLOOKUP(A38,'[1]08-20EPI 汇总'!A:G,1,0)</f>
        <v>摩洛哥</v>
      </c>
    </row>
    <row r="39" spans="1:14" ht="23">
      <c r="A39" s="13" t="s">
        <v>51</v>
      </c>
      <c r="B39" s="14">
        <v>91</v>
      </c>
      <c r="C39" s="14">
        <v>759</v>
      </c>
      <c r="D39" s="15">
        <v>1162</v>
      </c>
      <c r="E39" s="14">
        <v>551</v>
      </c>
      <c r="F39" s="14">
        <v>504</v>
      </c>
      <c r="G39" s="15">
        <v>2512</v>
      </c>
      <c r="H39" s="14">
        <v>705</v>
      </c>
      <c r="I39" s="14">
        <v>802</v>
      </c>
      <c r="J39" s="15">
        <v>1785</v>
      </c>
      <c r="K39" s="15">
        <v>2168</v>
      </c>
      <c r="L39" s="15">
        <v>2009</v>
      </c>
      <c r="M39" s="15">
        <v>-2482</v>
      </c>
      <c r="N39" t="str">
        <f>VLOOKUP(A39,'[1]08-20EPI 汇总'!A:G,1,0)</f>
        <v>纳米比亚</v>
      </c>
    </row>
    <row r="40" spans="1:14" ht="23">
      <c r="A40" s="13" t="s">
        <v>52</v>
      </c>
      <c r="B40" s="15">
        <v>45441</v>
      </c>
      <c r="C40" s="15">
        <v>480786</v>
      </c>
      <c r="D40" s="15">
        <v>4159</v>
      </c>
      <c r="E40" s="15">
        <v>41117</v>
      </c>
      <c r="F40" s="15">
        <v>-1417</v>
      </c>
      <c r="G40" s="15">
        <v>-81491</v>
      </c>
      <c r="H40" s="15">
        <v>-8919</v>
      </c>
      <c r="I40" s="15">
        <v>4209</v>
      </c>
      <c r="J40" s="15">
        <v>23317</v>
      </c>
      <c r="K40" s="15">
        <v>84322</v>
      </c>
      <c r="L40" s="15">
        <v>31736</v>
      </c>
      <c r="M40" s="15">
        <v>64206</v>
      </c>
      <c r="N40" t="str">
        <f>VLOOKUP(A40,'[1]08-20EPI 汇总'!A:G,1,0)</f>
        <v>南非</v>
      </c>
    </row>
    <row r="41" spans="1:14" ht="23">
      <c r="A41" s="13" t="s">
        <v>53</v>
      </c>
      <c r="B41" s="14">
        <v>24</v>
      </c>
      <c r="C41" s="14">
        <v>360</v>
      </c>
      <c r="D41" s="15">
        <v>1104</v>
      </c>
      <c r="E41" s="15">
        <v>1896</v>
      </c>
      <c r="F41" s="14">
        <v>19</v>
      </c>
      <c r="G41" s="14">
        <v>447</v>
      </c>
      <c r="H41" s="15">
        <v>1044</v>
      </c>
      <c r="I41" s="14">
        <v>706</v>
      </c>
      <c r="J41" s="14">
        <v>-794</v>
      </c>
      <c r="K41" s="15">
        <v>1985</v>
      </c>
      <c r="L41" s="15">
        <v>6541</v>
      </c>
      <c r="M41" s="15">
        <v>8393</v>
      </c>
      <c r="N41" t="str">
        <f>VLOOKUP(A41,'[1]08-20EPI 汇总'!A:G,1,0)</f>
        <v>塞内加尔</v>
      </c>
    </row>
    <row r="42" spans="1:14" ht="23">
      <c r="A42" s="13" t="s">
        <v>54</v>
      </c>
      <c r="B42" s="15">
        <v>6540</v>
      </c>
      <c r="C42" s="15">
        <v>-6314</v>
      </c>
      <c r="D42" s="15">
        <v>1930</v>
      </c>
      <c r="E42" s="15">
        <v>3096</v>
      </c>
      <c r="F42" s="15">
        <v>91186</v>
      </c>
      <c r="G42" s="14">
        <v>-169</v>
      </c>
      <c r="H42" s="15">
        <v>14091</v>
      </c>
      <c r="I42" s="15">
        <v>17407</v>
      </c>
      <c r="J42" s="15">
        <v>3171</v>
      </c>
      <c r="K42" s="15">
        <v>-68994</v>
      </c>
      <c r="L42" s="15">
        <v>25487</v>
      </c>
      <c r="M42" s="15">
        <v>5712</v>
      </c>
      <c r="N42" t="str">
        <f>VLOOKUP(A42,'[1]08-20EPI 汇总'!A:G,1,0)</f>
        <v>苏丹</v>
      </c>
    </row>
    <row r="43" spans="1:14" ht="23">
      <c r="A43" s="13" t="s">
        <v>55</v>
      </c>
      <c r="B43" s="14">
        <v>-382</v>
      </c>
      <c r="C43" s="15">
        <v>1822</v>
      </c>
      <c r="D43" s="15">
        <v>2158</v>
      </c>
      <c r="E43" s="15">
        <v>2572</v>
      </c>
      <c r="F43" s="15">
        <v>5312</v>
      </c>
      <c r="G43" s="15">
        <v>11970</v>
      </c>
      <c r="H43" s="15">
        <v>15064</v>
      </c>
      <c r="I43" s="15">
        <v>16661</v>
      </c>
      <c r="J43" s="15">
        <v>22632</v>
      </c>
      <c r="K43" s="15">
        <v>9457</v>
      </c>
      <c r="L43" s="15">
        <v>13246</v>
      </c>
      <c r="M43" s="15">
        <v>17747</v>
      </c>
      <c r="N43" t="str">
        <f>VLOOKUP(A43,'[1]08-20EPI 汇总'!A:G,1,0)</f>
        <v>坦桑尼亚</v>
      </c>
    </row>
    <row r="44" spans="1:14" ht="23">
      <c r="A44" s="13" t="s">
        <v>56</v>
      </c>
      <c r="B44" s="14">
        <v>-34</v>
      </c>
      <c r="C44" s="14" t="s">
        <v>23</v>
      </c>
      <c r="D44" s="14">
        <v>-130</v>
      </c>
      <c r="E44" s="14">
        <v>-29</v>
      </c>
      <c r="F44" s="14">
        <v>376</v>
      </c>
      <c r="G44" s="14">
        <v>-65</v>
      </c>
      <c r="H44" s="14">
        <v>706</v>
      </c>
      <c r="I44" s="14">
        <v>71</v>
      </c>
      <c r="J44" s="14">
        <v>564</v>
      </c>
      <c r="K44" s="14">
        <v>-322</v>
      </c>
      <c r="L44" s="14">
        <v>-82</v>
      </c>
      <c r="M44" s="14">
        <v>596</v>
      </c>
      <c r="N44" t="str">
        <f>VLOOKUP(A44,'[1]08-20EPI 汇总'!A:G,1,0)</f>
        <v>突尼斯</v>
      </c>
    </row>
    <row r="45" spans="1:14" ht="23">
      <c r="A45" s="13" t="s">
        <v>57</v>
      </c>
      <c r="B45" s="15">
        <v>11934</v>
      </c>
      <c r="C45" s="15">
        <v>21397</v>
      </c>
      <c r="D45" s="15">
        <v>11180</v>
      </c>
      <c r="E45" s="15">
        <v>7505</v>
      </c>
      <c r="F45" s="15">
        <v>29178</v>
      </c>
      <c r="G45" s="15">
        <v>29155</v>
      </c>
      <c r="H45" s="15">
        <v>29286</v>
      </c>
      <c r="I45" s="15">
        <v>42485</v>
      </c>
      <c r="J45" s="15">
        <v>9655</v>
      </c>
      <c r="K45" s="15">
        <v>21841</v>
      </c>
      <c r="L45" s="15">
        <v>30580</v>
      </c>
      <c r="M45" s="15">
        <v>52373</v>
      </c>
      <c r="N45" t="str">
        <f>VLOOKUP(A45,'[1]08-20EPI 汇总'!A:G,1,0)</f>
        <v>赞比亚</v>
      </c>
    </row>
    <row r="46" spans="1:14" ht="23">
      <c r="A46" s="13" t="s">
        <v>58</v>
      </c>
      <c r="B46" s="14" t="s">
        <v>23</v>
      </c>
      <c r="C46" s="14" t="s">
        <v>23</v>
      </c>
      <c r="D46" s="14" t="s">
        <v>23</v>
      </c>
      <c r="E46" s="14">
        <v>8</v>
      </c>
      <c r="F46" s="14" t="s">
        <v>23</v>
      </c>
      <c r="G46" s="14" t="s">
        <v>23</v>
      </c>
      <c r="H46" s="14">
        <v>56</v>
      </c>
      <c r="I46" s="14" t="s">
        <v>23</v>
      </c>
      <c r="J46" s="14" t="s">
        <v>23</v>
      </c>
      <c r="K46" s="14">
        <v>1</v>
      </c>
      <c r="L46" s="14">
        <v>21</v>
      </c>
      <c r="M46" s="14">
        <v>172</v>
      </c>
      <c r="N46" t="str">
        <f>VLOOKUP(A46,'[1]08-20EPI 汇总'!A:G,1,0)</f>
        <v>阿尔巴尼亚</v>
      </c>
    </row>
    <row r="47" spans="1:14" ht="23">
      <c r="A47" s="13" t="s">
        <v>59</v>
      </c>
      <c r="B47" s="14">
        <v>-115</v>
      </c>
      <c r="C47" s="14">
        <v>-66</v>
      </c>
      <c r="D47" s="14">
        <v>173</v>
      </c>
      <c r="E47" s="14">
        <v>37</v>
      </c>
      <c r="F47" s="15">
        <v>1768</v>
      </c>
      <c r="G47" s="14">
        <v>34</v>
      </c>
      <c r="H47" s="14">
        <v>-443</v>
      </c>
      <c r="I47" s="15">
        <v>1683</v>
      </c>
      <c r="J47" s="14">
        <v>136</v>
      </c>
      <c r="K47" s="15">
        <v>-2466</v>
      </c>
      <c r="L47" s="14">
        <v>-20</v>
      </c>
      <c r="M47" s="14">
        <v>-105</v>
      </c>
      <c r="N47" t="str">
        <f>VLOOKUP(A47,'[1]08-20EPI 汇总'!A:G,1,0)</f>
        <v>阿塞拜疆</v>
      </c>
    </row>
    <row r="48" spans="1:14" ht="23">
      <c r="A48" s="13" t="s">
        <v>60</v>
      </c>
      <c r="B48" s="14">
        <v>20</v>
      </c>
      <c r="C48" s="15">
        <v>4233</v>
      </c>
      <c r="D48" s="14">
        <v>-95</v>
      </c>
      <c r="E48" s="15">
        <v>3288</v>
      </c>
      <c r="F48" s="15">
        <v>1693</v>
      </c>
      <c r="G48" s="15">
        <v>4888</v>
      </c>
      <c r="H48" s="15">
        <v>11702</v>
      </c>
      <c r="I48" s="15">
        <v>3711</v>
      </c>
      <c r="J48" s="15">
        <v>1430</v>
      </c>
      <c r="K48" s="15">
        <v>33193</v>
      </c>
      <c r="L48" s="15">
        <v>24134</v>
      </c>
      <c r="M48" s="15">
        <v>7516</v>
      </c>
      <c r="N48" t="str">
        <f>VLOOKUP(A48,'[1]08-20EPI 汇总'!A:G,1,0)</f>
        <v>爱尔兰</v>
      </c>
    </row>
    <row r="49" spans="1:14" ht="23">
      <c r="A49" s="13" t="s">
        <v>61</v>
      </c>
      <c r="B49" s="14" t="s">
        <v>23</v>
      </c>
      <c r="C49" s="14" t="s">
        <v>23</v>
      </c>
      <c r="D49" s="14" t="s">
        <v>23</v>
      </c>
      <c r="E49" s="14" t="s">
        <v>23</v>
      </c>
      <c r="F49" s="14" t="s">
        <v>23</v>
      </c>
      <c r="G49" s="14" t="s">
        <v>23</v>
      </c>
      <c r="H49" s="14" t="s">
        <v>23</v>
      </c>
      <c r="I49" s="14" t="s">
        <v>23</v>
      </c>
      <c r="J49" s="14" t="s">
        <v>23</v>
      </c>
      <c r="K49" s="16" t="s">
        <v>23</v>
      </c>
      <c r="L49" s="14">
        <v>12</v>
      </c>
      <c r="M49" s="15">
        <v>5322</v>
      </c>
      <c r="N49" t="str">
        <f>VLOOKUP(A49,'[1]08-20EPI 汇总'!A:G,1,0)</f>
        <v>爱沙尼亚</v>
      </c>
    </row>
    <row r="50" spans="1:14" ht="23">
      <c r="A50" s="13" t="s">
        <v>62</v>
      </c>
      <c r="B50" s="14">
        <v>8</v>
      </c>
      <c r="C50" s="14" t="s">
        <v>23</v>
      </c>
      <c r="D50" s="14" t="s">
        <v>23</v>
      </c>
      <c r="E50" s="14">
        <v>46</v>
      </c>
      <c r="F50" s="15">
        <v>2022</v>
      </c>
      <c r="G50" s="15">
        <v>5343</v>
      </c>
      <c r="H50" s="14">
        <v>15</v>
      </c>
      <c r="I50" s="15">
        <v>4371</v>
      </c>
      <c r="J50" s="15">
        <v>10432</v>
      </c>
      <c r="K50" s="15">
        <v>19172</v>
      </c>
      <c r="L50" s="15">
        <v>41219</v>
      </c>
      <c r="M50" s="15">
        <v>13814</v>
      </c>
      <c r="N50" t="str">
        <f>VLOOKUP(A50,'[1]08-20EPI 汇总'!A:G,1,0)</f>
        <v>奥地利</v>
      </c>
    </row>
    <row r="51" spans="1:14" ht="23">
      <c r="A51" s="13" t="s">
        <v>63</v>
      </c>
      <c r="B51" s="14" t="s">
        <v>23</v>
      </c>
      <c r="C51" s="14">
        <v>210</v>
      </c>
      <c r="D51" s="14">
        <v>210</v>
      </c>
      <c r="E51" s="15">
        <v>1922</v>
      </c>
      <c r="F51" s="14">
        <v>867</v>
      </c>
      <c r="G51" s="15">
        <v>4350</v>
      </c>
      <c r="H51" s="15">
        <v>2718</v>
      </c>
      <c r="I51" s="15">
        <v>6372</v>
      </c>
      <c r="J51" s="15">
        <v>5421</v>
      </c>
      <c r="K51" s="15">
        <v>16094</v>
      </c>
      <c r="L51" s="15">
        <v>14272</v>
      </c>
      <c r="M51" s="15">
        <v>6773</v>
      </c>
      <c r="N51" t="str">
        <f>VLOOKUP(A51,'[1]08-20EPI 汇总'!A:G,1,0)</f>
        <v>白俄罗斯</v>
      </c>
    </row>
    <row r="52" spans="1:14" ht="23">
      <c r="A52" s="13" t="s">
        <v>64</v>
      </c>
      <c r="B52" s="14" t="s">
        <v>23</v>
      </c>
      <c r="C52" s="14" t="s">
        <v>23</v>
      </c>
      <c r="D52" s="14">
        <v>-243</v>
      </c>
      <c r="E52" s="15">
        <v>1629</v>
      </c>
      <c r="F52" s="15">
        <v>5390</v>
      </c>
      <c r="G52" s="15">
        <v>5417</v>
      </c>
      <c r="H52" s="15">
        <v>2069</v>
      </c>
      <c r="I52" s="15">
        <v>2042</v>
      </c>
      <c r="J52" s="15">
        <v>5916</v>
      </c>
      <c r="K52" s="15">
        <v>-1503</v>
      </c>
      <c r="L52" s="15">
        <v>8887</v>
      </c>
      <c r="M52" s="14">
        <v>-168</v>
      </c>
      <c r="N52" t="str">
        <f>VLOOKUP(A52,'[1]08-20EPI 汇总'!A:G,1,0)</f>
        <v>保加利亚</v>
      </c>
    </row>
    <row r="53" spans="1:14" ht="23">
      <c r="A53" s="13" t="s">
        <v>65</v>
      </c>
      <c r="B53" s="14">
        <v>491</v>
      </c>
      <c r="C53" s="14" t="s">
        <v>23</v>
      </c>
      <c r="D53" s="15">
        <v>2362</v>
      </c>
      <c r="E53" s="15">
        <v>4533</v>
      </c>
      <c r="F53" s="15">
        <v>3590</v>
      </c>
      <c r="G53" s="15">
        <v>9840</v>
      </c>
      <c r="H53" s="15">
        <v>2578</v>
      </c>
      <c r="I53" s="15">
        <v>15328</v>
      </c>
      <c r="J53" s="15">
        <v>2346</v>
      </c>
      <c r="K53" s="15">
        <v>2835</v>
      </c>
      <c r="L53" s="14">
        <v>3034</v>
      </c>
      <c r="M53" s="14">
        <v>563</v>
      </c>
      <c r="N53" t="str">
        <f>VLOOKUP(A53,'[1]08-20EPI 汇总'!A:G,1,0)</f>
        <v>比利时</v>
      </c>
    </row>
    <row r="54" spans="1:14" ht="23">
      <c r="A54" s="13" t="s">
        <v>66</v>
      </c>
      <c r="B54" s="14" t="s">
        <v>23</v>
      </c>
      <c r="C54" s="14" t="s">
        <v>23</v>
      </c>
      <c r="D54" s="14" t="s">
        <v>23</v>
      </c>
      <c r="E54" s="14">
        <v>-5</v>
      </c>
      <c r="F54" s="14" t="s">
        <v>23</v>
      </c>
      <c r="G54" s="14" t="s">
        <v>23</v>
      </c>
      <c r="H54" s="14" t="s">
        <v>23</v>
      </c>
      <c r="I54" s="14" t="s">
        <v>23</v>
      </c>
      <c r="J54" s="14" t="s">
        <v>23</v>
      </c>
      <c r="K54" s="16" t="s">
        <v>23</v>
      </c>
      <c r="L54" s="16" t="s">
        <v>23</v>
      </c>
      <c r="M54" s="14">
        <v>73</v>
      </c>
      <c r="N54" t="str">
        <f>VLOOKUP(A54,'[1]08-20EPI 汇总'!A:G,1,0)</f>
        <v>冰岛</v>
      </c>
    </row>
    <row r="55" spans="1:14" ht="23">
      <c r="A55" s="13" t="s">
        <v>67</v>
      </c>
      <c r="B55" s="15">
        <v>1175</v>
      </c>
      <c r="C55" s="15">
        <v>1070</v>
      </c>
      <c r="D55" s="15">
        <v>1037</v>
      </c>
      <c r="E55" s="15">
        <v>1674</v>
      </c>
      <c r="F55" s="15">
        <v>4866</v>
      </c>
      <c r="G55" s="14">
        <v>750</v>
      </c>
      <c r="H55" s="15">
        <v>1834</v>
      </c>
      <c r="I55" s="15">
        <v>4417</v>
      </c>
      <c r="J55" s="15">
        <v>2510</v>
      </c>
      <c r="K55" s="15">
        <v>-2411</v>
      </c>
      <c r="L55" s="14">
        <v>-433</v>
      </c>
      <c r="M55" s="17">
        <v>11783</v>
      </c>
      <c r="N55" t="str">
        <f>VLOOKUP(A55,'[1]08-20EPI 汇总'!A:G,1,0)</f>
        <v>波兰</v>
      </c>
    </row>
    <row r="56" spans="1:14" ht="23">
      <c r="A56" s="13" t="s">
        <v>68</v>
      </c>
      <c r="B56" s="15">
        <v>23866</v>
      </c>
      <c r="C56" s="15">
        <v>18341</v>
      </c>
      <c r="D56" s="15">
        <v>17921</v>
      </c>
      <c r="E56" s="15">
        <v>41235</v>
      </c>
      <c r="F56" s="15">
        <v>51238</v>
      </c>
      <c r="G56" s="15">
        <v>79933</v>
      </c>
      <c r="H56" s="15">
        <v>91081</v>
      </c>
      <c r="I56" s="15">
        <v>143892</v>
      </c>
      <c r="J56" s="15">
        <v>40963</v>
      </c>
      <c r="K56" s="15">
        <v>238058</v>
      </c>
      <c r="L56" s="15">
        <v>271585</v>
      </c>
      <c r="M56" s="15">
        <v>146799</v>
      </c>
      <c r="N56" t="str">
        <f>VLOOKUP(A56,'[1]08-20EPI 汇总'!A:G,1,0)</f>
        <v>德国</v>
      </c>
    </row>
    <row r="57" spans="1:14" ht="23">
      <c r="A57" s="13" t="s">
        <v>69</v>
      </c>
      <c r="B57" s="14">
        <v>1</v>
      </c>
      <c r="C57" s="14">
        <v>266</v>
      </c>
      <c r="D57" s="14">
        <v>111</v>
      </c>
      <c r="E57" s="15">
        <v>1804</v>
      </c>
      <c r="F57" s="14">
        <v>156</v>
      </c>
      <c r="G57" s="14">
        <v>136</v>
      </c>
      <c r="H57" s="14">
        <v>852</v>
      </c>
      <c r="I57" s="15">
        <v>1042</v>
      </c>
      <c r="J57" s="15">
        <v>3868</v>
      </c>
      <c r="K57" s="15">
        <v>3667</v>
      </c>
      <c r="L57" s="15">
        <v>2347</v>
      </c>
      <c r="M57" s="14">
        <v>14.103999999999999</v>
      </c>
      <c r="N57" t="str">
        <f>VLOOKUP(A57,'[1]08-20EPI 汇总'!A:G,1,0)</f>
        <v>芬兰</v>
      </c>
    </row>
    <row r="58" spans="1:14" ht="23">
      <c r="A58" s="13" t="s">
        <v>70</v>
      </c>
      <c r="B58" s="15">
        <v>10675</v>
      </c>
      <c r="C58" s="15">
        <v>9197</v>
      </c>
      <c r="D58" s="15">
        <v>10145</v>
      </c>
      <c r="E58" s="15">
        <v>6453</v>
      </c>
      <c r="F58" s="15">
        <v>16786</v>
      </c>
      <c r="G58" s="15">
        <v>44245</v>
      </c>
      <c r="H58" s="15">
        <v>23842</v>
      </c>
      <c r="I58" s="15">
        <v>102997</v>
      </c>
      <c r="J58" s="15">
        <v>1346284</v>
      </c>
      <c r="K58" s="17">
        <v>116972</v>
      </c>
      <c r="L58" s="15">
        <v>-22312</v>
      </c>
      <c r="M58" s="15">
        <v>103834</v>
      </c>
      <c r="N58" t="str">
        <f>VLOOKUP(A58,'[1]08-20EPI 汇总'!A:G,1,0)</f>
        <v>荷兰</v>
      </c>
    </row>
    <row r="59" spans="1:14" ht="23">
      <c r="A59" s="13" t="s">
        <v>71</v>
      </c>
      <c r="B59" s="14">
        <v>120</v>
      </c>
      <c r="C59" s="14" t="s">
        <v>23</v>
      </c>
      <c r="D59" s="14">
        <v>26</v>
      </c>
      <c r="E59" s="14">
        <v>3</v>
      </c>
      <c r="F59" s="14">
        <v>5</v>
      </c>
      <c r="G59" s="14">
        <v>5</v>
      </c>
      <c r="H59" s="14" t="s">
        <v>23</v>
      </c>
      <c r="I59" s="14">
        <v>355</v>
      </c>
      <c r="J59" s="14" t="s">
        <v>23</v>
      </c>
      <c r="K59" s="14">
        <v>22</v>
      </c>
      <c r="L59" s="15">
        <v>3184</v>
      </c>
      <c r="M59" s="15">
        <v>2239</v>
      </c>
      <c r="N59" t="str">
        <f>VLOOKUP(A59,'[1]08-20EPI 汇总'!A:G,1,0)</f>
        <v>克罗地亚</v>
      </c>
    </row>
    <row r="60" spans="1:14" ht="23">
      <c r="A60" s="13" t="s">
        <v>72</v>
      </c>
      <c r="B60" s="14">
        <v>-174</v>
      </c>
      <c r="C60" s="14" t="s">
        <v>23</v>
      </c>
      <c r="D60" s="14">
        <v>-3</v>
      </c>
      <c r="E60" s="14" t="s">
        <v>23</v>
      </c>
      <c r="F60" s="14" t="s">
        <v>23</v>
      </c>
      <c r="G60" s="14" t="s">
        <v>23</v>
      </c>
      <c r="H60" s="14" t="s">
        <v>23</v>
      </c>
      <c r="I60" s="14" t="s">
        <v>23</v>
      </c>
      <c r="J60" s="14">
        <v>45</v>
      </c>
      <c r="K60" s="16" t="s">
        <v>23</v>
      </c>
      <c r="L60" s="14">
        <v>8</v>
      </c>
      <c r="M60" s="15">
        <v>1068</v>
      </c>
      <c r="N60" t="str">
        <f>VLOOKUP(A60,'[1]08-20EPI 汇总'!A:G,1,0)</f>
        <v>拉脱维亚</v>
      </c>
    </row>
    <row r="61" spans="1:14" ht="23">
      <c r="A61" s="13" t="s">
        <v>73</v>
      </c>
      <c r="B61" s="14" t="s">
        <v>23</v>
      </c>
      <c r="C61" s="14" t="s">
        <v>23</v>
      </c>
      <c r="D61" s="14" t="s">
        <v>23</v>
      </c>
      <c r="E61" s="14" t="s">
        <v>23</v>
      </c>
      <c r="F61" s="14" t="s">
        <v>23</v>
      </c>
      <c r="G61" s="14">
        <v>100</v>
      </c>
      <c r="H61" s="14">
        <v>551</v>
      </c>
      <c r="I61" s="14" t="s">
        <v>23</v>
      </c>
      <c r="J61" s="14" t="s">
        <v>23</v>
      </c>
      <c r="K61" s="14">
        <v>225</v>
      </c>
      <c r="L61" s="16" t="s">
        <v>23</v>
      </c>
      <c r="M61" s="14">
        <v>-447</v>
      </c>
      <c r="N61" t="str">
        <f>VLOOKUP(A61,'[1]08-20EPI 汇总'!A:G,1,0)</f>
        <v>立陶宛</v>
      </c>
    </row>
    <row r="62" spans="1:14" ht="23">
      <c r="A62" s="13" t="s">
        <v>74</v>
      </c>
      <c r="B62" s="14">
        <v>419</v>
      </c>
      <c r="C62" s="15">
        <v>4213</v>
      </c>
      <c r="D62" s="15">
        <v>227049</v>
      </c>
      <c r="E62" s="15">
        <v>320719</v>
      </c>
      <c r="F62" s="15">
        <v>126500</v>
      </c>
      <c r="G62" s="15">
        <v>113301</v>
      </c>
      <c r="H62" s="15">
        <v>127521</v>
      </c>
      <c r="I62" s="15">
        <v>457837</v>
      </c>
      <c r="J62" s="15">
        <v>-1145317</v>
      </c>
      <c r="K62" s="15">
        <v>160188</v>
      </c>
      <c r="L62" s="15">
        <v>135340</v>
      </c>
      <c r="M62" s="15">
        <v>248733</v>
      </c>
      <c r="N62" t="str">
        <f>VLOOKUP(A62,'[1]08-20EPI 汇总'!A:G,1,0)</f>
        <v>卢森堡</v>
      </c>
    </row>
    <row r="63" spans="1:14" ht="23">
      <c r="A63" s="13" t="s">
        <v>75</v>
      </c>
      <c r="B63" s="14">
        <v>680</v>
      </c>
      <c r="C63" s="15">
        <v>1198</v>
      </c>
      <c r="D63" s="14">
        <v>529</v>
      </c>
      <c r="E63" s="15">
        <v>1084</v>
      </c>
      <c r="F63" s="14">
        <v>30</v>
      </c>
      <c r="G63" s="15">
        <v>2541</v>
      </c>
      <c r="H63" s="14">
        <v>217</v>
      </c>
      <c r="I63" s="15">
        <v>4225</v>
      </c>
      <c r="J63" s="15">
        <v>6332</v>
      </c>
      <c r="K63" s="15">
        <v>1588</v>
      </c>
      <c r="L63" s="15">
        <v>1586</v>
      </c>
      <c r="M63" s="14">
        <v>157</v>
      </c>
      <c r="N63" t="str">
        <f>VLOOKUP(A63,'[1]08-20EPI 汇总'!A:G,1,0)</f>
        <v>罗马尼亚</v>
      </c>
    </row>
    <row r="64" spans="1:14" ht="23">
      <c r="A64" s="13" t="s">
        <v>76</v>
      </c>
      <c r="B64" s="14" t="s">
        <v>23</v>
      </c>
      <c r="C64" s="14" t="s">
        <v>23</v>
      </c>
      <c r="D64" s="14" t="s">
        <v>23</v>
      </c>
      <c r="E64" s="14" t="s">
        <v>23</v>
      </c>
      <c r="F64" s="14" t="s">
        <v>23</v>
      </c>
      <c r="G64" s="14">
        <v>6</v>
      </c>
      <c r="H64" s="14" t="s">
        <v>23</v>
      </c>
      <c r="I64" s="14" t="s">
        <v>23</v>
      </c>
      <c r="J64" s="14">
        <v>-1</v>
      </c>
      <c r="K64" s="15"/>
      <c r="L64" s="14"/>
      <c r="M64" s="15"/>
      <c r="N64" t="str">
        <f>VLOOKUP(A64,'[1]08-20EPI 汇总'!A:G,1,0)</f>
        <v>马其顿</v>
      </c>
    </row>
    <row r="65" spans="1:14" ht="23">
      <c r="A65" s="13" t="s">
        <v>77</v>
      </c>
      <c r="B65" s="14" t="s">
        <v>23</v>
      </c>
      <c r="C65" s="14" t="s">
        <v>23</v>
      </c>
      <c r="D65" s="14" t="s">
        <v>23</v>
      </c>
      <c r="E65" s="14" t="s">
        <v>23</v>
      </c>
      <c r="F65" s="14" t="s">
        <v>23</v>
      </c>
      <c r="G65" s="14">
        <v>515</v>
      </c>
      <c r="H65" s="15">
        <v>1494</v>
      </c>
      <c r="I65" s="14">
        <v>387</v>
      </c>
      <c r="J65" s="15">
        <v>1072</v>
      </c>
      <c r="K65" s="15">
        <v>1137</v>
      </c>
      <c r="L65" s="14">
        <v>104</v>
      </c>
      <c r="M65" s="15">
        <v>1171</v>
      </c>
      <c r="N65" t="str">
        <f>VLOOKUP(A65,'[1]08-20EPI 汇总'!A:G,1,0)</f>
        <v>葡萄牙</v>
      </c>
    </row>
    <row r="66" spans="1:14" ht="23">
      <c r="A66" s="13" t="s">
        <v>78</v>
      </c>
      <c r="B66" s="15">
        <v>6806</v>
      </c>
      <c r="C66" s="15">
        <v>1066</v>
      </c>
      <c r="D66" s="14">
        <v>810</v>
      </c>
      <c r="E66" s="15">
        <v>136723</v>
      </c>
      <c r="F66" s="15">
        <v>4901</v>
      </c>
      <c r="G66" s="15">
        <v>28522</v>
      </c>
      <c r="H66" s="15">
        <v>17082</v>
      </c>
      <c r="I66" s="15">
        <v>13001</v>
      </c>
      <c r="J66" s="15">
        <v>31719</v>
      </c>
      <c r="K66" s="15">
        <v>12768</v>
      </c>
      <c r="L66" s="15">
        <v>129026</v>
      </c>
      <c r="M66" s="15">
        <v>106395</v>
      </c>
      <c r="N66" t="str">
        <f>VLOOKUP(A66,'[1]08-20EPI 汇总'!A:G,1,0)</f>
        <v>瑞典</v>
      </c>
    </row>
    <row r="67" spans="1:14" ht="23">
      <c r="A67" s="13" t="s">
        <v>79</v>
      </c>
      <c r="B67" s="14" t="s">
        <v>23</v>
      </c>
      <c r="C67" s="14" t="s">
        <v>23</v>
      </c>
      <c r="D67" s="14">
        <v>26</v>
      </c>
      <c r="E67" s="14">
        <v>46</v>
      </c>
      <c r="F67" s="14">
        <v>594</v>
      </c>
      <c r="G67" s="14">
        <v>219</v>
      </c>
      <c r="H67" s="14">
        <v>33</v>
      </c>
      <c r="I67" s="15">
        <v>4566</v>
      </c>
      <c r="J67" s="14" t="s">
        <v>23</v>
      </c>
      <c r="K67" s="16" t="s">
        <v>23</v>
      </c>
      <c r="L67" s="14">
        <v>68</v>
      </c>
      <c r="M67" s="15">
        <v>1462</v>
      </c>
      <c r="N67" t="str">
        <f>VLOOKUP(A67,'[1]08-20EPI 汇总'!A:G,1,0)</f>
        <v>斯洛伐克</v>
      </c>
    </row>
    <row r="68" spans="1:14" ht="23">
      <c r="A68" s="13" t="s">
        <v>80</v>
      </c>
      <c r="B68" s="14"/>
      <c r="C68" s="14"/>
      <c r="D68" s="14"/>
      <c r="E68" s="14">
        <v>150</v>
      </c>
      <c r="F68" s="14">
        <v>77</v>
      </c>
      <c r="G68" s="14">
        <v>207</v>
      </c>
      <c r="H68" s="15">
        <v>1014</v>
      </c>
      <c r="I68" s="14">
        <v>472</v>
      </c>
      <c r="J68" s="14">
        <v>-76</v>
      </c>
      <c r="K68" s="15">
        <v>192</v>
      </c>
      <c r="L68" s="14">
        <v>475</v>
      </c>
      <c r="M68" s="15">
        <v>2745</v>
      </c>
      <c r="N68" t="str">
        <f>VLOOKUP(A68,'[1]08-20EPI 汇总'!A:G,1,0)</f>
        <v>乌克兰</v>
      </c>
    </row>
    <row r="69" spans="1:14" ht="23">
      <c r="A69" s="13" t="s">
        <v>81</v>
      </c>
      <c r="B69" s="14">
        <v>609</v>
      </c>
      <c r="C69" s="14">
        <v>116</v>
      </c>
      <c r="D69" s="15">
        <v>5986</v>
      </c>
      <c r="E69" s="15">
        <v>2926</v>
      </c>
      <c r="F69" s="15">
        <v>13974</v>
      </c>
      <c r="G69" s="15">
        <v>4624</v>
      </c>
      <c r="H69" s="15">
        <v>-14575</v>
      </c>
      <c r="I69" s="15">
        <v>9235</v>
      </c>
      <c r="J69" s="15">
        <v>14967</v>
      </c>
      <c r="K69" s="15">
        <v>12541</v>
      </c>
      <c r="L69" s="15">
        <v>5879</v>
      </c>
      <c r="M69" s="15">
        <v>53768</v>
      </c>
      <c r="N69" t="str">
        <f>VLOOKUP(A69,'[1]08-20EPI 汇总'!A:G,1,0)</f>
        <v>西班牙</v>
      </c>
    </row>
    <row r="70" spans="1:14" ht="23">
      <c r="A70" s="13" t="s">
        <v>82</v>
      </c>
      <c r="B70" s="14">
        <v>3</v>
      </c>
      <c r="C70" s="14">
        <v>12</v>
      </c>
      <c r="D70" s="14" t="s">
        <v>23</v>
      </c>
      <c r="E70" s="14" t="s">
        <v>23</v>
      </c>
      <c r="F70" s="14">
        <v>43</v>
      </c>
      <c r="G70" s="14">
        <v>88</v>
      </c>
      <c r="H70" s="14">
        <v>190</v>
      </c>
      <c r="I70" s="14" t="s">
        <v>23</v>
      </c>
      <c r="J70" s="14">
        <v>-137</v>
      </c>
      <c r="K70" s="15">
        <v>2939</v>
      </c>
      <c r="L70" s="15">
        <v>2857</v>
      </c>
      <c r="M70" s="15">
        <v>6030</v>
      </c>
      <c r="N70" t="str">
        <f>VLOOKUP(A70,'[1]08-20EPI 汇总'!A:G,1,0)</f>
        <v>希腊</v>
      </c>
    </row>
    <row r="71" spans="1:14" ht="23">
      <c r="A71" s="13" t="s">
        <v>83</v>
      </c>
      <c r="B71" s="14">
        <v>863</v>
      </c>
      <c r="C71" s="14">
        <v>215</v>
      </c>
      <c r="D71" s="14">
        <v>821</v>
      </c>
      <c r="E71" s="15">
        <v>37010</v>
      </c>
      <c r="F71" s="15">
        <v>1161</v>
      </c>
      <c r="G71" s="15">
        <v>4140</v>
      </c>
      <c r="H71" s="15">
        <v>2567</v>
      </c>
      <c r="I71" s="15">
        <v>3402</v>
      </c>
      <c r="J71" s="15">
        <v>2320</v>
      </c>
      <c r="K71" s="15">
        <v>5746</v>
      </c>
      <c r="L71" s="15">
        <v>6559</v>
      </c>
      <c r="M71" s="15">
        <v>9495</v>
      </c>
      <c r="N71" t="str">
        <f>VLOOKUP(A71,'[1]08-20EPI 汇总'!A:G,1,0)</f>
        <v>匈牙利</v>
      </c>
    </row>
    <row r="72" spans="1:14" ht="23">
      <c r="A72" s="13" t="s">
        <v>84</v>
      </c>
      <c r="B72" s="14">
        <v>810</v>
      </c>
      <c r="C72" s="14">
        <v>500</v>
      </c>
      <c r="D72" s="15">
        <v>4605</v>
      </c>
      <c r="E72" s="15">
        <v>1327</v>
      </c>
      <c r="F72" s="15">
        <v>22483</v>
      </c>
      <c r="G72" s="15">
        <v>11858</v>
      </c>
      <c r="H72" s="15">
        <v>3126</v>
      </c>
      <c r="I72" s="15">
        <v>11302</v>
      </c>
      <c r="J72" s="15">
        <v>9101</v>
      </c>
      <c r="K72" s="15">
        <v>63344</v>
      </c>
      <c r="L72" s="15">
        <v>42454</v>
      </c>
      <c r="M72" s="15">
        <v>29762</v>
      </c>
      <c r="N72" t="str">
        <f>VLOOKUP(A72,'[1]08-20EPI 汇总'!A:G,1,0)</f>
        <v>意大利</v>
      </c>
    </row>
    <row r="73" spans="1:14" ht="23">
      <c r="A73" s="13" t="s">
        <v>85</v>
      </c>
      <c r="B73" s="15">
        <v>56654</v>
      </c>
      <c r="C73" s="15">
        <v>1671</v>
      </c>
      <c r="D73" s="15">
        <v>19217</v>
      </c>
      <c r="E73" s="15">
        <v>33033</v>
      </c>
      <c r="F73" s="15">
        <v>141970</v>
      </c>
      <c r="G73" s="15">
        <v>277473</v>
      </c>
      <c r="H73" s="15">
        <v>141958</v>
      </c>
      <c r="I73" s="15">
        <v>149890</v>
      </c>
      <c r="J73" s="15">
        <v>184816</v>
      </c>
      <c r="K73" s="15">
        <v>148039</v>
      </c>
      <c r="L73" s="15">
        <v>206630</v>
      </c>
      <c r="M73" s="15">
        <v>102664</v>
      </c>
      <c r="N73" t="str">
        <f>VLOOKUP(A73,'[1]08-20EPI 汇总'!A:G,1,0)</f>
        <v>英国</v>
      </c>
    </row>
    <row r="74" spans="1:14" ht="23">
      <c r="A74" s="13" t="s">
        <v>86</v>
      </c>
      <c r="B74" s="15">
        <v>13669</v>
      </c>
      <c r="C74" s="15">
        <v>1082</v>
      </c>
      <c r="D74" s="15">
        <v>-2282</v>
      </c>
      <c r="E74" s="15">
        <v>2723</v>
      </c>
      <c r="F74" s="15">
        <v>18515</v>
      </c>
      <c r="G74" s="15">
        <v>74325</v>
      </c>
      <c r="H74" s="15">
        <v>22141</v>
      </c>
      <c r="I74" s="15">
        <v>26992</v>
      </c>
      <c r="J74" s="15">
        <v>20832</v>
      </c>
      <c r="K74" s="15">
        <v>18152</v>
      </c>
      <c r="L74" s="15">
        <v>21479</v>
      </c>
      <c r="M74" s="15">
        <v>14113</v>
      </c>
      <c r="N74" t="str">
        <f>VLOOKUP(A74,'[1]08-20EPI 汇总'!A:G,1,0)</f>
        <v>阿根廷</v>
      </c>
    </row>
    <row r="75" spans="1:14" ht="23">
      <c r="A75" s="13" t="s">
        <v>87</v>
      </c>
      <c r="B75" s="14" t="s">
        <v>23</v>
      </c>
      <c r="C75" s="14">
        <v>300</v>
      </c>
      <c r="D75" s="14">
        <v>647</v>
      </c>
      <c r="E75" s="15">
        <v>2783</v>
      </c>
      <c r="F75" s="14">
        <v>557</v>
      </c>
      <c r="G75" s="14">
        <v>142</v>
      </c>
      <c r="H75" s="14">
        <v>18</v>
      </c>
      <c r="I75" s="14" t="s">
        <v>23</v>
      </c>
      <c r="J75" s="14" t="s">
        <v>23</v>
      </c>
      <c r="K75" s="16" t="s">
        <v>23</v>
      </c>
      <c r="L75" s="16" t="s">
        <v>23</v>
      </c>
      <c r="M75" s="14">
        <v>84</v>
      </c>
      <c r="N75" t="str">
        <f>VLOOKUP(A75,'[1]08-20EPI 汇总'!A:G,1,0)</f>
        <v>巴拉圭</v>
      </c>
    </row>
    <row r="76" spans="1:14" ht="23">
      <c r="A76" s="13" t="s">
        <v>88</v>
      </c>
      <c r="B76" s="14">
        <v>833</v>
      </c>
      <c r="C76" s="14">
        <v>652</v>
      </c>
      <c r="D76" s="15">
        <v>1369</v>
      </c>
      <c r="E76" s="15">
        <v>2606</v>
      </c>
      <c r="F76" s="14">
        <v>116</v>
      </c>
      <c r="G76" s="14">
        <v>72</v>
      </c>
      <c r="H76" s="15">
        <v>18768</v>
      </c>
      <c r="I76" s="14">
        <v>481</v>
      </c>
      <c r="J76" s="15">
        <v>2382</v>
      </c>
      <c r="K76" s="15">
        <v>3738</v>
      </c>
      <c r="L76" s="17">
        <v>5774</v>
      </c>
      <c r="M76" s="17">
        <v>12724</v>
      </c>
      <c r="N76" t="str">
        <f>VLOOKUP(A76,'[1]08-20EPI 汇总'!A:G,1,0)</f>
        <v>巴拿马</v>
      </c>
    </row>
    <row r="77" spans="1:14" ht="23">
      <c r="A77" s="13" t="s">
        <v>89</v>
      </c>
      <c r="B77" s="15">
        <v>5113</v>
      </c>
      <c r="C77" s="15">
        <v>2238</v>
      </c>
      <c r="D77" s="15">
        <v>11627</v>
      </c>
      <c r="E77" s="15">
        <v>48746</v>
      </c>
      <c r="F77" s="15">
        <v>12640</v>
      </c>
      <c r="G77" s="15">
        <v>19410</v>
      </c>
      <c r="H77" s="15">
        <v>31093</v>
      </c>
      <c r="I77" s="15">
        <v>73000</v>
      </c>
      <c r="J77" s="15">
        <v>-6328</v>
      </c>
      <c r="K77" s="15">
        <v>12477</v>
      </c>
      <c r="L77" s="15">
        <v>42627</v>
      </c>
      <c r="M77" s="15">
        <v>42772</v>
      </c>
      <c r="N77" t="str">
        <f>VLOOKUP(A77,'[1]08-20EPI 汇总'!A:G,1,0)</f>
        <v>巴西</v>
      </c>
    </row>
    <row r="78" spans="1:14" ht="23">
      <c r="A78" s="13" t="s">
        <v>90</v>
      </c>
      <c r="B78" s="14">
        <v>197</v>
      </c>
      <c r="C78" s="14">
        <v>414</v>
      </c>
      <c r="D78" s="15">
        <v>1801</v>
      </c>
      <c r="E78" s="14">
        <v>306</v>
      </c>
      <c r="F78" s="14">
        <v>867</v>
      </c>
      <c r="G78" s="15">
        <v>4321</v>
      </c>
      <c r="H78" s="15">
        <v>1440</v>
      </c>
      <c r="I78" s="15">
        <v>2453</v>
      </c>
      <c r="J78" s="15">
        <v>3432</v>
      </c>
      <c r="K78" s="15">
        <v>5538</v>
      </c>
      <c r="L78" s="15">
        <v>-2628</v>
      </c>
      <c r="M78" s="15">
        <v>3755</v>
      </c>
      <c r="N78" t="str">
        <f>VLOOKUP(A78,'[1]08-20EPI 汇总'!A:G,1,0)</f>
        <v>玻利维亚</v>
      </c>
    </row>
    <row r="79" spans="1:14" ht="23">
      <c r="A79" s="13" t="s">
        <v>91</v>
      </c>
      <c r="B79" s="14">
        <v>358</v>
      </c>
      <c r="C79" s="14">
        <v>-942</v>
      </c>
      <c r="D79" s="15">
        <v>1790</v>
      </c>
      <c r="E79" s="15">
        <v>2206</v>
      </c>
      <c r="F79" s="15">
        <v>-3506</v>
      </c>
      <c r="G79" s="15">
        <v>31139</v>
      </c>
      <c r="H79" s="15">
        <v>47060</v>
      </c>
      <c r="I79" s="15">
        <v>13781</v>
      </c>
      <c r="J79" s="15">
        <v>11811</v>
      </c>
      <c r="K79" s="15">
        <v>7789</v>
      </c>
      <c r="L79" s="15">
        <v>-13110</v>
      </c>
      <c r="M79" s="15">
        <v>3268</v>
      </c>
      <c r="N79" t="str">
        <f>VLOOKUP(A79,'[1]08-20EPI 汇总'!A:G,1,0)</f>
        <v>厄瓜多尔</v>
      </c>
    </row>
    <row r="80" spans="1:14" ht="23">
      <c r="A80" s="13" t="s">
        <v>92</v>
      </c>
      <c r="B80" s="14" t="s">
        <v>23</v>
      </c>
      <c r="C80" s="14" t="s">
        <v>23</v>
      </c>
      <c r="D80" s="14" t="s">
        <v>23</v>
      </c>
      <c r="E80" s="14">
        <v>8</v>
      </c>
      <c r="F80" s="14">
        <v>1</v>
      </c>
      <c r="G80" s="14" t="s">
        <v>23</v>
      </c>
      <c r="H80" s="14">
        <v>117</v>
      </c>
      <c r="I80" s="14">
        <v>-19</v>
      </c>
      <c r="J80" s="14">
        <v>384</v>
      </c>
      <c r="K80" s="14">
        <v>136</v>
      </c>
      <c r="L80" s="15">
        <v>1024</v>
      </c>
      <c r="M80" s="15">
        <v>1521</v>
      </c>
      <c r="N80" t="str">
        <f>VLOOKUP(A80,'[1]08-20EPI 汇总'!A:G,1,0)</f>
        <v>哥斯达黎加</v>
      </c>
    </row>
    <row r="81" spans="1:14" ht="23">
      <c r="A81" s="13" t="s">
        <v>93</v>
      </c>
      <c r="B81" s="14">
        <v>658</v>
      </c>
      <c r="C81" s="14">
        <v>556</v>
      </c>
      <c r="D81" s="15">
        <v>1293</v>
      </c>
      <c r="E81" s="15">
        <v>-1635</v>
      </c>
      <c r="F81" s="15">
        <v>7671</v>
      </c>
      <c r="G81" s="14">
        <v>-557</v>
      </c>
      <c r="H81" s="15">
        <v>-2437</v>
      </c>
      <c r="I81" s="15">
        <v>-2222</v>
      </c>
      <c r="J81" s="15">
        <v>4243</v>
      </c>
      <c r="K81" s="14">
        <v>974</v>
      </c>
      <c r="L81" s="14">
        <v>-650</v>
      </c>
      <c r="M81" s="15">
        <v>3323</v>
      </c>
      <c r="N81" t="str">
        <f>VLOOKUP(A81,'[1]08-20EPI 汇总'!A:G,1,0)</f>
        <v>古巴</v>
      </c>
    </row>
    <row r="82" spans="1:14" ht="23">
      <c r="A82" s="13" t="s">
        <v>94</v>
      </c>
      <c r="B82" s="14">
        <v>-438</v>
      </c>
      <c r="C82" s="14">
        <v>-90</v>
      </c>
      <c r="D82" s="14" t="s">
        <v>23</v>
      </c>
      <c r="E82" s="14" t="s">
        <v>23</v>
      </c>
      <c r="F82" s="14" t="s">
        <v>23</v>
      </c>
      <c r="G82" s="14" t="s">
        <v>23</v>
      </c>
      <c r="H82" s="14" t="s">
        <v>23</v>
      </c>
      <c r="I82" s="14" t="s">
        <v>23</v>
      </c>
      <c r="J82" s="14" t="s">
        <v>23</v>
      </c>
      <c r="K82" s="15">
        <v>2771</v>
      </c>
      <c r="L82" s="16" t="s">
        <v>23</v>
      </c>
      <c r="M82" s="15">
        <v>4906</v>
      </c>
      <c r="N82" t="str">
        <f>VLOOKUP(A82,'[1]08-20EPI 汇总'!A:G,1,0)</f>
        <v>洪都拉斯</v>
      </c>
    </row>
    <row r="83" spans="1:14" ht="23">
      <c r="A83" s="13" t="s">
        <v>95</v>
      </c>
      <c r="B83" s="14">
        <v>671</v>
      </c>
      <c r="C83" s="15">
        <v>2455</v>
      </c>
      <c r="D83" s="15">
        <v>5849</v>
      </c>
      <c r="E83" s="15">
        <v>13903</v>
      </c>
      <c r="F83" s="15">
        <v>21425</v>
      </c>
      <c r="G83" s="15">
        <v>-4937</v>
      </c>
      <c r="H83" s="15">
        <v>11460</v>
      </c>
      <c r="I83" s="15">
        <v>4507</v>
      </c>
      <c r="J83" s="15">
        <v>-17776</v>
      </c>
      <c r="K83" s="15">
        <v>6737</v>
      </c>
      <c r="L83" s="15">
        <v>9826</v>
      </c>
      <c r="M83" s="15">
        <v>8481</v>
      </c>
      <c r="N83" t="str">
        <f>VLOOKUP(A83,'[1]08-20EPI 汇总'!A:G,1,0)</f>
        <v>秘鲁</v>
      </c>
    </row>
    <row r="84" spans="1:14" ht="23">
      <c r="A84" s="13" t="s">
        <v>96</v>
      </c>
      <c r="B84" s="15">
        <v>1716</v>
      </c>
      <c r="C84" s="14">
        <v>563</v>
      </c>
      <c r="D84" s="14">
        <v>82</v>
      </c>
      <c r="E84" s="15">
        <v>2673</v>
      </c>
      <c r="F84" s="15">
        <v>4154</v>
      </c>
      <c r="G84" s="15">
        <v>10042</v>
      </c>
      <c r="H84" s="15">
        <v>4973</v>
      </c>
      <c r="I84" s="15">
        <v>14057</v>
      </c>
      <c r="J84" s="14">
        <v>-628</v>
      </c>
      <c r="K84" s="15">
        <v>21184</v>
      </c>
      <c r="L84" s="15">
        <v>17133</v>
      </c>
      <c r="M84" s="15">
        <v>37845</v>
      </c>
      <c r="N84" t="str">
        <f>VLOOKUP(A84,'[1]08-20EPI 汇总'!A:G,1,0)</f>
        <v>墨西哥</v>
      </c>
    </row>
    <row r="85" spans="1:14" ht="23">
      <c r="A85" s="13" t="s">
        <v>97</v>
      </c>
      <c r="B85" s="14" t="s">
        <v>23</v>
      </c>
      <c r="C85" s="14" t="s">
        <v>23</v>
      </c>
      <c r="D85" s="14" t="s">
        <v>23</v>
      </c>
      <c r="E85" s="14" t="s">
        <v>23</v>
      </c>
      <c r="F85" s="14" t="s">
        <v>23</v>
      </c>
      <c r="G85" s="14" t="s">
        <v>23</v>
      </c>
      <c r="H85" s="14">
        <v>217</v>
      </c>
      <c r="I85" s="14">
        <v>101</v>
      </c>
      <c r="J85" s="14">
        <v>55</v>
      </c>
      <c r="K85" s="14">
        <v>101</v>
      </c>
      <c r="L85" s="14">
        <v>1</v>
      </c>
      <c r="M85" s="14">
        <v>13</v>
      </c>
      <c r="N85" t="str">
        <f>VLOOKUP(A85,'[1]08-20EPI 汇总'!A:G,1,0)</f>
        <v>尼加拉瓜</v>
      </c>
    </row>
    <row r="86" spans="1:14" ht="23">
      <c r="A86" s="13" t="s">
        <v>98</v>
      </c>
      <c r="B86" s="14" t="s">
        <v>23</v>
      </c>
      <c r="C86" s="14" t="s">
        <v>23</v>
      </c>
      <c r="D86" s="14" t="s">
        <v>23</v>
      </c>
      <c r="E86" s="14" t="s">
        <v>23</v>
      </c>
      <c r="F86" s="14" t="s">
        <v>23</v>
      </c>
      <c r="G86" s="14" t="s">
        <v>23</v>
      </c>
      <c r="H86" s="14" t="s">
        <v>23</v>
      </c>
      <c r="I86" s="14">
        <v>63</v>
      </c>
      <c r="J86" s="14" t="s">
        <v>23</v>
      </c>
      <c r="K86" s="16" t="s">
        <v>23</v>
      </c>
      <c r="L86" s="16" t="s">
        <v>23</v>
      </c>
      <c r="M86" s="16" t="s">
        <v>23</v>
      </c>
      <c r="N86" t="str">
        <f>VLOOKUP(A86,'[1]08-20EPI 汇总'!A:G,1,0)</f>
        <v>危地马拉</v>
      </c>
    </row>
    <row r="87" spans="1:14" ht="23">
      <c r="A87" s="13" t="s">
        <v>99</v>
      </c>
      <c r="B87" s="15">
        <v>6953</v>
      </c>
      <c r="C87" s="14">
        <v>978</v>
      </c>
      <c r="D87" s="15">
        <v>11572</v>
      </c>
      <c r="E87" s="15">
        <v>9439</v>
      </c>
      <c r="F87" s="15">
        <v>8177</v>
      </c>
      <c r="G87" s="15">
        <v>154176</v>
      </c>
      <c r="H87" s="15">
        <v>42556</v>
      </c>
      <c r="I87" s="15">
        <v>11608</v>
      </c>
      <c r="J87" s="15">
        <v>28830</v>
      </c>
      <c r="K87" s="15">
        <v>-9986</v>
      </c>
      <c r="L87" s="15">
        <v>27448</v>
      </c>
      <c r="M87" s="15">
        <v>32807</v>
      </c>
      <c r="N87" t="str">
        <f>VLOOKUP(A87,'[1]08-20EPI 汇总'!A:G,1,0)</f>
        <v>委内瑞拉</v>
      </c>
    </row>
    <row r="88" spans="1:14" ht="23">
      <c r="A88" s="13" t="s">
        <v>100</v>
      </c>
      <c r="B88" s="14">
        <v>48</v>
      </c>
      <c r="C88" s="14" t="s">
        <v>23</v>
      </c>
      <c r="D88" s="14">
        <v>498</v>
      </c>
      <c r="E88" s="14">
        <v>36</v>
      </c>
      <c r="F88" s="14">
        <v>36</v>
      </c>
      <c r="G88" s="14">
        <v>950</v>
      </c>
      <c r="H88" s="14">
        <v>967</v>
      </c>
      <c r="I88" s="14">
        <v>108</v>
      </c>
      <c r="J88" s="15">
        <v>3615</v>
      </c>
      <c r="K88" s="15">
        <v>4927</v>
      </c>
      <c r="L88" s="14">
        <v>-1422</v>
      </c>
      <c r="M88" s="15">
        <v>3573</v>
      </c>
      <c r="N88" t="str">
        <f>VLOOKUP(A88,'[1]08-20EPI 汇总'!A:G,1,0)</f>
        <v>乌拉圭</v>
      </c>
    </row>
    <row r="89" spans="1:14" ht="23">
      <c r="A89" s="13" t="s">
        <v>101</v>
      </c>
      <c r="B89" s="14" t="s">
        <v>23</v>
      </c>
      <c r="C89" s="14">
        <v>214</v>
      </c>
      <c r="D89" s="14" t="s">
        <v>23</v>
      </c>
      <c r="E89" s="14">
        <v>221</v>
      </c>
      <c r="F89" s="15">
        <v>3545</v>
      </c>
      <c r="G89" s="15">
        <v>3586</v>
      </c>
      <c r="H89" s="14">
        <v>474</v>
      </c>
      <c r="I89" s="15">
        <v>11132</v>
      </c>
      <c r="J89" s="14" t="s">
        <v>23</v>
      </c>
      <c r="K89" s="14">
        <v>584</v>
      </c>
      <c r="L89" s="15">
        <v>8246</v>
      </c>
      <c r="M89" s="15">
        <v>15621</v>
      </c>
      <c r="N89" t="str">
        <f>VLOOKUP(A89,'[1]08-20EPI 汇总'!A:G,1,0)</f>
        <v>牙买加</v>
      </c>
    </row>
    <row r="90" spans="1:14" ht="23">
      <c r="A90" s="13" t="s">
        <v>102</v>
      </c>
      <c r="B90" s="14">
        <v>383</v>
      </c>
      <c r="C90" s="14">
        <v>93</v>
      </c>
      <c r="D90" s="14">
        <v>778</v>
      </c>
      <c r="E90" s="15">
        <v>3371</v>
      </c>
      <c r="F90" s="15">
        <v>1399</v>
      </c>
      <c r="G90" s="15">
        <v>2622</v>
      </c>
      <c r="H90" s="15">
        <v>1179</v>
      </c>
      <c r="I90" s="15">
        <v>1629</v>
      </c>
      <c r="J90" s="14">
        <v>685</v>
      </c>
      <c r="K90" s="15">
        <v>21696</v>
      </c>
      <c r="L90" s="15">
        <v>9963</v>
      </c>
      <c r="M90" s="15">
        <v>16806</v>
      </c>
      <c r="N90" t="str">
        <f>VLOOKUP(A90,'[1]08-20EPI 汇总'!A:G,1,0)</f>
        <v>智利</v>
      </c>
    </row>
    <row r="91" spans="1:14" ht="23">
      <c r="A91" s="13" t="s">
        <v>103</v>
      </c>
      <c r="B91" s="15">
        <v>103257</v>
      </c>
      <c r="C91" s="14">
        <v>703</v>
      </c>
      <c r="D91" s="15">
        <v>61313</v>
      </c>
      <c r="E91" s="15">
        <v>114229</v>
      </c>
      <c r="F91" s="15">
        <v>55407</v>
      </c>
      <c r="G91" s="15">
        <v>79516</v>
      </c>
      <c r="H91" s="15">
        <v>100865</v>
      </c>
      <c r="I91" s="15">
        <v>90384</v>
      </c>
      <c r="J91" s="15">
        <v>156283</v>
      </c>
      <c r="K91" s="15">
        <v>287150</v>
      </c>
      <c r="L91" s="15">
        <v>32083</v>
      </c>
      <c r="M91" s="15">
        <v>156350</v>
      </c>
      <c r="N91" t="str">
        <f>VLOOKUP(A91,'[1]08-20EPI 汇总'!A:G,1,0)</f>
        <v>加拿大</v>
      </c>
    </row>
    <row r="92" spans="1:14" ht="23">
      <c r="A92" s="13" t="s">
        <v>104</v>
      </c>
      <c r="B92" s="15">
        <v>53159</v>
      </c>
      <c r="C92" s="15">
        <v>189215</v>
      </c>
      <c r="D92" s="15">
        <v>243643</v>
      </c>
      <c r="E92" s="15">
        <v>170170</v>
      </c>
      <c r="F92" s="15">
        <v>316529</v>
      </c>
      <c r="G92" s="15">
        <v>217298</v>
      </c>
      <c r="H92" s="15">
        <v>345798</v>
      </c>
      <c r="I92" s="15">
        <v>404911</v>
      </c>
      <c r="J92" s="15">
        <v>340131</v>
      </c>
      <c r="K92" s="15">
        <v>418688</v>
      </c>
      <c r="L92" s="15">
        <v>424196</v>
      </c>
      <c r="M92" s="15">
        <v>198597</v>
      </c>
      <c r="N92" t="str">
        <f>VLOOKUP(A92,'[1]08-20EPI 汇总'!A:G,1,0)</f>
        <v>澳大利亚</v>
      </c>
    </row>
    <row r="93" spans="1:14" ht="23">
      <c r="A93" s="13" t="s">
        <v>105</v>
      </c>
      <c r="B93" s="14">
        <v>-160</v>
      </c>
      <c r="C93" s="14">
        <v>646</v>
      </c>
      <c r="D93" s="14">
        <v>902</v>
      </c>
      <c r="E93" s="15">
        <v>6375</v>
      </c>
      <c r="F93" s="15">
        <v>2789</v>
      </c>
      <c r="G93" s="15">
        <v>9406</v>
      </c>
      <c r="H93" s="15">
        <v>19040</v>
      </c>
      <c r="I93" s="15">
        <v>25002</v>
      </c>
      <c r="J93" s="15">
        <v>34809</v>
      </c>
      <c r="K93" s="15">
        <v>90585</v>
      </c>
      <c r="L93" s="15">
        <v>59661</v>
      </c>
      <c r="M93" s="15">
        <v>25746</v>
      </c>
      <c r="N93" t="str">
        <f>VLOOKUP(A93,'[1]08-20EPI 汇总'!A:G,1,0)</f>
        <v>新西兰</v>
      </c>
    </row>
  </sheetData>
  <mergeCells count="1">
    <mergeCell ref="A1:M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13C40-1B11-6546-81DA-3E6511C8A5AC}">
  <dimension ref="A1:G70"/>
  <sheetViews>
    <sheetView workbookViewId="0">
      <selection sqref="A1:A1048576"/>
    </sheetView>
  </sheetViews>
  <sheetFormatPr baseColWidth="10" defaultRowHeight="16"/>
  <sheetData>
    <row r="1" spans="1:7">
      <c r="A1" s="18" t="s">
        <v>107</v>
      </c>
      <c r="B1">
        <v>2008</v>
      </c>
      <c r="C1">
        <v>2010</v>
      </c>
      <c r="D1">
        <v>2012</v>
      </c>
      <c r="E1">
        <v>2014</v>
      </c>
      <c r="F1">
        <v>2016</v>
      </c>
      <c r="G1">
        <v>2018</v>
      </c>
    </row>
    <row r="2" spans="1:7">
      <c r="A2" s="19" t="s">
        <v>78</v>
      </c>
      <c r="B2">
        <f>VLOOKUP(A2,'OFDI(all)'!$A$1:$M$193,3,FALSE)</f>
        <v>1066</v>
      </c>
      <c r="C2">
        <f>VLOOKUP(A2,'OFDI(all)'!$A$1:$M$193,5,FALSE)</f>
        <v>136723</v>
      </c>
      <c r="D2">
        <f>VLOOKUP(A2,'OFDI(all)'!$A$1:$M$193,7,FALSE)</f>
        <v>28522</v>
      </c>
      <c r="E2">
        <f>VLOOKUP(A2,'OFDI(all)'!$A$1:$M$193,9,FALSE)</f>
        <v>13001</v>
      </c>
      <c r="F2">
        <f>VLOOKUP(A2,'OFDI(all)'!$A$1:$M$193,11,FALSE)</f>
        <v>12768</v>
      </c>
      <c r="G2">
        <f>VLOOKUP(A2,'OFDI(all)'!$A$1:$M$193,12,FALSE)</f>
        <v>129026</v>
      </c>
    </row>
    <row r="3" spans="1:7">
      <c r="A3" s="19" t="s">
        <v>85</v>
      </c>
      <c r="B3">
        <f>VLOOKUP(A3,'OFDI(all)'!$A$1:$M$193,3,FALSE)</f>
        <v>1671</v>
      </c>
      <c r="C3">
        <f>VLOOKUP(A3,'OFDI(all)'!$A$1:$M$193,5,FALSE)</f>
        <v>33033</v>
      </c>
      <c r="D3">
        <f>VLOOKUP(A3,'OFDI(all)'!$A$1:$M$193,7,FALSE)</f>
        <v>277473</v>
      </c>
      <c r="E3">
        <f>VLOOKUP(A3,'OFDI(all)'!$A$1:$M$193,9,FALSE)</f>
        <v>149890</v>
      </c>
      <c r="F3">
        <f>VLOOKUP(A3,'OFDI(all)'!$A$1:$M$193,11,FALSE)</f>
        <v>148039</v>
      </c>
      <c r="G3">
        <f>VLOOKUP(A3,'OFDI(all)'!$A$1:$M$193,12,FALSE)</f>
        <v>206630</v>
      </c>
    </row>
    <row r="4" spans="1:7">
      <c r="A4" s="19" t="s">
        <v>74</v>
      </c>
      <c r="B4">
        <f>VLOOKUP(A4,'OFDI(all)'!$A$1:$M$193,3,FALSE)</f>
        <v>4213</v>
      </c>
      <c r="C4">
        <f>VLOOKUP(A4,'OFDI(all)'!$A$1:$M$193,5,FALSE)</f>
        <v>320719</v>
      </c>
      <c r="D4">
        <f>VLOOKUP(A4,'OFDI(all)'!$A$1:$M$193,7,FALSE)</f>
        <v>113301</v>
      </c>
      <c r="E4">
        <f>VLOOKUP(A4,'OFDI(all)'!$A$1:$M$193,9,FALSE)</f>
        <v>457837</v>
      </c>
      <c r="F4">
        <f>VLOOKUP(A4,'OFDI(all)'!$A$1:$M$193,11,FALSE)</f>
        <v>160188</v>
      </c>
      <c r="G4">
        <f>VLOOKUP(A4,'OFDI(all)'!$A$1:$M$193,12,FALSE)</f>
        <v>135340</v>
      </c>
    </row>
    <row r="5" spans="1:7">
      <c r="A5" s="19" t="s">
        <v>60</v>
      </c>
      <c r="B5">
        <f>VLOOKUP(A5,'OFDI(all)'!$A$1:$M$193,3,FALSE)</f>
        <v>4233</v>
      </c>
      <c r="C5">
        <f>VLOOKUP(A5,'OFDI(all)'!$A$1:$M$193,5,FALSE)</f>
        <v>3288</v>
      </c>
      <c r="D5">
        <f>VLOOKUP(A5,'OFDI(all)'!$A$1:$M$193,7,FALSE)</f>
        <v>4888</v>
      </c>
      <c r="E5">
        <f>VLOOKUP(A5,'OFDI(all)'!$A$1:$M$193,9,FALSE)</f>
        <v>3711</v>
      </c>
      <c r="F5">
        <f>VLOOKUP(A5,'OFDI(all)'!$A$1:$M$193,11,FALSE)</f>
        <v>33193</v>
      </c>
      <c r="G5">
        <f>VLOOKUP(A5,'OFDI(all)'!$A$1:$M$193,12,FALSE)</f>
        <v>24134</v>
      </c>
    </row>
    <row r="6" spans="1:7">
      <c r="A6" s="19" t="s">
        <v>69</v>
      </c>
      <c r="B6">
        <f>VLOOKUP(A6,'OFDI(all)'!$A$1:$M$193,3,FALSE)</f>
        <v>266</v>
      </c>
      <c r="C6">
        <f>VLOOKUP(A6,'OFDI(all)'!$A$1:$M$193,5,FALSE)</f>
        <v>1804</v>
      </c>
      <c r="D6">
        <f>VLOOKUP(A6,'OFDI(all)'!$A$1:$M$193,7,FALSE)</f>
        <v>136</v>
      </c>
      <c r="E6">
        <f>VLOOKUP(A6,'OFDI(all)'!$A$1:$M$193,9,FALSE)</f>
        <v>1042</v>
      </c>
      <c r="F6">
        <f>VLOOKUP(A6,'OFDI(all)'!$A$1:$M$193,11,FALSE)</f>
        <v>3667</v>
      </c>
      <c r="G6">
        <f>VLOOKUP(A6,'OFDI(all)'!$A$1:$M$193,12,FALSE)</f>
        <v>2347</v>
      </c>
    </row>
    <row r="7" spans="1:7">
      <c r="A7" s="19" t="s">
        <v>81</v>
      </c>
      <c r="B7">
        <f>VLOOKUP(A7,'OFDI(all)'!$A$1:$M$193,3,FALSE)</f>
        <v>116</v>
      </c>
      <c r="C7">
        <f>VLOOKUP(A7,'OFDI(all)'!$A$1:$M$193,5,FALSE)</f>
        <v>2926</v>
      </c>
      <c r="D7">
        <f>VLOOKUP(A7,'OFDI(all)'!$A$1:$M$193,7,FALSE)</f>
        <v>4624</v>
      </c>
      <c r="E7">
        <f>VLOOKUP(A7,'OFDI(all)'!$A$1:$M$193,9,FALSE)</f>
        <v>9235</v>
      </c>
      <c r="F7">
        <f>VLOOKUP(A7,'OFDI(all)'!$A$1:$M$193,11,FALSE)</f>
        <v>12541</v>
      </c>
      <c r="G7">
        <f>VLOOKUP(A7,'OFDI(all)'!$A$1:$M$193,12,FALSE)</f>
        <v>5879</v>
      </c>
    </row>
    <row r="8" spans="1:7">
      <c r="A8" s="19" t="s">
        <v>68</v>
      </c>
      <c r="B8">
        <f>VLOOKUP(A8,'OFDI(all)'!$A$1:$M$193,3,FALSE)</f>
        <v>18341</v>
      </c>
      <c r="C8">
        <f>VLOOKUP(A8,'OFDI(all)'!$A$1:$M$193,5,FALSE)</f>
        <v>41235</v>
      </c>
      <c r="D8">
        <f>VLOOKUP(A8,'OFDI(all)'!$A$1:$M$193,7,FALSE)</f>
        <v>79933</v>
      </c>
      <c r="E8">
        <f>VLOOKUP(A8,'OFDI(all)'!$A$1:$M$193,9,FALSE)</f>
        <v>143892</v>
      </c>
      <c r="F8">
        <f>VLOOKUP(A8,'OFDI(all)'!$A$1:$M$193,11,FALSE)</f>
        <v>238058</v>
      </c>
      <c r="G8">
        <f>VLOOKUP(A8,'OFDI(all)'!$A$1:$M$193,12,FALSE)</f>
        <v>271585</v>
      </c>
    </row>
    <row r="9" spans="1:7">
      <c r="A9" s="19" t="s">
        <v>65</v>
      </c>
      <c r="B9">
        <v>491</v>
      </c>
      <c r="C9">
        <f>VLOOKUP(A9,'OFDI(all)'!$A$1:$M$193,5,FALSE)</f>
        <v>4533</v>
      </c>
      <c r="D9">
        <f>VLOOKUP(A9,'OFDI(all)'!$A$1:$M$193,7,FALSE)</f>
        <v>9840</v>
      </c>
      <c r="E9">
        <f>VLOOKUP(A9,'OFDI(all)'!$A$1:$M$193,9,FALSE)</f>
        <v>15328</v>
      </c>
      <c r="F9">
        <f>VLOOKUP(A9,'OFDI(all)'!$A$1:$M$193,11,FALSE)</f>
        <v>2835</v>
      </c>
      <c r="G9">
        <f>VLOOKUP(A9,'OFDI(all)'!$A$1:$M$193,12,FALSE)</f>
        <v>3034</v>
      </c>
    </row>
    <row r="10" spans="1:7">
      <c r="A10" s="19" t="s">
        <v>84</v>
      </c>
      <c r="B10">
        <f>VLOOKUP(A10,'OFDI(all)'!$A$1:$M$193,3,FALSE)</f>
        <v>500</v>
      </c>
      <c r="C10">
        <f>VLOOKUP(A10,'OFDI(all)'!$A$1:$M$193,5,FALSE)</f>
        <v>1327</v>
      </c>
      <c r="D10">
        <f>VLOOKUP(A10,'OFDI(all)'!$A$1:$M$193,7,FALSE)</f>
        <v>11858</v>
      </c>
      <c r="E10">
        <f>VLOOKUP(A10,'OFDI(all)'!$A$1:$M$193,9,FALSE)</f>
        <v>11302</v>
      </c>
      <c r="F10">
        <f>VLOOKUP(A10,'OFDI(all)'!$A$1:$M$193,11,FALSE)</f>
        <v>63344</v>
      </c>
      <c r="G10">
        <f>VLOOKUP(A10,'OFDI(all)'!$A$1:$M$193,12,FALSE)</f>
        <v>42454</v>
      </c>
    </row>
    <row r="11" spans="1:7">
      <c r="A11" s="19" t="s">
        <v>105</v>
      </c>
      <c r="B11">
        <f>VLOOKUP(A11,'OFDI(all)'!$A$1:$M$193,3,FALSE)</f>
        <v>646</v>
      </c>
      <c r="C11">
        <f>VLOOKUP(A11,'OFDI(all)'!$A$1:$M$193,5,FALSE)</f>
        <v>6375</v>
      </c>
      <c r="D11">
        <f>VLOOKUP(A11,'OFDI(all)'!$A$1:$M$193,7,FALSE)</f>
        <v>9406</v>
      </c>
      <c r="E11">
        <f>VLOOKUP(A11,'OFDI(all)'!$A$1:$M$193,9,FALSE)</f>
        <v>25002</v>
      </c>
      <c r="F11">
        <f>VLOOKUP(A11,'OFDI(all)'!$A$1:$M$193,11,FALSE)</f>
        <v>90585</v>
      </c>
      <c r="G11">
        <f>VLOOKUP(A11,'OFDI(all)'!$A$1:$M$193,12,FALSE)</f>
        <v>59661</v>
      </c>
    </row>
    <row r="12" spans="1:7">
      <c r="A12" s="19" t="s">
        <v>70</v>
      </c>
      <c r="B12">
        <f>VLOOKUP(A12,'OFDI(all)'!$A$1:$M$193,3,FALSE)</f>
        <v>9197</v>
      </c>
      <c r="C12">
        <f>VLOOKUP(A12,'OFDI(all)'!$A$1:$M$193,5,FALSE)</f>
        <v>6453</v>
      </c>
      <c r="D12">
        <f>VLOOKUP(A12,'OFDI(all)'!$A$1:$M$193,7,FALSE)</f>
        <v>44245</v>
      </c>
      <c r="E12">
        <f>VLOOKUP(A12,'OFDI(all)'!$A$1:$M$193,9,FALSE)</f>
        <v>102997</v>
      </c>
      <c r="F12">
        <f>VLOOKUP(A12,'OFDI(all)'!$A$1:$M$193,11,FALSE)</f>
        <v>116972</v>
      </c>
      <c r="G12">
        <f>VLOOKUP(A12,'OFDI(all)'!$A$1:$M$193,12,FALSE)</f>
        <v>-22312</v>
      </c>
    </row>
    <row r="13" spans="1:7">
      <c r="A13" s="19" t="s">
        <v>34</v>
      </c>
      <c r="B13">
        <f>VLOOKUP(A13,'OFDI(all)'!$A$1:$M$193,3,FALSE)</f>
        <v>-100</v>
      </c>
      <c r="C13">
        <f>VLOOKUP(A13,'OFDI(all)'!$A$1:$M$193,5,FALSE)</f>
        <v>1050</v>
      </c>
      <c r="D13">
        <f>VLOOKUP(A13,'OFDI(all)'!$A$1:$M$193,7,FALSE)</f>
        <v>1158</v>
      </c>
      <c r="E13">
        <f>VLOOKUP(A13,'OFDI(all)'!$A$1:$M$193,9,FALSE)</f>
        <v>5258</v>
      </c>
      <c r="F13">
        <f>VLOOKUP(A13,'OFDI(all)'!$A$1:$M$193,11,FALSE)</f>
        <v>9293</v>
      </c>
      <c r="G13">
        <f>VLOOKUP(A13,'OFDI(all)'!$A$1:$M$193,12,FALSE)</f>
        <v>28998</v>
      </c>
    </row>
    <row r="14" spans="1:7">
      <c r="A14" s="19" t="s">
        <v>27</v>
      </c>
      <c r="B14">
        <f>VLOOKUP(A14,'OFDI(all)'!$A$1:$M$193,3,FALSE)</f>
        <v>5862</v>
      </c>
      <c r="C14">
        <f>VLOOKUP(A14,'OFDI(all)'!$A$1:$M$193,5,FALSE)</f>
        <v>33799</v>
      </c>
      <c r="D14">
        <f>VLOOKUP(A14,'OFDI(all)'!$A$1:$M$193,7,FALSE)</f>
        <v>21065</v>
      </c>
      <c r="E14">
        <f>VLOOKUP(A14,'OFDI(all)'!$A$1:$M$193,9,FALSE)</f>
        <v>39445</v>
      </c>
      <c r="F14">
        <f>VLOOKUP(A14,'OFDI(all)'!$A$1:$M$193,11,FALSE)</f>
        <v>34401</v>
      </c>
      <c r="G14">
        <f>VLOOKUP(A14,'OFDI(all)'!$A$1:$M$193,12,FALSE)</f>
        <v>44405</v>
      </c>
    </row>
    <row r="15" spans="1:7">
      <c r="A15" s="19" t="s">
        <v>104</v>
      </c>
      <c r="B15">
        <f>VLOOKUP(A15,'OFDI(all)'!$A$1:$M$193,3,FALSE)</f>
        <v>189215</v>
      </c>
      <c r="C15">
        <f>VLOOKUP(A15,'OFDI(all)'!$A$1:$M$193,5,FALSE)</f>
        <v>170170</v>
      </c>
      <c r="D15">
        <f>VLOOKUP(A15,'OFDI(all)'!$A$1:$M$193,7,FALSE)</f>
        <v>217298</v>
      </c>
      <c r="E15">
        <f>VLOOKUP(A15,'OFDI(all)'!$A$1:$M$193,9,FALSE)</f>
        <v>404911</v>
      </c>
      <c r="F15">
        <f>VLOOKUP(A15,'OFDI(all)'!$A$1:$M$193,11,FALSE)</f>
        <v>418688</v>
      </c>
      <c r="G15">
        <f>VLOOKUP(A15,'OFDI(all)'!$A$1:$M$193,12,FALSE)</f>
        <v>424196</v>
      </c>
    </row>
    <row r="16" spans="1:7">
      <c r="A16" s="19" t="s">
        <v>103</v>
      </c>
      <c r="B16">
        <f>VLOOKUP(A16,'OFDI(all)'!$A$1:$M$193,3,FALSE)</f>
        <v>703</v>
      </c>
      <c r="C16">
        <f>VLOOKUP(A16,'OFDI(all)'!$A$1:$M$193,5,FALSE)</f>
        <v>114229</v>
      </c>
      <c r="D16">
        <f>VLOOKUP(A16,'OFDI(all)'!$A$1:$M$193,7,FALSE)</f>
        <v>79516</v>
      </c>
      <c r="E16">
        <f>VLOOKUP(A16,'OFDI(all)'!$A$1:$M$193,9,FALSE)</f>
        <v>90384</v>
      </c>
      <c r="F16">
        <f>VLOOKUP(A16,'OFDI(all)'!$A$1:$M$193,11,FALSE)</f>
        <v>287150</v>
      </c>
      <c r="G16">
        <f>VLOOKUP(A16,'OFDI(all)'!$A$1:$M$193,12,FALSE)</f>
        <v>32083</v>
      </c>
    </row>
    <row r="17" spans="1:7">
      <c r="A17" s="19" t="s">
        <v>64</v>
      </c>
      <c r="B17" t="str">
        <f>VLOOKUP(A17,'OFDI(all)'!$A$1:$M$193,3,FALSE)</f>
        <v>--</v>
      </c>
      <c r="C17">
        <f>VLOOKUP(A17,'OFDI(all)'!$A$1:$M$193,5,FALSE)</f>
        <v>1629</v>
      </c>
      <c r="D17">
        <f>VLOOKUP(A17,'OFDI(all)'!$A$1:$M$193,7,FALSE)</f>
        <v>5417</v>
      </c>
      <c r="E17">
        <f>VLOOKUP(A17,'OFDI(all)'!$A$1:$M$193,9,FALSE)</f>
        <v>2042</v>
      </c>
      <c r="F17">
        <f>VLOOKUP(A17,'OFDI(all)'!$A$1:$M$193,11,FALSE)</f>
        <v>-1503</v>
      </c>
      <c r="G17">
        <f>VLOOKUP(A17,'OFDI(all)'!$A$1:$M$193,12,FALSE)</f>
        <v>8887</v>
      </c>
    </row>
    <row r="18" spans="1:7">
      <c r="A18" s="19" t="s">
        <v>31</v>
      </c>
      <c r="B18">
        <f>VLOOKUP(A18,'OFDI(all)'!$A$1:$M$193,3,FALSE)</f>
        <v>8671</v>
      </c>
      <c r="C18">
        <f>VLOOKUP(A18,'OFDI(all)'!$A$1:$M$193,5,FALSE)</f>
        <v>45051</v>
      </c>
      <c r="D18">
        <f>VLOOKUP(A18,'OFDI(all)'!$A$1:$M$193,7,FALSE)</f>
        <v>1234</v>
      </c>
      <c r="E18">
        <f>VLOOKUP(A18,'OFDI(all)'!$A$1:$M$193,9,FALSE)</f>
        <v>19515</v>
      </c>
      <c r="F18">
        <f>VLOOKUP(A18,'OFDI(all)'!$A$1:$M$193,11,FALSE)</f>
        <v>14210</v>
      </c>
      <c r="G18">
        <f>VLOOKUP(A18,'OFDI(all)'!$A$1:$M$193,12,FALSE)</f>
        <v>7136</v>
      </c>
    </row>
    <row r="19" spans="1:7">
      <c r="A19" s="19" t="s">
        <v>83</v>
      </c>
      <c r="B19">
        <f>VLOOKUP(A19,'OFDI(all)'!$A$1:$M$193,3,FALSE)</f>
        <v>215</v>
      </c>
      <c r="C19">
        <f>VLOOKUP(A19,'OFDI(all)'!$A$1:$M$193,5,FALSE)</f>
        <v>37010</v>
      </c>
      <c r="D19">
        <f>VLOOKUP(A19,'OFDI(all)'!$A$1:$M$193,7,FALSE)</f>
        <v>4140</v>
      </c>
      <c r="E19">
        <f>VLOOKUP(A19,'OFDI(all)'!$A$1:$M$193,9,FALSE)</f>
        <v>3402</v>
      </c>
      <c r="F19">
        <f>VLOOKUP(A19,'OFDI(all)'!$A$1:$M$193,11,FALSE)</f>
        <v>5746</v>
      </c>
      <c r="G19">
        <f>VLOOKUP(A19,'OFDI(all)'!$A$1:$M$193,12,FALSE)</f>
        <v>6559</v>
      </c>
    </row>
    <row r="20" spans="1:7">
      <c r="A20" s="19" t="s">
        <v>63</v>
      </c>
      <c r="B20">
        <f>VLOOKUP(A20,'OFDI(all)'!$A$1:$M$193,3,FALSE)</f>
        <v>210</v>
      </c>
      <c r="C20">
        <f>VLOOKUP(A20,'OFDI(all)'!$A$1:$M$193,5,FALSE)</f>
        <v>1922</v>
      </c>
      <c r="D20">
        <f>VLOOKUP(A20,'OFDI(all)'!$A$1:$M$193,7,FALSE)</f>
        <v>4350</v>
      </c>
      <c r="E20">
        <f>VLOOKUP(A20,'OFDI(all)'!$A$1:$M$193,9,FALSE)</f>
        <v>6372</v>
      </c>
      <c r="F20">
        <f>VLOOKUP(A20,'OFDI(all)'!$A$1:$M$193,11,FALSE)</f>
        <v>16094</v>
      </c>
      <c r="G20">
        <f>VLOOKUP(A20,'OFDI(all)'!$A$1:$M$193,12,FALSE)</f>
        <v>14272</v>
      </c>
    </row>
    <row r="21" spans="1:7">
      <c r="A21" s="19" t="s">
        <v>626</v>
      </c>
      <c r="B21">
        <f>VLOOKUP(A21,'OFDI(all)'!$A$1:$M$193,3,FALSE)</f>
        <v>1198</v>
      </c>
      <c r="C21">
        <f>VLOOKUP(A21,'OFDI(all)'!$A$1:$M$193,5,FALSE)</f>
        <v>1084</v>
      </c>
      <c r="D21">
        <f>VLOOKUP(A21,'OFDI(all)'!$A$1:$M$193,7,FALSE)</f>
        <v>2541</v>
      </c>
      <c r="E21">
        <f>VLOOKUP(A21,'OFDI(all)'!$A$1:$M$193,9,FALSE)</f>
        <v>4225</v>
      </c>
      <c r="F21">
        <f>VLOOKUP(A21,'OFDI(all)'!$A$1:$M$193,11,FALSE)</f>
        <v>1588</v>
      </c>
      <c r="G21">
        <f>VLOOKUP(A21,'OFDI(all)'!$A$1:$M$193,12,FALSE)</f>
        <v>1586</v>
      </c>
    </row>
    <row r="22" spans="1:7">
      <c r="A22" s="19" t="s">
        <v>100</v>
      </c>
      <c r="B22" t="str">
        <f>VLOOKUP(A22,'OFDI(all)'!$A$1:$M$193,3,FALSE)</f>
        <v>--</v>
      </c>
      <c r="C22">
        <f>VLOOKUP(A22,'OFDI(all)'!$A$1:$M$193,5,FALSE)</f>
        <v>36</v>
      </c>
      <c r="D22">
        <f>VLOOKUP(A22,'OFDI(all)'!$A$1:$M$193,7,FALSE)</f>
        <v>950</v>
      </c>
      <c r="E22">
        <f>VLOOKUP(A22,'OFDI(all)'!$A$1:$M$193,9,FALSE)</f>
        <v>108</v>
      </c>
      <c r="F22">
        <f>VLOOKUP(A22,'OFDI(all)'!$A$1:$M$193,11,FALSE)</f>
        <v>4927</v>
      </c>
      <c r="G22">
        <f>VLOOKUP(A22,'OFDI(all)'!$A$1:$M$193,12,FALSE)</f>
        <v>-1422</v>
      </c>
    </row>
    <row r="23" spans="1:7">
      <c r="A23" s="19" t="s">
        <v>67</v>
      </c>
      <c r="B23">
        <f>VLOOKUP(A23,'OFDI(all)'!$A$1:$M$193,3,FALSE)</f>
        <v>1070</v>
      </c>
      <c r="C23">
        <f>VLOOKUP(A23,'OFDI(all)'!$A$1:$M$193,5,FALSE)</f>
        <v>1674</v>
      </c>
      <c r="D23">
        <f>VLOOKUP(A23,'OFDI(all)'!$A$1:$M$193,7,FALSE)</f>
        <v>750</v>
      </c>
      <c r="E23">
        <f>VLOOKUP(A23,'OFDI(all)'!$A$1:$M$193,9,FALSE)</f>
        <v>4417</v>
      </c>
      <c r="F23">
        <f>VLOOKUP(A23,'OFDI(all)'!$A$1:$M$193,11,FALSE)</f>
        <v>-2411</v>
      </c>
      <c r="G23">
        <f>VLOOKUP(A23,'OFDI(all)'!$A$1:$M$193,12,FALSE)</f>
        <v>-433</v>
      </c>
    </row>
    <row r="24" spans="1:7">
      <c r="A24" s="19" t="s">
        <v>50</v>
      </c>
      <c r="B24">
        <f>VLOOKUP(A24,'OFDI(all)'!$A$1:$M$193,3,FALSE)</f>
        <v>688</v>
      </c>
      <c r="C24">
        <f>VLOOKUP(A24,'OFDI(all)'!$A$1:$M$193,5,FALSE)</f>
        <v>175</v>
      </c>
      <c r="D24">
        <f>VLOOKUP(A24,'OFDI(all)'!$A$1:$M$193,7,FALSE)</f>
        <v>105</v>
      </c>
      <c r="E24">
        <f>VLOOKUP(A24,'OFDI(all)'!$A$1:$M$193,9,FALSE)</f>
        <v>1144</v>
      </c>
      <c r="F24">
        <f>VLOOKUP(A24,'OFDI(all)'!$A$1:$M$193,11,FALSE)</f>
        <v>1016</v>
      </c>
      <c r="G24">
        <f>VLOOKUP(A24,'OFDI(all)'!$A$1:$M$193,12,FALSE)</f>
        <v>5986</v>
      </c>
    </row>
    <row r="25" spans="1:7">
      <c r="A25" s="19" t="s">
        <v>93</v>
      </c>
      <c r="B25">
        <f>VLOOKUP(A25,'OFDI(all)'!$A$1:$M$193,3,FALSE)</f>
        <v>556</v>
      </c>
      <c r="C25">
        <f>VLOOKUP(A25,'OFDI(all)'!$A$1:$M$193,5,FALSE)</f>
        <v>-1635</v>
      </c>
      <c r="D25">
        <f>VLOOKUP(A25,'OFDI(all)'!$A$1:$M$193,7,FALSE)</f>
        <v>-557</v>
      </c>
      <c r="E25">
        <f>VLOOKUP(A25,'OFDI(all)'!$A$1:$M$193,9,FALSE)</f>
        <v>-2222</v>
      </c>
      <c r="F25">
        <f>VLOOKUP(A25,'OFDI(all)'!$A$1:$M$193,11,FALSE)</f>
        <v>974</v>
      </c>
      <c r="G25">
        <f>VLOOKUP(A25,'OFDI(all)'!$A$1:$M$193,12,FALSE)</f>
        <v>-650</v>
      </c>
    </row>
    <row r="26" spans="1:7">
      <c r="A26" s="19" t="s">
        <v>88</v>
      </c>
      <c r="B26">
        <f>VLOOKUP(A26,'OFDI(all)'!$A$1:$M$193,3,FALSE)</f>
        <v>652</v>
      </c>
      <c r="C26">
        <f>VLOOKUP(A26,'OFDI(all)'!$A$1:$M$193,5,FALSE)</f>
        <v>2606</v>
      </c>
      <c r="D26">
        <f>VLOOKUP(A26,'OFDI(all)'!$A$1:$M$193,7,FALSE)</f>
        <v>72</v>
      </c>
      <c r="E26">
        <f>VLOOKUP(A26,'OFDI(all)'!$A$1:$M$193,9,FALSE)</f>
        <v>481</v>
      </c>
      <c r="F26">
        <f>VLOOKUP(A26,'OFDI(all)'!$A$1:$M$193,11,FALSE)</f>
        <v>3738</v>
      </c>
      <c r="G26">
        <f>VLOOKUP(A26,'OFDI(all)'!$A$1:$M$193,12,FALSE)</f>
        <v>5774</v>
      </c>
    </row>
    <row r="27" spans="1:7">
      <c r="A27" s="19" t="s">
        <v>56</v>
      </c>
      <c r="B27" t="str">
        <f>VLOOKUP(A27,'OFDI(all)'!$A$1:$M$193,3,FALSE)</f>
        <v>--</v>
      </c>
      <c r="C27">
        <f>VLOOKUP(A27,'OFDI(all)'!$A$1:$M$193,5,FALSE)</f>
        <v>-29</v>
      </c>
      <c r="D27">
        <f>VLOOKUP(A27,'OFDI(all)'!$A$1:$M$193,7,FALSE)</f>
        <v>-65</v>
      </c>
      <c r="E27">
        <f>VLOOKUP(A27,'OFDI(all)'!$A$1:$M$193,9,FALSE)</f>
        <v>71</v>
      </c>
      <c r="F27">
        <f>VLOOKUP(A27,'OFDI(all)'!$A$1:$M$193,11,FALSE)</f>
        <v>-322</v>
      </c>
      <c r="G27">
        <f>VLOOKUP(A27,'OFDI(all)'!$A$1:$M$193,12,FALSE)</f>
        <v>-82</v>
      </c>
    </row>
    <row r="28" spans="1:7">
      <c r="A28" s="19" t="s">
        <v>59</v>
      </c>
      <c r="B28">
        <f>VLOOKUP(A28,'OFDI(all)'!$A$1:$M$193,3,FALSE)</f>
        <v>-66</v>
      </c>
      <c r="C28">
        <f>VLOOKUP(A28,'OFDI(all)'!$A$1:$M$193,5,FALSE)</f>
        <v>37</v>
      </c>
      <c r="D28">
        <f>VLOOKUP(A28,'OFDI(all)'!$A$1:$M$193,7,FALSE)</f>
        <v>34</v>
      </c>
      <c r="E28">
        <f>VLOOKUP(A28,'OFDI(all)'!$A$1:$M$193,9,FALSE)</f>
        <v>1683</v>
      </c>
      <c r="F28">
        <f>VLOOKUP(A28,'OFDI(all)'!$A$1:$M$193,11,FALSE)</f>
        <v>-2466</v>
      </c>
      <c r="G28">
        <f>VLOOKUP(A28,'OFDI(all)'!$A$1:$M$193,12,FALSE)</f>
        <v>-20</v>
      </c>
    </row>
    <row r="29" spans="1:7">
      <c r="A29" s="20" t="s">
        <v>21</v>
      </c>
      <c r="B29">
        <f>VLOOKUP(A29,'OFDI(all)'!$A$1:$M$193,3,FALSE)</f>
        <v>244</v>
      </c>
      <c r="C29">
        <f>VLOOKUP(A29,'OFDI(all)'!$A$1:$M$193,5,FALSE)</f>
        <v>2286</v>
      </c>
      <c r="D29">
        <f>VLOOKUP(A29,'OFDI(all)'!$A$1:$M$193,7,FALSE)</f>
        <v>-1188</v>
      </c>
      <c r="E29">
        <f>VLOOKUP(A29,'OFDI(all)'!$A$1:$M$193,9,FALSE)</f>
        <v>16191</v>
      </c>
      <c r="F29">
        <f>VLOOKUP(A29,'OFDI(all)'!$A$1:$M$193,11,FALSE)</f>
        <v>5055</v>
      </c>
      <c r="G29">
        <f>VLOOKUP(A29,'OFDI(all)'!$A$1:$M$193,12,FALSE)</f>
        <v>17508</v>
      </c>
    </row>
    <row r="30" spans="1:7">
      <c r="A30" s="20" t="s">
        <v>37</v>
      </c>
      <c r="B30">
        <f>VLOOKUP(A30,'OFDI(all)'!$A$1:$M$193,3,FALSE)</f>
        <v>-163</v>
      </c>
      <c r="C30">
        <f>VLOOKUP(A30,'OFDI(all)'!$A$1:$M$193,5,FALSE)</f>
        <v>7</v>
      </c>
      <c r="D30">
        <f>VLOOKUP(A30,'OFDI(all)'!$A$1:$M$193,7,FALSE)</f>
        <v>983</v>
      </c>
      <c r="E30">
        <f>VLOOKUP(A30,'OFDI(all)'!$A$1:$M$193,9,FALSE)</f>
        <v>674</v>
      </c>
      <c r="F30">
        <f>VLOOKUP(A30,'OFDI(all)'!$A$1:$M$193,11,FALSE)</f>
        <v>127904</v>
      </c>
      <c r="G30">
        <f>VLOOKUP(A30,'OFDI(all)'!$A$1:$M$193,12,FALSE)</f>
        <v>76440</v>
      </c>
    </row>
    <row r="31" spans="1:7">
      <c r="A31" s="20" t="s">
        <v>95</v>
      </c>
      <c r="B31">
        <f>VLOOKUP(A31,'OFDI(all)'!$A$1:$M$193,3,FALSE)</f>
        <v>2455</v>
      </c>
      <c r="C31">
        <f>VLOOKUP(A31,'OFDI(all)'!$A$1:$M$193,5,FALSE)</f>
        <v>13903</v>
      </c>
      <c r="D31">
        <f>VLOOKUP(A31,'OFDI(all)'!$A$1:$M$193,7,FALSE)</f>
        <v>-4937</v>
      </c>
      <c r="E31">
        <f>VLOOKUP(A31,'OFDI(all)'!$A$1:$M$193,9,FALSE)</f>
        <v>4507</v>
      </c>
      <c r="F31">
        <f>VLOOKUP(A31,'OFDI(all)'!$A$1:$M$193,11,FALSE)</f>
        <v>6737</v>
      </c>
      <c r="G31">
        <f>VLOOKUP(A31,'OFDI(all)'!$A$1:$M$193,12,FALSE)</f>
        <v>9826</v>
      </c>
    </row>
    <row r="32" spans="1:7">
      <c r="A32" s="20" t="s">
        <v>89</v>
      </c>
      <c r="B32">
        <f>VLOOKUP(A32,'OFDI(all)'!$A$1:$M$193,3,FALSE)</f>
        <v>2238</v>
      </c>
      <c r="C32">
        <f>VLOOKUP(A32,'OFDI(all)'!$A$1:$M$193,5,FALSE)</f>
        <v>48746</v>
      </c>
      <c r="D32">
        <f>VLOOKUP(A32,'OFDI(all)'!$A$1:$M$193,7,FALSE)</f>
        <v>19410</v>
      </c>
      <c r="E32">
        <f>VLOOKUP(A32,'OFDI(all)'!$A$1:$M$193,9,FALSE)</f>
        <v>73000</v>
      </c>
      <c r="F32">
        <f>VLOOKUP(A32,'OFDI(all)'!$A$1:$M$193,11,FALSE)</f>
        <v>12477</v>
      </c>
      <c r="G32">
        <f>VLOOKUP(A32,'OFDI(all)'!$A$1:$M$193,12,FALSE)</f>
        <v>42627</v>
      </c>
    </row>
    <row r="33" spans="1:7">
      <c r="A33" s="20" t="s">
        <v>96</v>
      </c>
      <c r="B33">
        <f>VLOOKUP(A33,'OFDI(all)'!$A$1:$M$193,3,FALSE)</f>
        <v>563</v>
      </c>
      <c r="C33">
        <f>VLOOKUP(A33,'OFDI(all)'!$A$1:$M$193,5,FALSE)</f>
        <v>2673</v>
      </c>
      <c r="D33">
        <f>VLOOKUP(A33,'OFDI(all)'!$A$1:$M$193,7,FALSE)</f>
        <v>10042</v>
      </c>
      <c r="E33">
        <f>VLOOKUP(A33,'OFDI(all)'!$A$1:$M$193,9,FALSE)</f>
        <v>14057</v>
      </c>
      <c r="F33">
        <f>VLOOKUP(A33,'OFDI(all)'!$A$1:$M$193,11,FALSE)</f>
        <v>21184</v>
      </c>
      <c r="G33">
        <f>VLOOKUP(A33,'OFDI(all)'!$A$1:$M$193,12,FALSE)</f>
        <v>17133</v>
      </c>
    </row>
    <row r="34" spans="1:7">
      <c r="A34" s="20" t="s">
        <v>86</v>
      </c>
      <c r="B34">
        <f>VLOOKUP(A34,'OFDI(all)'!$A$1:$M$193,3,FALSE)</f>
        <v>1082</v>
      </c>
      <c r="C34">
        <f>VLOOKUP(A34,'OFDI(all)'!$A$1:$M$193,5,FALSE)</f>
        <v>2723</v>
      </c>
      <c r="D34">
        <f>VLOOKUP(A34,'OFDI(all)'!$A$1:$M$193,7,FALSE)</f>
        <v>74325</v>
      </c>
      <c r="E34">
        <f>VLOOKUP(A34,'OFDI(all)'!$A$1:$M$193,9,FALSE)</f>
        <v>26992</v>
      </c>
      <c r="F34">
        <f>VLOOKUP(A34,'OFDI(all)'!$A$1:$M$193,11,FALSE)</f>
        <v>18152</v>
      </c>
      <c r="G34">
        <f>VLOOKUP(A34,'OFDI(all)'!$A$1:$M$193,12,FALSE)</f>
        <v>21479</v>
      </c>
    </row>
    <row r="35" spans="1:7">
      <c r="A35" s="20" t="s">
        <v>24</v>
      </c>
      <c r="B35">
        <f>VLOOKUP(A35,'OFDI(all)'!$A$1:$M$193,3,FALSE)</f>
        <v>3443</v>
      </c>
      <c r="C35">
        <f>VLOOKUP(A35,'OFDI(all)'!$A$1:$M$193,5,FALSE)</f>
        <v>16354</v>
      </c>
      <c r="D35">
        <f>VLOOKUP(A35,'OFDI(all)'!$A$1:$M$193,7,FALSE)</f>
        <v>19904</v>
      </c>
      <c r="E35">
        <f>VLOOKUP(A35,'OFDI(all)'!$A$1:$M$193,9,FALSE)</f>
        <v>52134</v>
      </c>
      <c r="F35">
        <f>VLOOKUP(A35,'OFDI(all)'!$A$1:$M$193,11,FALSE)</f>
        <v>182996</v>
      </c>
      <c r="G35">
        <f>VLOOKUP(A35,'OFDI(all)'!$A$1:$M$193,12,FALSE)</f>
        <v>172214</v>
      </c>
    </row>
    <row r="36" spans="1:7">
      <c r="A36" s="20" t="s">
        <v>101</v>
      </c>
      <c r="B36">
        <f>VLOOKUP(A36,'OFDI(all)'!$A$1:$M$193,3,FALSE)</f>
        <v>214</v>
      </c>
      <c r="C36">
        <f>VLOOKUP(A36,'OFDI(all)'!$A$1:$M$193,5,FALSE)</f>
        <v>221</v>
      </c>
      <c r="D36">
        <f>VLOOKUP(A36,'OFDI(all)'!$A$1:$M$193,7,FALSE)</f>
        <v>3586</v>
      </c>
      <c r="E36">
        <f>VLOOKUP(A36,'OFDI(all)'!$A$1:$M$193,9,FALSE)</f>
        <v>11132</v>
      </c>
      <c r="F36">
        <f>VLOOKUP(A36,'OFDI(all)'!$A$1:$M$193,11,FALSE)</f>
        <v>584</v>
      </c>
      <c r="G36">
        <f>VLOOKUP(A36,'OFDI(all)'!$A$1:$M$193,12,FALSE)</f>
        <v>8246</v>
      </c>
    </row>
    <row r="37" spans="1:7">
      <c r="A37" s="20" t="s">
        <v>51</v>
      </c>
      <c r="B37">
        <f>VLOOKUP(A37,'OFDI(all)'!$A$1:$M$193,3,FALSE)</f>
        <v>759</v>
      </c>
      <c r="C37">
        <f>VLOOKUP(A37,'OFDI(all)'!$A$1:$M$193,5,FALSE)</f>
        <v>551</v>
      </c>
      <c r="D37">
        <f>VLOOKUP(A37,'OFDI(all)'!$A$1:$M$193,7,FALSE)</f>
        <v>2512</v>
      </c>
      <c r="E37">
        <f>VLOOKUP(A37,'OFDI(all)'!$A$1:$M$193,9,FALSE)</f>
        <v>802</v>
      </c>
      <c r="F37">
        <f>VLOOKUP(A37,'OFDI(all)'!$A$1:$M$193,11,FALSE)</f>
        <v>2168</v>
      </c>
      <c r="G37">
        <f>VLOOKUP(A37,'OFDI(all)'!$A$1:$M$193,12,FALSE)</f>
        <v>2009</v>
      </c>
    </row>
    <row r="38" spans="1:7">
      <c r="A38" s="20" t="s">
        <v>18</v>
      </c>
      <c r="B38">
        <f>VLOOKUP(A38,'OFDI(all)'!$A$1:$M$193,3,FALSE)</f>
        <v>3369</v>
      </c>
      <c r="C38">
        <f>VLOOKUP(A38,'OFDI(all)'!$A$1:$M$193,5,FALSE)</f>
        <v>24409</v>
      </c>
      <c r="D38">
        <f>VLOOKUP(A38,'OFDI(all)'!$A$1:$M$193,7,FALSE)</f>
        <v>7490</v>
      </c>
      <c r="E38">
        <f>VLOOKUP(A38,'OFDI(all)'!$A$1:$M$193,9,FALSE)</f>
        <v>22495</v>
      </c>
      <c r="F38">
        <f>VLOOKUP(A38,'OFDI(all)'!$A$1:$M$193,11,FALSE)</f>
        <v>3221</v>
      </c>
      <c r="G38">
        <f>VLOOKUP(A38,'OFDI(all)'!$A$1:$M$193,12,FALSE)</f>
        <v>10884</v>
      </c>
    </row>
    <row r="39" spans="1:7">
      <c r="A39" s="20" t="s">
        <v>102</v>
      </c>
      <c r="B39">
        <f>VLOOKUP(A39,'OFDI(all)'!$A$1:$M$193,3,FALSE)</f>
        <v>93</v>
      </c>
      <c r="C39">
        <f>VLOOKUP(A39,'OFDI(all)'!$A$1:$M$193,5,FALSE)</f>
        <v>3371</v>
      </c>
      <c r="D39">
        <f>VLOOKUP(A39,'OFDI(all)'!$A$1:$M$193,7,FALSE)</f>
        <v>2622</v>
      </c>
      <c r="E39">
        <f>VLOOKUP(A39,'OFDI(all)'!$A$1:$M$193,9,FALSE)</f>
        <v>1629</v>
      </c>
      <c r="F39">
        <f>VLOOKUP(A39,'OFDI(all)'!$A$1:$M$193,11,FALSE)</f>
        <v>21696</v>
      </c>
      <c r="G39">
        <f>VLOOKUP(A39,'OFDI(all)'!$A$1:$M$193,12,FALSE)</f>
        <v>9963</v>
      </c>
    </row>
    <row r="40" spans="1:7">
      <c r="A40" s="20" t="s">
        <v>29</v>
      </c>
      <c r="B40">
        <f>VLOOKUP(A40,'OFDI(all)'!$A$1:$M$193,3,FALSE)</f>
        <v>8839</v>
      </c>
      <c r="C40">
        <f>VLOOKUP(A40,'OFDI(all)'!$A$1:$M$193,5,FALSE)</f>
        <v>3648</v>
      </c>
      <c r="D40">
        <f>VLOOKUP(A40,'OFDI(all)'!$A$1:$M$193,7,FALSE)</f>
        <v>15367</v>
      </c>
      <c r="E40">
        <f>VLOOKUP(A40,'OFDI(all)'!$A$1:$M$193,9,FALSE)</f>
        <v>18430</v>
      </c>
      <c r="F40">
        <f>VLOOKUP(A40,'OFDI(all)'!$A$1:$M$193,11,FALSE)</f>
        <v>2390</v>
      </c>
      <c r="G40">
        <f>VLOOKUP(A40,'OFDI(all)'!$A$1:$M$193,12,FALSE)</f>
        <v>-34518</v>
      </c>
    </row>
    <row r="41" spans="1:7">
      <c r="A41" s="20" t="s">
        <v>91</v>
      </c>
      <c r="B41">
        <f>VLOOKUP(A41,'OFDI(all)'!$A$1:$M$193,3,FALSE)</f>
        <v>-942</v>
      </c>
      <c r="C41">
        <f>VLOOKUP(A41,'OFDI(all)'!$A$1:$M$193,5,FALSE)</f>
        <v>2206</v>
      </c>
      <c r="D41">
        <f>VLOOKUP(A41,'OFDI(all)'!$A$1:$M$193,7,FALSE)</f>
        <v>31139</v>
      </c>
      <c r="E41">
        <f>VLOOKUP(A41,'OFDI(all)'!$A$1:$M$193,9,FALSE)</f>
        <v>13781</v>
      </c>
      <c r="F41">
        <f>VLOOKUP(A41,'OFDI(all)'!$A$1:$M$193,11,FALSE)</f>
        <v>7789</v>
      </c>
      <c r="G41">
        <f>VLOOKUP(A41,'OFDI(all)'!$A$1:$M$193,12,FALSE)</f>
        <v>-13110</v>
      </c>
    </row>
    <row r="42" spans="1:7">
      <c r="A42" s="20" t="s">
        <v>39</v>
      </c>
      <c r="B42">
        <f>VLOOKUP(A42,'OFDI(all)'!$A$1:$M$193,3,FALSE)</f>
        <v>4225</v>
      </c>
      <c r="C42">
        <f>VLOOKUP(A42,'OFDI(all)'!$A$1:$M$193,5,FALSE)</f>
        <v>18600</v>
      </c>
      <c r="D42">
        <f>VLOOKUP(A42,'OFDI(all)'!$A$1:$M$193,7,FALSE)</f>
        <v>24588</v>
      </c>
      <c r="E42">
        <f>VLOOKUP(A42,'OFDI(all)'!$A$1:$M$193,9,FALSE)</f>
        <v>66571</v>
      </c>
      <c r="F42">
        <f>VLOOKUP(A42,'OFDI(all)'!$A$1:$M$193,11,FALSE)</f>
        <v>-9989</v>
      </c>
      <c r="G42">
        <f>VLOOKUP(A42,'OFDI(all)'!$A$1:$M$193,12,FALSE)</f>
        <v>-14053</v>
      </c>
    </row>
    <row r="43" spans="1:7">
      <c r="A43" s="20" t="s">
        <v>90</v>
      </c>
      <c r="B43">
        <f>VLOOKUP(A43,'OFDI(all)'!$A$1:$M$193,3,FALSE)</f>
        <v>414</v>
      </c>
      <c r="C43">
        <f>VLOOKUP(A43,'OFDI(all)'!$A$1:$M$193,5,FALSE)</f>
        <v>306</v>
      </c>
      <c r="D43">
        <f>VLOOKUP(A43,'OFDI(all)'!$A$1:$M$193,7,FALSE)</f>
        <v>4321</v>
      </c>
      <c r="E43">
        <f>VLOOKUP(A43,'OFDI(all)'!$A$1:$M$193,9,FALSE)</f>
        <v>2453</v>
      </c>
      <c r="F43">
        <f>VLOOKUP(A43,'OFDI(all)'!$A$1:$M$193,11,FALSE)</f>
        <v>5538</v>
      </c>
      <c r="G43">
        <f>VLOOKUP(A43,'OFDI(all)'!$A$1:$M$193,12,FALSE)</f>
        <v>-2628</v>
      </c>
    </row>
    <row r="44" spans="1:7">
      <c r="A44" s="20" t="s">
        <v>19</v>
      </c>
      <c r="B44">
        <f>VLOOKUP(A44,'OFDI(all)'!$A$1:$M$193,3,FALSE)</f>
        <v>49643</v>
      </c>
      <c r="C44">
        <f>VLOOKUP(A44,'OFDI(all)'!$A$1:$M$193,5,FALSE)</f>
        <v>3606</v>
      </c>
      <c r="D44">
        <f>VLOOKUP(A44,'OFDI(all)'!$A$1:$M$193,7,FALSE)</f>
        <v>299599</v>
      </c>
      <c r="E44">
        <f>VLOOKUP(A44,'OFDI(all)'!$A$1:$M$193,9,FALSE)</f>
        <v>-4007</v>
      </c>
      <c r="F44">
        <f>VLOOKUP(A44,'OFDI(all)'!$A$1:$M$193,11,FALSE)</f>
        <v>48770</v>
      </c>
      <c r="G44">
        <f>VLOOKUP(A44,'OFDI(all)'!$A$1:$M$193,12,FALSE)</f>
        <v>207047</v>
      </c>
    </row>
    <row r="45" spans="1:7">
      <c r="A45" s="20" t="s">
        <v>80</v>
      </c>
      <c r="B45">
        <f>VLOOKUP(A45,'OFDI(all)'!$A$1:$M$193,3,FALSE)</f>
        <v>0</v>
      </c>
      <c r="C45">
        <f>VLOOKUP(A45,'OFDI(all)'!$A$1:$M$193,5,FALSE)</f>
        <v>150</v>
      </c>
      <c r="D45">
        <f>VLOOKUP(A45,'OFDI(all)'!$A$1:$M$193,7,FALSE)</f>
        <v>207</v>
      </c>
      <c r="E45">
        <f>VLOOKUP(A45,'OFDI(all)'!$A$1:$M$193,9,FALSE)</f>
        <v>472</v>
      </c>
      <c r="F45">
        <f>VLOOKUP(A45,'OFDI(all)'!$A$1:$M$193,11,FALSE)</f>
        <v>192</v>
      </c>
      <c r="G45">
        <f>VLOOKUP(A45,'OFDI(all)'!$A$1:$M$193,12,FALSE)</f>
        <v>475</v>
      </c>
    </row>
    <row r="46" spans="1:7">
      <c r="A46" s="20" t="s">
        <v>43</v>
      </c>
      <c r="B46">
        <f>VLOOKUP(A46,'OFDI(all)'!$A$1:$M$193,3,FALSE)</f>
        <v>1406</v>
      </c>
      <c r="C46">
        <f>VLOOKUP(A46,'OFDI(all)'!$A$1:$M$193,5,FALSE)</f>
        <v>4385</v>
      </c>
      <c r="D46">
        <f>VLOOKUP(A46,'OFDI(all)'!$A$1:$M$193,7,FALSE)</f>
        <v>2110</v>
      </c>
      <c r="E46">
        <f>VLOOKUP(A46,'OFDI(all)'!$A$1:$M$193,9,FALSE)</f>
        <v>5295</v>
      </c>
      <c r="F46">
        <f>VLOOKUP(A46,'OFDI(all)'!$A$1:$M$193,11,FALSE)</f>
        <v>10620</v>
      </c>
      <c r="G46">
        <f>VLOOKUP(A46,'OFDI(all)'!$A$1:$M$193,12,FALSE)</f>
        <v>-2220</v>
      </c>
    </row>
    <row r="47" spans="1:7">
      <c r="A47" s="20" t="s">
        <v>54</v>
      </c>
      <c r="B47">
        <f>VLOOKUP(A47,'OFDI(all)'!$A$1:$M$193,3,FALSE)</f>
        <v>-6314</v>
      </c>
      <c r="C47">
        <f>VLOOKUP(A47,'OFDI(all)'!$A$1:$M$193,5,FALSE)</f>
        <v>3096</v>
      </c>
      <c r="D47">
        <f>VLOOKUP(A47,'OFDI(all)'!$A$1:$M$193,7,FALSE)</f>
        <v>-169</v>
      </c>
      <c r="E47">
        <f>VLOOKUP(A47,'OFDI(all)'!$A$1:$M$193,9,FALSE)</f>
        <v>17407</v>
      </c>
      <c r="F47">
        <f>VLOOKUP(A47,'OFDI(all)'!$A$1:$M$193,11,FALSE)</f>
        <v>-68994</v>
      </c>
      <c r="G47">
        <f>VLOOKUP(A47,'OFDI(all)'!$A$1:$M$193,12,FALSE)</f>
        <v>25487</v>
      </c>
    </row>
    <row r="48" spans="1:7">
      <c r="A48" s="20" t="s">
        <v>16</v>
      </c>
      <c r="B48">
        <f>VLOOKUP(A48,'OFDI(all)'!$A$1:$M$193,3,FALSE)</f>
        <v>-2295</v>
      </c>
      <c r="C48">
        <f>VLOOKUP(A48,'OFDI(all)'!$A$1:$M$193,5,FALSE)</f>
        <v>1103</v>
      </c>
      <c r="D48">
        <f>VLOOKUP(A48,'OFDI(all)'!$A$1:$M$193,7,FALSE)</f>
        <v>337</v>
      </c>
      <c r="E48">
        <f>VLOOKUP(A48,'OFDI(all)'!$A$1:$M$193,9,FALSE)</f>
        <v>1516</v>
      </c>
      <c r="F48">
        <f>VLOOKUP(A48,'OFDI(all)'!$A$1:$M$193,11,FALSE)</f>
        <v>462</v>
      </c>
      <c r="G48">
        <f>VLOOKUP(A48,'OFDI(all)'!$A$1:$M$193,12,FALSE)</f>
        <v>1273</v>
      </c>
    </row>
    <row r="49" spans="1:7">
      <c r="A49" s="20" t="s">
        <v>57</v>
      </c>
      <c r="B49">
        <f>VLOOKUP(A49,'OFDI(all)'!$A$1:$M$193,3,FALSE)</f>
        <v>21397</v>
      </c>
      <c r="C49">
        <f>VLOOKUP(A49,'OFDI(all)'!$A$1:$M$193,5,FALSE)</f>
        <v>7505</v>
      </c>
      <c r="D49">
        <f>VLOOKUP(A49,'OFDI(all)'!$A$1:$M$193,7,FALSE)</f>
        <v>29155</v>
      </c>
      <c r="E49">
        <f>VLOOKUP(A49,'OFDI(all)'!$A$1:$M$193,9,FALSE)</f>
        <v>42485</v>
      </c>
      <c r="F49">
        <f>VLOOKUP(A49,'OFDI(all)'!$A$1:$M$193,11,FALSE)</f>
        <v>21841</v>
      </c>
      <c r="G49">
        <f>VLOOKUP(A49,'OFDI(all)'!$A$1:$M$193,12,FALSE)</f>
        <v>30580</v>
      </c>
    </row>
    <row r="50" spans="1:7">
      <c r="A50" s="20" t="s">
        <v>55</v>
      </c>
      <c r="B50">
        <f>VLOOKUP(A50,'OFDI(all)'!$A$1:$M$193,3,FALSE)</f>
        <v>1822</v>
      </c>
      <c r="C50">
        <f>VLOOKUP(A50,'OFDI(all)'!$A$1:$M$193,5,FALSE)</f>
        <v>2572</v>
      </c>
      <c r="D50">
        <f>VLOOKUP(A50,'OFDI(all)'!$A$1:$M$193,7,FALSE)</f>
        <v>11970</v>
      </c>
      <c r="E50">
        <f>VLOOKUP(A50,'OFDI(all)'!$A$1:$M$193,9,FALSE)</f>
        <v>16661</v>
      </c>
      <c r="F50">
        <f>VLOOKUP(A50,'OFDI(all)'!$A$1:$M$193,11,FALSE)</f>
        <v>9457</v>
      </c>
      <c r="G50">
        <f>VLOOKUP(A50,'OFDI(all)'!$A$1:$M$193,12,FALSE)</f>
        <v>13246</v>
      </c>
    </row>
    <row r="51" spans="1:7">
      <c r="A51" s="20" t="s">
        <v>30</v>
      </c>
      <c r="B51">
        <f>VLOOKUP(A51,'OFDI(all)'!$A$1:$M$193,3,FALSE)</f>
        <v>4547</v>
      </c>
      <c r="C51">
        <f>VLOOKUP(A51,'OFDI(all)'!$A$1:$M$193,5,FALSE)</f>
        <v>69987</v>
      </c>
      <c r="D51">
        <f>VLOOKUP(A51,'OFDI(all)'!$A$1:$M$193,7,FALSE)</f>
        <v>47860</v>
      </c>
      <c r="E51">
        <f>VLOOKUP(A51,'OFDI(all)'!$A$1:$M$193,9,FALSE)</f>
        <v>83946</v>
      </c>
      <c r="F51">
        <f>VLOOKUP(A51,'OFDI(all)'!$A$1:$M$193,11,FALSE)</f>
        <v>-9612</v>
      </c>
      <c r="G51">
        <f>VLOOKUP(A51,'OFDI(all)'!$A$1:$M$193,12,FALSE)</f>
        <v>19091</v>
      </c>
    </row>
    <row r="52" spans="1:7">
      <c r="A52" s="20" t="s">
        <v>46</v>
      </c>
      <c r="B52">
        <f>VLOOKUP(A52,'OFDI(all)'!$A$1:$M$193,3,FALSE)</f>
        <v>1099</v>
      </c>
      <c r="C52">
        <f>VLOOKUP(A52,'OFDI(all)'!$A$1:$M$193,5,FALSE)</f>
        <v>5598</v>
      </c>
      <c r="D52">
        <f>VLOOKUP(A52,'OFDI(all)'!$A$1:$M$193,7,FALSE)</f>
        <v>20849</v>
      </c>
      <c r="E52">
        <f>VLOOKUP(A52,'OFDI(all)'!$A$1:$M$193,9,FALSE)</f>
        <v>7290</v>
      </c>
      <c r="F52">
        <f>VLOOKUP(A52,'OFDI(all)'!$A$1:$M$193,11,FALSE)</f>
        <v>49061</v>
      </c>
      <c r="G52">
        <f>VLOOKUP(A52,'OFDI(all)'!$A$1:$M$193,12,FALSE)</f>
        <v>4420</v>
      </c>
    </row>
    <row r="53" spans="1:7">
      <c r="A53" s="20" t="s">
        <v>53</v>
      </c>
      <c r="B53">
        <f>VLOOKUP(A53,'OFDI(all)'!$A$1:$M$193,3,FALSE)</f>
        <v>360</v>
      </c>
      <c r="C53">
        <f>VLOOKUP(A53,'OFDI(all)'!$A$1:$M$193,5,FALSE)</f>
        <v>1896</v>
      </c>
      <c r="D53">
        <f>VLOOKUP(A53,'OFDI(all)'!$A$1:$M$193,7,FALSE)</f>
        <v>447</v>
      </c>
      <c r="E53">
        <f>VLOOKUP(A53,'OFDI(all)'!$A$1:$M$193,9,FALSE)</f>
        <v>706</v>
      </c>
      <c r="F53">
        <f>VLOOKUP(A53,'OFDI(all)'!$A$1:$M$193,11,FALSE)</f>
        <v>1985</v>
      </c>
      <c r="G53">
        <f>VLOOKUP(A53,'OFDI(all)'!$A$1:$M$193,12,FALSE)</f>
        <v>6541</v>
      </c>
    </row>
    <row r="54" spans="1:7">
      <c r="A54" s="20" t="s">
        <v>49</v>
      </c>
      <c r="B54">
        <f>VLOOKUP(A54,'OFDI(all)'!$A$1:$M$193,3,FALSE)</f>
        <v>2323</v>
      </c>
      <c r="C54">
        <f>VLOOKUP(A54,'OFDI(all)'!$A$1:$M$193,5,FALSE)</f>
        <v>10122</v>
      </c>
      <c r="D54">
        <f>VLOOKUP(A54,'OFDI(all)'!$A$1:$M$193,7,FALSE)</f>
        <v>7873</v>
      </c>
      <c r="E54">
        <f>VLOOKUP(A54,'OFDI(all)'!$A$1:$M$193,9,FALSE)</f>
        <v>27839</v>
      </c>
      <c r="F54">
        <f>VLOOKUP(A54,'OFDI(all)'!$A$1:$M$193,11,FALSE)</f>
        <v>2967</v>
      </c>
      <c r="G54">
        <f>VLOOKUP(A54,'OFDI(all)'!$A$1:$M$193,12,FALSE)</f>
        <v>41010</v>
      </c>
    </row>
    <row r="55" spans="1:7">
      <c r="A55" s="20" t="s">
        <v>38</v>
      </c>
      <c r="B55">
        <f>VLOOKUP(A55,'OFDI(all)'!$A$1:$M$193,3,FALSE)</f>
        <v>11984</v>
      </c>
      <c r="C55">
        <f>VLOOKUP(A55,'OFDI(all)'!$A$1:$M$193,5,FALSE)</f>
        <v>30513</v>
      </c>
      <c r="D55">
        <f>VLOOKUP(A55,'OFDI(all)'!$A$1:$M$193,7,FALSE)</f>
        <v>34943</v>
      </c>
      <c r="E55">
        <f>VLOOKUP(A55,'OFDI(all)'!$A$1:$M$193,9,FALSE)</f>
        <v>33289</v>
      </c>
      <c r="F55">
        <f>VLOOKUP(A55,'OFDI(all)'!$A$1:$M$193,11,FALSE)</f>
        <v>82150</v>
      </c>
      <c r="G55">
        <f>VLOOKUP(A55,'OFDI(all)'!$A$1:$M$193,12,FALSE)</f>
        <v>-102447</v>
      </c>
    </row>
    <row r="56" spans="1:7">
      <c r="A56" s="20" t="s">
        <v>36</v>
      </c>
      <c r="B56">
        <f>VLOOKUP(A56,'OFDI(all)'!$A$1:$M$193,3,FALSE)</f>
        <v>17398</v>
      </c>
      <c r="C56">
        <f>VLOOKUP(A56,'OFDI(all)'!$A$1:$M$193,5,FALSE)</f>
        <v>20131</v>
      </c>
      <c r="D56">
        <f>VLOOKUP(A56,'OFDI(all)'!$A$1:$M$193,7,FALSE)</f>
        <v>136129</v>
      </c>
      <c r="E56">
        <f>VLOOKUP(A56,'OFDI(all)'!$A$1:$M$193,9,FALSE)</f>
        <v>127198</v>
      </c>
      <c r="F56">
        <f>VLOOKUP(A56,'OFDI(all)'!$A$1:$M$193,11,FALSE)</f>
        <v>613</v>
      </c>
      <c r="G56">
        <f>VLOOKUP(A56,'OFDI(all)'!$A$1:$M$193,12,FALSE)</f>
        <v>1516</v>
      </c>
    </row>
    <row r="57" spans="1:7" ht="30">
      <c r="A57" s="20" t="s">
        <v>32</v>
      </c>
      <c r="B57">
        <f>VLOOKUP(A57,'OFDI(all)'!$A$1:$M$193,3,FALSE)</f>
        <v>3937</v>
      </c>
      <c r="C57">
        <f>VLOOKUP(A57,'OFDI(all)'!$A$1:$M$193,5,FALSE)</f>
        <v>-463</v>
      </c>
      <c r="D57">
        <f>VLOOKUP(A57,'OFDI(all)'!$A$1:$M$193,7,FALSE)</f>
        <v>-2679</v>
      </c>
      <c r="E57">
        <f>VLOOKUP(A57,'OFDI(all)'!$A$1:$M$193,9,FALSE)</f>
        <v>18059</v>
      </c>
      <c r="F57">
        <f>VLOOKUP(A57,'OFDI(all)'!$A$1:$M$193,11,FALSE)</f>
        <v>317186</v>
      </c>
      <c r="G57">
        <f>VLOOKUP(A57,'OFDI(all)'!$A$1:$M$193,12,FALSE)</f>
        <v>631990</v>
      </c>
    </row>
    <row r="58" spans="1:7">
      <c r="A58" s="20" t="s">
        <v>25</v>
      </c>
      <c r="B58">
        <f>VLOOKUP(A58,'OFDI(all)'!$A$1:$M$193,3,FALSE)</f>
        <v>23253</v>
      </c>
      <c r="C58">
        <f>VLOOKUP(A58,'OFDI(all)'!$A$1:$M$193,5,FALSE)</f>
        <v>87561</v>
      </c>
      <c r="D58">
        <f>VLOOKUP(A58,'OFDI(all)'!$A$1:$M$193,7,FALSE)</f>
        <v>74896</v>
      </c>
      <c r="E58">
        <f>VLOOKUP(A58,'OFDI(all)'!$A$1:$M$193,9,FALSE)</f>
        <v>34313</v>
      </c>
      <c r="F58">
        <f>VLOOKUP(A58,'OFDI(all)'!$A$1:$M$193,11,FALSE)</f>
        <v>28769</v>
      </c>
      <c r="G58">
        <f>VLOOKUP(A58,'OFDI(all)'!$A$1:$M$193,12,FALSE)</f>
        <v>42818</v>
      </c>
    </row>
    <row r="59" spans="1:7">
      <c r="A59" s="20" t="s">
        <v>47</v>
      </c>
      <c r="B59">
        <f>VLOOKUP(A59,'OFDI(all)'!$A$1:$M$193,3,FALSE)</f>
        <v>3205</v>
      </c>
      <c r="C59">
        <f>VLOOKUP(A59,'OFDI(all)'!$A$1:$M$193,5,FALSE)</f>
        <v>2344</v>
      </c>
      <c r="D59">
        <f>VLOOKUP(A59,'OFDI(all)'!$A$1:$M$193,7,FALSE)</f>
        <v>3069</v>
      </c>
      <c r="E59">
        <f>VLOOKUP(A59,'OFDI(all)'!$A$1:$M$193,9,FALSE)</f>
        <v>2556</v>
      </c>
      <c r="F59">
        <f>VLOOKUP(A59,'OFDI(all)'!$A$1:$M$193,11,FALSE)</f>
        <v>3243</v>
      </c>
      <c r="G59">
        <f>VLOOKUP(A59,'OFDI(all)'!$A$1:$M$193,12,FALSE)</f>
        <v>5542</v>
      </c>
    </row>
    <row r="60" spans="1:7">
      <c r="A60" s="20" t="s">
        <v>41</v>
      </c>
      <c r="B60">
        <f>VLOOKUP(A60,'OFDI(all)'!$A$1:$M$193,3,FALSE)</f>
        <v>971</v>
      </c>
      <c r="C60">
        <f>VLOOKUP(A60,'OFDI(all)'!$A$1:$M$193,5,FALSE)</f>
        <v>5853</v>
      </c>
      <c r="D60">
        <f>VLOOKUP(A60,'OFDI(all)'!$A$1:$M$193,7,FALSE)</f>
        <v>12156</v>
      </c>
      <c r="E60">
        <f>VLOOKUP(A60,'OFDI(all)'!$A$1:$M$193,9,FALSE)</f>
        <v>11959</v>
      </c>
      <c r="F60">
        <f>VLOOKUP(A60,'OFDI(all)'!$A$1:$M$193,11,FALSE)</f>
        <v>28214</v>
      </c>
      <c r="G60">
        <f>VLOOKUP(A60,'OFDI(all)'!$A$1:$M$193,12,FALSE)</f>
        <v>18108</v>
      </c>
    </row>
    <row r="61" spans="1:7">
      <c r="A61" s="20" t="s">
        <v>52</v>
      </c>
      <c r="B61">
        <f>VLOOKUP(A61,'OFDI(all)'!$A$1:$M$193,3,FALSE)</f>
        <v>480786</v>
      </c>
      <c r="C61">
        <f>VLOOKUP(A61,'OFDI(all)'!$A$1:$M$193,5,FALSE)</f>
        <v>41117</v>
      </c>
      <c r="D61">
        <f>VLOOKUP(A61,'OFDI(all)'!$A$1:$M$193,7,FALSE)</f>
        <v>-81491</v>
      </c>
      <c r="E61">
        <f>VLOOKUP(A61,'OFDI(all)'!$A$1:$M$193,9,FALSE)</f>
        <v>4209</v>
      </c>
      <c r="F61">
        <f>VLOOKUP(A61,'OFDI(all)'!$A$1:$M$193,11,FALSE)</f>
        <v>84322</v>
      </c>
      <c r="G61">
        <f>VLOOKUP(A61,'OFDI(all)'!$A$1:$M$193,12,FALSE)</f>
        <v>31736</v>
      </c>
    </row>
    <row r="62" spans="1:7">
      <c r="A62" s="20" t="s">
        <v>48</v>
      </c>
      <c r="B62">
        <f>VLOOKUP(A62,'OFDI(all)'!$A$1:$M$193,3,FALSE)</f>
        <v>-72</v>
      </c>
      <c r="C62">
        <f>VLOOKUP(A62,'OFDI(all)'!$A$1:$M$193,5,FALSE)</f>
        <v>3380</v>
      </c>
      <c r="D62">
        <f>VLOOKUP(A62,'OFDI(all)'!$A$1:$M$193,7,FALSE)</f>
        <v>28747</v>
      </c>
      <c r="E62">
        <f>VLOOKUP(A62,'OFDI(all)'!$A$1:$M$193,9,FALSE)</f>
        <v>10118</v>
      </c>
      <c r="F62">
        <f>VLOOKUP(A62,'OFDI(all)'!$A$1:$M$193,11,FALSE)</f>
        <v>4295</v>
      </c>
      <c r="G62">
        <f>VLOOKUP(A62,'OFDI(all)'!$A$1:$M$193,12,FALSE)</f>
        <v>-10788</v>
      </c>
    </row>
    <row r="63" spans="1:7">
      <c r="A63" s="20" t="s">
        <v>20</v>
      </c>
      <c r="B63">
        <f>VLOOKUP(A63,'OFDI(all)'!$A$1:$M$193,3,FALSE)</f>
        <v>20464</v>
      </c>
      <c r="C63">
        <f>VLOOKUP(A63,'OFDI(all)'!$A$1:$M$193,5,FALSE)</f>
        <v>46651</v>
      </c>
      <c r="D63">
        <f>VLOOKUP(A63,'OFDI(all)'!$A$1:$M$193,7,FALSE)</f>
        <v>55966</v>
      </c>
      <c r="E63">
        <f>VLOOKUP(A63,'OFDI(all)'!$A$1:$M$193,9,FALSE)</f>
        <v>43827</v>
      </c>
      <c r="F63">
        <f>VLOOKUP(A63,'OFDI(all)'!$A$1:$M$193,11,FALSE)</f>
        <v>62567</v>
      </c>
      <c r="G63">
        <f>VLOOKUP(A63,'OFDI(all)'!$A$1:$M$193,12,FALSE)</f>
        <v>74424</v>
      </c>
    </row>
    <row r="64" spans="1:7">
      <c r="A64" s="20" t="s">
        <v>33</v>
      </c>
      <c r="B64">
        <f>VLOOKUP(A64,'OFDI(all)'!$A$1:$M$193,3,FALSE)</f>
        <v>-166</v>
      </c>
      <c r="C64">
        <f>VLOOKUP(A64,'OFDI(all)'!$A$1:$M$193,5,FALSE)</f>
        <v>4814</v>
      </c>
      <c r="D64">
        <f>VLOOKUP(A64,'OFDI(all)'!$A$1:$M$193,7,FALSE)</f>
        <v>14840</v>
      </c>
      <c r="E64">
        <f>VLOOKUP(A64,'OFDI(all)'!$A$1:$M$193,9,FALSE)</f>
        <v>8286</v>
      </c>
      <c r="F64">
        <f>VLOOKUP(A64,'OFDI(all)'!$A$1:$M$193,11,FALSE)</f>
        <v>39.036999999999999</v>
      </c>
      <c r="G64">
        <f>VLOOKUP(A64,'OFDI(all)'!$A$1:$M$193,12,FALSE)</f>
        <v>-36829</v>
      </c>
    </row>
    <row r="65" spans="1:7">
      <c r="A65" s="20" t="s">
        <v>44</v>
      </c>
      <c r="B65">
        <f>VLOOKUP(A65,'OFDI(all)'!$A$1:$M$193,3,FALSE)</f>
        <v>420</v>
      </c>
      <c r="C65">
        <f>VLOOKUP(A65,'OFDI(all)'!$A$1:$M$193,5,FALSE)</f>
        <v>1177</v>
      </c>
      <c r="D65">
        <f>VLOOKUP(A65,'OFDI(all)'!$A$1:$M$193,7,FALSE)</f>
        <v>2059</v>
      </c>
      <c r="E65">
        <f>VLOOKUP(A65,'OFDI(all)'!$A$1:$M$193,9,FALSE)</f>
        <v>699</v>
      </c>
      <c r="F65">
        <f>VLOOKUP(A65,'OFDI(all)'!$A$1:$M$193,11,FALSE)</f>
        <v>238</v>
      </c>
      <c r="G65">
        <f>VLOOKUP(A65,'OFDI(all)'!$A$1:$M$193,12,FALSE)</f>
        <v>1143</v>
      </c>
    </row>
    <row r="66" spans="1:7">
      <c r="A66" s="20" t="s">
        <v>45</v>
      </c>
      <c r="B66">
        <f>VLOOKUP(A66,'OFDI(all)'!$A$1:$M$193,3,FALSE)</f>
        <v>-49</v>
      </c>
      <c r="C66">
        <f>VLOOKUP(A66,'OFDI(all)'!$A$1:$M$193,5,FALSE)</f>
        <v>294</v>
      </c>
      <c r="D66">
        <f>VLOOKUP(A66,'OFDI(all)'!$A$1:$M$193,7,FALSE)</f>
        <v>196</v>
      </c>
      <c r="E66">
        <f>VLOOKUP(A66,'OFDI(all)'!$A$1:$M$193,9,FALSE)</f>
        <v>129</v>
      </c>
      <c r="F66">
        <f>VLOOKUP(A66,'OFDI(all)'!$A$1:$M$193,11,FALSE)</f>
        <v>6842</v>
      </c>
      <c r="G66">
        <f>VLOOKUP(A66,'OFDI(all)'!$A$1:$M$193,12,FALSE)</f>
        <v>-13</v>
      </c>
    </row>
    <row r="67" spans="1:7">
      <c r="A67" s="20" t="s">
        <v>42</v>
      </c>
      <c r="B67">
        <f>VLOOKUP(A67,'OFDI(all)'!$A$1:$M$193,3,FALSE)</f>
        <v>1456</v>
      </c>
      <c r="C67">
        <f>VLOOKUP(A67,'OFDI(all)'!$A$1:$M$193,5,FALSE)</f>
        <v>176</v>
      </c>
      <c r="D67">
        <f>VLOOKUP(A67,'OFDI(all)'!$A$1:$M$193,7,FALSE)</f>
        <v>506</v>
      </c>
      <c r="E67">
        <f>VLOOKUP(A67,'OFDI(all)'!$A$1:$M$193,9,FALSE)</f>
        <v>744</v>
      </c>
      <c r="F67">
        <f>VLOOKUP(A67,'OFDI(all)'!$A$1:$M$193,11,FALSE)</f>
        <v>997</v>
      </c>
      <c r="G67">
        <f>VLOOKUP(A67,'OFDI(all)'!$A$1:$M$193,12,FALSE)</f>
        <v>133</v>
      </c>
    </row>
    <row r="68" spans="1:7">
      <c r="A68" s="20" t="s">
        <v>17</v>
      </c>
      <c r="B68">
        <f>VLOOKUP(A68,'OFDI(all)'!$A$1:$M$193,3,FALSE)</f>
        <v>26537</v>
      </c>
      <c r="C68">
        <f>VLOOKUP(A68,'OFDI(all)'!$A$1:$M$193,5,FALSE)</f>
        <v>33135</v>
      </c>
      <c r="D68">
        <f>VLOOKUP(A68,'OFDI(all)'!$A$1:$M$193,7,FALSE)</f>
        <v>8893</v>
      </c>
      <c r="E68">
        <f>VLOOKUP(A68,'OFDI(all)'!$A$1:$M$193,9,FALSE)</f>
        <v>101426</v>
      </c>
      <c r="F68">
        <f>VLOOKUP(A68,'OFDI(all)'!$A$1:$M$193,11,FALSE)</f>
        <v>63294</v>
      </c>
      <c r="G68">
        <f>VLOOKUP(A68,'OFDI(all)'!$A$1:$M$193,12,FALSE)</f>
        <v>67819</v>
      </c>
    </row>
    <row r="69" spans="1:7">
      <c r="A69" s="20" t="s">
        <v>26</v>
      </c>
      <c r="B69">
        <f>VLOOKUP(A69,'OFDI(all)'!$A$1:$M$193,3,FALSE)</f>
        <v>1</v>
      </c>
      <c r="C69">
        <f>VLOOKUP(A69,'OFDI(all)'!$A$1:$M$193,5,FALSE)</f>
        <v>86</v>
      </c>
      <c r="D69">
        <f>VLOOKUP(A69,'OFDI(all)'!$A$1:$M$193,7,FALSE)</f>
        <v>765</v>
      </c>
      <c r="E69">
        <f>VLOOKUP(A69,'OFDI(all)'!$A$1:$M$193,9,FALSE)</f>
        <v>4504</v>
      </c>
      <c r="F69">
        <f>VLOOKUP(A69,'OFDI(all)'!$A$1:$M$193,11,FALSE)</f>
        <v>-4882</v>
      </c>
      <c r="G69">
        <f>VLOOKUP(A69,'OFDI(all)'!$A$1:$M$193,12,FALSE)</f>
        <v>755</v>
      </c>
    </row>
    <row r="70" spans="1:7">
      <c r="A70" s="20" t="s">
        <v>35</v>
      </c>
      <c r="B70">
        <f>VLOOKUP(A70,'OFDI(all)'!$A$1:$M$193,3,FALSE)</f>
        <v>10188</v>
      </c>
      <c r="C70">
        <f>VLOOKUP(A70,'OFDI(all)'!$A$1:$M$193,5,FALSE)</f>
        <v>4761</v>
      </c>
      <c r="D70">
        <f>VLOOKUP(A70,'OFDI(all)'!$A$1:$M$193,7,FALSE)</f>
        <v>27681</v>
      </c>
      <c r="E70">
        <f>VLOOKUP(A70,'OFDI(all)'!$A$1:$M$193,9,FALSE)</f>
        <v>31718</v>
      </c>
      <c r="F70">
        <f>VLOOKUP(A70,'OFDI(all)'!$A$1:$M$193,11,FALSE)</f>
        <v>146088</v>
      </c>
      <c r="G70">
        <f>VLOOKUP(A70,'OFDI(all)'!$A$1:$M$193,12,FALSE)</f>
        <v>168225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36387-4E3B-CF4E-B1D2-AA4E7D7E3E8F}">
  <dimension ref="A1:G101"/>
  <sheetViews>
    <sheetView workbookViewId="0">
      <selection activeCell="L15" sqref="L15"/>
    </sheetView>
  </sheetViews>
  <sheetFormatPr baseColWidth="10" defaultRowHeight="16"/>
  <sheetData>
    <row r="1" spans="1:7">
      <c r="A1" s="18" t="s">
        <v>107</v>
      </c>
      <c r="B1" s="18">
        <v>2008</v>
      </c>
      <c r="C1" s="18">
        <v>2010</v>
      </c>
      <c r="D1" s="18">
        <v>2012</v>
      </c>
      <c r="E1" s="18">
        <v>2014</v>
      </c>
      <c r="F1" s="18">
        <v>2016</v>
      </c>
      <c r="G1" s="18">
        <v>2018</v>
      </c>
    </row>
    <row r="2" spans="1:7">
      <c r="A2" s="19" t="s">
        <v>78</v>
      </c>
      <c r="B2" s="19">
        <v>93.1</v>
      </c>
      <c r="C2" s="19">
        <v>86</v>
      </c>
      <c r="D2" s="19">
        <v>63</v>
      </c>
      <c r="E2" s="19">
        <v>78.09</v>
      </c>
      <c r="F2" s="19">
        <v>90.43</v>
      </c>
      <c r="G2" s="19">
        <v>81.599999999999994</v>
      </c>
    </row>
    <row r="3" spans="1:7">
      <c r="A3" s="19" t="s">
        <v>85</v>
      </c>
      <c r="B3" s="19">
        <v>86.3</v>
      </c>
      <c r="C3" s="19">
        <v>74.2</v>
      </c>
      <c r="D3" s="19">
        <v>20</v>
      </c>
      <c r="E3" s="19">
        <v>77.349999999999994</v>
      </c>
      <c r="F3" s="19">
        <v>88</v>
      </c>
      <c r="G3" s="19">
        <v>80.900000000000006</v>
      </c>
    </row>
    <row r="4" spans="1:7">
      <c r="A4" s="19" t="s">
        <v>74</v>
      </c>
      <c r="B4" s="19">
        <v>83.1</v>
      </c>
      <c r="C4" s="19">
        <v>67.8</v>
      </c>
      <c r="D4" s="19">
        <v>106</v>
      </c>
      <c r="E4" s="19">
        <v>83.29</v>
      </c>
      <c r="F4" s="19">
        <v>86.58</v>
      </c>
      <c r="G4" s="19">
        <v>80.510000000000005</v>
      </c>
    </row>
    <row r="5" spans="1:7">
      <c r="A5" s="19" t="s">
        <v>62</v>
      </c>
      <c r="B5" s="19">
        <v>89.4</v>
      </c>
      <c r="C5" s="19">
        <v>78.099999999999994</v>
      </c>
      <c r="D5" s="19">
        <v>71</v>
      </c>
      <c r="E5" s="19">
        <v>7832</v>
      </c>
      <c r="F5" s="19">
        <v>86.64</v>
      </c>
      <c r="G5" s="19">
        <v>79.89</v>
      </c>
    </row>
    <row r="6" spans="1:7">
      <c r="A6" s="19" t="s">
        <v>60</v>
      </c>
      <c r="B6" s="19">
        <v>82.7</v>
      </c>
      <c r="C6" s="19">
        <v>67.099999999999994</v>
      </c>
      <c r="D6" s="19">
        <v>8</v>
      </c>
      <c r="E6" s="19">
        <v>74.67</v>
      </c>
      <c r="F6" s="19">
        <v>86.6</v>
      </c>
      <c r="G6" s="19">
        <v>79.12</v>
      </c>
    </row>
    <row r="7" spans="1:7">
      <c r="A7" s="19" t="s">
        <v>69</v>
      </c>
      <c r="B7" s="19">
        <v>91.4</v>
      </c>
      <c r="C7" s="19">
        <v>74.7</v>
      </c>
      <c r="D7" s="19">
        <v>54</v>
      </c>
      <c r="E7" s="19">
        <v>75.72</v>
      </c>
      <c r="F7" s="19">
        <v>90.68</v>
      </c>
      <c r="G7" s="19">
        <v>78.97</v>
      </c>
    </row>
    <row r="8" spans="1:7">
      <c r="A8" s="19" t="s">
        <v>66</v>
      </c>
      <c r="B8" s="19">
        <v>87.6</v>
      </c>
      <c r="C8" s="19">
        <v>93.5</v>
      </c>
      <c r="D8" s="19">
        <v>64</v>
      </c>
      <c r="E8" s="19">
        <v>7650</v>
      </c>
      <c r="F8" s="19">
        <v>90.51</v>
      </c>
      <c r="G8" s="19">
        <v>78.77</v>
      </c>
    </row>
    <row r="9" spans="1:7">
      <c r="A9" s="19" t="s">
        <v>81</v>
      </c>
      <c r="B9" s="19">
        <v>83.1</v>
      </c>
      <c r="C9" s="19">
        <v>70.599999999999994</v>
      </c>
      <c r="D9" s="19">
        <v>30</v>
      </c>
      <c r="E9" s="19">
        <v>79.790000000000006</v>
      </c>
      <c r="F9" s="19">
        <v>88.91</v>
      </c>
      <c r="G9" s="19">
        <v>78.64</v>
      </c>
    </row>
    <row r="10" spans="1:7">
      <c r="A10" s="19" t="s">
        <v>68</v>
      </c>
      <c r="B10" s="19">
        <v>86.3</v>
      </c>
      <c r="C10" s="19">
        <v>73.2</v>
      </c>
      <c r="D10" s="19">
        <v>56</v>
      </c>
      <c r="E10" s="19">
        <v>80.47</v>
      </c>
      <c r="F10" s="19">
        <v>84.26</v>
      </c>
      <c r="G10" s="19">
        <v>78.569999999999993</v>
      </c>
    </row>
    <row r="11" spans="1:7">
      <c r="A11" s="19" t="s">
        <v>65</v>
      </c>
      <c r="B11" s="19">
        <v>78.400000000000006</v>
      </c>
      <c r="C11" s="19">
        <v>58.1</v>
      </c>
      <c r="D11" s="19">
        <v>9</v>
      </c>
      <c r="E11" s="19">
        <v>66.61</v>
      </c>
      <c r="F11" s="19">
        <v>80.150000000000006</v>
      </c>
      <c r="G11" s="19">
        <v>78.37</v>
      </c>
    </row>
    <row r="12" spans="1:7">
      <c r="A12" s="19" t="s">
        <v>84</v>
      </c>
      <c r="B12" s="19">
        <v>84.2</v>
      </c>
      <c r="C12" s="19">
        <v>73.099999999999994</v>
      </c>
      <c r="D12" s="19">
        <v>12</v>
      </c>
      <c r="E12" s="19">
        <v>7436</v>
      </c>
      <c r="F12" s="19">
        <v>84.48</v>
      </c>
      <c r="G12" s="19">
        <v>77.489999999999995</v>
      </c>
    </row>
    <row r="13" spans="1:7">
      <c r="A13" s="19" t="s">
        <v>105</v>
      </c>
      <c r="B13" s="19">
        <v>88.9</v>
      </c>
      <c r="C13" s="19">
        <v>73.400000000000006</v>
      </c>
      <c r="D13" s="19">
        <v>50</v>
      </c>
      <c r="E13" s="19">
        <v>76.41</v>
      </c>
      <c r="F13" s="19">
        <v>88</v>
      </c>
      <c r="G13" s="19">
        <v>77.38</v>
      </c>
    </row>
    <row r="14" spans="1:7">
      <c r="A14" s="19" t="s">
        <v>70</v>
      </c>
      <c r="B14" s="19" t="s">
        <v>627</v>
      </c>
      <c r="C14" s="19">
        <v>66.400000000000006</v>
      </c>
      <c r="D14" s="19">
        <v>92</v>
      </c>
      <c r="E14" s="19">
        <v>77.75</v>
      </c>
      <c r="F14" s="19">
        <v>82.03</v>
      </c>
      <c r="G14" s="19">
        <v>76.959999999999994</v>
      </c>
    </row>
    <row r="15" spans="1:7">
      <c r="A15" s="19" t="s">
        <v>34</v>
      </c>
      <c r="B15" s="19">
        <v>79.599999999999994</v>
      </c>
      <c r="C15" s="19">
        <v>62.4</v>
      </c>
      <c r="D15" s="19">
        <v>78</v>
      </c>
      <c r="E15" s="19">
        <v>65.78</v>
      </c>
      <c r="F15" s="19">
        <v>78.14</v>
      </c>
      <c r="G15" s="19">
        <v>75.959999999999994</v>
      </c>
    </row>
    <row r="16" spans="1:7">
      <c r="A16" s="19" t="s">
        <v>27</v>
      </c>
      <c r="B16" s="19">
        <v>84.5</v>
      </c>
      <c r="C16" s="19">
        <v>72.5</v>
      </c>
      <c r="D16" s="19">
        <v>60</v>
      </c>
      <c r="E16" s="19">
        <v>72.349999999999994</v>
      </c>
      <c r="F16" s="19">
        <v>80.59</v>
      </c>
      <c r="G16" s="19">
        <v>75.459999999999994</v>
      </c>
    </row>
    <row r="17" spans="1:7">
      <c r="A17" s="19" t="s">
        <v>104</v>
      </c>
      <c r="B17" s="19">
        <v>79.8</v>
      </c>
      <c r="C17" s="19">
        <v>65.7</v>
      </c>
      <c r="D17" s="19">
        <v>79</v>
      </c>
      <c r="E17" s="19">
        <v>82.4</v>
      </c>
      <c r="F17" s="19">
        <v>87.22</v>
      </c>
      <c r="G17" s="19">
        <v>75.010000000000005</v>
      </c>
    </row>
    <row r="18" spans="1:7">
      <c r="A18" s="19" t="s">
        <v>82</v>
      </c>
      <c r="B18" s="19">
        <v>80.2</v>
      </c>
      <c r="C18" s="19">
        <v>60.9</v>
      </c>
      <c r="D18" s="19">
        <v>81</v>
      </c>
      <c r="E18" s="19">
        <v>73</v>
      </c>
      <c r="F18" s="19">
        <v>85.81</v>
      </c>
      <c r="G18" s="19">
        <v>74.69</v>
      </c>
    </row>
    <row r="19" spans="1:7">
      <c r="A19" s="19" t="s">
        <v>28</v>
      </c>
      <c r="B19" s="19">
        <v>79.2</v>
      </c>
      <c r="C19" s="19">
        <v>56.3</v>
      </c>
      <c r="D19" s="19">
        <v>116</v>
      </c>
      <c r="E19" s="19">
        <v>66.23</v>
      </c>
      <c r="F19" s="19">
        <v>80.239999999999995</v>
      </c>
      <c r="G19" s="19">
        <v>73.599999999999994</v>
      </c>
    </row>
    <row r="20" spans="1:7">
      <c r="A20" s="19" t="s">
        <v>103</v>
      </c>
      <c r="B20" s="19">
        <v>86.6</v>
      </c>
      <c r="C20" s="19">
        <v>66.400000000000006</v>
      </c>
      <c r="D20" s="19">
        <v>52</v>
      </c>
      <c r="E20" s="19">
        <v>73.14</v>
      </c>
      <c r="F20" s="19">
        <v>85.06</v>
      </c>
      <c r="G20" s="19">
        <v>72.84</v>
      </c>
    </row>
    <row r="21" spans="1:7">
      <c r="A21" s="19" t="s">
        <v>77</v>
      </c>
      <c r="B21" s="19">
        <v>85.8</v>
      </c>
      <c r="C21" s="19">
        <v>73</v>
      </c>
      <c r="D21" s="19">
        <v>24</v>
      </c>
      <c r="E21" s="19">
        <v>75.8</v>
      </c>
      <c r="F21" s="19">
        <v>88.63</v>
      </c>
      <c r="G21" s="19">
        <v>72.599999999999994</v>
      </c>
    </row>
    <row r="22" spans="1:7">
      <c r="A22" s="19" t="s">
        <v>79</v>
      </c>
      <c r="B22" s="19">
        <v>86</v>
      </c>
      <c r="C22" s="19">
        <v>74.5</v>
      </c>
      <c r="D22" s="19">
        <v>7</v>
      </c>
      <c r="E22" s="19">
        <v>74.45</v>
      </c>
      <c r="F22" s="19">
        <v>85.42</v>
      </c>
      <c r="G22" s="19">
        <v>71.91</v>
      </c>
    </row>
    <row r="23" spans="1:7">
      <c r="A23" s="19" t="s">
        <v>73</v>
      </c>
      <c r="B23" s="19">
        <v>86.2</v>
      </c>
      <c r="C23" s="19">
        <v>68.3</v>
      </c>
      <c r="D23" s="19">
        <v>104</v>
      </c>
      <c r="E23" s="19">
        <v>6126</v>
      </c>
      <c r="F23" s="19">
        <v>85.49</v>
      </c>
      <c r="G23" s="19">
        <v>71.19</v>
      </c>
    </row>
    <row r="24" spans="1:7">
      <c r="A24" s="19" t="s">
        <v>64</v>
      </c>
      <c r="B24" s="19">
        <v>78.5</v>
      </c>
      <c r="C24" s="19">
        <v>62.5</v>
      </c>
      <c r="D24" s="19">
        <v>16</v>
      </c>
      <c r="E24" s="19">
        <v>64.010000000000005</v>
      </c>
      <c r="F24" s="19">
        <v>83.4</v>
      </c>
      <c r="G24" s="19">
        <v>70.599999999999994</v>
      </c>
    </row>
    <row r="25" spans="1:7">
      <c r="A25" s="19" t="s">
        <v>92</v>
      </c>
      <c r="B25" s="19" t="s">
        <v>628</v>
      </c>
      <c r="C25" s="19">
        <v>86.4</v>
      </c>
      <c r="D25" s="19">
        <v>113</v>
      </c>
      <c r="E25" s="19">
        <v>58.53</v>
      </c>
      <c r="F25" s="19">
        <v>80.03</v>
      </c>
      <c r="G25" s="19">
        <v>69.33</v>
      </c>
    </row>
    <row r="26" spans="1:7">
      <c r="A26" s="19" t="s">
        <v>108</v>
      </c>
      <c r="B26" s="19">
        <v>86.3</v>
      </c>
      <c r="C26" s="19">
        <v>65</v>
      </c>
      <c r="D26" s="19">
        <v>51</v>
      </c>
      <c r="E26" s="19">
        <v>76.430000000000007</v>
      </c>
      <c r="F26" s="19">
        <v>88.98</v>
      </c>
      <c r="G26" s="19">
        <v>67.8</v>
      </c>
    </row>
    <row r="27" spans="1:7">
      <c r="A27" s="19" t="s">
        <v>72</v>
      </c>
      <c r="B27" s="19">
        <v>88.8</v>
      </c>
      <c r="C27" s="19">
        <v>72.5</v>
      </c>
      <c r="D27" s="19">
        <v>1</v>
      </c>
      <c r="E27" s="19">
        <v>64.05</v>
      </c>
      <c r="F27" s="19">
        <v>85.71</v>
      </c>
      <c r="G27" s="19">
        <v>67.36</v>
      </c>
    </row>
    <row r="28" spans="1:7">
      <c r="A28" s="19" t="s">
        <v>31</v>
      </c>
      <c r="B28" s="19">
        <v>71.3</v>
      </c>
      <c r="C28" s="19">
        <v>38.4</v>
      </c>
      <c r="D28" s="19">
        <v>123</v>
      </c>
      <c r="E28" s="19">
        <v>45.07</v>
      </c>
      <c r="F28" s="19">
        <v>70.239999999999995</v>
      </c>
      <c r="G28" s="19">
        <v>66.48</v>
      </c>
    </row>
    <row r="29" spans="1:7">
      <c r="A29" s="19" t="s">
        <v>58</v>
      </c>
      <c r="B29" s="19">
        <v>84</v>
      </c>
      <c r="C29" s="19">
        <v>71.400000000000006</v>
      </c>
      <c r="D29" s="19">
        <v>4</v>
      </c>
      <c r="E29" s="19">
        <v>54.73</v>
      </c>
      <c r="F29" s="19">
        <v>74.38</v>
      </c>
      <c r="G29" s="19">
        <v>66.099999999999994</v>
      </c>
    </row>
    <row r="30" spans="1:7">
      <c r="A30" s="19" t="s">
        <v>71</v>
      </c>
      <c r="B30" s="19">
        <v>84.6</v>
      </c>
      <c r="C30" s="19">
        <v>68.7</v>
      </c>
      <c r="D30" s="19">
        <v>74</v>
      </c>
      <c r="E30" s="19">
        <v>62.23</v>
      </c>
      <c r="F30" s="19">
        <v>86.98</v>
      </c>
      <c r="G30" s="19">
        <v>66.02</v>
      </c>
    </row>
    <row r="31" spans="1:7">
      <c r="A31" s="19" t="s">
        <v>83</v>
      </c>
      <c r="B31" s="19">
        <v>84.2</v>
      </c>
      <c r="C31" s="19">
        <v>69.099999999999994</v>
      </c>
      <c r="D31" s="19">
        <v>18</v>
      </c>
      <c r="E31" s="19">
        <v>71.05</v>
      </c>
      <c r="F31" s="19">
        <v>84.6</v>
      </c>
      <c r="G31" s="19">
        <v>65.45</v>
      </c>
    </row>
    <row r="32" spans="1:7">
      <c r="A32" s="19" t="s">
        <v>63</v>
      </c>
      <c r="B32" s="19">
        <v>80.5</v>
      </c>
      <c r="C32" s="19">
        <v>65.400000000000006</v>
      </c>
      <c r="D32" s="19">
        <v>40</v>
      </c>
      <c r="E32" s="19">
        <v>67.69</v>
      </c>
      <c r="F32" s="19">
        <v>82.3</v>
      </c>
      <c r="G32" s="19">
        <v>65.22</v>
      </c>
    </row>
    <row r="33" spans="1:7">
      <c r="A33" s="19" t="s">
        <v>75</v>
      </c>
      <c r="B33" s="19">
        <v>71.900000000000006</v>
      </c>
      <c r="C33" s="19">
        <v>67</v>
      </c>
      <c r="D33" s="19">
        <v>3</v>
      </c>
      <c r="E33" s="19">
        <v>50.52</v>
      </c>
      <c r="F33" s="19">
        <v>83.24</v>
      </c>
      <c r="G33" s="19">
        <v>65.010000000000005</v>
      </c>
    </row>
    <row r="34" spans="1:7">
      <c r="A34" s="19" t="s">
        <v>100</v>
      </c>
      <c r="B34" s="19">
        <v>82.3</v>
      </c>
      <c r="C34" s="19">
        <v>59.1</v>
      </c>
      <c r="D34" s="19">
        <v>115</v>
      </c>
      <c r="E34" s="19">
        <v>53.61</v>
      </c>
      <c r="F34" s="19">
        <v>73.98</v>
      </c>
      <c r="G34" s="19">
        <v>64.78</v>
      </c>
    </row>
    <row r="35" spans="1:7">
      <c r="A35" s="19" t="s">
        <v>61</v>
      </c>
      <c r="B35" s="19">
        <v>85.2</v>
      </c>
      <c r="C35" s="19">
        <v>63.8</v>
      </c>
      <c r="D35" s="19">
        <v>128</v>
      </c>
      <c r="E35" s="19">
        <v>74.66</v>
      </c>
      <c r="F35" s="19">
        <v>88.59</v>
      </c>
      <c r="G35" s="19">
        <v>64.709999999999994</v>
      </c>
    </row>
    <row r="36" spans="1:7">
      <c r="A36" s="19" t="s">
        <v>67</v>
      </c>
      <c r="B36" s="19">
        <v>80.5</v>
      </c>
      <c r="C36" s="19">
        <v>63.1</v>
      </c>
      <c r="D36" s="19">
        <v>107</v>
      </c>
      <c r="E36" s="19">
        <v>69.930000000000007</v>
      </c>
      <c r="F36" s="19">
        <v>81.260000000000005</v>
      </c>
      <c r="G36" s="19">
        <v>64.31</v>
      </c>
    </row>
    <row r="37" spans="1:7">
      <c r="A37" s="19" t="s">
        <v>99</v>
      </c>
      <c r="B37" s="19">
        <v>80</v>
      </c>
      <c r="C37" s="19">
        <v>62.9</v>
      </c>
      <c r="D37" s="19">
        <v>85</v>
      </c>
      <c r="E37" s="19">
        <v>57.8</v>
      </c>
      <c r="F37" s="19">
        <v>76.23</v>
      </c>
      <c r="G37" s="19">
        <v>64.23</v>
      </c>
    </row>
    <row r="38" spans="1:7">
      <c r="A38" s="19" t="s">
        <v>109</v>
      </c>
      <c r="B38" s="19">
        <v>83.9</v>
      </c>
      <c r="C38" s="19">
        <v>61.2</v>
      </c>
      <c r="D38" s="19">
        <v>132</v>
      </c>
      <c r="E38" s="19">
        <v>53.45</v>
      </c>
      <c r="F38" s="19">
        <v>83.52</v>
      </c>
      <c r="G38" s="19">
        <v>64.11</v>
      </c>
    </row>
    <row r="39" spans="1:7">
      <c r="A39" s="19" t="s">
        <v>50</v>
      </c>
      <c r="B39" s="19">
        <v>72.099999999999994</v>
      </c>
      <c r="C39" s="19">
        <v>65.599999999999994</v>
      </c>
      <c r="D39" s="19">
        <v>37</v>
      </c>
      <c r="E39" s="19">
        <v>51.89</v>
      </c>
      <c r="F39" s="19">
        <v>74.180000000000007</v>
      </c>
      <c r="G39" s="19">
        <v>63.79</v>
      </c>
    </row>
    <row r="40" spans="1:7">
      <c r="A40" s="19" t="s">
        <v>93</v>
      </c>
      <c r="B40" s="19">
        <v>80.7</v>
      </c>
      <c r="C40" s="19">
        <v>78.099999999999994</v>
      </c>
      <c r="D40" s="19">
        <v>101</v>
      </c>
      <c r="E40" s="19">
        <v>55.07</v>
      </c>
      <c r="F40" s="19">
        <v>79.040000000000006</v>
      </c>
      <c r="G40" s="19">
        <v>63.57</v>
      </c>
    </row>
    <row r="41" spans="1:7">
      <c r="A41" s="19" t="s">
        <v>88</v>
      </c>
      <c r="B41" s="19">
        <v>83.1</v>
      </c>
      <c r="C41" s="19">
        <v>71.400000000000006</v>
      </c>
      <c r="D41" s="19">
        <v>103</v>
      </c>
      <c r="E41" s="19">
        <v>56.84</v>
      </c>
      <c r="F41" s="19">
        <v>78</v>
      </c>
      <c r="G41" s="19">
        <v>63.47</v>
      </c>
    </row>
    <row r="42" spans="1:7">
      <c r="A42" s="19" t="s">
        <v>56</v>
      </c>
      <c r="B42" s="19">
        <v>78.099999999999994</v>
      </c>
      <c r="C42" s="19">
        <v>60.6</v>
      </c>
      <c r="D42" s="19">
        <v>40</v>
      </c>
      <c r="E42" s="19">
        <v>58.99</v>
      </c>
      <c r="F42" s="19">
        <v>77.28</v>
      </c>
      <c r="G42" s="19">
        <v>62.71</v>
      </c>
    </row>
    <row r="43" spans="1:7">
      <c r="A43" s="19" t="s">
        <v>59</v>
      </c>
      <c r="B43" s="19">
        <v>72.2</v>
      </c>
      <c r="C43" s="19">
        <v>59.1</v>
      </c>
      <c r="D43" s="19">
        <v>2</v>
      </c>
      <c r="E43" s="19">
        <v>55.47</v>
      </c>
      <c r="F43" s="19">
        <v>83.78</v>
      </c>
      <c r="G43" s="19">
        <v>62.49</v>
      </c>
    </row>
    <row r="44" spans="1:7">
      <c r="A44" s="20" t="s">
        <v>21</v>
      </c>
      <c r="B44" s="20">
        <v>64.5</v>
      </c>
      <c r="C44" s="20">
        <v>51.1</v>
      </c>
      <c r="D44" s="20">
        <v>131</v>
      </c>
      <c r="E44" s="20">
        <v>63.94</v>
      </c>
      <c r="F44" s="20">
        <v>64.41</v>
      </c>
      <c r="G44" s="20">
        <v>62.28</v>
      </c>
    </row>
    <row r="45" spans="1:7">
      <c r="A45" s="20" t="s">
        <v>37</v>
      </c>
      <c r="B45" s="20">
        <v>76.5</v>
      </c>
      <c r="C45" s="20">
        <v>56.1</v>
      </c>
      <c r="D45" s="20">
        <v>76</v>
      </c>
      <c r="E45" s="20">
        <v>55.78</v>
      </c>
      <c r="F45" s="20">
        <v>72.239999999999995</v>
      </c>
      <c r="G45" s="20">
        <v>62.2</v>
      </c>
    </row>
    <row r="46" spans="1:7">
      <c r="A46" s="20" t="s">
        <v>110</v>
      </c>
      <c r="B46" s="20">
        <v>77.8</v>
      </c>
      <c r="C46" s="20">
        <v>60.4</v>
      </c>
      <c r="D46" s="20">
        <v>49</v>
      </c>
      <c r="E46" s="20">
        <v>61.67</v>
      </c>
      <c r="F46" s="20">
        <v>81.599999999999994</v>
      </c>
      <c r="G46" s="20">
        <v>62.07</v>
      </c>
    </row>
    <row r="47" spans="1:7">
      <c r="A47" s="20" t="s">
        <v>95</v>
      </c>
      <c r="B47" s="20">
        <v>78.099999999999994</v>
      </c>
      <c r="C47" s="20">
        <v>69.3</v>
      </c>
      <c r="D47" s="20">
        <v>96</v>
      </c>
      <c r="E47" s="20">
        <v>45.05</v>
      </c>
      <c r="F47" s="20">
        <v>72.95</v>
      </c>
      <c r="G47" s="20">
        <v>61.92</v>
      </c>
    </row>
    <row r="48" spans="1:7">
      <c r="A48" s="20" t="s">
        <v>40</v>
      </c>
      <c r="B48" s="20">
        <v>76.3</v>
      </c>
      <c r="C48" s="20">
        <v>62</v>
      </c>
      <c r="D48" s="20">
        <v>5</v>
      </c>
      <c r="E48" s="20">
        <v>61.11</v>
      </c>
      <c r="F48" s="20">
        <v>66.45</v>
      </c>
      <c r="G48" s="20">
        <v>61.21</v>
      </c>
    </row>
    <row r="49" spans="1:7">
      <c r="A49" s="20" t="s">
        <v>22</v>
      </c>
      <c r="B49" s="20">
        <v>70.3</v>
      </c>
      <c r="C49" s="20">
        <v>57.9</v>
      </c>
      <c r="D49" s="20">
        <v>91</v>
      </c>
      <c r="E49" s="20">
        <v>50.15</v>
      </c>
      <c r="F49" s="20">
        <v>69.14</v>
      </c>
      <c r="G49" s="20">
        <v>61.08</v>
      </c>
    </row>
    <row r="50" spans="1:7">
      <c r="A50" s="20" t="s">
        <v>76</v>
      </c>
      <c r="B50" s="20">
        <v>75.099999999999994</v>
      </c>
      <c r="C50" s="20">
        <v>60.6</v>
      </c>
      <c r="D50" s="20">
        <v>75</v>
      </c>
      <c r="E50" s="20">
        <v>50.41</v>
      </c>
      <c r="F50" s="20">
        <v>78.02</v>
      </c>
      <c r="G50" s="20">
        <v>61.06</v>
      </c>
    </row>
    <row r="51" spans="1:7">
      <c r="A51" s="20" t="s">
        <v>89</v>
      </c>
      <c r="B51" s="20">
        <v>82.7</v>
      </c>
      <c r="C51" s="20">
        <v>63.4</v>
      </c>
      <c r="D51" s="20">
        <v>23</v>
      </c>
      <c r="E51" s="20">
        <v>52.97</v>
      </c>
      <c r="F51" s="20">
        <v>78.900000000000006</v>
      </c>
      <c r="G51" s="20">
        <v>60.7</v>
      </c>
    </row>
    <row r="52" spans="1:7">
      <c r="A52" s="20" t="s">
        <v>96</v>
      </c>
      <c r="B52" s="20">
        <v>79.8</v>
      </c>
      <c r="C52" s="20">
        <v>67.3</v>
      </c>
      <c r="D52" s="20">
        <v>22</v>
      </c>
      <c r="E52" s="20">
        <v>55.03</v>
      </c>
      <c r="F52" s="20">
        <v>73.59</v>
      </c>
      <c r="G52" s="20">
        <v>59.69</v>
      </c>
    </row>
    <row r="53" spans="1:7">
      <c r="A53" s="20" t="s">
        <v>86</v>
      </c>
      <c r="B53" s="20">
        <v>81.8</v>
      </c>
      <c r="C53" s="20">
        <v>61</v>
      </c>
      <c r="D53" s="20">
        <v>112</v>
      </c>
      <c r="E53" s="20" t="s">
        <v>629</v>
      </c>
      <c r="F53" s="20">
        <v>79.84</v>
      </c>
      <c r="G53" s="20">
        <v>59.3</v>
      </c>
    </row>
    <row r="54" spans="1:7">
      <c r="A54" s="20" t="s">
        <v>24</v>
      </c>
      <c r="B54" s="20">
        <v>84</v>
      </c>
      <c r="C54" s="20">
        <v>65</v>
      </c>
      <c r="D54" s="20">
        <v>33</v>
      </c>
      <c r="E54" s="20">
        <v>59.31</v>
      </c>
      <c r="F54" s="20">
        <v>74.23</v>
      </c>
      <c r="G54" s="20">
        <v>59.22</v>
      </c>
    </row>
    <row r="55" spans="1:7" ht="30">
      <c r="A55" s="20" t="s">
        <v>111</v>
      </c>
      <c r="B55" s="20">
        <v>64</v>
      </c>
      <c r="C55" s="20">
        <v>40.700000000000003</v>
      </c>
      <c r="D55" s="20">
        <v>27</v>
      </c>
      <c r="E55" s="20">
        <v>72.91</v>
      </c>
      <c r="F55" s="20">
        <v>69.349999999999994</v>
      </c>
      <c r="G55" s="20">
        <v>58.9</v>
      </c>
    </row>
    <row r="56" spans="1:7">
      <c r="A56" s="20" t="s">
        <v>101</v>
      </c>
      <c r="B56" s="20">
        <v>79.099999999999994</v>
      </c>
      <c r="C56" s="20">
        <v>58</v>
      </c>
      <c r="D56" s="20">
        <v>53</v>
      </c>
      <c r="E56" s="20">
        <v>58.26</v>
      </c>
      <c r="F56" s="20">
        <v>77.02</v>
      </c>
      <c r="G56" s="20">
        <v>58.58</v>
      </c>
    </row>
    <row r="57" spans="1:7">
      <c r="A57" s="20" t="s">
        <v>51</v>
      </c>
      <c r="B57" s="20">
        <v>70.599999999999994</v>
      </c>
      <c r="C57" s="20">
        <v>59.3</v>
      </c>
      <c r="D57" s="20">
        <v>98</v>
      </c>
      <c r="E57" s="20">
        <v>43.71</v>
      </c>
      <c r="F57" s="20">
        <v>70.84</v>
      </c>
      <c r="G57" s="20">
        <v>58.46</v>
      </c>
    </row>
    <row r="58" spans="1:7">
      <c r="A58" s="20" t="s">
        <v>18</v>
      </c>
      <c r="B58" s="20">
        <v>77.900000000000006</v>
      </c>
      <c r="C58" s="20">
        <v>65.7</v>
      </c>
      <c r="D58" s="20">
        <v>43</v>
      </c>
      <c r="E58" s="20">
        <v>44.02</v>
      </c>
      <c r="F58" s="20">
        <v>73.7</v>
      </c>
      <c r="G58" s="20">
        <v>57.65</v>
      </c>
    </row>
    <row r="59" spans="1:7">
      <c r="A59" s="20" t="s">
        <v>102</v>
      </c>
      <c r="B59" s="20">
        <v>83.4</v>
      </c>
      <c r="C59" s="20">
        <v>73.3</v>
      </c>
      <c r="D59" s="20">
        <v>117</v>
      </c>
      <c r="E59" s="20">
        <v>70.28</v>
      </c>
      <c r="F59" s="20">
        <v>77.67</v>
      </c>
      <c r="G59" s="20">
        <v>57.49</v>
      </c>
    </row>
    <row r="60" spans="1:7">
      <c r="A60" s="20" t="s">
        <v>29</v>
      </c>
      <c r="B60" s="20">
        <v>72.8</v>
      </c>
      <c r="C60" s="20">
        <v>55.3</v>
      </c>
      <c r="D60" s="20">
        <v>130</v>
      </c>
      <c r="E60" s="20" t="s">
        <v>630</v>
      </c>
      <c r="F60" s="20">
        <v>68.63</v>
      </c>
      <c r="G60" s="20">
        <v>57.47</v>
      </c>
    </row>
    <row r="61" spans="1:7">
      <c r="A61" s="20" t="s">
        <v>91</v>
      </c>
      <c r="B61" s="20">
        <v>84.4</v>
      </c>
      <c r="C61" s="20">
        <v>69.3</v>
      </c>
      <c r="D61" s="20">
        <v>65</v>
      </c>
      <c r="E61" s="20">
        <v>58.54</v>
      </c>
      <c r="F61" s="20">
        <v>66.58</v>
      </c>
      <c r="G61" s="20">
        <v>57.42</v>
      </c>
    </row>
    <row r="62" spans="1:7">
      <c r="A62" s="20" t="s">
        <v>39</v>
      </c>
      <c r="B62" s="20">
        <v>77</v>
      </c>
      <c r="C62" s="20">
        <v>67.400000000000006</v>
      </c>
      <c r="D62" s="20">
        <v>58</v>
      </c>
      <c r="E62" s="20">
        <v>50.08</v>
      </c>
      <c r="F62" s="20">
        <v>70.28</v>
      </c>
      <c r="G62" s="20">
        <v>57.18</v>
      </c>
    </row>
    <row r="63" spans="1:7">
      <c r="A63" s="20" t="s">
        <v>90</v>
      </c>
      <c r="B63" s="20">
        <v>64.7</v>
      </c>
      <c r="C63" s="20">
        <v>44.3</v>
      </c>
      <c r="D63" s="20">
        <v>122</v>
      </c>
      <c r="E63" s="20">
        <v>50.48</v>
      </c>
      <c r="F63" s="20">
        <v>71.09</v>
      </c>
      <c r="G63" s="20">
        <v>55.98</v>
      </c>
    </row>
    <row r="64" spans="1:7">
      <c r="A64" s="20" t="s">
        <v>112</v>
      </c>
      <c r="B64" s="20">
        <v>82.2</v>
      </c>
      <c r="C64" s="20">
        <v>63.6</v>
      </c>
      <c r="D64" s="20">
        <v>68</v>
      </c>
      <c r="E64" s="20">
        <v>47.23</v>
      </c>
      <c r="F64" s="20">
        <v>64.959999999999994</v>
      </c>
      <c r="G64" s="20">
        <v>55.69</v>
      </c>
    </row>
    <row r="65" spans="1:7">
      <c r="A65" s="20" t="s">
        <v>97</v>
      </c>
      <c r="B65" s="20">
        <v>73.400000000000006</v>
      </c>
      <c r="C65" s="20">
        <v>57.1</v>
      </c>
      <c r="D65" s="20">
        <v>15</v>
      </c>
      <c r="E65" s="20">
        <v>50.32</v>
      </c>
      <c r="F65" s="20">
        <v>64.19</v>
      </c>
      <c r="G65" s="20">
        <v>55.04</v>
      </c>
    </row>
    <row r="66" spans="1:7">
      <c r="A66" s="20" t="s">
        <v>113</v>
      </c>
      <c r="B66" s="20">
        <v>56.2</v>
      </c>
      <c r="C66" s="20">
        <v>40.200000000000003</v>
      </c>
      <c r="D66" s="20">
        <v>59</v>
      </c>
      <c r="E66" s="20">
        <v>39.200000000000003</v>
      </c>
      <c r="F66" s="20">
        <v>58.27</v>
      </c>
      <c r="G66" s="20">
        <v>54.76</v>
      </c>
    </row>
    <row r="67" spans="1:7">
      <c r="A67" s="20" t="s">
        <v>19</v>
      </c>
      <c r="B67" s="20">
        <v>65</v>
      </c>
      <c r="C67" s="20">
        <v>57.3</v>
      </c>
      <c r="D67" s="20">
        <v>126</v>
      </c>
      <c r="E67" s="20">
        <v>51.07</v>
      </c>
      <c r="F67" s="20">
        <v>73.290000000000006</v>
      </c>
      <c r="G67" s="20">
        <v>54.56</v>
      </c>
    </row>
    <row r="68" spans="1:7">
      <c r="A68" s="20" t="s">
        <v>87</v>
      </c>
      <c r="B68" s="20">
        <v>77.7</v>
      </c>
      <c r="C68" s="20">
        <v>63.5</v>
      </c>
      <c r="D68" s="20">
        <v>46</v>
      </c>
      <c r="E68" s="20">
        <v>39.25</v>
      </c>
      <c r="F68" s="20">
        <v>70.36</v>
      </c>
      <c r="G68" s="20">
        <v>53.93</v>
      </c>
    </row>
    <row r="69" spans="1:7">
      <c r="A69" s="20" t="s">
        <v>114</v>
      </c>
      <c r="B69" s="20">
        <v>75.900000000000006</v>
      </c>
      <c r="C69" s="20">
        <v>60.4</v>
      </c>
      <c r="D69" s="20">
        <v>17</v>
      </c>
      <c r="E69" s="20">
        <v>54.91</v>
      </c>
      <c r="F69" s="20">
        <v>67.680000000000007</v>
      </c>
      <c r="G69" s="20">
        <v>52.96</v>
      </c>
    </row>
    <row r="70" spans="1:7">
      <c r="A70" s="20" t="s">
        <v>80</v>
      </c>
      <c r="B70" s="20">
        <v>74.099999999999994</v>
      </c>
      <c r="C70" s="20">
        <v>58.2</v>
      </c>
      <c r="D70" s="20">
        <v>82</v>
      </c>
      <c r="E70" s="20">
        <v>49.01</v>
      </c>
      <c r="F70" s="20">
        <v>79.69</v>
      </c>
      <c r="G70" s="20">
        <v>52.87</v>
      </c>
    </row>
    <row r="71" spans="1:7">
      <c r="A71" s="20" t="s">
        <v>98</v>
      </c>
      <c r="B71" s="20">
        <v>76.7</v>
      </c>
      <c r="C71" s="20">
        <v>54</v>
      </c>
      <c r="D71" s="20">
        <v>31</v>
      </c>
      <c r="E71" s="20">
        <v>48.06</v>
      </c>
      <c r="F71" s="20">
        <v>69.64</v>
      </c>
      <c r="G71" s="20">
        <v>52.33</v>
      </c>
    </row>
    <row r="72" spans="1:7">
      <c r="A72" s="20" t="s">
        <v>115</v>
      </c>
      <c r="B72" s="20">
        <v>70.7</v>
      </c>
      <c r="C72" s="20">
        <v>58.8</v>
      </c>
      <c r="D72" s="20">
        <v>67</v>
      </c>
      <c r="E72" s="20">
        <v>53.36</v>
      </c>
      <c r="F72" s="20">
        <v>76.69</v>
      </c>
      <c r="G72" s="20">
        <v>51.97</v>
      </c>
    </row>
    <row r="73" spans="1:7">
      <c r="A73" s="20" t="s">
        <v>43</v>
      </c>
      <c r="B73" s="20">
        <v>68.7</v>
      </c>
      <c r="C73" s="20">
        <v>41.3</v>
      </c>
      <c r="D73" s="20">
        <v>21</v>
      </c>
      <c r="E73" s="20">
        <v>47.6</v>
      </c>
      <c r="F73" s="20">
        <v>70.72</v>
      </c>
      <c r="G73" s="20">
        <v>51.7</v>
      </c>
    </row>
    <row r="74" spans="1:7">
      <c r="A74" s="20" t="s">
        <v>94</v>
      </c>
      <c r="B74" s="20">
        <v>75.400000000000006</v>
      </c>
      <c r="C74" s="20">
        <v>49.9</v>
      </c>
      <c r="D74" s="20">
        <v>86</v>
      </c>
      <c r="E74" s="20">
        <v>48.87</v>
      </c>
      <c r="F74" s="20">
        <v>69.64</v>
      </c>
      <c r="G74" s="20">
        <v>51.51</v>
      </c>
    </row>
    <row r="75" spans="1:7">
      <c r="A75" s="20" t="s">
        <v>54</v>
      </c>
      <c r="B75" s="20">
        <v>55.5</v>
      </c>
      <c r="C75" s="20">
        <v>47.1</v>
      </c>
      <c r="D75" s="20">
        <v>94</v>
      </c>
      <c r="E75" s="20">
        <v>24.64</v>
      </c>
      <c r="F75" s="20">
        <v>42.25</v>
      </c>
      <c r="G75" s="20">
        <v>51.49</v>
      </c>
    </row>
    <row r="76" spans="1:7">
      <c r="A76" s="20" t="s">
        <v>16</v>
      </c>
      <c r="B76" s="20">
        <v>70.3</v>
      </c>
      <c r="C76" s="20">
        <v>45.9</v>
      </c>
      <c r="D76" s="20">
        <v>80</v>
      </c>
      <c r="E76" s="20">
        <v>47.75</v>
      </c>
      <c r="F76" s="20">
        <v>60.13</v>
      </c>
      <c r="G76" s="20">
        <v>51.32</v>
      </c>
    </row>
    <row r="77" spans="1:7">
      <c r="A77" s="20" t="s">
        <v>57</v>
      </c>
      <c r="B77" s="20">
        <v>55.1</v>
      </c>
      <c r="C77" s="20">
        <v>47</v>
      </c>
      <c r="D77" s="20">
        <v>48</v>
      </c>
      <c r="E77" s="20">
        <v>41.72</v>
      </c>
      <c r="F77" s="20">
        <v>66.06</v>
      </c>
      <c r="G77" s="20">
        <v>50.97</v>
      </c>
    </row>
    <row r="78" spans="1:7">
      <c r="A78" s="20" t="s">
        <v>55</v>
      </c>
      <c r="B78" s="20">
        <v>63.9</v>
      </c>
      <c r="C78" s="20">
        <v>47.9</v>
      </c>
      <c r="D78" s="20">
        <v>93</v>
      </c>
      <c r="E78" s="20">
        <v>36.19</v>
      </c>
      <c r="F78" s="20">
        <v>58.34</v>
      </c>
      <c r="G78" s="20">
        <v>50.83</v>
      </c>
    </row>
    <row r="79" spans="1:7">
      <c r="A79" s="20" t="s">
        <v>116</v>
      </c>
      <c r="B79" s="20">
        <v>65.099999999999994</v>
      </c>
      <c r="C79" s="20">
        <v>49</v>
      </c>
      <c r="D79" s="20">
        <v>100</v>
      </c>
      <c r="E79" s="20">
        <v>43</v>
      </c>
      <c r="F79" s="20">
        <v>65.099999999999994</v>
      </c>
      <c r="G79" s="20">
        <v>50.74</v>
      </c>
    </row>
    <row r="80" spans="1:7">
      <c r="A80" s="20" t="s">
        <v>30</v>
      </c>
      <c r="B80" s="20">
        <v>79.2</v>
      </c>
      <c r="C80" s="20">
        <v>62.2</v>
      </c>
      <c r="D80" s="20">
        <v>10</v>
      </c>
      <c r="E80" s="20">
        <v>52.83</v>
      </c>
      <c r="F80" s="20">
        <v>69.540000000000006</v>
      </c>
      <c r="G80" s="20">
        <v>49.88</v>
      </c>
    </row>
    <row r="81" spans="1:7">
      <c r="A81" s="20" t="s">
        <v>46</v>
      </c>
      <c r="B81" s="20">
        <v>70.8</v>
      </c>
      <c r="C81" s="20">
        <v>51.3</v>
      </c>
      <c r="D81" s="20">
        <v>28</v>
      </c>
      <c r="E81" s="20">
        <v>32.07</v>
      </c>
      <c r="F81" s="20">
        <v>58.89</v>
      </c>
      <c r="G81" s="20">
        <v>49.66</v>
      </c>
    </row>
    <row r="82" spans="1:7">
      <c r="A82" s="20" t="s">
        <v>53</v>
      </c>
      <c r="B82" s="20">
        <v>62.8</v>
      </c>
      <c r="C82" s="20">
        <v>42.3</v>
      </c>
      <c r="D82" s="20">
        <v>39</v>
      </c>
      <c r="E82" s="20">
        <v>40.83</v>
      </c>
      <c r="F82" s="20">
        <v>63.73</v>
      </c>
      <c r="G82" s="20">
        <v>49.52</v>
      </c>
    </row>
    <row r="83" spans="1:7">
      <c r="A83" s="20" t="s">
        <v>49</v>
      </c>
      <c r="B83" s="20">
        <v>69</v>
      </c>
      <c r="C83" s="20">
        <v>51.4</v>
      </c>
      <c r="D83" s="20">
        <v>105</v>
      </c>
      <c r="E83" s="20">
        <v>36.99</v>
      </c>
      <c r="F83" s="20">
        <v>62.49</v>
      </c>
      <c r="G83" s="20">
        <v>47.25</v>
      </c>
    </row>
    <row r="84" spans="1:7">
      <c r="A84" s="20" t="s">
        <v>38</v>
      </c>
      <c r="B84" s="20">
        <v>73.900000000000006</v>
      </c>
      <c r="C84" s="20">
        <v>59</v>
      </c>
      <c r="D84" s="20">
        <v>73</v>
      </c>
      <c r="E84" s="20">
        <v>38.17</v>
      </c>
      <c r="F84" s="20">
        <v>58.5</v>
      </c>
      <c r="G84" s="20">
        <v>46.96</v>
      </c>
    </row>
    <row r="85" spans="1:7">
      <c r="A85" s="20" t="s">
        <v>36</v>
      </c>
      <c r="B85" s="20">
        <v>66.2</v>
      </c>
      <c r="C85" s="20">
        <v>44.6</v>
      </c>
      <c r="D85" s="20">
        <v>66</v>
      </c>
      <c r="E85" s="20">
        <v>44.36</v>
      </c>
      <c r="F85" s="20">
        <v>65.849999999999994</v>
      </c>
      <c r="G85" s="20">
        <v>46.92</v>
      </c>
    </row>
    <row r="86" spans="1:7" ht="30">
      <c r="A86" s="20" t="s">
        <v>32</v>
      </c>
      <c r="B86" s="20">
        <v>65</v>
      </c>
      <c r="C86" s="20">
        <v>42.3</v>
      </c>
      <c r="D86" s="20">
        <v>69</v>
      </c>
      <c r="E86" s="20">
        <v>43.23</v>
      </c>
      <c r="F86" s="20">
        <v>63.67</v>
      </c>
      <c r="G86" s="20">
        <v>45.88</v>
      </c>
    </row>
    <row r="87" spans="1:7">
      <c r="A87" s="20" t="s">
        <v>25</v>
      </c>
      <c r="B87" s="20">
        <v>65.099999999999994</v>
      </c>
      <c r="C87" s="20">
        <v>51.3</v>
      </c>
      <c r="D87" s="20">
        <v>47</v>
      </c>
      <c r="E87" s="20">
        <v>27.44</v>
      </c>
      <c r="F87" s="20">
        <v>48.98</v>
      </c>
      <c r="G87" s="20">
        <v>45.32</v>
      </c>
    </row>
    <row r="88" spans="1:7">
      <c r="A88" s="20" t="s">
        <v>47</v>
      </c>
      <c r="B88" s="20">
        <v>77.3</v>
      </c>
      <c r="C88" s="20">
        <v>56.4</v>
      </c>
      <c r="D88" s="20">
        <v>57</v>
      </c>
      <c r="E88" s="20">
        <v>46.6</v>
      </c>
      <c r="F88" s="20">
        <v>67.37</v>
      </c>
      <c r="G88" s="20">
        <v>45.05</v>
      </c>
    </row>
    <row r="89" spans="1:7">
      <c r="A89" s="20" t="s">
        <v>41</v>
      </c>
      <c r="B89" s="20">
        <v>58.8</v>
      </c>
      <c r="C89" s="20">
        <v>43.1</v>
      </c>
      <c r="D89" s="20">
        <v>70</v>
      </c>
      <c r="E89" s="20">
        <v>39.43</v>
      </c>
      <c r="F89" s="20">
        <v>45.83</v>
      </c>
      <c r="G89" s="20">
        <v>44.78</v>
      </c>
    </row>
    <row r="90" spans="1:7">
      <c r="A90" s="20" t="s">
        <v>52</v>
      </c>
      <c r="B90" s="20">
        <v>69</v>
      </c>
      <c r="C90" s="20">
        <v>50.8</v>
      </c>
      <c r="D90" s="20">
        <v>124</v>
      </c>
      <c r="E90" s="20">
        <v>53.51</v>
      </c>
      <c r="F90" s="20">
        <v>70.52</v>
      </c>
      <c r="G90" s="20">
        <v>44.73</v>
      </c>
    </row>
    <row r="91" spans="1:7">
      <c r="A91" s="20" t="s">
        <v>48</v>
      </c>
      <c r="B91" s="20">
        <v>69.3</v>
      </c>
      <c r="C91" s="20">
        <v>47.8</v>
      </c>
      <c r="D91" s="20">
        <v>87</v>
      </c>
      <c r="E91" s="20">
        <v>49.54</v>
      </c>
      <c r="F91" s="20">
        <v>59.25</v>
      </c>
      <c r="G91" s="20">
        <v>43.41</v>
      </c>
    </row>
    <row r="92" spans="1:7">
      <c r="A92" s="20" t="s">
        <v>20</v>
      </c>
      <c r="B92" s="20">
        <v>53.8</v>
      </c>
      <c r="C92" s="20">
        <v>41.7</v>
      </c>
      <c r="D92" s="20">
        <v>44</v>
      </c>
      <c r="E92" s="20">
        <v>35.44</v>
      </c>
      <c r="F92" s="20">
        <v>51.24</v>
      </c>
      <c r="G92" s="20">
        <v>43.23</v>
      </c>
    </row>
    <row r="93" spans="1:7">
      <c r="A93" s="20" t="s">
        <v>33</v>
      </c>
      <c r="B93" s="20">
        <v>53.9</v>
      </c>
      <c r="C93" s="20">
        <v>41</v>
      </c>
      <c r="D93" s="20">
        <v>125</v>
      </c>
      <c r="E93" s="20">
        <v>33.39</v>
      </c>
      <c r="F93" s="20">
        <v>63.97</v>
      </c>
      <c r="G93" s="20">
        <v>43.2</v>
      </c>
    </row>
    <row r="94" spans="1:7">
      <c r="A94" s="20" t="s">
        <v>44</v>
      </c>
      <c r="B94" s="20">
        <v>62.3</v>
      </c>
      <c r="C94" s="20">
        <v>36.4</v>
      </c>
      <c r="D94" s="20">
        <v>90</v>
      </c>
      <c r="E94" s="20">
        <v>27.91</v>
      </c>
      <c r="F94" s="20">
        <v>46.1</v>
      </c>
      <c r="G94" s="20">
        <v>41.78</v>
      </c>
    </row>
    <row r="95" spans="1:7">
      <c r="A95" s="20" t="s">
        <v>45</v>
      </c>
      <c r="B95" s="20">
        <v>59.4</v>
      </c>
      <c r="C95" s="20">
        <v>54.6</v>
      </c>
      <c r="D95" s="20">
        <v>26</v>
      </c>
      <c r="E95" s="20">
        <v>25.76</v>
      </c>
      <c r="F95" s="20">
        <v>36.729999999999997</v>
      </c>
      <c r="G95" s="20">
        <v>39.340000000000003</v>
      </c>
    </row>
    <row r="96" spans="1:7">
      <c r="A96" s="20" t="s">
        <v>42</v>
      </c>
      <c r="B96" s="20">
        <v>56.1</v>
      </c>
      <c r="C96" s="20">
        <v>39.6</v>
      </c>
      <c r="D96" s="20">
        <v>120</v>
      </c>
      <c r="E96" s="20">
        <v>32.42</v>
      </c>
      <c r="F96" s="20">
        <v>43.66</v>
      </c>
      <c r="G96" s="20">
        <v>38.17</v>
      </c>
    </row>
    <row r="97" spans="1:7">
      <c r="A97" s="20" t="s">
        <v>17</v>
      </c>
      <c r="B97" s="20">
        <v>58.7</v>
      </c>
      <c r="C97" s="20">
        <v>48</v>
      </c>
      <c r="D97" s="20">
        <v>72</v>
      </c>
      <c r="E97" s="20">
        <v>34.58</v>
      </c>
      <c r="F97" s="20">
        <v>51.42</v>
      </c>
      <c r="G97" s="20">
        <v>37.5</v>
      </c>
    </row>
    <row r="98" spans="1:7">
      <c r="A98" s="20" t="s">
        <v>117</v>
      </c>
      <c r="B98" s="20">
        <v>60.7</v>
      </c>
      <c r="C98" s="20">
        <v>39.5</v>
      </c>
      <c r="D98" s="20">
        <v>111</v>
      </c>
      <c r="E98" s="20">
        <v>19.010000000000002</v>
      </c>
      <c r="F98" s="20">
        <v>43.28</v>
      </c>
      <c r="G98" s="20">
        <v>33.74</v>
      </c>
    </row>
    <row r="99" spans="1:7">
      <c r="A99" s="20" t="s">
        <v>26</v>
      </c>
      <c r="B99" s="20">
        <v>72.099999999999994</v>
      </c>
      <c r="C99" s="20">
        <v>68.2</v>
      </c>
      <c r="D99" s="20">
        <v>14</v>
      </c>
      <c r="E99" s="20">
        <v>37</v>
      </c>
      <c r="F99" s="20">
        <v>50.21</v>
      </c>
      <c r="G99" s="20">
        <v>31.44</v>
      </c>
    </row>
    <row r="100" spans="1:7">
      <c r="A100" s="20" t="s">
        <v>35</v>
      </c>
      <c r="B100" s="20">
        <v>60.3</v>
      </c>
      <c r="C100" s="20">
        <v>48.3</v>
      </c>
      <c r="D100" s="20">
        <v>95</v>
      </c>
      <c r="E100" s="20">
        <v>3123</v>
      </c>
      <c r="F100" s="20">
        <v>53.58</v>
      </c>
      <c r="G100" s="20">
        <v>30.57</v>
      </c>
    </row>
    <row r="101" spans="1:7">
      <c r="A101" s="20" t="s">
        <v>118</v>
      </c>
      <c r="B101" s="20">
        <v>58</v>
      </c>
      <c r="C101" s="20">
        <v>44</v>
      </c>
      <c r="D101" s="20">
        <v>32</v>
      </c>
      <c r="E101" s="20">
        <v>25.61</v>
      </c>
      <c r="F101" s="20">
        <v>41.77</v>
      </c>
      <c r="G101" s="20">
        <v>29.56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D2564-5501-F445-98F1-5301F41D8950}">
  <dimension ref="A1:G70"/>
  <sheetViews>
    <sheetView workbookViewId="0">
      <selection activeCell="J12" sqref="J12"/>
    </sheetView>
  </sheetViews>
  <sheetFormatPr baseColWidth="10" defaultRowHeight="16"/>
  <sheetData>
    <row r="1" spans="1:7">
      <c r="A1" s="18" t="s">
        <v>107</v>
      </c>
      <c r="B1">
        <v>2008</v>
      </c>
      <c r="C1">
        <v>2010</v>
      </c>
      <c r="D1">
        <v>2012</v>
      </c>
      <c r="E1">
        <v>2014</v>
      </c>
      <c r="F1">
        <v>2016</v>
      </c>
      <c r="G1">
        <v>2018</v>
      </c>
    </row>
    <row r="2" spans="1:7">
      <c r="A2" s="19" t="s">
        <v>78</v>
      </c>
      <c r="B2">
        <f>VLOOKUP(A2,'08-18EPI汇总'!$A$2:$G$101,2,FALSE)</f>
        <v>93.1</v>
      </c>
      <c r="C2">
        <f>VLOOKUP(A2,'08-18EPI汇总'!$A$2:$G$101,3,FALSE)</f>
        <v>86</v>
      </c>
      <c r="D2">
        <f>VLOOKUP(A2,'08-18EPI汇总'!$A$2:$G$101,4,FALSE)</f>
        <v>63</v>
      </c>
      <c r="E2">
        <f>VLOOKUP(A2,'08-18EPI汇总'!$A$2:$G$101,5,FALSE)</f>
        <v>78.09</v>
      </c>
      <c r="F2">
        <f>VLOOKUP(A2,'08-18EPI汇总'!$A$2:$G$101,6,FALSE)</f>
        <v>90.43</v>
      </c>
      <c r="G2">
        <f>VLOOKUP(A2,'08-18EPI汇总'!$A$2:$G$101,7,FALSE)</f>
        <v>81.599999999999994</v>
      </c>
    </row>
    <row r="3" spans="1:7">
      <c r="A3" s="19" t="s">
        <v>85</v>
      </c>
      <c r="B3">
        <f>VLOOKUP(A3,'08-18EPI汇总'!$A$2:$G$101,2,FALSE)</f>
        <v>86.3</v>
      </c>
      <c r="C3">
        <f>VLOOKUP(A3,'08-18EPI汇总'!$A$2:$G$101,3,FALSE)</f>
        <v>74.2</v>
      </c>
      <c r="D3">
        <f>VLOOKUP(A3,'08-18EPI汇总'!$A$2:$G$101,4,FALSE)</f>
        <v>20</v>
      </c>
      <c r="E3">
        <f>VLOOKUP(A3,'08-18EPI汇总'!$A$2:$G$101,5,FALSE)</f>
        <v>77.349999999999994</v>
      </c>
      <c r="F3">
        <f>VLOOKUP(A3,'08-18EPI汇总'!$A$2:$G$101,6,FALSE)</f>
        <v>88</v>
      </c>
      <c r="G3">
        <f>VLOOKUP(A3,'08-18EPI汇总'!$A$2:$G$101,7,FALSE)</f>
        <v>80.900000000000006</v>
      </c>
    </row>
    <row r="4" spans="1:7">
      <c r="A4" s="19" t="s">
        <v>74</v>
      </c>
      <c r="B4">
        <f>VLOOKUP(A4,'08-18EPI汇总'!$A$2:$G$101,2,FALSE)</f>
        <v>83.1</v>
      </c>
      <c r="C4">
        <f>VLOOKUP(A4,'08-18EPI汇总'!$A$2:$G$101,3,FALSE)</f>
        <v>67.8</v>
      </c>
      <c r="D4">
        <f>VLOOKUP(A4,'08-18EPI汇总'!$A$2:$G$101,4,FALSE)</f>
        <v>106</v>
      </c>
      <c r="E4">
        <f>VLOOKUP(A4,'08-18EPI汇总'!$A$2:$G$101,5,FALSE)</f>
        <v>83.29</v>
      </c>
      <c r="F4">
        <f>VLOOKUP(A4,'08-18EPI汇总'!$A$2:$G$101,6,FALSE)</f>
        <v>86.58</v>
      </c>
      <c r="G4">
        <f>VLOOKUP(A4,'08-18EPI汇总'!$A$2:$G$101,7,FALSE)</f>
        <v>80.510000000000005</v>
      </c>
    </row>
    <row r="5" spans="1:7">
      <c r="A5" s="19" t="s">
        <v>60</v>
      </c>
      <c r="B5">
        <f>VLOOKUP(A5,'08-18EPI汇总'!$A$2:$G$101,2,FALSE)</f>
        <v>82.7</v>
      </c>
      <c r="C5">
        <f>VLOOKUP(A5,'08-18EPI汇总'!$A$2:$G$101,3,FALSE)</f>
        <v>67.099999999999994</v>
      </c>
      <c r="D5">
        <f>VLOOKUP(A5,'08-18EPI汇总'!$A$2:$G$101,4,FALSE)</f>
        <v>8</v>
      </c>
      <c r="E5">
        <f>VLOOKUP(A5,'08-18EPI汇总'!$A$2:$G$101,5,FALSE)</f>
        <v>74.67</v>
      </c>
      <c r="F5">
        <f>VLOOKUP(A5,'08-18EPI汇总'!$A$2:$G$101,6,FALSE)</f>
        <v>86.6</v>
      </c>
      <c r="G5">
        <f>VLOOKUP(A5,'08-18EPI汇总'!$A$2:$G$101,7,FALSE)</f>
        <v>79.12</v>
      </c>
    </row>
    <row r="6" spans="1:7">
      <c r="A6" s="19" t="s">
        <v>69</v>
      </c>
      <c r="B6">
        <f>VLOOKUP(A6,'08-18EPI汇总'!$A$2:$G$101,2,FALSE)</f>
        <v>91.4</v>
      </c>
      <c r="C6">
        <f>VLOOKUP(A6,'08-18EPI汇总'!$A$2:$G$101,3,FALSE)</f>
        <v>74.7</v>
      </c>
      <c r="D6">
        <f>VLOOKUP(A6,'08-18EPI汇总'!$A$2:$G$101,4,FALSE)</f>
        <v>54</v>
      </c>
      <c r="E6">
        <f>VLOOKUP(A6,'08-18EPI汇总'!$A$2:$G$101,5,FALSE)</f>
        <v>75.72</v>
      </c>
      <c r="F6">
        <f>VLOOKUP(A6,'08-18EPI汇总'!$A$2:$G$101,6,FALSE)</f>
        <v>90.68</v>
      </c>
      <c r="G6">
        <f>VLOOKUP(A6,'08-18EPI汇总'!$A$2:$G$101,7,FALSE)</f>
        <v>78.97</v>
      </c>
    </row>
    <row r="7" spans="1:7">
      <c r="A7" s="19" t="s">
        <v>81</v>
      </c>
      <c r="B7">
        <f>VLOOKUP(A7,'08-18EPI汇总'!$A$2:$G$101,2,FALSE)</f>
        <v>83.1</v>
      </c>
      <c r="C7">
        <f>VLOOKUP(A7,'08-18EPI汇总'!$A$2:$G$101,3,FALSE)</f>
        <v>70.599999999999994</v>
      </c>
      <c r="D7">
        <f>VLOOKUP(A7,'08-18EPI汇总'!$A$2:$G$101,4,FALSE)</f>
        <v>30</v>
      </c>
      <c r="E7">
        <f>VLOOKUP(A7,'08-18EPI汇总'!$A$2:$G$101,5,FALSE)</f>
        <v>79.790000000000006</v>
      </c>
      <c r="F7">
        <f>VLOOKUP(A7,'08-18EPI汇总'!$A$2:$G$101,6,FALSE)</f>
        <v>88.91</v>
      </c>
      <c r="G7">
        <f>VLOOKUP(A7,'08-18EPI汇总'!$A$2:$G$101,7,FALSE)</f>
        <v>78.64</v>
      </c>
    </row>
    <row r="8" spans="1:7">
      <c r="A8" s="19" t="s">
        <v>68</v>
      </c>
      <c r="B8">
        <f>VLOOKUP(A8,'08-18EPI汇总'!$A$2:$G$101,2,FALSE)</f>
        <v>86.3</v>
      </c>
      <c r="C8">
        <f>VLOOKUP(A8,'08-18EPI汇总'!$A$2:$G$101,3,FALSE)</f>
        <v>73.2</v>
      </c>
      <c r="D8">
        <f>VLOOKUP(A8,'08-18EPI汇总'!$A$2:$G$101,4,FALSE)</f>
        <v>56</v>
      </c>
      <c r="E8">
        <f>VLOOKUP(A8,'08-18EPI汇总'!$A$2:$G$101,5,FALSE)</f>
        <v>80.47</v>
      </c>
      <c r="F8">
        <f>VLOOKUP(A8,'08-18EPI汇总'!$A$2:$G$101,6,FALSE)</f>
        <v>84.26</v>
      </c>
      <c r="G8">
        <f>VLOOKUP(A8,'08-18EPI汇总'!$A$2:$G$101,7,FALSE)</f>
        <v>78.569999999999993</v>
      </c>
    </row>
    <row r="9" spans="1:7">
      <c r="A9" s="19" t="s">
        <v>65</v>
      </c>
      <c r="B9">
        <f>VLOOKUP(A9,'08-18EPI汇总'!$A$2:$G$101,2,FALSE)</f>
        <v>78.400000000000006</v>
      </c>
      <c r="C9">
        <f>VLOOKUP(A9,'08-18EPI汇总'!$A$2:$G$101,3,FALSE)</f>
        <v>58.1</v>
      </c>
      <c r="D9">
        <f>VLOOKUP(A9,'08-18EPI汇总'!$A$2:$G$101,4,FALSE)</f>
        <v>9</v>
      </c>
      <c r="E9">
        <f>VLOOKUP(A9,'08-18EPI汇总'!$A$2:$G$101,5,FALSE)</f>
        <v>66.61</v>
      </c>
      <c r="F9">
        <f>VLOOKUP(A9,'08-18EPI汇总'!$A$2:$G$101,6,FALSE)</f>
        <v>80.150000000000006</v>
      </c>
      <c r="G9">
        <f>VLOOKUP(A9,'08-18EPI汇总'!$A$2:$G$101,7,FALSE)</f>
        <v>78.37</v>
      </c>
    </row>
    <row r="10" spans="1:7">
      <c r="A10" s="19" t="s">
        <v>84</v>
      </c>
      <c r="B10">
        <f>VLOOKUP(A10,'08-18EPI汇总'!$A$2:$G$101,2,FALSE)</f>
        <v>84.2</v>
      </c>
      <c r="C10">
        <f>VLOOKUP(A10,'08-18EPI汇总'!$A$2:$G$101,3,FALSE)</f>
        <v>73.099999999999994</v>
      </c>
      <c r="D10">
        <f>VLOOKUP(A10,'08-18EPI汇总'!$A$2:$G$101,4,FALSE)</f>
        <v>12</v>
      </c>
      <c r="E10">
        <f>VLOOKUP(A10,'08-18EPI汇总'!$A$2:$G$101,5,FALSE)</f>
        <v>7436</v>
      </c>
      <c r="F10">
        <f>VLOOKUP(A10,'08-18EPI汇总'!$A$2:$G$101,6,FALSE)</f>
        <v>84.48</v>
      </c>
      <c r="G10">
        <f>VLOOKUP(A10,'08-18EPI汇总'!$A$2:$G$101,7,FALSE)</f>
        <v>77.489999999999995</v>
      </c>
    </row>
    <row r="11" spans="1:7">
      <c r="A11" s="19" t="s">
        <v>105</v>
      </c>
      <c r="B11">
        <f>VLOOKUP(A11,'08-18EPI汇总'!$A$2:$G$101,2,FALSE)</f>
        <v>88.9</v>
      </c>
      <c r="C11">
        <f>VLOOKUP(A11,'08-18EPI汇总'!$A$2:$G$101,3,FALSE)</f>
        <v>73.400000000000006</v>
      </c>
      <c r="D11">
        <f>VLOOKUP(A11,'08-18EPI汇总'!$A$2:$G$101,4,FALSE)</f>
        <v>50</v>
      </c>
      <c r="E11">
        <f>VLOOKUP(A11,'08-18EPI汇总'!$A$2:$G$101,5,FALSE)</f>
        <v>76.41</v>
      </c>
      <c r="F11">
        <f>VLOOKUP(A11,'08-18EPI汇总'!$A$2:$G$101,6,FALSE)</f>
        <v>88</v>
      </c>
      <c r="G11">
        <f>VLOOKUP(A11,'08-18EPI汇总'!$A$2:$G$101,7,FALSE)</f>
        <v>77.38</v>
      </c>
    </row>
    <row r="12" spans="1:7">
      <c r="A12" s="19" t="s">
        <v>70</v>
      </c>
      <c r="B12" t="str">
        <f>VLOOKUP(A12,'08-18EPI汇总'!$A$2:$G$101,2,FALSE)</f>
        <v>78，7</v>
      </c>
      <c r="C12">
        <f>VLOOKUP(A12,'08-18EPI汇总'!$A$2:$G$101,3,FALSE)</f>
        <v>66.400000000000006</v>
      </c>
      <c r="D12">
        <f>VLOOKUP(A12,'08-18EPI汇总'!$A$2:$G$101,4,FALSE)</f>
        <v>92</v>
      </c>
      <c r="E12">
        <f>VLOOKUP(A12,'08-18EPI汇总'!$A$2:$G$101,5,FALSE)</f>
        <v>77.75</v>
      </c>
      <c r="F12">
        <f>VLOOKUP(A12,'08-18EPI汇总'!$A$2:$G$101,6,FALSE)</f>
        <v>82.03</v>
      </c>
      <c r="G12">
        <f>VLOOKUP(A12,'08-18EPI汇总'!$A$2:$G$101,7,FALSE)</f>
        <v>76.959999999999994</v>
      </c>
    </row>
    <row r="13" spans="1:7">
      <c r="A13" s="19" t="s">
        <v>34</v>
      </c>
      <c r="B13">
        <f>VLOOKUP(A13,'08-18EPI汇总'!$A$2:$G$101,2,FALSE)</f>
        <v>79.599999999999994</v>
      </c>
      <c r="C13">
        <f>VLOOKUP(A13,'08-18EPI汇总'!$A$2:$G$101,3,FALSE)</f>
        <v>62.4</v>
      </c>
      <c r="D13">
        <f>VLOOKUP(A13,'08-18EPI汇总'!$A$2:$G$101,4,FALSE)</f>
        <v>78</v>
      </c>
      <c r="E13">
        <f>VLOOKUP(A13,'08-18EPI汇总'!$A$2:$G$101,5,FALSE)</f>
        <v>65.78</v>
      </c>
      <c r="F13">
        <f>VLOOKUP(A13,'08-18EPI汇总'!$A$2:$G$101,6,FALSE)</f>
        <v>78.14</v>
      </c>
      <c r="G13">
        <f>VLOOKUP(A13,'08-18EPI汇总'!$A$2:$G$101,7,FALSE)</f>
        <v>75.959999999999994</v>
      </c>
    </row>
    <row r="14" spans="1:7">
      <c r="A14" s="19" t="s">
        <v>27</v>
      </c>
      <c r="B14">
        <f>VLOOKUP(A14,'08-18EPI汇总'!$A$2:$G$101,2,FALSE)</f>
        <v>84.5</v>
      </c>
      <c r="C14">
        <f>VLOOKUP(A14,'08-18EPI汇总'!$A$2:$G$101,3,FALSE)</f>
        <v>72.5</v>
      </c>
      <c r="D14">
        <f>VLOOKUP(A14,'08-18EPI汇总'!$A$2:$G$101,4,FALSE)</f>
        <v>60</v>
      </c>
      <c r="E14">
        <f>VLOOKUP(A14,'08-18EPI汇总'!$A$2:$G$101,5,FALSE)</f>
        <v>72.349999999999994</v>
      </c>
      <c r="F14">
        <f>VLOOKUP(A14,'08-18EPI汇总'!$A$2:$G$101,6,FALSE)</f>
        <v>80.59</v>
      </c>
      <c r="G14">
        <f>VLOOKUP(A14,'08-18EPI汇总'!$A$2:$G$101,7,FALSE)</f>
        <v>75.459999999999994</v>
      </c>
    </row>
    <row r="15" spans="1:7">
      <c r="A15" s="19" t="s">
        <v>104</v>
      </c>
      <c r="B15">
        <f>VLOOKUP(A15,'08-18EPI汇总'!$A$2:$G$101,2,FALSE)</f>
        <v>79.8</v>
      </c>
      <c r="C15">
        <f>VLOOKUP(A15,'08-18EPI汇总'!$A$2:$G$101,3,FALSE)</f>
        <v>65.7</v>
      </c>
      <c r="D15">
        <f>VLOOKUP(A15,'08-18EPI汇总'!$A$2:$G$101,4,FALSE)</f>
        <v>79</v>
      </c>
      <c r="E15">
        <f>VLOOKUP(A15,'08-18EPI汇总'!$A$2:$G$101,5,FALSE)</f>
        <v>82.4</v>
      </c>
      <c r="F15">
        <f>VLOOKUP(A15,'08-18EPI汇总'!$A$2:$G$101,6,FALSE)</f>
        <v>87.22</v>
      </c>
      <c r="G15">
        <f>VLOOKUP(A15,'08-18EPI汇总'!$A$2:$G$101,7,FALSE)</f>
        <v>75.010000000000005</v>
      </c>
    </row>
    <row r="16" spans="1:7">
      <c r="A16" s="19" t="s">
        <v>103</v>
      </c>
      <c r="B16">
        <f>VLOOKUP(A16,'08-18EPI汇总'!$A$2:$G$101,2,FALSE)</f>
        <v>86.6</v>
      </c>
      <c r="C16">
        <f>VLOOKUP(A16,'08-18EPI汇总'!$A$2:$G$101,3,FALSE)</f>
        <v>66.400000000000006</v>
      </c>
      <c r="D16">
        <f>VLOOKUP(A16,'08-18EPI汇总'!$A$2:$G$101,4,FALSE)</f>
        <v>52</v>
      </c>
      <c r="E16">
        <f>VLOOKUP(A16,'08-18EPI汇总'!$A$2:$G$101,5,FALSE)</f>
        <v>73.14</v>
      </c>
      <c r="F16">
        <f>VLOOKUP(A16,'08-18EPI汇总'!$A$2:$G$101,6,FALSE)</f>
        <v>85.06</v>
      </c>
      <c r="G16">
        <f>VLOOKUP(A16,'08-18EPI汇总'!$A$2:$G$101,7,FALSE)</f>
        <v>72.84</v>
      </c>
    </row>
    <row r="17" spans="1:7">
      <c r="A17" s="19" t="s">
        <v>64</v>
      </c>
      <c r="B17">
        <f>VLOOKUP(A17,'08-18EPI汇总'!$A$2:$G$101,2,FALSE)</f>
        <v>78.5</v>
      </c>
      <c r="C17">
        <f>VLOOKUP(A17,'08-18EPI汇总'!$A$2:$G$101,3,FALSE)</f>
        <v>62.5</v>
      </c>
      <c r="D17">
        <f>VLOOKUP(A17,'08-18EPI汇总'!$A$2:$G$101,4,FALSE)</f>
        <v>16</v>
      </c>
      <c r="E17">
        <f>VLOOKUP(A17,'08-18EPI汇总'!$A$2:$G$101,5,FALSE)</f>
        <v>64.010000000000005</v>
      </c>
      <c r="F17">
        <f>VLOOKUP(A17,'08-18EPI汇总'!$A$2:$G$101,6,FALSE)</f>
        <v>83.4</v>
      </c>
      <c r="G17">
        <f>VLOOKUP(A17,'08-18EPI汇总'!$A$2:$G$101,7,FALSE)</f>
        <v>70.599999999999994</v>
      </c>
    </row>
    <row r="18" spans="1:7">
      <c r="A18" s="19" t="s">
        <v>31</v>
      </c>
      <c r="B18">
        <f>VLOOKUP(A18,'08-18EPI汇总'!$A$2:$G$101,2,FALSE)</f>
        <v>71.3</v>
      </c>
      <c r="C18">
        <f>VLOOKUP(A18,'08-18EPI汇总'!$A$2:$G$101,3,FALSE)</f>
        <v>38.4</v>
      </c>
      <c r="D18">
        <f>VLOOKUP(A18,'08-18EPI汇总'!$A$2:$G$101,4,FALSE)</f>
        <v>123</v>
      </c>
      <c r="E18">
        <f>VLOOKUP(A18,'08-18EPI汇总'!$A$2:$G$101,5,FALSE)</f>
        <v>45.07</v>
      </c>
      <c r="F18">
        <f>VLOOKUP(A18,'08-18EPI汇总'!$A$2:$G$101,6,FALSE)</f>
        <v>70.239999999999995</v>
      </c>
      <c r="G18">
        <f>VLOOKUP(A18,'08-18EPI汇总'!$A$2:$G$101,7,FALSE)</f>
        <v>66.48</v>
      </c>
    </row>
    <row r="19" spans="1:7">
      <c r="A19" s="19" t="s">
        <v>83</v>
      </c>
      <c r="B19">
        <f>VLOOKUP(A19,'08-18EPI汇总'!$A$2:$G$101,2,FALSE)</f>
        <v>84.2</v>
      </c>
      <c r="C19">
        <f>VLOOKUP(A19,'08-18EPI汇总'!$A$2:$G$101,3,FALSE)</f>
        <v>69.099999999999994</v>
      </c>
      <c r="D19">
        <f>VLOOKUP(A19,'08-18EPI汇总'!$A$2:$G$101,4,FALSE)</f>
        <v>18</v>
      </c>
      <c r="E19">
        <f>VLOOKUP(A19,'08-18EPI汇总'!$A$2:$G$101,5,FALSE)</f>
        <v>71.05</v>
      </c>
      <c r="F19">
        <f>VLOOKUP(A19,'08-18EPI汇总'!$A$2:$G$101,6,FALSE)</f>
        <v>84.6</v>
      </c>
      <c r="G19">
        <f>VLOOKUP(A19,'08-18EPI汇总'!$A$2:$G$101,7,FALSE)</f>
        <v>65.45</v>
      </c>
    </row>
    <row r="20" spans="1:7">
      <c r="A20" s="19" t="s">
        <v>63</v>
      </c>
      <c r="B20">
        <f>VLOOKUP(A20,'08-18EPI汇总'!$A$2:$G$101,2,FALSE)</f>
        <v>80.5</v>
      </c>
      <c r="C20">
        <f>VLOOKUP(A20,'08-18EPI汇总'!$A$2:$G$101,3,FALSE)</f>
        <v>65.400000000000006</v>
      </c>
      <c r="D20">
        <f>VLOOKUP(A20,'08-18EPI汇总'!$A$2:$G$101,4,FALSE)</f>
        <v>40</v>
      </c>
      <c r="E20">
        <f>VLOOKUP(A20,'08-18EPI汇总'!$A$2:$G$101,5,FALSE)</f>
        <v>67.69</v>
      </c>
      <c r="F20">
        <f>VLOOKUP(A20,'08-18EPI汇总'!$A$2:$G$101,6,FALSE)</f>
        <v>82.3</v>
      </c>
      <c r="G20">
        <f>VLOOKUP(A20,'08-18EPI汇总'!$A$2:$G$101,7,FALSE)</f>
        <v>65.22</v>
      </c>
    </row>
    <row r="21" spans="1:7">
      <c r="A21" s="19" t="s">
        <v>626</v>
      </c>
      <c r="B21">
        <f>VLOOKUP(A21,'08-18EPI汇总'!$A$2:$G$101,2,FALSE)</f>
        <v>71.900000000000006</v>
      </c>
      <c r="C21">
        <f>VLOOKUP(A21,'08-18EPI汇总'!$A$2:$G$101,3,FALSE)</f>
        <v>67</v>
      </c>
      <c r="D21">
        <f>VLOOKUP(A21,'08-18EPI汇总'!$A$2:$G$101,4,FALSE)</f>
        <v>3</v>
      </c>
      <c r="E21">
        <f>VLOOKUP(A21,'08-18EPI汇总'!$A$2:$G$101,5,FALSE)</f>
        <v>50.52</v>
      </c>
      <c r="F21">
        <f>VLOOKUP(A21,'08-18EPI汇总'!$A$2:$G$101,6,FALSE)</f>
        <v>83.24</v>
      </c>
      <c r="G21">
        <f>VLOOKUP(A21,'08-18EPI汇总'!$A$2:$G$101,7,FALSE)</f>
        <v>65.010000000000005</v>
      </c>
    </row>
    <row r="22" spans="1:7">
      <c r="A22" s="19" t="s">
        <v>100</v>
      </c>
      <c r="B22">
        <f>VLOOKUP(A22,'08-18EPI汇总'!$A$2:$G$101,2,FALSE)</f>
        <v>82.3</v>
      </c>
      <c r="C22">
        <f>VLOOKUP(A22,'08-18EPI汇总'!$A$2:$G$101,3,FALSE)</f>
        <v>59.1</v>
      </c>
      <c r="D22">
        <f>VLOOKUP(A22,'08-18EPI汇总'!$A$2:$G$101,4,FALSE)</f>
        <v>115</v>
      </c>
      <c r="E22">
        <f>VLOOKUP(A22,'08-18EPI汇总'!$A$2:$G$101,5,FALSE)</f>
        <v>53.61</v>
      </c>
      <c r="F22">
        <f>VLOOKUP(A22,'08-18EPI汇总'!$A$2:$G$101,6,FALSE)</f>
        <v>73.98</v>
      </c>
      <c r="G22">
        <f>VLOOKUP(A22,'08-18EPI汇总'!$A$2:$G$101,7,FALSE)</f>
        <v>64.78</v>
      </c>
    </row>
    <row r="23" spans="1:7">
      <c r="A23" s="19" t="s">
        <v>67</v>
      </c>
      <c r="B23">
        <f>VLOOKUP(A23,'08-18EPI汇总'!$A$2:$G$101,2,FALSE)</f>
        <v>80.5</v>
      </c>
      <c r="C23">
        <f>VLOOKUP(A23,'08-18EPI汇总'!$A$2:$G$101,3,FALSE)</f>
        <v>63.1</v>
      </c>
      <c r="D23">
        <f>VLOOKUP(A23,'08-18EPI汇总'!$A$2:$G$101,4,FALSE)</f>
        <v>107</v>
      </c>
      <c r="E23">
        <f>VLOOKUP(A23,'08-18EPI汇总'!$A$2:$G$101,5,FALSE)</f>
        <v>69.930000000000007</v>
      </c>
      <c r="F23">
        <f>VLOOKUP(A23,'08-18EPI汇总'!$A$2:$G$101,6,FALSE)</f>
        <v>81.260000000000005</v>
      </c>
      <c r="G23">
        <f>VLOOKUP(A23,'08-18EPI汇总'!$A$2:$G$101,7,FALSE)</f>
        <v>64.31</v>
      </c>
    </row>
    <row r="24" spans="1:7">
      <c r="A24" s="19" t="s">
        <v>50</v>
      </c>
      <c r="B24">
        <f>VLOOKUP(A24,'08-18EPI汇总'!$A$2:$G$101,2,FALSE)</f>
        <v>72.099999999999994</v>
      </c>
      <c r="C24">
        <f>VLOOKUP(A24,'08-18EPI汇总'!$A$2:$G$101,3,FALSE)</f>
        <v>65.599999999999994</v>
      </c>
      <c r="D24">
        <f>VLOOKUP(A24,'08-18EPI汇总'!$A$2:$G$101,4,FALSE)</f>
        <v>37</v>
      </c>
      <c r="E24">
        <f>VLOOKUP(A24,'08-18EPI汇总'!$A$2:$G$101,5,FALSE)</f>
        <v>51.89</v>
      </c>
      <c r="F24">
        <f>VLOOKUP(A24,'08-18EPI汇总'!$A$2:$G$101,6,FALSE)</f>
        <v>74.180000000000007</v>
      </c>
      <c r="G24">
        <f>VLOOKUP(A24,'08-18EPI汇总'!$A$2:$G$101,7,FALSE)</f>
        <v>63.79</v>
      </c>
    </row>
    <row r="25" spans="1:7">
      <c r="A25" s="19" t="s">
        <v>93</v>
      </c>
      <c r="B25">
        <f>VLOOKUP(A25,'08-18EPI汇总'!$A$2:$G$101,2,FALSE)</f>
        <v>80.7</v>
      </c>
      <c r="C25">
        <f>VLOOKUP(A25,'08-18EPI汇总'!$A$2:$G$101,3,FALSE)</f>
        <v>78.099999999999994</v>
      </c>
      <c r="D25">
        <f>VLOOKUP(A25,'08-18EPI汇总'!$A$2:$G$101,4,FALSE)</f>
        <v>101</v>
      </c>
      <c r="E25">
        <f>VLOOKUP(A25,'08-18EPI汇总'!$A$2:$G$101,5,FALSE)</f>
        <v>55.07</v>
      </c>
      <c r="F25">
        <f>VLOOKUP(A25,'08-18EPI汇总'!$A$2:$G$101,6,FALSE)</f>
        <v>79.040000000000006</v>
      </c>
      <c r="G25">
        <f>VLOOKUP(A25,'08-18EPI汇总'!$A$2:$G$101,7,FALSE)</f>
        <v>63.57</v>
      </c>
    </row>
    <row r="26" spans="1:7">
      <c r="A26" s="19" t="s">
        <v>88</v>
      </c>
      <c r="B26">
        <f>VLOOKUP(A26,'08-18EPI汇总'!$A$2:$G$101,2,FALSE)</f>
        <v>83.1</v>
      </c>
      <c r="C26">
        <f>VLOOKUP(A26,'08-18EPI汇总'!$A$2:$G$101,3,FALSE)</f>
        <v>71.400000000000006</v>
      </c>
      <c r="D26">
        <f>VLOOKUP(A26,'08-18EPI汇总'!$A$2:$G$101,4,FALSE)</f>
        <v>103</v>
      </c>
      <c r="E26">
        <f>VLOOKUP(A26,'08-18EPI汇总'!$A$2:$G$101,5,FALSE)</f>
        <v>56.84</v>
      </c>
      <c r="F26">
        <f>VLOOKUP(A26,'08-18EPI汇总'!$A$2:$G$101,6,FALSE)</f>
        <v>78</v>
      </c>
      <c r="G26">
        <f>VLOOKUP(A26,'08-18EPI汇总'!$A$2:$G$101,7,FALSE)</f>
        <v>63.47</v>
      </c>
    </row>
    <row r="27" spans="1:7">
      <c r="A27" s="19" t="s">
        <v>56</v>
      </c>
      <c r="B27">
        <f>VLOOKUP(A27,'08-18EPI汇总'!$A$2:$G$101,2,FALSE)</f>
        <v>78.099999999999994</v>
      </c>
      <c r="C27">
        <f>VLOOKUP(A27,'08-18EPI汇总'!$A$2:$G$101,3,FALSE)</f>
        <v>60.6</v>
      </c>
      <c r="D27">
        <f>VLOOKUP(A27,'08-18EPI汇总'!$A$2:$G$101,4,FALSE)</f>
        <v>40</v>
      </c>
      <c r="E27">
        <f>VLOOKUP(A27,'08-18EPI汇总'!$A$2:$G$101,5,FALSE)</f>
        <v>58.99</v>
      </c>
      <c r="F27">
        <f>VLOOKUP(A27,'08-18EPI汇总'!$A$2:$G$101,6,FALSE)</f>
        <v>77.28</v>
      </c>
      <c r="G27">
        <f>VLOOKUP(A27,'08-18EPI汇总'!$A$2:$G$101,7,FALSE)</f>
        <v>62.71</v>
      </c>
    </row>
    <row r="28" spans="1:7">
      <c r="A28" s="19" t="s">
        <v>59</v>
      </c>
      <c r="B28">
        <f>VLOOKUP(A28,'08-18EPI汇总'!$A$2:$G$101,2,FALSE)</f>
        <v>72.2</v>
      </c>
      <c r="C28">
        <f>VLOOKUP(A28,'08-18EPI汇总'!$A$2:$G$101,3,FALSE)</f>
        <v>59.1</v>
      </c>
      <c r="D28">
        <f>VLOOKUP(A28,'08-18EPI汇总'!$A$2:$G$101,4,FALSE)</f>
        <v>2</v>
      </c>
      <c r="E28">
        <f>VLOOKUP(A28,'08-18EPI汇总'!$A$2:$G$101,5,FALSE)</f>
        <v>55.47</v>
      </c>
      <c r="F28">
        <f>VLOOKUP(A28,'08-18EPI汇总'!$A$2:$G$101,6,FALSE)</f>
        <v>83.78</v>
      </c>
      <c r="G28">
        <f>VLOOKUP(A28,'08-18EPI汇总'!$A$2:$G$101,7,FALSE)</f>
        <v>62.49</v>
      </c>
    </row>
    <row r="29" spans="1:7">
      <c r="A29" s="20" t="s">
        <v>21</v>
      </c>
      <c r="B29">
        <f>VLOOKUP(A29,'08-18EPI汇总'!$A$2:$G$101,2,FALSE)</f>
        <v>64.5</v>
      </c>
      <c r="C29">
        <f>VLOOKUP(A29,'08-18EPI汇总'!$A$2:$G$101,3,FALSE)</f>
        <v>51.1</v>
      </c>
      <c r="D29">
        <f>VLOOKUP(A29,'08-18EPI汇总'!$A$2:$G$101,4,FALSE)</f>
        <v>131</v>
      </c>
      <c r="E29">
        <f>VLOOKUP(A29,'08-18EPI汇总'!$A$2:$G$101,5,FALSE)</f>
        <v>63.94</v>
      </c>
      <c r="F29">
        <f>VLOOKUP(A29,'08-18EPI汇总'!$A$2:$G$101,6,FALSE)</f>
        <v>64.41</v>
      </c>
      <c r="G29">
        <f>VLOOKUP(A29,'08-18EPI汇总'!$A$2:$G$101,7,FALSE)</f>
        <v>62.28</v>
      </c>
    </row>
    <row r="30" spans="1:7">
      <c r="A30" s="20" t="s">
        <v>37</v>
      </c>
      <c r="B30">
        <f>VLOOKUP(A30,'08-18EPI汇总'!$A$2:$G$101,2,FALSE)</f>
        <v>76.5</v>
      </c>
      <c r="C30">
        <f>VLOOKUP(A30,'08-18EPI汇总'!$A$2:$G$101,3,FALSE)</f>
        <v>56.1</v>
      </c>
      <c r="D30">
        <f>VLOOKUP(A30,'08-18EPI汇总'!$A$2:$G$101,4,FALSE)</f>
        <v>76</v>
      </c>
      <c r="E30">
        <f>VLOOKUP(A30,'08-18EPI汇总'!$A$2:$G$101,5,FALSE)</f>
        <v>55.78</v>
      </c>
      <c r="F30">
        <f>VLOOKUP(A30,'08-18EPI汇总'!$A$2:$G$101,6,FALSE)</f>
        <v>72.239999999999995</v>
      </c>
      <c r="G30">
        <f>VLOOKUP(A30,'08-18EPI汇总'!$A$2:$G$101,7,FALSE)</f>
        <v>62.2</v>
      </c>
    </row>
    <row r="31" spans="1:7">
      <c r="A31" s="20" t="s">
        <v>95</v>
      </c>
      <c r="B31">
        <f>VLOOKUP(A31,'08-18EPI汇总'!$A$2:$G$101,2,FALSE)</f>
        <v>78.099999999999994</v>
      </c>
      <c r="C31">
        <f>VLOOKUP(A31,'08-18EPI汇总'!$A$2:$G$101,3,FALSE)</f>
        <v>69.3</v>
      </c>
      <c r="D31">
        <f>VLOOKUP(A31,'08-18EPI汇总'!$A$2:$G$101,4,FALSE)</f>
        <v>96</v>
      </c>
      <c r="E31">
        <f>VLOOKUP(A31,'08-18EPI汇总'!$A$2:$G$101,5,FALSE)</f>
        <v>45.05</v>
      </c>
      <c r="F31">
        <f>VLOOKUP(A31,'08-18EPI汇总'!$A$2:$G$101,6,FALSE)</f>
        <v>72.95</v>
      </c>
      <c r="G31">
        <f>VLOOKUP(A31,'08-18EPI汇总'!$A$2:$G$101,7,FALSE)</f>
        <v>61.92</v>
      </c>
    </row>
    <row r="32" spans="1:7">
      <c r="A32" s="20" t="s">
        <v>89</v>
      </c>
      <c r="B32">
        <f>VLOOKUP(A32,'08-18EPI汇总'!$A$2:$G$101,2,FALSE)</f>
        <v>82.7</v>
      </c>
      <c r="C32">
        <f>VLOOKUP(A32,'08-18EPI汇总'!$A$2:$G$101,3,FALSE)</f>
        <v>63.4</v>
      </c>
      <c r="D32">
        <f>VLOOKUP(A32,'08-18EPI汇总'!$A$2:$G$101,4,FALSE)</f>
        <v>23</v>
      </c>
      <c r="E32">
        <f>VLOOKUP(A32,'08-18EPI汇总'!$A$2:$G$101,5,FALSE)</f>
        <v>52.97</v>
      </c>
      <c r="F32">
        <f>VLOOKUP(A32,'08-18EPI汇总'!$A$2:$G$101,6,FALSE)</f>
        <v>78.900000000000006</v>
      </c>
      <c r="G32">
        <f>VLOOKUP(A32,'08-18EPI汇总'!$A$2:$G$101,7,FALSE)</f>
        <v>60.7</v>
      </c>
    </row>
    <row r="33" spans="1:7">
      <c r="A33" s="20" t="s">
        <v>96</v>
      </c>
      <c r="B33">
        <f>VLOOKUP(A33,'08-18EPI汇总'!$A$2:$G$101,2,FALSE)</f>
        <v>79.8</v>
      </c>
      <c r="C33">
        <f>VLOOKUP(A33,'08-18EPI汇总'!$A$2:$G$101,3,FALSE)</f>
        <v>67.3</v>
      </c>
      <c r="D33">
        <f>VLOOKUP(A33,'08-18EPI汇总'!$A$2:$G$101,4,FALSE)</f>
        <v>22</v>
      </c>
      <c r="E33">
        <f>VLOOKUP(A33,'08-18EPI汇总'!$A$2:$G$101,5,FALSE)</f>
        <v>55.03</v>
      </c>
      <c r="F33">
        <f>VLOOKUP(A33,'08-18EPI汇总'!$A$2:$G$101,6,FALSE)</f>
        <v>73.59</v>
      </c>
      <c r="G33">
        <f>VLOOKUP(A33,'08-18EPI汇总'!$A$2:$G$101,7,FALSE)</f>
        <v>59.69</v>
      </c>
    </row>
    <row r="34" spans="1:7">
      <c r="A34" s="20" t="s">
        <v>86</v>
      </c>
      <c r="B34">
        <f>VLOOKUP(A34,'08-18EPI汇总'!$A$2:$G$101,2,FALSE)</f>
        <v>81.8</v>
      </c>
      <c r="C34">
        <f>VLOOKUP(A34,'08-18EPI汇总'!$A$2:$G$101,3,FALSE)</f>
        <v>61</v>
      </c>
      <c r="D34">
        <f>VLOOKUP(A34,'08-18EPI汇总'!$A$2:$G$101,4,FALSE)</f>
        <v>112</v>
      </c>
      <c r="E34" t="str">
        <f>VLOOKUP(A34,'08-18EPI汇总'!$A$2:$G$101,5,FALSE)</f>
        <v>49.SS</v>
      </c>
      <c r="F34">
        <f>VLOOKUP(A34,'08-18EPI汇总'!$A$2:$G$101,6,FALSE)</f>
        <v>79.84</v>
      </c>
      <c r="G34">
        <f>VLOOKUP(A34,'08-18EPI汇总'!$A$2:$G$101,7,FALSE)</f>
        <v>59.3</v>
      </c>
    </row>
    <row r="35" spans="1:7">
      <c r="A35" s="20" t="s">
        <v>24</v>
      </c>
      <c r="B35">
        <f>VLOOKUP(A35,'08-18EPI汇总'!$A$2:$G$101,2,FALSE)</f>
        <v>84</v>
      </c>
      <c r="C35">
        <f>VLOOKUP(A35,'08-18EPI汇总'!$A$2:$G$101,3,FALSE)</f>
        <v>65</v>
      </c>
      <c r="D35">
        <f>VLOOKUP(A35,'08-18EPI汇总'!$A$2:$G$101,4,FALSE)</f>
        <v>33</v>
      </c>
      <c r="E35">
        <f>VLOOKUP(A35,'08-18EPI汇总'!$A$2:$G$101,5,FALSE)</f>
        <v>59.31</v>
      </c>
      <c r="F35">
        <f>VLOOKUP(A35,'08-18EPI汇总'!$A$2:$G$101,6,FALSE)</f>
        <v>74.23</v>
      </c>
      <c r="G35">
        <f>VLOOKUP(A35,'08-18EPI汇总'!$A$2:$G$101,7,FALSE)</f>
        <v>59.22</v>
      </c>
    </row>
    <row r="36" spans="1:7">
      <c r="A36" s="20" t="s">
        <v>101</v>
      </c>
      <c r="B36">
        <f>VLOOKUP(A36,'08-18EPI汇总'!$A$2:$G$101,2,FALSE)</f>
        <v>79.099999999999994</v>
      </c>
      <c r="C36">
        <f>VLOOKUP(A36,'08-18EPI汇总'!$A$2:$G$101,3,FALSE)</f>
        <v>58</v>
      </c>
      <c r="D36">
        <f>VLOOKUP(A36,'08-18EPI汇总'!$A$2:$G$101,4,FALSE)</f>
        <v>53</v>
      </c>
      <c r="E36">
        <f>VLOOKUP(A36,'08-18EPI汇总'!$A$2:$G$101,5,FALSE)</f>
        <v>58.26</v>
      </c>
      <c r="F36">
        <f>VLOOKUP(A36,'08-18EPI汇总'!$A$2:$G$101,6,FALSE)</f>
        <v>77.02</v>
      </c>
      <c r="G36">
        <f>VLOOKUP(A36,'08-18EPI汇总'!$A$2:$G$101,7,FALSE)</f>
        <v>58.58</v>
      </c>
    </row>
    <row r="37" spans="1:7">
      <c r="A37" s="20" t="s">
        <v>51</v>
      </c>
      <c r="B37">
        <f>VLOOKUP(A37,'08-18EPI汇总'!$A$2:$G$101,2,FALSE)</f>
        <v>70.599999999999994</v>
      </c>
      <c r="C37">
        <f>VLOOKUP(A37,'08-18EPI汇总'!$A$2:$G$101,3,FALSE)</f>
        <v>59.3</v>
      </c>
      <c r="D37">
        <f>VLOOKUP(A37,'08-18EPI汇总'!$A$2:$G$101,4,FALSE)</f>
        <v>98</v>
      </c>
      <c r="E37">
        <f>VLOOKUP(A37,'08-18EPI汇总'!$A$2:$G$101,5,FALSE)</f>
        <v>43.71</v>
      </c>
      <c r="F37">
        <f>VLOOKUP(A37,'08-18EPI汇总'!$A$2:$G$101,6,FALSE)</f>
        <v>70.84</v>
      </c>
      <c r="G37">
        <f>VLOOKUP(A37,'08-18EPI汇总'!$A$2:$G$101,7,FALSE)</f>
        <v>58.46</v>
      </c>
    </row>
    <row r="38" spans="1:7">
      <c r="A38" s="20" t="s">
        <v>18</v>
      </c>
      <c r="B38">
        <f>VLOOKUP(A38,'08-18EPI汇总'!$A$2:$G$101,2,FALSE)</f>
        <v>77.900000000000006</v>
      </c>
      <c r="C38">
        <f>VLOOKUP(A38,'08-18EPI汇总'!$A$2:$G$101,3,FALSE)</f>
        <v>65.7</v>
      </c>
      <c r="D38">
        <f>VLOOKUP(A38,'08-18EPI汇总'!$A$2:$G$101,4,FALSE)</f>
        <v>43</v>
      </c>
      <c r="E38">
        <f>VLOOKUP(A38,'08-18EPI汇总'!$A$2:$G$101,5,FALSE)</f>
        <v>44.02</v>
      </c>
      <c r="F38">
        <f>VLOOKUP(A38,'08-18EPI汇总'!$A$2:$G$101,6,FALSE)</f>
        <v>73.7</v>
      </c>
      <c r="G38">
        <f>VLOOKUP(A38,'08-18EPI汇总'!$A$2:$G$101,7,FALSE)</f>
        <v>57.65</v>
      </c>
    </row>
    <row r="39" spans="1:7">
      <c r="A39" s="20" t="s">
        <v>102</v>
      </c>
      <c r="B39">
        <f>VLOOKUP(A39,'08-18EPI汇总'!$A$2:$G$101,2,FALSE)</f>
        <v>83.4</v>
      </c>
      <c r="C39">
        <f>VLOOKUP(A39,'08-18EPI汇总'!$A$2:$G$101,3,FALSE)</f>
        <v>73.3</v>
      </c>
      <c r="D39">
        <f>VLOOKUP(A39,'08-18EPI汇总'!$A$2:$G$101,4,FALSE)</f>
        <v>117</v>
      </c>
      <c r="E39">
        <f>VLOOKUP(A39,'08-18EPI汇总'!$A$2:$G$101,5,FALSE)</f>
        <v>70.28</v>
      </c>
      <c r="F39">
        <f>VLOOKUP(A39,'08-18EPI汇总'!$A$2:$G$101,6,FALSE)</f>
        <v>77.67</v>
      </c>
      <c r="G39">
        <f>VLOOKUP(A39,'08-18EPI汇总'!$A$2:$G$101,7,FALSE)</f>
        <v>57.49</v>
      </c>
    </row>
    <row r="40" spans="1:7">
      <c r="A40" s="20" t="s">
        <v>29</v>
      </c>
      <c r="B40">
        <f>VLOOKUP(A40,'08-18EPI汇总'!$A$2:$G$101,2,FALSE)</f>
        <v>72.8</v>
      </c>
      <c r="C40">
        <f>VLOOKUP(A40,'08-18EPI汇总'!$A$2:$G$101,3,FALSE)</f>
        <v>55.3</v>
      </c>
      <c r="D40">
        <f>VLOOKUP(A40,'08-18EPI汇总'!$A$2:$G$101,4,FALSE)</f>
        <v>130</v>
      </c>
      <c r="E40" t="str">
        <f>VLOOKUP(A40,'08-18EPI汇总'!$A$2:$G$101,5,FALSE)</f>
        <v>6б.бб</v>
      </c>
      <c r="F40">
        <f>VLOOKUP(A40,'08-18EPI汇总'!$A$2:$G$101,6,FALSE)</f>
        <v>68.63</v>
      </c>
      <c r="G40">
        <f>VLOOKUP(A40,'08-18EPI汇总'!$A$2:$G$101,7,FALSE)</f>
        <v>57.47</v>
      </c>
    </row>
    <row r="41" spans="1:7">
      <c r="A41" s="20" t="s">
        <v>91</v>
      </c>
      <c r="B41">
        <f>VLOOKUP(A41,'08-18EPI汇总'!$A$2:$G$101,2,FALSE)</f>
        <v>84.4</v>
      </c>
      <c r="C41">
        <f>VLOOKUP(A41,'08-18EPI汇总'!$A$2:$G$101,3,FALSE)</f>
        <v>69.3</v>
      </c>
      <c r="D41">
        <f>VLOOKUP(A41,'08-18EPI汇总'!$A$2:$G$101,4,FALSE)</f>
        <v>65</v>
      </c>
      <c r="E41">
        <f>VLOOKUP(A41,'08-18EPI汇总'!$A$2:$G$101,5,FALSE)</f>
        <v>58.54</v>
      </c>
      <c r="F41">
        <f>VLOOKUP(A41,'08-18EPI汇总'!$A$2:$G$101,6,FALSE)</f>
        <v>66.58</v>
      </c>
      <c r="G41">
        <f>VLOOKUP(A41,'08-18EPI汇总'!$A$2:$G$101,7,FALSE)</f>
        <v>57.42</v>
      </c>
    </row>
    <row r="42" spans="1:7">
      <c r="A42" s="20" t="s">
        <v>39</v>
      </c>
      <c r="B42">
        <f>VLOOKUP(A42,'08-18EPI汇总'!$A$2:$G$101,2,FALSE)</f>
        <v>77</v>
      </c>
      <c r="C42">
        <f>VLOOKUP(A42,'08-18EPI汇总'!$A$2:$G$101,3,FALSE)</f>
        <v>67.400000000000006</v>
      </c>
      <c r="D42">
        <f>VLOOKUP(A42,'08-18EPI汇总'!$A$2:$G$101,4,FALSE)</f>
        <v>58</v>
      </c>
      <c r="E42">
        <f>VLOOKUP(A42,'08-18EPI汇总'!$A$2:$G$101,5,FALSE)</f>
        <v>50.08</v>
      </c>
      <c r="F42">
        <f>VLOOKUP(A42,'08-18EPI汇总'!$A$2:$G$101,6,FALSE)</f>
        <v>70.28</v>
      </c>
      <c r="G42">
        <f>VLOOKUP(A42,'08-18EPI汇总'!$A$2:$G$101,7,FALSE)</f>
        <v>57.18</v>
      </c>
    </row>
    <row r="43" spans="1:7">
      <c r="A43" s="20" t="s">
        <v>90</v>
      </c>
      <c r="B43">
        <f>VLOOKUP(A43,'08-18EPI汇总'!$A$2:$G$101,2,FALSE)</f>
        <v>64.7</v>
      </c>
      <c r="C43">
        <f>VLOOKUP(A43,'08-18EPI汇总'!$A$2:$G$101,3,FALSE)</f>
        <v>44.3</v>
      </c>
      <c r="D43">
        <f>VLOOKUP(A43,'08-18EPI汇总'!$A$2:$G$101,4,FALSE)</f>
        <v>122</v>
      </c>
      <c r="E43">
        <f>VLOOKUP(A43,'08-18EPI汇总'!$A$2:$G$101,5,FALSE)</f>
        <v>50.48</v>
      </c>
      <c r="F43">
        <f>VLOOKUP(A43,'08-18EPI汇总'!$A$2:$G$101,6,FALSE)</f>
        <v>71.09</v>
      </c>
      <c r="G43">
        <f>VLOOKUP(A43,'08-18EPI汇总'!$A$2:$G$101,7,FALSE)</f>
        <v>55.98</v>
      </c>
    </row>
    <row r="44" spans="1:7">
      <c r="A44" s="20" t="s">
        <v>19</v>
      </c>
      <c r="B44">
        <f>VLOOKUP(A44,'08-18EPI汇总'!$A$2:$G$101,2,FALSE)</f>
        <v>65</v>
      </c>
      <c r="C44">
        <f>VLOOKUP(A44,'08-18EPI汇总'!$A$2:$G$101,3,FALSE)</f>
        <v>57.3</v>
      </c>
      <c r="D44">
        <f>VLOOKUP(A44,'08-18EPI汇总'!$A$2:$G$101,4,FALSE)</f>
        <v>126</v>
      </c>
      <c r="E44">
        <f>VLOOKUP(A44,'08-18EPI汇总'!$A$2:$G$101,5,FALSE)</f>
        <v>51.07</v>
      </c>
      <c r="F44">
        <f>VLOOKUP(A44,'08-18EPI汇总'!$A$2:$G$101,6,FALSE)</f>
        <v>73.290000000000006</v>
      </c>
      <c r="G44">
        <f>VLOOKUP(A44,'08-18EPI汇总'!$A$2:$G$101,7,FALSE)</f>
        <v>54.56</v>
      </c>
    </row>
    <row r="45" spans="1:7">
      <c r="A45" s="20" t="s">
        <v>80</v>
      </c>
      <c r="B45">
        <f>VLOOKUP(A45,'08-18EPI汇总'!$A$2:$G$101,2,FALSE)</f>
        <v>74.099999999999994</v>
      </c>
      <c r="C45">
        <f>VLOOKUP(A45,'08-18EPI汇总'!$A$2:$G$101,3,FALSE)</f>
        <v>58.2</v>
      </c>
      <c r="D45">
        <f>VLOOKUP(A45,'08-18EPI汇总'!$A$2:$G$101,4,FALSE)</f>
        <v>82</v>
      </c>
      <c r="E45">
        <f>VLOOKUP(A45,'08-18EPI汇总'!$A$2:$G$101,5,FALSE)</f>
        <v>49.01</v>
      </c>
      <c r="F45">
        <f>VLOOKUP(A45,'08-18EPI汇总'!$A$2:$G$101,6,FALSE)</f>
        <v>79.69</v>
      </c>
      <c r="G45">
        <f>VLOOKUP(A45,'08-18EPI汇总'!$A$2:$G$101,7,FALSE)</f>
        <v>52.87</v>
      </c>
    </row>
    <row r="46" spans="1:7">
      <c r="A46" s="20" t="s">
        <v>43</v>
      </c>
      <c r="B46">
        <f>VLOOKUP(A46,'08-18EPI汇总'!$A$2:$G$101,2,FALSE)</f>
        <v>68.7</v>
      </c>
      <c r="C46">
        <f>VLOOKUP(A46,'08-18EPI汇总'!$A$2:$G$101,3,FALSE)</f>
        <v>41.3</v>
      </c>
      <c r="D46">
        <f>VLOOKUP(A46,'08-18EPI汇总'!$A$2:$G$101,4,FALSE)</f>
        <v>21</v>
      </c>
      <c r="E46">
        <f>VLOOKUP(A46,'08-18EPI汇总'!$A$2:$G$101,5,FALSE)</f>
        <v>47.6</v>
      </c>
      <c r="F46">
        <f>VLOOKUP(A46,'08-18EPI汇总'!$A$2:$G$101,6,FALSE)</f>
        <v>70.72</v>
      </c>
      <c r="G46">
        <f>VLOOKUP(A46,'08-18EPI汇总'!$A$2:$G$101,7,FALSE)</f>
        <v>51.7</v>
      </c>
    </row>
    <row r="47" spans="1:7">
      <c r="A47" s="20" t="s">
        <v>54</v>
      </c>
      <c r="B47">
        <f>VLOOKUP(A47,'08-18EPI汇总'!$A$2:$G$101,2,FALSE)</f>
        <v>55.5</v>
      </c>
      <c r="C47">
        <f>VLOOKUP(A47,'08-18EPI汇总'!$A$2:$G$101,3,FALSE)</f>
        <v>47.1</v>
      </c>
      <c r="D47">
        <f>VLOOKUP(A47,'08-18EPI汇总'!$A$2:$G$101,4,FALSE)</f>
        <v>94</v>
      </c>
      <c r="E47">
        <f>VLOOKUP(A47,'08-18EPI汇总'!$A$2:$G$101,5,FALSE)</f>
        <v>24.64</v>
      </c>
      <c r="F47">
        <f>VLOOKUP(A47,'08-18EPI汇总'!$A$2:$G$101,6,FALSE)</f>
        <v>42.25</v>
      </c>
      <c r="G47">
        <f>VLOOKUP(A47,'08-18EPI汇总'!$A$2:$G$101,7,FALSE)</f>
        <v>51.49</v>
      </c>
    </row>
    <row r="48" spans="1:7">
      <c r="A48" s="20" t="s">
        <v>16</v>
      </c>
      <c r="B48">
        <f>VLOOKUP(A48,'08-18EPI汇总'!$A$2:$G$101,2,FALSE)</f>
        <v>70.3</v>
      </c>
      <c r="C48">
        <f>VLOOKUP(A48,'08-18EPI汇总'!$A$2:$G$101,3,FALSE)</f>
        <v>45.9</v>
      </c>
      <c r="D48">
        <f>VLOOKUP(A48,'08-18EPI汇总'!$A$2:$G$101,4,FALSE)</f>
        <v>80</v>
      </c>
      <c r="E48">
        <f>VLOOKUP(A48,'08-18EPI汇总'!$A$2:$G$101,5,FALSE)</f>
        <v>47.75</v>
      </c>
      <c r="F48">
        <f>VLOOKUP(A48,'08-18EPI汇总'!$A$2:$G$101,6,FALSE)</f>
        <v>60.13</v>
      </c>
      <c r="G48">
        <f>VLOOKUP(A48,'08-18EPI汇总'!$A$2:$G$101,7,FALSE)</f>
        <v>51.32</v>
      </c>
    </row>
    <row r="49" spans="1:7">
      <c r="A49" s="20" t="s">
        <v>57</v>
      </c>
      <c r="B49">
        <f>VLOOKUP(A49,'08-18EPI汇总'!$A$2:$G$101,2,FALSE)</f>
        <v>55.1</v>
      </c>
      <c r="C49">
        <f>VLOOKUP(A49,'08-18EPI汇总'!$A$2:$G$101,3,FALSE)</f>
        <v>47</v>
      </c>
      <c r="D49">
        <f>VLOOKUP(A49,'08-18EPI汇总'!$A$2:$G$101,4,FALSE)</f>
        <v>48</v>
      </c>
      <c r="E49">
        <f>VLOOKUP(A49,'08-18EPI汇总'!$A$2:$G$101,5,FALSE)</f>
        <v>41.72</v>
      </c>
      <c r="F49">
        <f>VLOOKUP(A49,'08-18EPI汇总'!$A$2:$G$101,6,FALSE)</f>
        <v>66.06</v>
      </c>
      <c r="G49">
        <f>VLOOKUP(A49,'08-18EPI汇总'!$A$2:$G$101,7,FALSE)</f>
        <v>50.97</v>
      </c>
    </row>
    <row r="50" spans="1:7">
      <c r="A50" s="20" t="s">
        <v>55</v>
      </c>
      <c r="B50">
        <f>VLOOKUP(A50,'08-18EPI汇总'!$A$2:$G$101,2,FALSE)</f>
        <v>63.9</v>
      </c>
      <c r="C50">
        <f>VLOOKUP(A50,'08-18EPI汇总'!$A$2:$G$101,3,FALSE)</f>
        <v>47.9</v>
      </c>
      <c r="D50">
        <f>VLOOKUP(A50,'08-18EPI汇总'!$A$2:$G$101,4,FALSE)</f>
        <v>93</v>
      </c>
      <c r="E50">
        <f>VLOOKUP(A50,'08-18EPI汇总'!$A$2:$G$101,5,FALSE)</f>
        <v>36.19</v>
      </c>
      <c r="F50">
        <f>VLOOKUP(A50,'08-18EPI汇总'!$A$2:$G$101,6,FALSE)</f>
        <v>58.34</v>
      </c>
      <c r="G50">
        <f>VLOOKUP(A50,'08-18EPI汇总'!$A$2:$G$101,7,FALSE)</f>
        <v>50.83</v>
      </c>
    </row>
    <row r="51" spans="1:7">
      <c r="A51" s="20" t="s">
        <v>30</v>
      </c>
      <c r="B51">
        <f>VLOOKUP(A51,'08-18EPI汇总'!$A$2:$G$101,2,FALSE)</f>
        <v>79.2</v>
      </c>
      <c r="C51">
        <f>VLOOKUP(A51,'08-18EPI汇总'!$A$2:$G$101,3,FALSE)</f>
        <v>62.2</v>
      </c>
      <c r="D51">
        <f>VLOOKUP(A51,'08-18EPI汇总'!$A$2:$G$101,4,FALSE)</f>
        <v>10</v>
      </c>
      <c r="E51">
        <f>VLOOKUP(A51,'08-18EPI汇总'!$A$2:$G$101,5,FALSE)</f>
        <v>52.83</v>
      </c>
      <c r="F51">
        <f>VLOOKUP(A51,'08-18EPI汇总'!$A$2:$G$101,6,FALSE)</f>
        <v>69.540000000000006</v>
      </c>
      <c r="G51">
        <f>VLOOKUP(A51,'08-18EPI汇总'!$A$2:$G$101,7,FALSE)</f>
        <v>49.88</v>
      </c>
    </row>
    <row r="52" spans="1:7">
      <c r="A52" s="20" t="s">
        <v>46</v>
      </c>
      <c r="B52">
        <f>VLOOKUP(A52,'08-18EPI汇总'!$A$2:$G$101,2,FALSE)</f>
        <v>70.8</v>
      </c>
      <c r="C52">
        <f>VLOOKUP(A52,'08-18EPI汇总'!$A$2:$G$101,3,FALSE)</f>
        <v>51.3</v>
      </c>
      <c r="D52">
        <f>VLOOKUP(A52,'08-18EPI汇总'!$A$2:$G$101,4,FALSE)</f>
        <v>28</v>
      </c>
      <c r="E52">
        <f>VLOOKUP(A52,'08-18EPI汇总'!$A$2:$G$101,5,FALSE)</f>
        <v>32.07</v>
      </c>
      <c r="F52">
        <f>VLOOKUP(A52,'08-18EPI汇总'!$A$2:$G$101,6,FALSE)</f>
        <v>58.89</v>
      </c>
      <c r="G52">
        <f>VLOOKUP(A52,'08-18EPI汇总'!$A$2:$G$101,7,FALSE)</f>
        <v>49.66</v>
      </c>
    </row>
    <row r="53" spans="1:7">
      <c r="A53" s="20" t="s">
        <v>53</v>
      </c>
      <c r="B53">
        <f>VLOOKUP(A53,'08-18EPI汇总'!$A$2:$G$101,2,FALSE)</f>
        <v>62.8</v>
      </c>
      <c r="C53">
        <f>VLOOKUP(A53,'08-18EPI汇总'!$A$2:$G$101,3,FALSE)</f>
        <v>42.3</v>
      </c>
      <c r="D53">
        <f>VLOOKUP(A53,'08-18EPI汇总'!$A$2:$G$101,4,FALSE)</f>
        <v>39</v>
      </c>
      <c r="E53">
        <f>VLOOKUP(A53,'08-18EPI汇总'!$A$2:$G$101,5,FALSE)</f>
        <v>40.83</v>
      </c>
      <c r="F53">
        <f>VLOOKUP(A53,'08-18EPI汇总'!$A$2:$G$101,6,FALSE)</f>
        <v>63.73</v>
      </c>
      <c r="G53">
        <f>VLOOKUP(A53,'08-18EPI汇总'!$A$2:$G$101,7,FALSE)</f>
        <v>49.52</v>
      </c>
    </row>
    <row r="54" spans="1:7">
      <c r="A54" s="20" t="s">
        <v>49</v>
      </c>
      <c r="B54">
        <f>VLOOKUP(A54,'08-18EPI汇总'!$A$2:$G$101,2,FALSE)</f>
        <v>69</v>
      </c>
      <c r="C54">
        <f>VLOOKUP(A54,'08-18EPI汇总'!$A$2:$G$101,3,FALSE)</f>
        <v>51.4</v>
      </c>
      <c r="D54">
        <f>VLOOKUP(A54,'08-18EPI汇总'!$A$2:$G$101,4,FALSE)</f>
        <v>105</v>
      </c>
      <c r="E54">
        <f>VLOOKUP(A54,'08-18EPI汇总'!$A$2:$G$101,5,FALSE)</f>
        <v>36.99</v>
      </c>
      <c r="F54">
        <f>VLOOKUP(A54,'08-18EPI汇总'!$A$2:$G$101,6,FALSE)</f>
        <v>62.49</v>
      </c>
      <c r="G54">
        <f>VLOOKUP(A54,'08-18EPI汇总'!$A$2:$G$101,7,FALSE)</f>
        <v>47.25</v>
      </c>
    </row>
    <row r="55" spans="1:7">
      <c r="A55" s="20" t="s">
        <v>38</v>
      </c>
      <c r="B55">
        <f>VLOOKUP(A55,'08-18EPI汇总'!$A$2:$G$101,2,FALSE)</f>
        <v>73.900000000000006</v>
      </c>
      <c r="C55">
        <f>VLOOKUP(A55,'08-18EPI汇总'!$A$2:$G$101,3,FALSE)</f>
        <v>59</v>
      </c>
      <c r="D55">
        <f>VLOOKUP(A55,'08-18EPI汇总'!$A$2:$G$101,4,FALSE)</f>
        <v>73</v>
      </c>
      <c r="E55">
        <f>VLOOKUP(A55,'08-18EPI汇总'!$A$2:$G$101,5,FALSE)</f>
        <v>38.17</v>
      </c>
      <c r="F55">
        <f>VLOOKUP(A55,'08-18EPI汇总'!$A$2:$G$101,6,FALSE)</f>
        <v>58.5</v>
      </c>
      <c r="G55">
        <f>VLOOKUP(A55,'08-18EPI汇总'!$A$2:$G$101,7,FALSE)</f>
        <v>46.96</v>
      </c>
    </row>
    <row r="56" spans="1:7">
      <c r="A56" s="20" t="s">
        <v>36</v>
      </c>
      <c r="B56">
        <f>VLOOKUP(A56,'08-18EPI汇总'!$A$2:$G$101,2,FALSE)</f>
        <v>66.2</v>
      </c>
      <c r="C56">
        <f>VLOOKUP(A56,'08-18EPI汇总'!$A$2:$G$101,3,FALSE)</f>
        <v>44.6</v>
      </c>
      <c r="D56">
        <f>VLOOKUP(A56,'08-18EPI汇总'!$A$2:$G$101,4,FALSE)</f>
        <v>66</v>
      </c>
      <c r="E56">
        <f>VLOOKUP(A56,'08-18EPI汇总'!$A$2:$G$101,5,FALSE)</f>
        <v>44.36</v>
      </c>
      <c r="F56">
        <f>VLOOKUP(A56,'08-18EPI汇总'!$A$2:$G$101,6,FALSE)</f>
        <v>65.849999999999994</v>
      </c>
      <c r="G56">
        <f>VLOOKUP(A56,'08-18EPI汇总'!$A$2:$G$101,7,FALSE)</f>
        <v>46.92</v>
      </c>
    </row>
    <row r="57" spans="1:7" ht="30">
      <c r="A57" s="20" t="s">
        <v>32</v>
      </c>
      <c r="B57">
        <f>VLOOKUP(A57,'08-18EPI汇总'!$A$2:$G$101,2,FALSE)</f>
        <v>65</v>
      </c>
      <c r="C57">
        <f>VLOOKUP(A57,'08-18EPI汇总'!$A$2:$G$101,3,FALSE)</f>
        <v>42.3</v>
      </c>
      <c r="D57">
        <f>VLOOKUP(A57,'08-18EPI汇总'!$A$2:$G$101,4,FALSE)</f>
        <v>69</v>
      </c>
      <c r="E57">
        <f>VLOOKUP(A57,'08-18EPI汇总'!$A$2:$G$101,5,FALSE)</f>
        <v>43.23</v>
      </c>
      <c r="F57">
        <f>VLOOKUP(A57,'08-18EPI汇总'!$A$2:$G$101,6,FALSE)</f>
        <v>63.67</v>
      </c>
      <c r="G57">
        <f>VLOOKUP(A57,'08-18EPI汇总'!$A$2:$G$101,7,FALSE)</f>
        <v>45.88</v>
      </c>
    </row>
    <row r="58" spans="1:7">
      <c r="A58" s="20" t="s">
        <v>25</v>
      </c>
      <c r="B58">
        <f>VLOOKUP(A58,'08-18EPI汇总'!$A$2:$G$101,2,FALSE)</f>
        <v>65.099999999999994</v>
      </c>
      <c r="C58">
        <f>VLOOKUP(A58,'08-18EPI汇总'!$A$2:$G$101,3,FALSE)</f>
        <v>51.3</v>
      </c>
      <c r="D58">
        <f>VLOOKUP(A58,'08-18EPI汇总'!$A$2:$G$101,4,FALSE)</f>
        <v>47</v>
      </c>
      <c r="E58">
        <f>VLOOKUP(A58,'08-18EPI汇总'!$A$2:$G$101,5,FALSE)</f>
        <v>27.44</v>
      </c>
      <c r="F58">
        <f>VLOOKUP(A58,'08-18EPI汇总'!$A$2:$G$101,6,FALSE)</f>
        <v>48.98</v>
      </c>
      <c r="G58">
        <f>VLOOKUP(A58,'08-18EPI汇总'!$A$2:$G$101,7,FALSE)</f>
        <v>45.32</v>
      </c>
    </row>
    <row r="59" spans="1:7">
      <c r="A59" s="20" t="s">
        <v>47</v>
      </c>
      <c r="B59">
        <f>VLOOKUP(A59,'08-18EPI汇总'!$A$2:$G$101,2,FALSE)</f>
        <v>77.3</v>
      </c>
      <c r="C59">
        <f>VLOOKUP(A59,'08-18EPI汇总'!$A$2:$G$101,3,FALSE)</f>
        <v>56.4</v>
      </c>
      <c r="D59">
        <f>VLOOKUP(A59,'08-18EPI汇总'!$A$2:$G$101,4,FALSE)</f>
        <v>57</v>
      </c>
      <c r="E59">
        <f>VLOOKUP(A59,'08-18EPI汇总'!$A$2:$G$101,5,FALSE)</f>
        <v>46.6</v>
      </c>
      <c r="F59">
        <f>VLOOKUP(A59,'08-18EPI汇总'!$A$2:$G$101,6,FALSE)</f>
        <v>67.37</v>
      </c>
      <c r="G59">
        <f>VLOOKUP(A59,'08-18EPI汇总'!$A$2:$G$101,7,FALSE)</f>
        <v>45.05</v>
      </c>
    </row>
    <row r="60" spans="1:7">
      <c r="A60" s="20" t="s">
        <v>41</v>
      </c>
      <c r="B60">
        <f>VLOOKUP(A60,'08-18EPI汇总'!$A$2:$G$101,2,FALSE)</f>
        <v>58.8</v>
      </c>
      <c r="C60">
        <f>VLOOKUP(A60,'08-18EPI汇总'!$A$2:$G$101,3,FALSE)</f>
        <v>43.1</v>
      </c>
      <c r="D60">
        <f>VLOOKUP(A60,'08-18EPI汇总'!$A$2:$G$101,4,FALSE)</f>
        <v>70</v>
      </c>
      <c r="E60">
        <f>VLOOKUP(A60,'08-18EPI汇总'!$A$2:$G$101,5,FALSE)</f>
        <v>39.43</v>
      </c>
      <c r="F60">
        <f>VLOOKUP(A60,'08-18EPI汇总'!$A$2:$G$101,6,FALSE)</f>
        <v>45.83</v>
      </c>
      <c r="G60">
        <f>VLOOKUP(A60,'08-18EPI汇总'!$A$2:$G$101,7,FALSE)</f>
        <v>44.78</v>
      </c>
    </row>
    <row r="61" spans="1:7">
      <c r="A61" s="20" t="s">
        <v>52</v>
      </c>
      <c r="B61">
        <f>VLOOKUP(A61,'08-18EPI汇总'!$A$2:$G$101,2,FALSE)</f>
        <v>69</v>
      </c>
      <c r="C61">
        <f>VLOOKUP(A61,'08-18EPI汇总'!$A$2:$G$101,3,FALSE)</f>
        <v>50.8</v>
      </c>
      <c r="D61">
        <f>VLOOKUP(A61,'08-18EPI汇总'!$A$2:$G$101,4,FALSE)</f>
        <v>124</v>
      </c>
      <c r="E61">
        <f>VLOOKUP(A61,'08-18EPI汇总'!$A$2:$G$101,5,FALSE)</f>
        <v>53.51</v>
      </c>
      <c r="F61">
        <f>VLOOKUP(A61,'08-18EPI汇总'!$A$2:$G$101,6,FALSE)</f>
        <v>70.52</v>
      </c>
      <c r="G61">
        <f>VLOOKUP(A61,'08-18EPI汇总'!$A$2:$G$101,7,FALSE)</f>
        <v>44.73</v>
      </c>
    </row>
    <row r="62" spans="1:7">
      <c r="A62" s="20" t="s">
        <v>48</v>
      </c>
      <c r="B62">
        <f>VLOOKUP(A62,'08-18EPI汇总'!$A$2:$G$101,2,FALSE)</f>
        <v>69.3</v>
      </c>
      <c r="C62">
        <f>VLOOKUP(A62,'08-18EPI汇总'!$A$2:$G$101,3,FALSE)</f>
        <v>47.8</v>
      </c>
      <c r="D62">
        <f>VLOOKUP(A62,'08-18EPI汇总'!$A$2:$G$101,4,FALSE)</f>
        <v>87</v>
      </c>
      <c r="E62">
        <f>VLOOKUP(A62,'08-18EPI汇总'!$A$2:$G$101,5,FALSE)</f>
        <v>49.54</v>
      </c>
      <c r="F62">
        <f>VLOOKUP(A62,'08-18EPI汇总'!$A$2:$G$101,6,FALSE)</f>
        <v>59.25</v>
      </c>
      <c r="G62">
        <f>VLOOKUP(A62,'08-18EPI汇总'!$A$2:$G$101,7,FALSE)</f>
        <v>43.41</v>
      </c>
    </row>
    <row r="63" spans="1:7">
      <c r="A63" s="20" t="s">
        <v>20</v>
      </c>
      <c r="B63">
        <f>VLOOKUP(A63,'08-18EPI汇总'!$A$2:$G$101,2,FALSE)</f>
        <v>53.8</v>
      </c>
      <c r="C63">
        <f>VLOOKUP(A63,'08-18EPI汇总'!$A$2:$G$101,3,FALSE)</f>
        <v>41.7</v>
      </c>
      <c r="D63">
        <f>VLOOKUP(A63,'08-18EPI汇总'!$A$2:$G$101,4,FALSE)</f>
        <v>44</v>
      </c>
      <c r="E63">
        <f>VLOOKUP(A63,'08-18EPI汇总'!$A$2:$G$101,5,FALSE)</f>
        <v>35.44</v>
      </c>
      <c r="F63">
        <f>VLOOKUP(A63,'08-18EPI汇总'!$A$2:$G$101,6,FALSE)</f>
        <v>51.24</v>
      </c>
      <c r="G63">
        <f>VLOOKUP(A63,'08-18EPI汇总'!$A$2:$G$101,7,FALSE)</f>
        <v>43.23</v>
      </c>
    </row>
    <row r="64" spans="1:7">
      <c r="A64" s="20" t="s">
        <v>33</v>
      </c>
      <c r="B64">
        <f>VLOOKUP(A64,'08-18EPI汇总'!$A$2:$G$101,2,FALSE)</f>
        <v>53.9</v>
      </c>
      <c r="C64">
        <f>VLOOKUP(A64,'08-18EPI汇总'!$A$2:$G$101,3,FALSE)</f>
        <v>41</v>
      </c>
      <c r="D64">
        <f>VLOOKUP(A64,'08-18EPI汇总'!$A$2:$G$101,4,FALSE)</f>
        <v>125</v>
      </c>
      <c r="E64">
        <f>VLOOKUP(A64,'08-18EPI汇总'!$A$2:$G$101,5,FALSE)</f>
        <v>33.39</v>
      </c>
      <c r="F64">
        <f>VLOOKUP(A64,'08-18EPI汇总'!$A$2:$G$101,6,FALSE)</f>
        <v>63.97</v>
      </c>
      <c r="G64">
        <f>VLOOKUP(A64,'08-18EPI汇总'!$A$2:$G$101,7,FALSE)</f>
        <v>43.2</v>
      </c>
    </row>
    <row r="65" spans="1:7">
      <c r="A65" s="20" t="s">
        <v>44</v>
      </c>
      <c r="B65">
        <f>VLOOKUP(A65,'08-18EPI汇总'!$A$2:$G$101,2,FALSE)</f>
        <v>62.3</v>
      </c>
      <c r="C65">
        <f>VLOOKUP(A65,'08-18EPI汇总'!$A$2:$G$101,3,FALSE)</f>
        <v>36.4</v>
      </c>
      <c r="D65">
        <f>VLOOKUP(A65,'08-18EPI汇总'!$A$2:$G$101,4,FALSE)</f>
        <v>90</v>
      </c>
      <c r="E65">
        <f>VLOOKUP(A65,'08-18EPI汇总'!$A$2:$G$101,5,FALSE)</f>
        <v>27.91</v>
      </c>
      <c r="F65">
        <f>VLOOKUP(A65,'08-18EPI汇总'!$A$2:$G$101,6,FALSE)</f>
        <v>46.1</v>
      </c>
      <c r="G65">
        <f>VLOOKUP(A65,'08-18EPI汇总'!$A$2:$G$101,7,FALSE)</f>
        <v>41.78</v>
      </c>
    </row>
    <row r="66" spans="1:7">
      <c r="A66" s="20" t="s">
        <v>45</v>
      </c>
      <c r="B66">
        <f>VLOOKUP(A66,'08-18EPI汇总'!$A$2:$G$101,2,FALSE)</f>
        <v>59.4</v>
      </c>
      <c r="C66">
        <f>VLOOKUP(A66,'08-18EPI汇总'!$A$2:$G$101,3,FALSE)</f>
        <v>54.6</v>
      </c>
      <c r="D66">
        <f>VLOOKUP(A66,'08-18EPI汇总'!$A$2:$G$101,4,FALSE)</f>
        <v>26</v>
      </c>
      <c r="E66">
        <f>VLOOKUP(A66,'08-18EPI汇总'!$A$2:$G$101,5,FALSE)</f>
        <v>25.76</v>
      </c>
      <c r="F66">
        <f>VLOOKUP(A66,'08-18EPI汇总'!$A$2:$G$101,6,FALSE)</f>
        <v>36.729999999999997</v>
      </c>
      <c r="G66">
        <f>VLOOKUP(A66,'08-18EPI汇总'!$A$2:$G$101,7,FALSE)</f>
        <v>39.340000000000003</v>
      </c>
    </row>
    <row r="67" spans="1:7">
      <c r="A67" s="20" t="s">
        <v>42</v>
      </c>
      <c r="B67">
        <f>VLOOKUP(A67,'08-18EPI汇总'!$A$2:$G$101,2,FALSE)</f>
        <v>56.1</v>
      </c>
      <c r="C67">
        <f>VLOOKUP(A67,'08-18EPI汇总'!$A$2:$G$101,3,FALSE)</f>
        <v>39.6</v>
      </c>
      <c r="D67">
        <f>VLOOKUP(A67,'08-18EPI汇总'!$A$2:$G$101,4,FALSE)</f>
        <v>120</v>
      </c>
      <c r="E67">
        <f>VLOOKUP(A67,'08-18EPI汇总'!$A$2:$G$101,5,FALSE)</f>
        <v>32.42</v>
      </c>
      <c r="F67">
        <f>VLOOKUP(A67,'08-18EPI汇总'!$A$2:$G$101,6,FALSE)</f>
        <v>43.66</v>
      </c>
      <c r="G67">
        <f>VLOOKUP(A67,'08-18EPI汇总'!$A$2:$G$101,7,FALSE)</f>
        <v>38.17</v>
      </c>
    </row>
    <row r="68" spans="1:7">
      <c r="A68" s="20" t="s">
        <v>17</v>
      </c>
      <c r="B68">
        <f>VLOOKUP(A68,'08-18EPI汇总'!$A$2:$G$101,2,FALSE)</f>
        <v>58.7</v>
      </c>
      <c r="C68">
        <f>VLOOKUP(A68,'08-18EPI汇总'!$A$2:$G$101,3,FALSE)</f>
        <v>48</v>
      </c>
      <c r="D68">
        <f>VLOOKUP(A68,'08-18EPI汇总'!$A$2:$G$101,4,FALSE)</f>
        <v>72</v>
      </c>
      <c r="E68">
        <f>VLOOKUP(A68,'08-18EPI汇总'!$A$2:$G$101,5,FALSE)</f>
        <v>34.58</v>
      </c>
      <c r="F68">
        <f>VLOOKUP(A68,'08-18EPI汇总'!$A$2:$G$101,6,FALSE)</f>
        <v>51.42</v>
      </c>
      <c r="G68">
        <f>VLOOKUP(A68,'08-18EPI汇总'!$A$2:$G$101,7,FALSE)</f>
        <v>37.5</v>
      </c>
    </row>
    <row r="69" spans="1:7">
      <c r="A69" s="20" t="s">
        <v>26</v>
      </c>
      <c r="B69">
        <f>VLOOKUP(A69,'08-18EPI汇总'!$A$2:$G$101,2,FALSE)</f>
        <v>72.099999999999994</v>
      </c>
      <c r="C69">
        <f>VLOOKUP(A69,'08-18EPI汇总'!$A$2:$G$101,3,FALSE)</f>
        <v>68.2</v>
      </c>
      <c r="D69">
        <f>VLOOKUP(A69,'08-18EPI汇总'!$A$2:$G$101,4,FALSE)</f>
        <v>14</v>
      </c>
      <c r="E69">
        <f>VLOOKUP(A69,'08-18EPI汇总'!$A$2:$G$101,5,FALSE)</f>
        <v>37</v>
      </c>
      <c r="F69">
        <f>VLOOKUP(A69,'08-18EPI汇总'!$A$2:$G$101,6,FALSE)</f>
        <v>50.21</v>
      </c>
      <c r="G69">
        <f>VLOOKUP(A69,'08-18EPI汇总'!$A$2:$G$101,7,FALSE)</f>
        <v>31.44</v>
      </c>
    </row>
    <row r="70" spans="1:7">
      <c r="A70" s="20" t="s">
        <v>35</v>
      </c>
      <c r="B70">
        <f>VLOOKUP(A70,'08-18EPI汇总'!$A$2:$G$101,2,FALSE)</f>
        <v>60.3</v>
      </c>
      <c r="C70">
        <f>VLOOKUP(A70,'08-18EPI汇总'!$A$2:$G$101,3,FALSE)</f>
        <v>48.3</v>
      </c>
      <c r="D70">
        <f>VLOOKUP(A70,'08-18EPI汇总'!$A$2:$G$101,4,FALSE)</f>
        <v>95</v>
      </c>
      <c r="E70">
        <f>VLOOKUP(A70,'08-18EPI汇总'!$A$2:$G$101,5,FALSE)</f>
        <v>3123</v>
      </c>
      <c r="F70">
        <f>VLOOKUP(A70,'08-18EPI汇总'!$A$2:$G$101,6,FALSE)</f>
        <v>53.58</v>
      </c>
      <c r="G70">
        <f>VLOOKUP(A70,'08-18EPI汇总'!$A$2:$G$101,7,FALSE)</f>
        <v>30.57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39B7A-7DBD-284B-981E-216671EBE05E}">
  <dimension ref="A1:G70"/>
  <sheetViews>
    <sheetView workbookViewId="0">
      <selection sqref="A1:G70"/>
    </sheetView>
  </sheetViews>
  <sheetFormatPr baseColWidth="10" defaultRowHeight="16"/>
  <cols>
    <col min="2" max="2" width="13.33203125" bestFit="1" customWidth="1"/>
    <col min="7" max="7" width="13.33203125" bestFit="1" customWidth="1"/>
  </cols>
  <sheetData>
    <row r="1" spans="1:7">
      <c r="A1" s="18" t="s">
        <v>107</v>
      </c>
      <c r="B1">
        <v>2008</v>
      </c>
      <c r="C1">
        <v>2010</v>
      </c>
      <c r="D1">
        <v>2012</v>
      </c>
      <c r="E1">
        <v>2014</v>
      </c>
      <c r="F1">
        <v>2016</v>
      </c>
      <c r="G1">
        <v>2018</v>
      </c>
    </row>
    <row r="2" spans="1:7">
      <c r="A2" s="19" t="s">
        <v>78</v>
      </c>
      <c r="B2">
        <f>VLOOKUP(A2,'GDP(all)'!$A$2:$O$265,5,FALSE)</f>
        <v>517706149201.19598</v>
      </c>
      <c r="C2">
        <f>VLOOKUP(A2,'GDP(all)'!$A$2:$O$265,7,FALSE)</f>
        <v>495812558843.31</v>
      </c>
      <c r="D2">
        <f>VLOOKUP(A2,'GDP(all)'!$A$2:$O$265,10,FALSE)</f>
        <v>586841821796.89099</v>
      </c>
      <c r="E2">
        <f>VLOOKUP(A2,'GDP(all)'!$A$2:$O$265,12,FALSE)</f>
        <v>505103781349.75702</v>
      </c>
      <c r="F2">
        <f>VLOOKUP(A2,'GDP(all)'!$A$2:$O$265,13,FALSE)</f>
        <v>515654671469.547</v>
      </c>
      <c r="G2">
        <f>VLOOKUP(A2,'GDP(all)'!$A$2:$O$265,15,FALSE)</f>
        <v>555455371487.08899</v>
      </c>
    </row>
    <row r="3" spans="1:7">
      <c r="A3" s="19" t="s">
        <v>85</v>
      </c>
      <c r="B3">
        <f>VLOOKUP(A3,'GDP(all)'!$A$2:$O$265,5,FALSE)</f>
        <v>2922667279411.7598</v>
      </c>
      <c r="C3">
        <f>VLOOKUP(A3,'GDP(all)'!$A$2:$O$265,7,FALSE)</f>
        <v>2475244321361.1099</v>
      </c>
      <c r="D3">
        <f>VLOOKUP(A3,'GDP(all)'!$A$2:$O$265,10,FALSE)</f>
        <v>2786022872706.8101</v>
      </c>
      <c r="E3">
        <f>VLOOKUP(A3,'GDP(all)'!$A$2:$O$265,12,FALSE)</f>
        <v>2928591002002.5098</v>
      </c>
      <c r="F3">
        <f>VLOOKUP(A3,'GDP(all)'!$A$2:$O$265,13,FALSE)</f>
        <v>2694283209613.29</v>
      </c>
      <c r="G3">
        <f>VLOOKUP(A3,'GDP(all)'!$A$2:$O$265,15,FALSE)</f>
        <v>2860667727551.9702</v>
      </c>
    </row>
    <row r="4" spans="1:7">
      <c r="A4" s="19" t="s">
        <v>74</v>
      </c>
      <c r="B4">
        <f>VLOOKUP(A4,'GDP(all)'!$A$2:$O$265,5,FALSE)</f>
        <v>55849686538.743202</v>
      </c>
      <c r="C4">
        <f>VLOOKUP(A4,'GDP(all)'!$A$2:$O$265,7,FALSE)</f>
        <v>53212476812.2957</v>
      </c>
      <c r="D4">
        <f>VLOOKUP(A4,'GDP(all)'!$A$2:$O$265,10,FALSE)</f>
        <v>61739352212.304901</v>
      </c>
      <c r="E4">
        <f>VLOOKUP(A4,'GDP(all)'!$A$2:$O$265,12,FALSE)</f>
        <v>57744457954.729698</v>
      </c>
      <c r="F4">
        <f>VLOOKUP(A4,'GDP(all)'!$A$2:$O$265,13,FALSE)</f>
        <v>60691483443.122101</v>
      </c>
      <c r="G4">
        <f>VLOOKUP(A4,'GDP(all)'!$A$2:$O$265,15,FALSE)</f>
        <v>70919958015.524704</v>
      </c>
    </row>
    <row r="5" spans="1:7">
      <c r="A5" s="19" t="s">
        <v>60</v>
      </c>
      <c r="B5">
        <f>VLOOKUP(A5,'GDP(all)'!$A$2:$O$265,5,FALSE)</f>
        <v>275038896001.172</v>
      </c>
      <c r="C5">
        <f>VLOOKUP(A5,'GDP(all)'!$A$2:$O$265,7,FALSE)</f>
        <v>222148757313.00601</v>
      </c>
      <c r="D5">
        <f>VLOOKUP(A5,'GDP(all)'!$A$2:$O$265,10,FALSE)</f>
        <v>238543538776.68399</v>
      </c>
      <c r="E5">
        <f>VLOOKUP(A5,'GDP(all)'!$A$2:$O$265,12,FALSE)</f>
        <v>291499812103.64502</v>
      </c>
      <c r="F5">
        <f>VLOOKUP(A5,'GDP(all)'!$A$2:$O$265,13,FALSE)</f>
        <v>300523297712.96002</v>
      </c>
      <c r="G5">
        <f>VLOOKUP(A5,'GDP(all)'!$A$2:$O$265,15,FALSE)</f>
        <v>382674360766.341</v>
      </c>
    </row>
    <row r="6" spans="1:7">
      <c r="A6" s="19" t="s">
        <v>69</v>
      </c>
      <c r="B6">
        <f>VLOOKUP(A6,'GDP(all)'!$A$2:$O$265,5,FALSE)</f>
        <v>284553976856.599</v>
      </c>
      <c r="C6">
        <f>VLOOKUP(A6,'GDP(all)'!$A$2:$O$265,7,FALSE)</f>
        <v>249181190476.36899</v>
      </c>
      <c r="D6">
        <f>VLOOKUP(A6,'GDP(all)'!$A$2:$O$265,10,FALSE)</f>
        <v>271285280621.37299</v>
      </c>
      <c r="E6">
        <f>VLOOKUP(A6,'GDP(all)'!$A$2:$O$265,12,FALSE)</f>
        <v>234440080998.27301</v>
      </c>
      <c r="F6">
        <f>VLOOKUP(A6,'GDP(all)'!$A$2:$O$265,13,FALSE)</f>
        <v>240607907010.383</v>
      </c>
      <c r="G6">
        <f>VLOOKUP(A6,'GDP(all)'!$A$2:$O$265,15,FALSE)</f>
        <v>275893681355.89203</v>
      </c>
    </row>
    <row r="7" spans="1:7">
      <c r="A7" s="19" t="s">
        <v>81</v>
      </c>
      <c r="B7">
        <f>VLOOKUP(A7,'GDP(all)'!$A$2:$O$265,5,FALSE)</f>
        <v>1625224842536.99</v>
      </c>
      <c r="C7">
        <f>VLOOKUP(A7,'GDP(all)'!$A$2:$O$265,7,FALSE)</f>
        <v>1420722034063</v>
      </c>
      <c r="D7">
        <f>VLOOKUP(A7,'GDP(all)'!$A$2:$O$265,10,FALSE)</f>
        <v>1354757433212.72</v>
      </c>
      <c r="E7">
        <f>VLOOKUP(A7,'GDP(all)'!$A$2:$O$265,12,FALSE)</f>
        <v>1195119269971.52</v>
      </c>
      <c r="F7">
        <f>VLOOKUP(A7,'GDP(all)'!$A$2:$O$265,13,FALSE)</f>
        <v>1232076017361.53</v>
      </c>
      <c r="G7">
        <f>VLOOKUP(A7,'GDP(all)'!$A$2:$O$265,15,FALSE)</f>
        <v>1419735245004.7</v>
      </c>
    </row>
    <row r="8" spans="1:7">
      <c r="A8" s="19" t="s">
        <v>68</v>
      </c>
      <c r="B8">
        <f>VLOOKUP(A8,'GDP(all)'!$A$2:$O$265,5,FALSE)</f>
        <v>3730027830672.3301</v>
      </c>
      <c r="C8">
        <f>VLOOKUP(A8,'GDP(all)'!$A$2:$O$265,7,FALSE)</f>
        <v>3396354075663.73</v>
      </c>
      <c r="D8">
        <f>VLOOKUP(A8,'GDP(all)'!$A$2:$O$265,10,FALSE)</f>
        <v>3732743446218.9199</v>
      </c>
      <c r="E8">
        <f>VLOOKUP(A8,'GDP(all)'!$A$2:$O$265,12,FALSE)</f>
        <v>3360549973888.5801</v>
      </c>
      <c r="F8">
        <f>VLOOKUP(A8,'GDP(all)'!$A$2:$O$265,13,FALSE)</f>
        <v>3466790065011.8301</v>
      </c>
      <c r="G8">
        <f>VLOOKUP(A8,'GDP(all)'!$A$2:$O$265,15,FALSE)</f>
        <v>3949548833952.9399</v>
      </c>
    </row>
    <row r="9" spans="1:7">
      <c r="A9" s="19" t="s">
        <v>65</v>
      </c>
      <c r="B9">
        <f>VLOOKUP(A9,'GDP(all)'!$A$2:$O$265,5,FALSE)</f>
        <v>515223524241.97998</v>
      </c>
      <c r="C9">
        <f>VLOOKUP(A9,'GDP(all)'!$A$2:$O$265,7,FALSE)</f>
        <v>480951629493.03302</v>
      </c>
      <c r="D9">
        <f>VLOOKUP(A9,'GDP(all)'!$A$2:$O$265,10,FALSE)</f>
        <v>521642714407.84302</v>
      </c>
      <c r="E9">
        <f>VLOOKUP(A9,'GDP(all)'!$A$2:$O$265,12,FALSE)</f>
        <v>462149679343.82202</v>
      </c>
      <c r="F9">
        <f>VLOOKUP(A9,'GDP(all)'!$A$2:$O$265,13,FALSE)</f>
        <v>475900865683.64398</v>
      </c>
      <c r="G9">
        <f>VLOOKUP(A9,'GDP(all)'!$A$2:$O$265,15,FALSE)</f>
        <v>542685915417.41101</v>
      </c>
    </row>
    <row r="10" spans="1:7">
      <c r="A10" s="19" t="s">
        <v>84</v>
      </c>
      <c r="B10">
        <f>VLOOKUP(A10,'GDP(all)'!$A$2:$O$265,5,FALSE)</f>
        <v>2398856598798.8901</v>
      </c>
      <c r="C10">
        <f>VLOOKUP(A10,'GDP(all)'!$A$2:$O$265,7,FALSE)</f>
        <v>2134017843247.1599</v>
      </c>
      <c r="D10">
        <f>VLOOKUP(A10,'GDP(all)'!$A$2:$O$265,10,FALSE)</f>
        <v>2141315327318.21</v>
      </c>
      <c r="E10">
        <f>VLOOKUP(A10,'GDP(all)'!$A$2:$O$265,12,FALSE)</f>
        <v>1835899237320.04</v>
      </c>
      <c r="F10">
        <f>VLOOKUP(A10,'GDP(all)'!$A$2:$O$265,13,FALSE)</f>
        <v>1875797463583.8701</v>
      </c>
      <c r="G10">
        <f>VLOOKUP(A10,'GDP(all)'!$A$2:$O$265,15,FALSE)</f>
        <v>2085764300862.27</v>
      </c>
    </row>
    <row r="11" spans="1:7">
      <c r="A11" s="19" t="s">
        <v>105</v>
      </c>
      <c r="B11">
        <f>VLOOKUP(A11,'GDP(all)'!$A$2:$O$265,5,FALSE)</f>
        <v>133290222815.77299</v>
      </c>
      <c r="C11">
        <f>VLOOKUP(A11,'GDP(all)'!$A$2:$O$265,7,FALSE)</f>
        <v>146619138358.948</v>
      </c>
      <c r="D11">
        <f>VLOOKUP(A11,'GDP(all)'!$A$2:$O$265,10,FALSE)</f>
        <v>190845889949.76401</v>
      </c>
      <c r="E11">
        <f>VLOOKUP(A11,'GDP(all)'!$A$2:$O$265,12,FALSE)</f>
        <v>177467529071.28799</v>
      </c>
      <c r="F11">
        <f>VLOOKUP(A11,'GDP(all)'!$A$2:$O$265,13,FALSE)</f>
        <v>188223664746.52399</v>
      </c>
      <c r="G11">
        <f>VLOOKUP(A11,'GDP(all)'!$A$2:$O$265,15,FALSE)</f>
        <v>207920613961.74899</v>
      </c>
    </row>
    <row r="12" spans="1:7">
      <c r="A12" s="19" t="s">
        <v>70</v>
      </c>
      <c r="B12">
        <f>VLOOKUP(A12,'GDP(all)'!$A$2:$O$265,5,FALSE)</f>
        <v>947997656364.43506</v>
      </c>
      <c r="C12">
        <f>VLOOKUP(A12,'GDP(all)'!$A$2:$O$265,7,FALSE)</f>
        <v>846554894931.08398</v>
      </c>
      <c r="D12">
        <f>VLOOKUP(A12,'GDP(all)'!$A$2:$O$265,10,FALSE)</f>
        <v>876923518850.40503</v>
      </c>
      <c r="E12">
        <f>VLOOKUP(A12,'GDP(all)'!$A$2:$O$265,12,FALSE)</f>
        <v>765264949780.99902</v>
      </c>
      <c r="F12">
        <f>VLOOKUP(A12,'GDP(all)'!$A$2:$O$265,13,FALSE)</f>
        <v>783528181704.56702</v>
      </c>
      <c r="G12">
        <f>VLOOKUP(A12,'GDP(all)'!$A$2:$O$265,15,FALSE)</f>
        <v>914104847814.11694</v>
      </c>
    </row>
    <row r="13" spans="1:7">
      <c r="A13" s="19" t="s">
        <v>34</v>
      </c>
      <c r="B13">
        <f>VLOOKUP(A13,'GDP(all)'!$A$2:$O$265,5,FALSE)</f>
        <v>216105164966.55499</v>
      </c>
      <c r="C13">
        <f>VLOOKUP(A13,'GDP(all)'!$A$2:$O$265,7,FALSE)</f>
        <v>233995676194.67899</v>
      </c>
      <c r="D13">
        <f>VLOOKUP(A13,'GDP(all)'!$A$2:$O$265,10,FALSE)</f>
        <v>292636164000.63702</v>
      </c>
      <c r="E13">
        <f>VLOOKUP(A13,'GDP(all)'!$A$2:$O$265,12,FALSE)</f>
        <v>299813121212.64099</v>
      </c>
      <c r="F13">
        <f>VLOOKUP(A13,'GDP(all)'!$A$2:$O$265,13,FALSE)</f>
        <v>318950599017.50598</v>
      </c>
      <c r="G13">
        <f>VLOOKUP(A13,'GDP(all)'!$A$2:$O$265,15,FALSE)</f>
        <v>370587977153.58301</v>
      </c>
    </row>
    <row r="14" spans="1:7">
      <c r="A14" s="19" t="s">
        <v>27</v>
      </c>
      <c r="B14">
        <f>VLOOKUP(A14,'GDP(all)'!$A$2:$O$265,5,FALSE)</f>
        <v>5037908465114.4805</v>
      </c>
      <c r="C14">
        <f>VLOOKUP(A14,'GDP(all)'!$A$2:$O$265,7,FALSE)</f>
        <v>5700098114744.4102</v>
      </c>
      <c r="D14">
        <f>VLOOKUP(A14,'GDP(all)'!$A$2:$O$265,10,FALSE)</f>
        <v>5155717056270.8301</v>
      </c>
      <c r="E14">
        <f>VLOOKUP(A14,'GDP(all)'!$A$2:$O$265,12,FALSE)</f>
        <v>4389475622588.9702</v>
      </c>
      <c r="F14">
        <f>VLOOKUP(A14,'GDP(all)'!$A$2:$O$265,13,FALSE)</f>
        <v>4922538141454.6201</v>
      </c>
      <c r="G14">
        <f>VLOOKUP(A14,'GDP(all)'!$A$2:$O$265,15,FALSE)</f>
        <v>4954806619995.1904</v>
      </c>
    </row>
    <row r="15" spans="1:7">
      <c r="A15" s="19" t="s">
        <v>104</v>
      </c>
      <c r="B15">
        <f>VLOOKUP(A15,'GDP(all)'!$A$2:$O$265,5,FALSE)</f>
        <v>1053995523724.26</v>
      </c>
      <c r="C15">
        <f>VLOOKUP(A15,'GDP(all)'!$A$2:$O$265,7,FALSE)</f>
        <v>1146138465603.8101</v>
      </c>
      <c r="D15">
        <f>VLOOKUP(A15,'GDP(all)'!$A$2:$O$265,10,FALSE)</f>
        <v>1576184467015.49</v>
      </c>
      <c r="E15">
        <f>VLOOKUP(A15,'GDP(all)'!$A$2:$O$265,12,FALSE)</f>
        <v>1351693984524.5</v>
      </c>
      <c r="F15">
        <f>VLOOKUP(A15,'GDP(all)'!$A$2:$O$265,13,FALSE)</f>
        <v>1208846993739.99</v>
      </c>
      <c r="G15">
        <f>VLOOKUP(A15,'GDP(all)'!$A$2:$O$265,15,FALSE)</f>
        <v>1433904348500.1201</v>
      </c>
    </row>
    <row r="16" spans="1:7">
      <c r="A16" s="19" t="s">
        <v>103</v>
      </c>
      <c r="B16">
        <f>VLOOKUP(A16,'GDP(all)'!$A$2:$O$265,5,FALSE)</f>
        <v>1549131208997.1899</v>
      </c>
      <c r="C16">
        <f>VLOOKUP(A16,'GDP(all)'!$A$2:$O$265,7,FALSE)</f>
        <v>1613464422811.1299</v>
      </c>
      <c r="D16">
        <f>VLOOKUP(A16,'GDP(all)'!$A$2:$O$265,10,FALSE)</f>
        <v>1847208522155.3401</v>
      </c>
      <c r="E16">
        <f>VLOOKUP(A16,'GDP(all)'!$A$2:$O$265,12,FALSE)</f>
        <v>1556129524418.21</v>
      </c>
      <c r="F16">
        <f>VLOOKUP(A16,'GDP(all)'!$A$2:$O$265,13,FALSE)</f>
        <v>1528243213982.0801</v>
      </c>
      <c r="G16">
        <f>VLOOKUP(A16,'GDP(all)'!$A$2:$O$265,15,FALSE)</f>
        <v>1716262621082.22</v>
      </c>
    </row>
    <row r="17" spans="1:7">
      <c r="A17" s="19" t="s">
        <v>64</v>
      </c>
      <c r="B17">
        <f>VLOOKUP(A17,'GDP(all)'!$A$2:$O$265,5,FALSE)</f>
        <v>54438966419.863899</v>
      </c>
      <c r="C17">
        <f>VLOOKUP(A17,'GDP(all)'!$A$2:$O$265,7,FALSE)</f>
        <v>50363282117.233002</v>
      </c>
      <c r="D17">
        <f>VLOOKUP(A17,'GDP(all)'!$A$2:$O$265,10,FALSE)</f>
        <v>55591336862.1064</v>
      </c>
      <c r="E17">
        <f>VLOOKUP(A17,'GDP(all)'!$A$2:$O$265,12,FALSE)</f>
        <v>50630703922.013199</v>
      </c>
      <c r="F17">
        <f>VLOOKUP(A17,'GDP(all)'!$A$2:$O$265,13,FALSE)</f>
        <v>53785050339.366501</v>
      </c>
      <c r="G17">
        <f>VLOOKUP(A17,'GDP(all)'!$A$2:$O$265,15,FALSE)</f>
        <v>66200847917.924004</v>
      </c>
    </row>
    <row r="18" spans="1:7">
      <c r="A18" s="19" t="s">
        <v>31</v>
      </c>
      <c r="B18">
        <f>VLOOKUP(A18,'GDP(all)'!$A$2:$O$265,5,FALSE)</f>
        <v>19271523178.807899</v>
      </c>
      <c r="C18">
        <f>VLOOKUP(A18,'GDP(all)'!$A$2:$O$265,7,FALSE)</f>
        <v>22583157894.736801</v>
      </c>
      <c r="D18">
        <f>VLOOKUP(A18,'GDP(all)'!$A$2:$O$265,10,FALSE)</f>
        <v>39197543859.649101</v>
      </c>
      <c r="E18">
        <f>VLOOKUP(A18,'GDP(all)'!$A$2:$O$265,12,FALSE)</f>
        <v>35799714285.714302</v>
      </c>
      <c r="F18">
        <f>VLOOKUP(A18,'GDP(all)'!$A$2:$O$265,13,FALSE)</f>
        <v>36180000000</v>
      </c>
      <c r="G18">
        <f>VLOOKUP(A18,'GDP(all)'!$A$2:$O$265,15,FALSE)</f>
        <v>40761142857.142899</v>
      </c>
    </row>
    <row r="19" spans="1:7">
      <c r="A19" s="19" t="s">
        <v>83</v>
      </c>
      <c r="B19">
        <f>VLOOKUP(A19,'GDP(all)'!$A$2:$O$265,5,FALSE)</f>
        <v>158136326477.965</v>
      </c>
      <c r="C19">
        <f>VLOOKUP(A19,'GDP(all)'!$A$2:$O$265,7,FALSE)</f>
        <v>131135561228.37399</v>
      </c>
      <c r="D19">
        <f>VLOOKUP(A19,'GDP(all)'!$A$2:$O$265,10,FALSE)</f>
        <v>135409048034.15401</v>
      </c>
      <c r="E19">
        <f>VLOOKUP(A19,'GDP(all)'!$A$2:$O$265,12,FALSE)</f>
        <v>124529741437.17599</v>
      </c>
      <c r="F19">
        <f>VLOOKUP(A19,'GDP(all)'!$A$2:$O$265,13,FALSE)</f>
        <v>127507473625.632</v>
      </c>
      <c r="G19">
        <f>VLOOKUP(A19,'GDP(all)'!$A$2:$O$265,15,FALSE)</f>
        <v>157882912778.254</v>
      </c>
    </row>
    <row r="20" spans="1:7">
      <c r="A20" s="19" t="s">
        <v>63</v>
      </c>
      <c r="B20">
        <f>VLOOKUP(A20,'GDP(all)'!$A$2:$O$265,5,FALSE)</f>
        <v>60763483146.067398</v>
      </c>
      <c r="C20">
        <f>VLOOKUP(A20,'GDP(all)'!$A$2:$O$265,7,FALSE)</f>
        <v>57222490768.714302</v>
      </c>
      <c r="D20">
        <f>VLOOKUP(A20,'GDP(all)'!$A$2:$O$265,10,FALSE)</f>
        <v>75527984234.234207</v>
      </c>
      <c r="E20">
        <f>VLOOKUP(A20,'GDP(all)'!$A$2:$O$265,12,FALSE)</f>
        <v>56454734396.584198</v>
      </c>
      <c r="F20">
        <f>VLOOKUP(A20,'GDP(all)'!$A$2:$O$265,13,FALSE)</f>
        <v>47722657820.667503</v>
      </c>
      <c r="G20">
        <f>VLOOKUP(A20,'GDP(all)'!$A$2:$O$265,15,FALSE)</f>
        <v>60031262269.336502</v>
      </c>
    </row>
    <row r="21" spans="1:7">
      <c r="A21" s="19" t="s">
        <v>626</v>
      </c>
      <c r="B21">
        <f>VLOOKUP(A21,'GDP(all)'!$A$2:$O$265,5,FALSE)</f>
        <v>214313628965.02399</v>
      </c>
      <c r="C21">
        <f>VLOOKUP(A21,'GDP(all)'!$A$2:$O$265,7,FALSE)</f>
        <v>166225180150.414</v>
      </c>
      <c r="D21">
        <f>VLOOKUP(A21,'GDP(all)'!$A$2:$O$265,10,FALSE)</f>
        <v>190949066979.17599</v>
      </c>
      <c r="E21">
        <f>VLOOKUP(A21,'GDP(all)'!$A$2:$O$265,12,FALSE)</f>
        <v>177893451831.14099</v>
      </c>
      <c r="F21">
        <f>VLOOKUP(A21,'GDP(all)'!$A$2:$O$265,13,FALSE)</f>
        <v>188494136775.71899</v>
      </c>
      <c r="G21">
        <f>VLOOKUP(A21,'GDP(all)'!$A$2:$O$265,15,FALSE)</f>
        <v>241626953521.41299</v>
      </c>
    </row>
    <row r="22" spans="1:7">
      <c r="A22" s="19" t="s">
        <v>100</v>
      </c>
      <c r="B22">
        <f>VLOOKUP(A22,'GDP(all)'!$A$2:$O$265,5,FALSE)</f>
        <v>30366213119.292801</v>
      </c>
      <c r="C22">
        <f>VLOOKUP(A22,'GDP(all)'!$A$2:$O$265,7,FALSE)</f>
        <v>40284481651.9021</v>
      </c>
      <c r="D22">
        <f>VLOOKUP(A22,'GDP(all)'!$A$2:$O$265,10,FALSE)</f>
        <v>57531233350.910103</v>
      </c>
      <c r="E22">
        <f>VLOOKUP(A22,'GDP(all)'!$A$2:$O$265,12,FALSE)</f>
        <v>53274304222.136002</v>
      </c>
      <c r="F22">
        <f>VLOOKUP(A22,'GDP(all)'!$A$2:$O$265,13,FALSE)</f>
        <v>52687612261.542397</v>
      </c>
      <c r="G22">
        <f>VLOOKUP(A22,'GDP(all)'!$A$2:$O$265,15,FALSE)</f>
        <v>59596885023.091698</v>
      </c>
    </row>
    <row r="23" spans="1:7">
      <c r="A23" s="19" t="s">
        <v>67</v>
      </c>
      <c r="B23">
        <f>VLOOKUP(A23,'GDP(all)'!$A$2:$O$265,5,FALSE)</f>
        <v>533813299020.422</v>
      </c>
      <c r="C23">
        <f>VLOOKUP(A23,'GDP(all)'!$A$2:$O$265,7,FALSE)</f>
        <v>479321460551.18903</v>
      </c>
      <c r="D23">
        <f>VLOOKUP(A23,'GDP(all)'!$A$2:$O$265,10,FALSE)</f>
        <v>524234322596.97498</v>
      </c>
      <c r="E23">
        <f>VLOOKUP(A23,'GDP(all)'!$A$2:$O$265,12,FALSE)</f>
        <v>477581376840.42999</v>
      </c>
      <c r="F23">
        <f>VLOOKUP(A23,'GDP(all)'!$A$2:$O$265,13,FALSE)</f>
        <v>472037130972.91302</v>
      </c>
      <c r="G23">
        <f>VLOOKUP(A23,'GDP(all)'!$A$2:$O$265,15,FALSE)</f>
        <v>587114101392.69604</v>
      </c>
    </row>
    <row r="24" spans="1:7">
      <c r="A24" s="19" t="s">
        <v>50</v>
      </c>
      <c r="B24">
        <f>VLOOKUP(A24,'GDP(all)'!$A$2:$O$265,5,FALSE)</f>
        <v>92507257783.569702</v>
      </c>
      <c r="C24">
        <f>VLOOKUP(A24,'GDP(all)'!$A$2:$O$265,7,FALSE)</f>
        <v>93216746661.597702</v>
      </c>
      <c r="D24">
        <f>VLOOKUP(A24,'GDP(all)'!$A$2:$O$265,10,FALSE)</f>
        <v>106825649872.108</v>
      </c>
      <c r="E24">
        <f>VLOOKUP(A24,'GDP(all)'!$A$2:$O$265,12,FALSE)</f>
        <v>101179808076.36</v>
      </c>
      <c r="F24">
        <f>VLOOKUP(A24,'GDP(all)'!$A$2:$O$265,13,FALSE)</f>
        <v>103311649248.024</v>
      </c>
      <c r="G24">
        <f>VLOOKUP(A24,'GDP(all)'!$A$2:$O$265,15,FALSE)</f>
        <v>117921394402.36099</v>
      </c>
    </row>
    <row r="25" spans="1:7">
      <c r="A25" s="19" t="s">
        <v>93</v>
      </c>
      <c r="B25">
        <f>VLOOKUP(A25,'GDP(all)'!$A$2:$O$265,5,FALSE)</f>
        <v>60806300000</v>
      </c>
      <c r="C25">
        <f>VLOOKUP(A25,'GDP(all)'!$A$2:$O$265,7,FALSE)</f>
        <v>64328000000</v>
      </c>
      <c r="D25">
        <f>VLOOKUP(A25,'GDP(all)'!$A$2:$O$265,10,FALSE)</f>
        <v>77148000000</v>
      </c>
      <c r="E25">
        <f>VLOOKUP(A25,'GDP(all)'!$A$2:$O$265,12,FALSE)</f>
        <v>87133000000</v>
      </c>
      <c r="F25">
        <f>VLOOKUP(A25,'GDP(all)'!$A$2:$O$265,13,FALSE)</f>
        <v>91370000000</v>
      </c>
      <c r="G25">
        <f>VLOOKUP(A25,'GDP(all)'!$A$2:$O$265,15,FALSE)</f>
        <v>100023000000</v>
      </c>
    </row>
    <row r="26" spans="1:7">
      <c r="A26" s="19" t="s">
        <v>88</v>
      </c>
      <c r="B26">
        <f>VLOOKUP(A26,'GDP(all)'!$A$2:$O$265,5,FALSE)</f>
        <v>25155888600</v>
      </c>
      <c r="C26">
        <f>VLOOKUP(A26,'GDP(all)'!$A$2:$O$265,7,FALSE)</f>
        <v>29440300000</v>
      </c>
      <c r="D26">
        <f>VLOOKUP(A26,'GDP(all)'!$A$2:$O$265,10,FALSE)</f>
        <v>45600000000</v>
      </c>
      <c r="E26">
        <f>VLOOKUP(A26,'GDP(all)'!$A$2:$O$265,12,FALSE)</f>
        <v>54091700000</v>
      </c>
      <c r="F26">
        <f>VLOOKUP(A26,'GDP(all)'!$A$2:$O$265,13,FALSE)</f>
        <v>57907700000</v>
      </c>
      <c r="G26">
        <f>VLOOKUP(A26,'GDP(all)'!$A$2:$O$265,15,FALSE)</f>
        <v>65128200000</v>
      </c>
    </row>
    <row r="27" spans="1:7">
      <c r="A27" s="19" t="s">
        <v>56</v>
      </c>
      <c r="B27">
        <f>VLOOKUP(A27,'GDP(all)'!$A$2:$O$265,5,FALSE)</f>
        <v>44856586316.045799</v>
      </c>
      <c r="C27">
        <f>VLOOKUP(A27,'GDP(all)'!$A$2:$O$265,7,FALSE)</f>
        <v>44050929160.262703</v>
      </c>
      <c r="D27">
        <f>VLOOKUP(A27,'GDP(all)'!$A$2:$O$265,10,FALSE)</f>
        <v>46251061734.474098</v>
      </c>
      <c r="E27">
        <f>VLOOKUP(A27,'GDP(all)'!$A$2:$O$265,12,FALSE)</f>
        <v>43173480831.9739</v>
      </c>
      <c r="F27">
        <f>VLOOKUP(A27,'GDP(all)'!$A$2:$O$265,13,FALSE)</f>
        <v>41801210428.305397</v>
      </c>
      <c r="G27">
        <f>VLOOKUP(A27,'GDP(all)'!$A$2:$O$265,15,FALSE)</f>
        <v>39770297328.950897</v>
      </c>
    </row>
    <row r="28" spans="1:7">
      <c r="A28" s="19" t="s">
        <v>59</v>
      </c>
      <c r="B28">
        <f>VLOOKUP(A28,'GDP(all)'!$A$2:$O$265,5,FALSE)</f>
        <v>48852482960.077904</v>
      </c>
      <c r="C28">
        <f>VLOOKUP(A28,'GDP(all)'!$A$2:$O$265,7,FALSE)</f>
        <v>52902703376.105598</v>
      </c>
      <c r="D28">
        <f>VLOOKUP(A28,'GDP(all)'!$A$2:$O$265,10,FALSE)</f>
        <v>74164435946.462708</v>
      </c>
      <c r="E28">
        <f>VLOOKUP(A28,'GDP(all)'!$A$2:$O$265,12,FALSE)</f>
        <v>53074370486.043297</v>
      </c>
      <c r="F28">
        <f>VLOOKUP(A28,'GDP(all)'!$A$2:$O$265,13,FALSE)</f>
        <v>37867518957.197502</v>
      </c>
      <c r="G28">
        <f>VLOOKUP(A28,'GDP(all)'!$A$2:$O$265,15,FALSE)</f>
        <v>47112941176.470596</v>
      </c>
    </row>
    <row r="29" spans="1:7">
      <c r="A29" s="20" t="s">
        <v>21</v>
      </c>
      <c r="B29">
        <f>VLOOKUP(A29,'GDP(all)'!$A$2:$O$265,5,FALSE)</f>
        <v>147395089285.71399</v>
      </c>
      <c r="C29">
        <f>VLOOKUP(A29,'GDP(all)'!$A$2:$O$265,7,FALSE)</f>
        <v>115419399860.433</v>
      </c>
      <c r="D29">
        <f>VLOOKUP(A29,'GDP(all)'!$A$2:$O$265,10,FALSE)</f>
        <v>174161142454.16101</v>
      </c>
      <c r="E29">
        <f>VLOOKUP(A29,'GDP(all)'!$A$2:$O$265,12,FALSE)</f>
        <v>114567298105.683</v>
      </c>
      <c r="F29">
        <f>VLOOKUP(A29,'GDP(all)'!$A$2:$O$265,13,FALSE)</f>
        <v>109419728566.7</v>
      </c>
      <c r="G29">
        <f>VLOOKUP(A29,'GDP(all)'!$A$2:$O$265,15,FALSE)</f>
        <v>140645364238.41101</v>
      </c>
    </row>
    <row r="30" spans="1:7">
      <c r="A30" s="20" t="s">
        <v>37</v>
      </c>
      <c r="B30">
        <f>VLOOKUP(A30,'GDP(all)'!$A$2:$O$265,5,FALSE)</f>
        <v>22279907002.959</v>
      </c>
      <c r="C30">
        <f>VLOOKUP(A30,'GDP(all)'!$A$2:$O$265,7,FALSE)</f>
        <v>26795901408.450699</v>
      </c>
      <c r="D30">
        <f>VLOOKUP(A30,'GDP(all)'!$A$2:$O$265,10,FALSE)</f>
        <v>34064873239.4366</v>
      </c>
      <c r="E30">
        <f>VLOOKUP(A30,'GDP(all)'!$A$2:$O$265,12,FALSE)</f>
        <v>38043450704.225304</v>
      </c>
      <c r="F30">
        <f>VLOOKUP(A30,'GDP(all)'!$A$2:$O$265,13,FALSE)</f>
        <v>39196676056.337997</v>
      </c>
      <c r="G30">
        <f>VLOOKUP(A30,'GDP(all)'!$A$2:$O$265,15,FALSE)</f>
        <v>42231295774.647903</v>
      </c>
    </row>
    <row r="31" spans="1:7">
      <c r="A31" s="20" t="s">
        <v>95</v>
      </c>
      <c r="B31">
        <f>VLOOKUP(A31,'GDP(all)'!$A$2:$O$265,5,FALSE)</f>
        <v>120550599815.44099</v>
      </c>
      <c r="C31">
        <f>VLOOKUP(A31,'GDP(all)'!$A$2:$O$265,7,FALSE)</f>
        <v>147528937028.77802</v>
      </c>
      <c r="D31">
        <f>VLOOKUP(A31,'GDP(all)'!$A$2:$O$265,10,FALSE)</f>
        <v>201175469114.327</v>
      </c>
      <c r="E31">
        <f>VLOOKUP(A31,'GDP(all)'!$A$2:$O$265,12,FALSE)</f>
        <v>189805300841.603</v>
      </c>
      <c r="F31">
        <f>VLOOKUP(A31,'GDP(all)'!$A$2:$O$265,13,FALSE)</f>
        <v>191895943823.88699</v>
      </c>
      <c r="G31">
        <f>VLOOKUP(A31,'GDP(all)'!$A$2:$O$265,15,FALSE)</f>
        <v>222044970486.21701</v>
      </c>
    </row>
    <row r="32" spans="1:7">
      <c r="A32" s="20" t="s">
        <v>89</v>
      </c>
      <c r="B32">
        <f>VLOOKUP(A32,'GDP(all)'!$A$2:$O$265,5,FALSE)</f>
        <v>1695824565983.2</v>
      </c>
      <c r="C32">
        <f>VLOOKUP(A32,'GDP(all)'!$A$2:$O$265,7,FALSE)</f>
        <v>2208871646202.8198</v>
      </c>
      <c r="D32">
        <f>VLOOKUP(A32,'GDP(all)'!$A$2:$O$265,10,FALSE)</f>
        <v>2472806919901.6699</v>
      </c>
      <c r="E32">
        <f>VLOOKUP(A32,'GDP(all)'!$A$2:$O$265,12,FALSE)</f>
        <v>1802214373741.3201</v>
      </c>
      <c r="F32">
        <f>VLOOKUP(A32,'GDP(all)'!$A$2:$O$265,13,FALSE)</f>
        <v>1795700168991.49</v>
      </c>
      <c r="G32">
        <f>VLOOKUP(A32,'GDP(all)'!$A$2:$O$265,15,FALSE)</f>
        <v>1885482534238.3301</v>
      </c>
    </row>
    <row r="33" spans="1:7">
      <c r="A33" s="20" t="s">
        <v>96</v>
      </c>
      <c r="B33">
        <f>VLOOKUP(A33,'GDP(all)'!$A$2:$O$265,5,FALSE)</f>
        <v>1109989063586.6201</v>
      </c>
      <c r="C33">
        <f>VLOOKUP(A33,'GDP(all)'!$A$2:$O$265,7,FALSE)</f>
        <v>1057801295584.05</v>
      </c>
      <c r="D33">
        <f>VLOOKUP(A33,'GDP(all)'!$A$2:$O$265,10,FALSE)</f>
        <v>1274443084716.5701</v>
      </c>
      <c r="E33">
        <f>VLOOKUP(A33,'GDP(all)'!$A$2:$O$265,12,FALSE)</f>
        <v>1170564619927.6899</v>
      </c>
      <c r="F33">
        <f>VLOOKUP(A33,'GDP(all)'!$A$2:$O$265,13,FALSE)</f>
        <v>1077903618176.0699</v>
      </c>
      <c r="G33">
        <f>VLOOKUP(A33,'GDP(all)'!$A$2:$O$265,15,FALSE)</f>
        <v>1220699479845.98</v>
      </c>
    </row>
    <row r="34" spans="1:7">
      <c r="A34" s="20" t="s">
        <v>86</v>
      </c>
      <c r="B34">
        <f>VLOOKUP(A34,'GDP(all)'!$A$2:$O$265,5,FALSE)</f>
        <v>361558037110.41901</v>
      </c>
      <c r="C34">
        <f>VLOOKUP(A34,'GDP(all)'!$A$2:$O$265,7,FALSE)</f>
        <v>423627422092.48999</v>
      </c>
      <c r="D34">
        <f>VLOOKUP(A34,'GDP(all)'!$A$2:$O$265,10,FALSE)</f>
        <v>552025140252.24597</v>
      </c>
      <c r="E34">
        <f>VLOOKUP(A34,'GDP(all)'!$A$2:$O$265,12,FALSE)</f>
        <v>594749285413.21204</v>
      </c>
      <c r="F34">
        <f>VLOOKUP(A34,'GDP(all)'!$A$2:$O$265,13,FALSE)</f>
        <v>557531376217.96704</v>
      </c>
      <c r="G34">
        <f>VLOOKUP(A34,'GDP(all)'!$A$2:$O$265,15,FALSE)</f>
        <v>519871519807.79498</v>
      </c>
    </row>
    <row r="35" spans="1:7">
      <c r="A35" s="20" t="s">
        <v>24</v>
      </c>
      <c r="B35">
        <f>VLOOKUP(A35,'GDP(all)'!$A$2:$O$265,5,FALSE)</f>
        <v>230813897715.69</v>
      </c>
      <c r="C35">
        <f>VLOOKUP(A35,'GDP(all)'!$A$2:$O$265,7,FALSE)</f>
        <v>255016609232.871</v>
      </c>
      <c r="D35">
        <f>VLOOKUP(A35,'GDP(all)'!$A$2:$O$265,10,FALSE)</f>
        <v>323277158906.979</v>
      </c>
      <c r="E35">
        <f>VLOOKUP(A35,'GDP(all)'!$A$2:$O$265,12,FALSE)</f>
        <v>301354756113.17401</v>
      </c>
      <c r="F35">
        <f>VLOOKUP(A35,'GDP(all)'!$A$2:$O$265,13,FALSE)</f>
        <v>301255454041.41498</v>
      </c>
      <c r="G35">
        <f>VLOOKUP(A35,'GDP(all)'!$A$2:$O$265,15,FALSE)</f>
        <v>358581943446.25897</v>
      </c>
    </row>
    <row r="36" spans="1:7">
      <c r="A36" s="20" t="s">
        <v>101</v>
      </c>
      <c r="B36">
        <f>VLOOKUP(A36,'GDP(all)'!$A$2:$O$265,5,FALSE)</f>
        <v>13680482786.9977</v>
      </c>
      <c r="C36">
        <f>VLOOKUP(A36,'GDP(all)'!$A$2:$O$265,7,FALSE)</f>
        <v>13220556882.704599</v>
      </c>
      <c r="D36">
        <f>VLOOKUP(A36,'GDP(all)'!$A$2:$O$265,10,FALSE)</f>
        <v>14262589157.741301</v>
      </c>
      <c r="E36">
        <f>VLOOKUP(A36,'GDP(all)'!$A$2:$O$265,12,FALSE)</f>
        <v>14187696311.3556</v>
      </c>
      <c r="F36">
        <f>VLOOKUP(A36,'GDP(all)'!$A$2:$O$265,13,FALSE)</f>
        <v>14075894320.316601</v>
      </c>
      <c r="G36">
        <f>VLOOKUP(A36,'GDP(all)'!$A$2:$O$265,15,FALSE)</f>
        <v>15713908816.146299</v>
      </c>
    </row>
    <row r="37" spans="1:7">
      <c r="A37" s="20" t="s">
        <v>51</v>
      </c>
      <c r="B37">
        <f>VLOOKUP(A37,'GDP(all)'!$A$2:$O$265,5,FALSE)</f>
        <v>8486721916.9127998</v>
      </c>
      <c r="C37">
        <f>VLOOKUP(A37,'GDP(all)'!$A$2:$O$265,7,FALSE)</f>
        <v>11268186636.290501</v>
      </c>
      <c r="D37">
        <f>VLOOKUP(A37,'GDP(all)'!$A$2:$O$265,10,FALSE)</f>
        <v>12011207761.971701</v>
      </c>
      <c r="E37">
        <f>VLOOKUP(A37,'GDP(all)'!$A$2:$O$265,12,FALSE)</f>
        <v>11272143550.252701</v>
      </c>
      <c r="F37">
        <f>VLOOKUP(A37,'GDP(all)'!$A$2:$O$265,13,FALSE)</f>
        <v>10665634660.883301</v>
      </c>
      <c r="G37">
        <f>VLOOKUP(A37,'GDP(all)'!$A$2:$O$265,15,FALSE)</f>
        <v>13454211124.460699</v>
      </c>
    </row>
    <row r="38" spans="1:7">
      <c r="A38" s="20" t="s">
        <v>18</v>
      </c>
      <c r="B38">
        <f>VLOOKUP(A38,'GDP(all)'!$A$2:$O$265,5,FALSE)</f>
        <v>181006859907.40201</v>
      </c>
      <c r="C38">
        <f>VLOOKUP(A38,'GDP(all)'!$A$2:$O$265,7,FALSE)</f>
        <v>208368892318.65399</v>
      </c>
      <c r="D38">
        <f>VLOOKUP(A38,'GDP(all)'!$A$2:$O$265,10,FALSE)</f>
        <v>283902829720.159</v>
      </c>
      <c r="E38">
        <f>VLOOKUP(A38,'GDP(all)'!$A$2:$O$265,12,FALSE)</f>
        <v>306445871631.48297</v>
      </c>
      <c r="F38">
        <f>VLOOKUP(A38,'GDP(all)'!$A$2:$O$265,13,FALSE)</f>
        <v>318627003965.49298</v>
      </c>
      <c r="G38">
        <f>VLOOKUP(A38,'GDP(all)'!$A$2:$O$265,15,FALSE)</f>
        <v>346841896889.55298</v>
      </c>
    </row>
    <row r="39" spans="1:7">
      <c r="A39" s="20" t="s">
        <v>102</v>
      </c>
      <c r="B39">
        <f>VLOOKUP(A39,'GDP(all)'!$A$2:$O$265,5,FALSE)</f>
        <v>179638496278.57401</v>
      </c>
      <c r="C39">
        <f>VLOOKUP(A39,'GDP(all)'!$A$2:$O$265,7,FALSE)</f>
        <v>218537551220.07101</v>
      </c>
      <c r="D39">
        <f>VLOOKUP(A39,'GDP(all)'!$A$2:$O$265,10,FALSE)</f>
        <v>278384345259.37701</v>
      </c>
      <c r="E39">
        <f>VLOOKUP(A39,'GDP(all)'!$A$2:$O$265,12,FALSE)</f>
        <v>243919085308.936</v>
      </c>
      <c r="F39">
        <f>VLOOKUP(A39,'GDP(all)'!$A$2:$O$265,13,FALSE)</f>
        <v>250440136356.12701</v>
      </c>
      <c r="G39">
        <f>VLOOKUP(A39,'GDP(all)'!$A$2:$O$265,15,FALSE)</f>
        <v>298258019275.04901</v>
      </c>
    </row>
    <row r="40" spans="1:7">
      <c r="A40" s="20" t="s">
        <v>29</v>
      </c>
      <c r="B40">
        <f>VLOOKUP(A40,'GDP(all)'!$A$2:$O$265,5,FALSE)</f>
        <v>519796800000</v>
      </c>
      <c r="C40">
        <f>VLOOKUP(A40,'GDP(all)'!$A$2:$O$265,7,FALSE)</f>
        <v>528207200000</v>
      </c>
      <c r="D40">
        <f>VLOOKUP(A40,'GDP(all)'!$A$2:$O$265,10,FALSE)</f>
        <v>746647127413.33301</v>
      </c>
      <c r="E40">
        <f>VLOOKUP(A40,'GDP(all)'!$A$2:$O$265,12,FALSE)</f>
        <v>654269902880</v>
      </c>
      <c r="F40">
        <f>VLOOKUP(A40,'GDP(all)'!$A$2:$O$265,13,FALSE)</f>
        <v>644935541440</v>
      </c>
      <c r="G40">
        <f>VLOOKUP(A40,'GDP(all)'!$A$2:$O$265,15,FALSE)</f>
        <v>786521831573.33301</v>
      </c>
    </row>
    <row r="41" spans="1:7">
      <c r="A41" s="20" t="s">
        <v>91</v>
      </c>
      <c r="B41">
        <f>VLOOKUP(A41,'GDP(all)'!$A$2:$O$265,5,FALSE)</f>
        <v>61762635000</v>
      </c>
      <c r="C41">
        <f>VLOOKUP(A41,'GDP(all)'!$A$2:$O$265,7,FALSE)</f>
        <v>69555367000</v>
      </c>
      <c r="D41">
        <f>VLOOKUP(A41,'GDP(all)'!$A$2:$O$265,10,FALSE)</f>
        <v>95129659000</v>
      </c>
      <c r="E41">
        <f>VLOOKUP(A41,'GDP(all)'!$A$2:$O$265,12,FALSE)</f>
        <v>99290381000</v>
      </c>
      <c r="F41">
        <f>VLOOKUP(A41,'GDP(all)'!$A$2:$O$265,13,FALSE)</f>
        <v>99937696000</v>
      </c>
      <c r="G41">
        <f>VLOOKUP(A41,'GDP(all)'!$A$2:$O$265,15,FALSE)</f>
        <v>107562008000</v>
      </c>
    </row>
    <row r="42" spans="1:7">
      <c r="A42" s="20" t="s">
        <v>39</v>
      </c>
      <c r="B42">
        <f>VLOOKUP(A42,'GDP(all)'!$A$2:$O$265,5,FALSE)</f>
        <v>171000637940.75201</v>
      </c>
      <c r="C42">
        <f>VLOOKUP(A42,'GDP(all)'!$A$2:$O$265,7,FALSE)</f>
        <v>161207754147.28601</v>
      </c>
      <c r="D42">
        <f>VLOOKUP(A42,'GDP(all)'!$A$2:$O$265,10,FALSE)</f>
        <v>209754763860.67999</v>
      </c>
      <c r="E42">
        <f>VLOOKUP(A42,'GDP(all)'!$A$2:$O$265,12,FALSE)</f>
        <v>165979418301.86099</v>
      </c>
      <c r="F42">
        <f>VLOOKUP(A42,'GDP(all)'!$A$2:$O$265,13,FALSE)</f>
        <v>160033844070.57199</v>
      </c>
      <c r="G42">
        <f>VLOOKUP(A42,'GDP(all)'!$A$2:$O$265,15,FALSE)</f>
        <v>173757952824.25</v>
      </c>
    </row>
    <row r="43" spans="1:7">
      <c r="A43" s="20" t="s">
        <v>90</v>
      </c>
      <c r="B43">
        <f>VLOOKUP(A43,'GDP(all)'!$A$2:$O$265,5,FALSE)</f>
        <v>16674324634.237301</v>
      </c>
      <c r="C43">
        <f>VLOOKUP(A43,'GDP(all)'!$A$2:$O$265,7,FALSE)</f>
        <v>19649631450.6819</v>
      </c>
      <c r="D43">
        <f>VLOOKUP(A43,'GDP(all)'!$A$2:$O$265,10,FALSE)</f>
        <v>30659338784.370499</v>
      </c>
      <c r="E43">
        <f>VLOOKUP(A43,'GDP(all)'!$A$2:$O$265,12,FALSE)</f>
        <v>33000198263.386398</v>
      </c>
      <c r="F43">
        <f>VLOOKUP(A43,'GDP(all)'!$A$2:$O$265,13,FALSE)</f>
        <v>33941126193.921902</v>
      </c>
      <c r="G43">
        <f>VLOOKUP(A43,'GDP(all)'!$A$2:$O$265,15,FALSE)</f>
        <v>40287647901.591904</v>
      </c>
    </row>
    <row r="44" spans="1:7">
      <c r="A44" s="20" t="s">
        <v>19</v>
      </c>
      <c r="B44">
        <f>VLOOKUP(A44,'GDP(all)'!$A$2:$O$265,5,FALSE)</f>
        <v>133441612246.798</v>
      </c>
      <c r="C44">
        <f>VLOOKUP(A44,'GDP(all)'!$A$2:$O$265,7,FALSE)</f>
        <v>148047348240.64301</v>
      </c>
      <c r="D44">
        <f>VLOOKUP(A44,'GDP(all)'!$A$2:$O$265,10,FALSE)</f>
        <v>236634552078.10199</v>
      </c>
      <c r="E44">
        <f>VLOOKUP(A44,'GDP(all)'!$A$2:$O$265,12,FALSE)</f>
        <v>184388432148.715</v>
      </c>
      <c r="F44">
        <f>VLOOKUP(A44,'GDP(all)'!$A$2:$O$265,13,FALSE)</f>
        <v>137278320084.17101</v>
      </c>
      <c r="G44">
        <f>VLOOKUP(A44,'GDP(all)'!$A$2:$O$265,15,FALSE)</f>
        <v>179339994859.384</v>
      </c>
    </row>
    <row r="45" spans="1:7">
      <c r="A45" s="20" t="s">
        <v>80</v>
      </c>
      <c r="B45">
        <f>VLOOKUP(A45,'GDP(all)'!$A$2:$O$265,5,FALSE)</f>
        <v>179816790704.73901</v>
      </c>
      <c r="C45">
        <f>VLOOKUP(A45,'GDP(all)'!$A$2:$O$265,7,FALSE)</f>
        <v>136013155905.036</v>
      </c>
      <c r="D45">
        <f>VLOOKUP(A45,'GDP(all)'!$A$2:$O$265,10,FALSE)</f>
        <v>183310146378.08099</v>
      </c>
      <c r="E45">
        <f>VLOOKUP(A45,'GDP(all)'!$A$2:$O$265,12,FALSE)</f>
        <v>91030959454.696106</v>
      </c>
      <c r="F45">
        <f>VLOOKUP(A45,'GDP(all)'!$A$2:$O$265,13,FALSE)</f>
        <v>93355993628.504196</v>
      </c>
      <c r="G45">
        <f>VLOOKUP(A45,'GDP(all)'!$A$2:$O$265,15,FALSE)</f>
        <v>130901858421.72</v>
      </c>
    </row>
    <row r="46" spans="1:7">
      <c r="A46" s="20" t="s">
        <v>43</v>
      </c>
      <c r="B46">
        <f>VLOOKUP(A46,'GDP(all)'!$A$2:$O$265,5,FALSE)</f>
        <v>10945070441.928301</v>
      </c>
      <c r="C46">
        <f>VLOOKUP(A46,'GDP(all)'!$A$2:$O$265,7,FALSE)</f>
        <v>12786654365.8738</v>
      </c>
      <c r="D46">
        <f>VLOOKUP(A46,'GDP(all)'!$A$2:$O$265,10,FALSE)</f>
        <v>14901750764.9811</v>
      </c>
      <c r="E46">
        <f>VLOOKUP(A46,'GDP(all)'!$A$2:$O$265,12,FALSE)</f>
        <v>14420604205.745899</v>
      </c>
      <c r="F46">
        <f>VLOOKUP(A46,'GDP(all)'!$A$2:$O$265,13,FALSE)</f>
        <v>15646316818.3319</v>
      </c>
      <c r="G46">
        <f>VLOOKUP(A46,'GDP(all)'!$A$2:$O$265,15,FALSE)</f>
        <v>18663264705.882401</v>
      </c>
    </row>
    <row r="47" spans="1:7">
      <c r="A47" s="20" t="s">
        <v>54</v>
      </c>
      <c r="B47">
        <f>VLOOKUP(A47,'GDP(all)'!$A$2:$O$265,5,FALSE)</f>
        <v>54526580231.556801</v>
      </c>
      <c r="C47">
        <f>VLOOKUP(A47,'GDP(all)'!$A$2:$O$265,7,FALSE)</f>
        <v>61739815526.518097</v>
      </c>
      <c r="D47">
        <f>VLOOKUP(A47,'GDP(all)'!$A$2:$O$265,10,FALSE)</f>
        <v>57730424385.314903</v>
      </c>
      <c r="E47">
        <f>VLOOKUP(A47,'GDP(all)'!$A$2:$O$265,12,FALSE)</f>
        <v>74294471279.456497</v>
      </c>
      <c r="F47">
        <f>VLOOKUP(A47,'GDP(all)'!$A$2:$O$265,13,FALSE)</f>
        <v>51772232494.853996</v>
      </c>
      <c r="G47">
        <f>VLOOKUP(A47,'GDP(all)'!$A$2:$O$265,15,FALSE)</f>
        <v>26078607538.570301</v>
      </c>
    </row>
    <row r="48" spans="1:7">
      <c r="A48" s="20" t="s">
        <v>16</v>
      </c>
      <c r="B48">
        <f>VLOOKUP(A48,'GDP(all)'!$A$2:$O$265,5,FALSE)</f>
        <v>60905331599.479797</v>
      </c>
      <c r="C48">
        <f>VLOOKUP(A48,'GDP(all)'!$A$2:$O$265,7,FALSE)</f>
        <v>57048114434.330299</v>
      </c>
      <c r="D48">
        <f>VLOOKUP(A48,'GDP(all)'!$A$2:$O$265,10,FALSE)</f>
        <v>78784395318.595596</v>
      </c>
      <c r="E48">
        <f>VLOOKUP(A48,'GDP(all)'!$A$2:$O$265,12,FALSE)</f>
        <v>68400260078.023399</v>
      </c>
      <c r="F48">
        <f>VLOOKUP(A48,'GDP(all)'!$A$2:$O$265,13,FALSE)</f>
        <v>65481144343.303001</v>
      </c>
      <c r="G48">
        <f>VLOOKUP(A48,'GDP(all)'!$A$2:$O$265,15,FALSE)</f>
        <v>79275422626.787994</v>
      </c>
    </row>
    <row r="49" spans="1:7">
      <c r="A49" s="20" t="s">
        <v>57</v>
      </c>
      <c r="B49">
        <f>VLOOKUP(A49,'GDP(all)'!$A$2:$O$265,5,FALSE)</f>
        <v>17910858637.9048</v>
      </c>
      <c r="C49">
        <f>VLOOKUP(A49,'GDP(all)'!$A$2:$O$265,7,FALSE)</f>
        <v>20265559483.854801</v>
      </c>
      <c r="D49">
        <f>VLOOKUP(A49,'GDP(all)'!$A$2:$O$265,10,FALSE)</f>
        <v>28045512870.8834</v>
      </c>
      <c r="E49">
        <f>VLOOKUP(A49,'GDP(all)'!$A$2:$O$265,12,FALSE)</f>
        <v>21243347377.322601</v>
      </c>
      <c r="F49">
        <f>VLOOKUP(A49,'GDP(all)'!$A$2:$O$265,13,FALSE)</f>
        <v>20954761767.1586</v>
      </c>
      <c r="G49">
        <f>VLOOKUP(A49,'GDP(all)'!$A$2:$O$265,15,FALSE)</f>
        <v>27005238896.166599</v>
      </c>
    </row>
    <row r="50" spans="1:7">
      <c r="A50" s="20" t="s">
        <v>55</v>
      </c>
      <c r="B50">
        <f>VLOOKUP(A50,'GDP(all)'!$A$2:$O$265,5,FALSE)</f>
        <v>27941177434.508701</v>
      </c>
      <c r="C50">
        <f>VLOOKUP(A50,'GDP(all)'!$A$2:$O$265,7,FALSE)</f>
        <v>32014249841.4151</v>
      </c>
      <c r="D50">
        <f>VLOOKUP(A50,'GDP(all)'!$A$2:$O$265,10,FALSE)</f>
        <v>45680532613.759102</v>
      </c>
      <c r="E50">
        <f>VLOOKUP(A50,'GDP(all)'!$A$2:$O$265,12,FALSE)</f>
        <v>47378599025.304398</v>
      </c>
      <c r="F50">
        <f>VLOOKUP(A50,'GDP(all)'!$A$2:$O$265,13,FALSE)</f>
        <v>49774021003.074699</v>
      </c>
      <c r="G50">
        <f>VLOOKUP(A50,'GDP(all)'!$A$2:$O$265,15,FALSE)</f>
        <v>58001200572.3965</v>
      </c>
    </row>
    <row r="51" spans="1:7">
      <c r="A51" s="20" t="s">
        <v>30</v>
      </c>
      <c r="B51">
        <f>VLOOKUP(A51,'GDP(all)'!$A$2:$O$265,5,FALSE)</f>
        <v>291382991177.698</v>
      </c>
      <c r="C51">
        <f>VLOOKUP(A51,'GDP(all)'!$A$2:$O$265,7,FALSE)</f>
        <v>341104820155.46399</v>
      </c>
      <c r="D51">
        <f>VLOOKUP(A51,'GDP(all)'!$A$2:$O$265,10,FALSE)</f>
        <v>420333203150.42603</v>
      </c>
      <c r="E51">
        <f>VLOOKUP(A51,'GDP(all)'!$A$2:$O$265,12,FALSE)</f>
        <v>401295941041.29602</v>
      </c>
      <c r="F51">
        <f>VLOOKUP(A51,'GDP(all)'!$A$2:$O$265,13,FALSE)</f>
        <v>413430123185.367</v>
      </c>
      <c r="G51">
        <f>VLOOKUP(A51,'GDP(all)'!$A$2:$O$265,15,FALSE)</f>
        <v>506514103905.26801</v>
      </c>
    </row>
    <row r="52" spans="1:7">
      <c r="A52" s="20" t="s">
        <v>46</v>
      </c>
      <c r="B52">
        <f>VLOOKUP(A52,'GDP(all)'!$A$2:$O$265,5,FALSE)</f>
        <v>28526891010.4925</v>
      </c>
      <c r="C52">
        <f>VLOOKUP(A52,'GDP(all)'!$A$2:$O$265,7,FALSE)</f>
        <v>32197272797.202801</v>
      </c>
      <c r="D52">
        <f>VLOOKUP(A52,'GDP(all)'!$A$2:$O$265,10,FALSE)</f>
        <v>62405374785.505203</v>
      </c>
      <c r="E52">
        <f>VLOOKUP(A52,'GDP(all)'!$A$2:$O$265,12,FALSE)</f>
        <v>48564863888.440201</v>
      </c>
      <c r="F52">
        <f>VLOOKUP(A52,'GDP(all)'!$A$2:$O$265,13,FALSE)</f>
        <v>55009730600.030701</v>
      </c>
      <c r="G52">
        <f>VLOOKUP(A52,'GDP(all)'!$A$2:$O$265,15,FALSE)</f>
        <v>65556464048.1539</v>
      </c>
    </row>
    <row r="53" spans="1:7">
      <c r="A53" s="20" t="s">
        <v>53</v>
      </c>
      <c r="B53">
        <f>VLOOKUP(A53,'GDP(all)'!$A$2:$O$265,5,FALSE)</f>
        <v>16949789464.5284</v>
      </c>
      <c r="C53">
        <f>VLOOKUP(A53,'GDP(all)'!$A$2:$O$265,7,FALSE)</f>
        <v>16230887978.499399</v>
      </c>
      <c r="D53">
        <f>VLOOKUP(A53,'GDP(all)'!$A$2:$O$265,10,FALSE)</f>
        <v>18965572150.291302</v>
      </c>
      <c r="E53">
        <f>VLOOKUP(A53,'GDP(all)'!$A$2:$O$265,12,FALSE)</f>
        <v>17774766636.045898</v>
      </c>
      <c r="F53">
        <f>VLOOKUP(A53,'GDP(all)'!$A$2:$O$265,13,FALSE)</f>
        <v>19040312815.133701</v>
      </c>
      <c r="G53">
        <f>VLOOKUP(A53,'GDP(all)'!$A$2:$O$265,15,FALSE)</f>
        <v>23236007428.258202</v>
      </c>
    </row>
    <row r="54" spans="1:7">
      <c r="A54" s="20" t="s">
        <v>49</v>
      </c>
      <c r="B54">
        <f>VLOOKUP(A54,'GDP(all)'!$A$2:$O$265,5,FALSE)</f>
        <v>35895153327.849701</v>
      </c>
      <c r="C54">
        <f>VLOOKUP(A54,'GDP(all)'!$A$2:$O$265,7,FALSE)</f>
        <v>40000088346.8041</v>
      </c>
      <c r="D54">
        <f>VLOOKUP(A54,'GDP(all)'!$A$2:$O$265,10,FALSE)</f>
        <v>55096728047.940804</v>
      </c>
      <c r="E54">
        <f>VLOOKUP(A54,'GDP(all)'!$A$2:$O$265,12,FALSE)</f>
        <v>64007750169.334396</v>
      </c>
      <c r="F54">
        <f>VLOOKUP(A54,'GDP(all)'!$A$2:$O$265,13,FALSE)</f>
        <v>69188755364.2995</v>
      </c>
      <c r="G54">
        <f>VLOOKUP(A54,'GDP(all)'!$A$2:$O$265,15,FALSE)</f>
        <v>87778582964.138794</v>
      </c>
    </row>
    <row r="55" spans="1:7">
      <c r="A55" s="20" t="s">
        <v>38</v>
      </c>
      <c r="B55">
        <f>VLOOKUP(A55,'GDP(all)'!$A$2:$O$265,5,FALSE)</f>
        <v>99130304099.127396</v>
      </c>
      <c r="C55">
        <f>VLOOKUP(A55,'GDP(all)'!$A$2:$O$265,7,FALSE)</f>
        <v>115931749697.241</v>
      </c>
      <c r="D55">
        <f>VLOOKUP(A55,'GDP(all)'!$A$2:$O$265,10,FALSE)</f>
        <v>171222025117.38101</v>
      </c>
      <c r="E55">
        <f>VLOOKUP(A55,'GDP(all)'!$A$2:$O$265,12,FALSE)</f>
        <v>193241108709.53601</v>
      </c>
      <c r="F55">
        <f>VLOOKUP(A55,'GDP(all)'!$A$2:$O$265,13,FALSE)</f>
        <v>205276172134.901</v>
      </c>
      <c r="G55">
        <f>VLOOKUP(A55,'GDP(all)'!$A$2:$O$265,15,FALSE)</f>
        <v>245213686369.15701</v>
      </c>
    </row>
    <row r="56" spans="1:7">
      <c r="A56" s="20" t="s">
        <v>36</v>
      </c>
      <c r="B56">
        <f>VLOOKUP(A56,'GDP(all)'!$A$2:$O$265,5,FALSE)</f>
        <v>510228634992.258</v>
      </c>
      <c r="C56">
        <f>VLOOKUP(A56,'GDP(all)'!$A$2:$O$265,7,FALSE)</f>
        <v>755094160363.07104</v>
      </c>
      <c r="D56">
        <f>VLOOKUP(A56,'GDP(all)'!$A$2:$O$265,10,FALSE)</f>
        <v>912524136718.01794</v>
      </c>
      <c r="E56">
        <f>VLOOKUP(A56,'GDP(all)'!$A$2:$O$265,12,FALSE)</f>
        <v>860854235065.07898</v>
      </c>
      <c r="F56">
        <f>VLOOKUP(A56,'GDP(all)'!$A$2:$O$265,13,FALSE)</f>
        <v>931877364177.74194</v>
      </c>
      <c r="G56">
        <f>VLOOKUP(A56,'GDP(all)'!$A$2:$O$265,15,FALSE)</f>
        <v>1042240309412.58</v>
      </c>
    </row>
    <row r="57" spans="1:7" ht="30">
      <c r="A57" s="20" t="s">
        <v>32</v>
      </c>
      <c r="B57">
        <f>VLOOKUP(A57,'GDP(all)'!$A$2:$O$265,5,FALSE)</f>
        <v>29549438883.833801</v>
      </c>
      <c r="C57">
        <f>VLOOKUP(A57,'GDP(all)'!$A$2:$O$265,7,FALSE)</f>
        <v>46679875793.572403</v>
      </c>
      <c r="D57">
        <f>VLOOKUP(A57,'GDP(all)'!$A$2:$O$265,10,FALSE)</f>
        <v>68997168337.678207</v>
      </c>
      <c r="E57">
        <f>VLOOKUP(A57,'GDP(all)'!$A$2:$O$265,12,FALSE)</f>
        <v>81847410181.795303</v>
      </c>
      <c r="F57">
        <f>VLOOKUP(A57,'GDP(all)'!$A$2:$O$265,13,FALSE)</f>
        <v>81779012350.883301</v>
      </c>
      <c r="G57">
        <f>VLOOKUP(A57,'GDP(all)'!$A$2:$O$265,15,FALSE)</f>
        <v>50392607758.232399</v>
      </c>
    </row>
    <row r="58" spans="1:7">
      <c r="A58" s="20" t="s">
        <v>25</v>
      </c>
      <c r="B58">
        <f>VLOOKUP(A58,'GDP(all)'!$A$2:$O$265,5,FALSE)</f>
        <v>31862554101.937801</v>
      </c>
      <c r="C58">
        <f>VLOOKUP(A58,'GDP(all)'!$A$2:$O$265,7,FALSE)</f>
        <v>49540813342.483398</v>
      </c>
      <c r="D58">
        <f>VLOOKUP(A58,'GDP(all)'!$A$2:$O$265,10,FALSE)</f>
        <v>60269734044.526001</v>
      </c>
      <c r="E58">
        <f>VLOOKUP(A58,'GDP(all)'!$A$2:$O$265,12,FALSE)</f>
        <v>67822772707.103401</v>
      </c>
      <c r="F58">
        <f>VLOOKUP(A58,'GDP(all)'!$A$2:$O$265,13,FALSE)</f>
        <v>67184236746.569397</v>
      </c>
      <c r="G58">
        <f>VLOOKUP(A58,'GDP(all)'!$A$2:$O$265,15,FALSE)</f>
        <v>76168043981.593201</v>
      </c>
    </row>
    <row r="59" spans="1:7">
      <c r="A59" s="20" t="s">
        <v>47</v>
      </c>
      <c r="B59">
        <f>VLOOKUP(A59,'GDP(all)'!$A$2:$O$265,5,FALSE)</f>
        <v>15508574820.351601</v>
      </c>
      <c r="C59">
        <f>VLOOKUP(A59,'GDP(all)'!$A$2:$O$265,7,FALSE)</f>
        <v>14372591916.4792</v>
      </c>
      <c r="D59">
        <f>VLOOKUP(A59,'GDP(all)'!$A$2:$O$265,10,FALSE)</f>
        <v>17595745653.367599</v>
      </c>
      <c r="E59">
        <f>VLOOKUP(A59,'GDP(all)'!$A$2:$O$265,12,FALSE)</f>
        <v>14383107714.038799</v>
      </c>
      <c r="F59">
        <f>VLOOKUP(A59,'GDP(all)'!$A$2:$O$265,13,FALSE)</f>
        <v>14023890620.3384</v>
      </c>
      <c r="G59">
        <f>VLOOKUP(A59,'GDP(all)'!$A$2:$O$265,15,FALSE)</f>
        <v>16862282413.8778</v>
      </c>
    </row>
    <row r="60" spans="1:7">
      <c r="A60" s="20" t="s">
        <v>41</v>
      </c>
      <c r="B60">
        <f>VLOOKUP(A60,'GDP(all)'!$A$2:$O$265,5,FALSE)</f>
        <v>27066912635.222801</v>
      </c>
      <c r="C60">
        <f>VLOOKUP(A60,'GDP(all)'!$A$2:$O$265,7,FALSE)</f>
        <v>29933790334.341801</v>
      </c>
      <c r="D60">
        <f>VLOOKUP(A60,'GDP(all)'!$A$2:$O$265,10,FALSE)</f>
        <v>47648211133.2183</v>
      </c>
      <c r="E60">
        <f>VLOOKUP(A60,'GDP(all)'!$A$2:$O$265,12,FALSE)</f>
        <v>64589334978.8013</v>
      </c>
      <c r="F60">
        <f>VLOOKUP(A60,'GDP(all)'!$A$2:$O$265,13,FALSE)</f>
        <v>74296618481.088196</v>
      </c>
      <c r="G60">
        <f>VLOOKUP(A60,'GDP(all)'!$A$2:$O$265,15,FALSE)</f>
        <v>84269348327.345398</v>
      </c>
    </row>
    <row r="61" spans="1:7">
      <c r="A61" s="20" t="s">
        <v>52</v>
      </c>
      <c r="B61">
        <f>VLOOKUP(A61,'GDP(all)'!$A$2:$O$265,5,FALSE)</f>
        <v>286769839732.72601</v>
      </c>
      <c r="C61">
        <f>VLOOKUP(A61,'GDP(all)'!$A$2:$O$265,7,FALSE)</f>
        <v>375349442837.23999</v>
      </c>
      <c r="D61">
        <f>VLOOKUP(A61,'GDP(all)'!$A$2:$O$265,10,FALSE)</f>
        <v>366829390478.95398</v>
      </c>
      <c r="E61">
        <f>VLOOKUP(A61,'GDP(all)'!$A$2:$O$265,12,FALSE)</f>
        <v>317620522794.82703</v>
      </c>
      <c r="F61">
        <f>VLOOKUP(A61,'GDP(all)'!$A$2:$O$265,13,FALSE)</f>
        <v>296357282715.10901</v>
      </c>
      <c r="G61">
        <f>VLOOKUP(A61,'GDP(all)'!$A$2:$O$265,15,FALSE)</f>
        <v>368288939768.32202</v>
      </c>
    </row>
    <row r="62" spans="1:7">
      <c r="A62" s="20" t="s">
        <v>48</v>
      </c>
      <c r="B62">
        <f>VLOOKUP(A62,'GDP(all)'!$A$2:$O$265,5,FALSE)</f>
        <v>4415702800</v>
      </c>
      <c r="C62">
        <f>VLOOKUP(A62,'GDP(all)'!$A$2:$O$265,7,FALSE)</f>
        <v>12041655200</v>
      </c>
      <c r="D62">
        <f>VLOOKUP(A62,'GDP(all)'!$A$2:$O$265,10,FALSE)</f>
        <v>19091020000</v>
      </c>
      <c r="E62">
        <f>VLOOKUP(A62,'GDP(all)'!$A$2:$O$265,12,FALSE)</f>
        <v>19963120600</v>
      </c>
      <c r="F62">
        <f>VLOOKUP(A62,'GDP(all)'!$A$2:$O$265,13,FALSE)</f>
        <v>20548678100</v>
      </c>
      <c r="G62">
        <f>VLOOKUP(A62,'GDP(all)'!$A$2:$O$265,15,FALSE)</f>
        <v>24311560500</v>
      </c>
    </row>
    <row r="63" spans="1:7">
      <c r="A63" s="20" t="s">
        <v>20</v>
      </c>
      <c r="B63">
        <f>VLOOKUP(A63,'GDP(all)'!$A$2:$O$265,5,FALSE)</f>
        <v>10351914093.1723</v>
      </c>
      <c r="C63">
        <f>VLOOKUP(A63,'GDP(all)'!$A$2:$O$265,7,FALSE)</f>
        <v>11242275198.9783</v>
      </c>
      <c r="D63">
        <f>VLOOKUP(A63,'GDP(all)'!$A$2:$O$265,10,FALSE)</f>
        <v>15227991395.2201</v>
      </c>
      <c r="E63">
        <f>VLOOKUP(A63,'GDP(all)'!$A$2:$O$265,12,FALSE)</f>
        <v>18049954289.422901</v>
      </c>
      <c r="F63">
        <f>VLOOKUP(A63,'GDP(all)'!$A$2:$O$265,13,FALSE)</f>
        <v>20016747754.019199</v>
      </c>
      <c r="G63">
        <f>VLOOKUP(A63,'GDP(all)'!$A$2:$O$265,15,FALSE)</f>
        <v>24571753583.492199</v>
      </c>
    </row>
    <row r="64" spans="1:7">
      <c r="A64" s="20" t="s">
        <v>33</v>
      </c>
      <c r="B64">
        <f>VLOOKUP(A64,'GDP(all)'!$A$2:$O$265,5,FALSE)</f>
        <v>131613661510.47501</v>
      </c>
      <c r="C64">
        <f>VLOOKUP(A64,'GDP(all)'!$A$2:$O$265,7,FALSE)</f>
        <v>138516722649.573</v>
      </c>
      <c r="D64">
        <f>VLOOKUP(A64,'GDP(all)'!$A$2:$O$265,10,FALSE)</f>
        <v>234637674957.11801</v>
      </c>
      <c r="E64">
        <f>VLOOKUP(A64,'GDP(all)'!$A$2:$O$265,12,FALSE)</f>
        <v>177498577312.923</v>
      </c>
      <c r="F64">
        <f>VLOOKUP(A64,'GDP(all)'!$A$2:$O$265,13,FALSE)</f>
        <v>174878976033.93701</v>
      </c>
      <c r="G64">
        <f>VLOOKUP(A64,'GDP(all)'!$A$2:$O$265,15,FALSE)</f>
        <v>224228010477.91901</v>
      </c>
    </row>
    <row r="65" spans="1:7">
      <c r="A65" s="20" t="s">
        <v>44</v>
      </c>
      <c r="B65">
        <f>VLOOKUP(A65,'GDP(all)'!$A$2:$O$265,5,FALSE)</f>
        <v>3310277926.5899701</v>
      </c>
      <c r="C65">
        <f>VLOOKUP(A65,'GDP(all)'!$A$2:$O$265,7,FALSE)</f>
        <v>3429461495.4133501</v>
      </c>
      <c r="D65">
        <f>VLOOKUP(A65,'GDP(all)'!$A$2:$O$265,10,FALSE)</f>
        <v>4321655656.3317699</v>
      </c>
      <c r="E65">
        <f>VLOOKUP(A65,'GDP(all)'!$A$2:$O$265,12,FALSE)</f>
        <v>4180866177.0394602</v>
      </c>
      <c r="F65">
        <f>VLOOKUP(A65,'GDP(all)'!$A$2:$O$265,13,FALSE)</f>
        <v>4486979198.3065996</v>
      </c>
      <c r="G65">
        <f>VLOOKUP(A65,'GDP(all)'!$A$2:$O$265,15,FALSE)</f>
        <v>5356344850.4941502</v>
      </c>
    </row>
    <row r="66" spans="1:7">
      <c r="A66" s="20" t="s">
        <v>45</v>
      </c>
      <c r="B66">
        <f>VLOOKUP(A66,'GDP(all)'!$A$2:$O$265,5,FALSE)</f>
        <v>1380188800</v>
      </c>
      <c r="C66">
        <f>VLOOKUP(A66,'GDP(all)'!$A$2:$O$265,7,FALSE)</f>
        <v>1589515447.15447</v>
      </c>
      <c r="D66">
        <f>VLOOKUP(A66,'GDP(all)'!$A$2:$O$265,10,FALSE)</f>
        <v>0</v>
      </c>
      <c r="E66">
        <f>VLOOKUP(A66,'GDP(all)'!$A$2:$O$265,12,FALSE)</f>
        <v>0</v>
      </c>
      <c r="F66">
        <f>VLOOKUP(A66,'GDP(all)'!$A$2:$O$265,13,FALSE)</f>
        <v>0</v>
      </c>
      <c r="G66">
        <f>VLOOKUP(A66,'GDP(all)'!$A$2:$O$265,15,FALSE)</f>
        <v>0</v>
      </c>
    </row>
    <row r="67" spans="1:7">
      <c r="A67" s="20" t="s">
        <v>42</v>
      </c>
      <c r="B67">
        <f>VLOOKUP(A67,'GDP(all)'!$A$2:$O$265,5,FALSE)</f>
        <v>9748276762.2446594</v>
      </c>
      <c r="C67">
        <f>VLOOKUP(A67,'GDP(all)'!$A$2:$O$265,7,FALSE)</f>
        <v>9535344283.47295</v>
      </c>
      <c r="D67">
        <f>VLOOKUP(A67,'GDP(all)'!$A$2:$O$265,10,FALSE)</f>
        <v>12517845732.209499</v>
      </c>
      <c r="E67">
        <f>VLOOKUP(A67,'GDP(all)'!$A$2:$O$265,12,FALSE)</f>
        <v>11388160958.249001</v>
      </c>
      <c r="F67">
        <f>VLOOKUP(A67,'GDP(all)'!$A$2:$O$265,13,FALSE)</f>
        <v>11821066152.598</v>
      </c>
      <c r="G67">
        <f>VLOOKUP(A67,'GDP(all)'!$A$2:$O$265,15,FALSE)</f>
        <v>14250985958.672701</v>
      </c>
    </row>
    <row r="68" spans="1:7">
      <c r="A68" s="20" t="s">
        <v>17</v>
      </c>
      <c r="B68">
        <f>VLOOKUP(A68,'GDP(all)'!$A$2:$O$265,5,FALSE)</f>
        <v>170077814106.30499</v>
      </c>
      <c r="C68">
        <f>VLOOKUP(A68,'GDP(all)'!$A$2:$O$265,7,FALSE)</f>
        <v>177165635077.065</v>
      </c>
      <c r="D68">
        <f>VLOOKUP(A68,'GDP(all)'!$A$2:$O$265,10,FALSE)</f>
        <v>231218567178.979</v>
      </c>
      <c r="E68">
        <f>VLOOKUP(A68,'GDP(all)'!$A$2:$O$265,12,FALSE)</f>
        <v>270556131701.17099</v>
      </c>
      <c r="F68">
        <f>VLOOKUP(A68,'GDP(all)'!$A$2:$O$265,13,FALSE)</f>
        <v>278654637737.69</v>
      </c>
      <c r="G68">
        <f>VLOOKUP(A68,'GDP(all)'!$A$2:$O$265,15,FALSE)</f>
        <v>314567541558.33899</v>
      </c>
    </row>
    <row r="69" spans="1:7">
      <c r="A69" s="20" t="s">
        <v>26</v>
      </c>
      <c r="B69">
        <f>VLOOKUP(A69,'GDP(all)'!$A$2:$O$265,5,FALSE)</f>
        <v>12545438605.395901</v>
      </c>
      <c r="C69">
        <f>VLOOKUP(A69,'GDP(all)'!$A$2:$O$265,7,FALSE)</f>
        <v>16002656434.4746</v>
      </c>
      <c r="D69">
        <f>VLOOKUP(A69,'GDP(all)'!$A$2:$O$265,10,FALSE)</f>
        <v>19271168018.481998</v>
      </c>
      <c r="E69">
        <f>VLOOKUP(A69,'GDP(all)'!$A$2:$O$265,12,FALSE)</f>
        <v>21410840908.519798</v>
      </c>
      <c r="F69">
        <f>VLOOKUP(A69,'GDP(all)'!$A$2:$O$265,13,FALSE)</f>
        <v>21185922407.592201</v>
      </c>
      <c r="G69">
        <f>VLOOKUP(A69,'GDP(all)'!$A$2:$O$265,15,FALSE)</f>
        <v>29173513475.5597</v>
      </c>
    </row>
    <row r="70" spans="1:7">
      <c r="A70" s="20" t="s">
        <v>35</v>
      </c>
      <c r="B70">
        <f>VLOOKUP(A70,'GDP(all)'!$A$2:$O$265,5,FALSE)</f>
        <v>1198895582137.51</v>
      </c>
      <c r="C70">
        <f>VLOOKUP(A70,'GDP(all)'!$A$2:$O$265,7,FALSE)</f>
        <v>1675615335600.5601</v>
      </c>
      <c r="D70">
        <f>VLOOKUP(A70,'GDP(all)'!$A$2:$O$265,10,FALSE)</f>
        <v>1856722121394.53</v>
      </c>
      <c r="E70">
        <f>VLOOKUP(A70,'GDP(all)'!$A$2:$O$265,12,FALSE)</f>
        <v>2103587817041.78</v>
      </c>
      <c r="F70">
        <f>VLOOKUP(A70,'GDP(all)'!$A$2:$O$265,13,FALSE)</f>
        <v>2294797978291.98</v>
      </c>
      <c r="G70">
        <f>VLOOKUP(A70,'GDP(all)'!$A$2:$O$265,15,FALSE)</f>
        <v>2713165057513.3501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B7B70-1F7E-0D4B-900F-18E5EFF680D8}">
  <dimension ref="A1:G70"/>
  <sheetViews>
    <sheetView workbookViewId="0">
      <selection sqref="A1:A1048576"/>
    </sheetView>
  </sheetViews>
  <sheetFormatPr baseColWidth="10" defaultRowHeight="16"/>
  <sheetData>
    <row r="1" spans="1:7">
      <c r="A1" s="18" t="s">
        <v>107</v>
      </c>
      <c r="B1">
        <v>2008</v>
      </c>
      <c r="C1">
        <v>2010</v>
      </c>
      <c r="D1">
        <v>2012</v>
      </c>
      <c r="E1">
        <v>2014</v>
      </c>
      <c r="F1">
        <v>2016</v>
      </c>
      <c r="G1">
        <v>2018</v>
      </c>
    </row>
    <row r="2" spans="1:7">
      <c r="A2" s="19" t="s">
        <v>78</v>
      </c>
      <c r="B2">
        <f>VLOOKUP(A2,'GDP增速（all）'!$A$2:$O$265,5,FALSE)</f>
        <v>-0.45055926000000002</v>
      </c>
      <c r="C2">
        <f>VLOOKUP(A2,'GDP增速（all）'!$A$2:$O$265,7,FALSE)</f>
        <v>5.9521070079999996</v>
      </c>
      <c r="D2">
        <f>VLOOKUP(A2,'GDP增速（all）'!$A$2:$O$265,9,FALSE)</f>
        <v>-0.58830457000000003</v>
      </c>
      <c r="E2">
        <f>VLOOKUP(A2,'GDP增速（all）'!$A$2:$O$265,11,FALSE)</f>
        <v>2.6577982750000002</v>
      </c>
      <c r="F2">
        <f>VLOOKUP(A2,'GDP增速（all）'!$A$2:$O$265,13,FALSE)</f>
        <v>2.0705931510000002</v>
      </c>
      <c r="G2">
        <f>VLOOKUP(A2,'GDP增速（all）'!$A$2:$O$265,15,FALSE)</f>
        <v>1.950022846</v>
      </c>
    </row>
    <row r="3" spans="1:7">
      <c r="A3" s="19" t="s">
        <v>85</v>
      </c>
      <c r="B3">
        <f>VLOOKUP(A3,'GDP增速（all）'!$A$2:$O$265,5,FALSE)</f>
        <v>-0.28115359000000001</v>
      </c>
      <c r="C3">
        <f>VLOOKUP(A3,'GDP增速（all）'!$A$2:$O$265,7,FALSE)</f>
        <v>1.949521482</v>
      </c>
      <c r="D3">
        <f>VLOOKUP(A3,'GDP增速（all）'!$A$2:$O$265,9,FALSE)</f>
        <v>1.478923947</v>
      </c>
      <c r="E3">
        <f>VLOOKUP(A3,'GDP增速（all）'!$A$2:$O$265,11,FALSE)</f>
        <v>2.6074759059999999</v>
      </c>
      <c r="F3">
        <f>VLOOKUP(A3,'GDP增速（all）'!$A$2:$O$265,13,FALSE)</f>
        <v>1.9181551059999999</v>
      </c>
      <c r="G3">
        <f>VLOOKUP(A3,'GDP增速（all）'!$A$2:$O$265,15,FALSE)</f>
        <v>1.3407205769999999</v>
      </c>
    </row>
    <row r="4" spans="1:7">
      <c r="A4" s="19" t="s">
        <v>74</v>
      </c>
      <c r="B4">
        <f>VLOOKUP(A4,'GDP增速（all）'!$A$2:$O$265,5,FALSE)</f>
        <v>-1.27958558</v>
      </c>
      <c r="C4">
        <f>VLOOKUP(A4,'GDP增速（all）'!$A$2:$O$265,7,FALSE)</f>
        <v>4.864968492</v>
      </c>
      <c r="D4">
        <f>VLOOKUP(A4,'GDP增速（all）'!$A$2:$O$265,9,FALSE)</f>
        <v>-0.35251923000000002</v>
      </c>
      <c r="E4">
        <f>VLOOKUP(A4,'GDP增速（all）'!$A$2:$O$265,11,FALSE)</f>
        <v>4.2967863499999996</v>
      </c>
      <c r="F4">
        <f>VLOOKUP(A4,'GDP增速（all）'!$A$2:$O$265,13,FALSE)</f>
        <v>4.5746002829999997</v>
      </c>
      <c r="G4">
        <f>VLOOKUP(A4,'GDP增速（all）'!$A$2:$O$265,15,FALSE)</f>
        <v>3.1108362660000002</v>
      </c>
    </row>
    <row r="5" spans="1:7">
      <c r="A5" s="19" t="s">
        <v>60</v>
      </c>
      <c r="B5">
        <f>VLOOKUP(A5,'GDP增速（all）'!$A$2:$O$265,5,FALSE)</f>
        <v>-4.4803833300000004</v>
      </c>
      <c r="C5">
        <f>VLOOKUP(A5,'GDP增速（all）'!$A$2:$O$265,7,FALSE)</f>
        <v>1.8099797440000001</v>
      </c>
      <c r="D5">
        <f>VLOOKUP(A5,'GDP增速（all）'!$A$2:$O$265,9,FALSE)</f>
        <v>0.225714843</v>
      </c>
      <c r="E5">
        <f>VLOOKUP(A5,'GDP增速（all）'!$A$2:$O$265,11,FALSE)</f>
        <v>8.5566879849999999</v>
      </c>
      <c r="F5">
        <f>VLOOKUP(A5,'GDP增速（all）'!$A$2:$O$265,13,FALSE)</f>
        <v>3.6778158109999999</v>
      </c>
      <c r="G5">
        <f>VLOOKUP(A5,'GDP增速（all）'!$A$2:$O$265,15,FALSE)</f>
        <v>8.1698709330000003</v>
      </c>
    </row>
    <row r="6" spans="1:7">
      <c r="A6" s="19" t="s">
        <v>69</v>
      </c>
      <c r="B6">
        <f>VLOOKUP(A6,'GDP增速（all）'!$A$2:$O$265,5,FALSE)</f>
        <v>0.78401681499999998</v>
      </c>
      <c r="C6">
        <f>VLOOKUP(A6,'GDP增速（all）'!$A$2:$O$265,7,FALSE)</f>
        <v>3.1859115720000002</v>
      </c>
      <c r="D6">
        <f>VLOOKUP(A6,'GDP增速（all）'!$A$2:$O$265,9,FALSE)</f>
        <v>-1.3973545599999999</v>
      </c>
      <c r="E6">
        <f>VLOOKUP(A6,'GDP增速（all）'!$A$2:$O$265,11,FALSE)</f>
        <v>-0.36494028000000001</v>
      </c>
      <c r="F6">
        <f>VLOOKUP(A6,'GDP增速（all）'!$A$2:$O$265,13,FALSE)</f>
        <v>2.7105164039999998</v>
      </c>
      <c r="G6">
        <f>VLOOKUP(A6,'GDP增速（all）'!$A$2:$O$265,15,FALSE)</f>
        <v>1.630081492</v>
      </c>
    </row>
    <row r="7" spans="1:7">
      <c r="A7" s="19" t="s">
        <v>81</v>
      </c>
      <c r="B7">
        <f>VLOOKUP(A7,'GDP增速（all）'!$A$2:$O$265,5,FALSE)</f>
        <v>0.88714518200000003</v>
      </c>
      <c r="C7">
        <f>VLOOKUP(A7,'GDP增速（all）'!$A$2:$O$265,7,FALSE)</f>
        <v>0.16301023100000001</v>
      </c>
      <c r="D7">
        <f>VLOOKUP(A7,'GDP增速（all）'!$A$2:$O$265,9,FALSE)</f>
        <v>-2.9594412999999999</v>
      </c>
      <c r="E7">
        <f>VLOOKUP(A7,'GDP增速（all）'!$A$2:$O$265,11,FALSE)</f>
        <v>1.3839079430000001</v>
      </c>
      <c r="F7">
        <f>VLOOKUP(A7,'GDP增速（all）'!$A$2:$O$265,13,FALSE)</f>
        <v>3.0313013299999998</v>
      </c>
      <c r="G7">
        <f>VLOOKUP(A7,'GDP增速（all）'!$A$2:$O$265,15,FALSE)</f>
        <v>2.3510081309999999</v>
      </c>
    </row>
    <row r="8" spans="1:7">
      <c r="A8" s="19" t="s">
        <v>68</v>
      </c>
      <c r="B8">
        <f>VLOOKUP(A8,'GDP增速（all）'!$A$2:$O$265,5,FALSE)</f>
        <v>0.962266442</v>
      </c>
      <c r="C8">
        <f>VLOOKUP(A8,'GDP增速（all）'!$A$2:$O$265,7,FALSE)</f>
        <v>4.178969038</v>
      </c>
      <c r="D8">
        <f>VLOOKUP(A8,'GDP增速（all）'!$A$2:$O$265,9,FALSE)</f>
        <v>0.41955108000000002</v>
      </c>
      <c r="E8">
        <f>VLOOKUP(A8,'GDP增速（all）'!$A$2:$O$265,11,FALSE)</f>
        <v>2.2256887490000001</v>
      </c>
      <c r="F8">
        <f>VLOOKUP(A8,'GDP增速（all）'!$A$2:$O$265,13,FALSE)</f>
        <v>2.2299999669999999</v>
      </c>
      <c r="G8">
        <f>VLOOKUP(A8,'GDP增速（all）'!$A$2:$O$265,15,FALSE)</f>
        <v>1.5274462980000001</v>
      </c>
    </row>
    <row r="9" spans="1:7">
      <c r="A9" s="19" t="s">
        <v>65</v>
      </c>
      <c r="B9">
        <f>VLOOKUP(A9,'GDP增速（all）'!$A$2:$O$265,5,FALSE)</f>
        <v>0.446916545</v>
      </c>
      <c r="C9">
        <f>VLOOKUP(A9,'GDP增速（all）'!$A$2:$O$265,7,FALSE)</f>
        <v>2.8642853270000002</v>
      </c>
      <c r="D9">
        <f>VLOOKUP(A9,'GDP增速（all）'!$A$2:$O$265,9,FALSE)</f>
        <v>0.73922990499999996</v>
      </c>
      <c r="E9">
        <f>VLOOKUP(A9,'GDP增速（all）'!$A$2:$O$265,11,FALSE)</f>
        <v>1.5785232300000001</v>
      </c>
      <c r="F9">
        <f>VLOOKUP(A9,'GDP增速（all）'!$A$2:$O$265,13,FALSE)</f>
        <v>1.4783007690000001</v>
      </c>
      <c r="G9">
        <f>VLOOKUP(A9,'GDP增速（all）'!$A$2:$O$265,15,FALSE)</f>
        <v>1.487634836</v>
      </c>
    </row>
    <row r="10" spans="1:7">
      <c r="A10" s="19" t="s">
        <v>84</v>
      </c>
      <c r="B10">
        <f>VLOOKUP(A10,'GDP增速（all）'!$A$2:$O$265,5,FALSE)</f>
        <v>-0.96201283999999998</v>
      </c>
      <c r="C10">
        <f>VLOOKUP(A10,'GDP增速（all）'!$A$2:$O$265,7,FALSE)</f>
        <v>1.7132958389999999</v>
      </c>
      <c r="D10">
        <f>VLOOKUP(A10,'GDP增速（all）'!$A$2:$O$265,9,FALSE)</f>
        <v>-2.9809057700000001</v>
      </c>
      <c r="E10">
        <f>VLOOKUP(A10,'GDP增速（all）'!$A$2:$O$265,11,FALSE)</f>
        <v>-4.5475400000000001E-3</v>
      </c>
      <c r="F10">
        <f>VLOOKUP(A10,'GDP增速（all）'!$A$2:$O$265,13,FALSE)</f>
        <v>1.2934627320000001</v>
      </c>
      <c r="G10">
        <f>VLOOKUP(A10,'GDP增速（all）'!$A$2:$O$265,15,FALSE)</f>
        <v>0.79811935300000003</v>
      </c>
    </row>
    <row r="11" spans="1:7">
      <c r="A11" s="19" t="s">
        <v>105</v>
      </c>
      <c r="B11">
        <f>VLOOKUP(A11,'GDP增速（all）'!$A$2:$O$265,5,FALSE)</f>
        <v>-1.0300573099999999</v>
      </c>
      <c r="C11">
        <f>VLOOKUP(A11,'GDP增速（all）'!$A$2:$O$265,7,FALSE)</f>
        <v>1.5559856459999999</v>
      </c>
      <c r="D11">
        <f>VLOOKUP(A11,'GDP增速（all）'!$A$2:$O$265,9,FALSE)</f>
        <v>2.2395634850000001</v>
      </c>
      <c r="E11">
        <f>VLOOKUP(A11,'GDP增速（all）'!$A$2:$O$265,11,FALSE)</f>
        <v>3.6255957670000001</v>
      </c>
      <c r="F11">
        <f>VLOOKUP(A11,'GDP增速（all）'!$A$2:$O$265,13,FALSE)</f>
        <v>3.6775951340000002</v>
      </c>
      <c r="G11">
        <f>VLOOKUP(A11,'GDP增速（all）'!$A$2:$O$265,15,FALSE)</f>
        <v>3.7622564270000001</v>
      </c>
    </row>
    <row r="12" spans="1:7">
      <c r="A12" s="19" t="s">
        <v>70</v>
      </c>
      <c r="B12">
        <f>VLOOKUP(A12,'GDP增速（all）'!$A$2:$O$265,5,FALSE)</f>
        <v>2.17032479</v>
      </c>
      <c r="C12">
        <f>VLOOKUP(A12,'GDP增速（all）'!$A$2:$O$265,7,FALSE)</f>
        <v>1.342739444</v>
      </c>
      <c r="D12">
        <f>VLOOKUP(A12,'GDP增速（all）'!$A$2:$O$265,9,FALSE)</f>
        <v>-1.0303540099999999</v>
      </c>
      <c r="E12">
        <f>VLOOKUP(A12,'GDP增速（all）'!$A$2:$O$265,11,FALSE)</f>
        <v>1.4233954099999999</v>
      </c>
      <c r="F12">
        <f>VLOOKUP(A12,'GDP增速（all）'!$A$2:$O$265,13,FALSE)</f>
        <v>2.191713719</v>
      </c>
      <c r="G12">
        <f>VLOOKUP(A12,'GDP增速（all）'!$A$2:$O$265,15,FALSE)</f>
        <v>2.5974536179999999</v>
      </c>
    </row>
    <row r="13" spans="1:7">
      <c r="A13" s="19" t="s">
        <v>34</v>
      </c>
      <c r="B13">
        <f>VLOOKUP(A13,'GDP增速（all）'!$A$2:$O$265,5,FALSE)</f>
        <v>2.9964830610000002</v>
      </c>
      <c r="C13">
        <f>VLOOKUP(A13,'GDP增速（all）'!$A$2:$O$265,7,FALSE)</f>
        <v>5.601137671</v>
      </c>
      <c r="D13">
        <f>VLOOKUP(A13,'GDP增速（all）'!$A$2:$O$265,9,FALSE)</f>
        <v>2.257237548</v>
      </c>
      <c r="E13">
        <f>VLOOKUP(A13,'GDP增速（all）'!$A$2:$O$265,11,FALSE)</f>
        <v>3.7582001900000002</v>
      </c>
      <c r="F13">
        <f>VLOOKUP(A13,'GDP增速（all）'!$A$2:$O$265,13,FALSE)</f>
        <v>3.9820463749999999</v>
      </c>
      <c r="G13">
        <f>VLOOKUP(A13,'GDP增速（all）'!$A$2:$O$265,15,FALSE)</f>
        <v>3.4537025180000001</v>
      </c>
    </row>
    <row r="14" spans="1:7">
      <c r="A14" s="19" t="s">
        <v>27</v>
      </c>
      <c r="B14">
        <f>VLOOKUP(A14,'GDP增速（all）'!$A$2:$O$265,5,FALSE)</f>
        <v>-1.0935406000000001</v>
      </c>
      <c r="C14">
        <f>VLOOKUP(A14,'GDP增速（all）'!$A$2:$O$265,7,FALSE)</f>
        <v>4.1917392590000002</v>
      </c>
      <c r="D14">
        <f>VLOOKUP(A14,'GDP增速（all）'!$A$2:$O$265,9,FALSE)</f>
        <v>1.495089586</v>
      </c>
      <c r="E14">
        <f>VLOOKUP(A14,'GDP增速（all）'!$A$2:$O$265,11,FALSE)</f>
        <v>0.374719476</v>
      </c>
      <c r="F14">
        <f>VLOOKUP(A14,'GDP增速（all）'!$A$2:$O$265,13,FALSE)</f>
        <v>0.52194445499999997</v>
      </c>
      <c r="G14">
        <f>VLOOKUP(A14,'GDP增速（all）'!$A$2:$O$265,15,FALSE)</f>
        <v>0.32320733800000001</v>
      </c>
    </row>
    <row r="15" spans="1:7">
      <c r="A15" s="19" t="s">
        <v>104</v>
      </c>
      <c r="B15">
        <f>VLOOKUP(A15,'GDP增速（all）'!$A$2:$O$265,5,FALSE)</f>
        <v>3.6579126510000002</v>
      </c>
      <c r="C15">
        <f>VLOOKUP(A15,'GDP增速（all）'!$A$2:$O$265,7,FALSE)</f>
        <v>2.0674656769999999</v>
      </c>
      <c r="D15">
        <f>VLOOKUP(A15,'GDP增速（all）'!$A$2:$O$265,9,FALSE)</f>
        <v>3.9181617719999999</v>
      </c>
      <c r="E15">
        <f>VLOOKUP(A15,'GDP增速（all）'!$A$2:$O$265,11,FALSE)</f>
        <v>2.5331154470000001</v>
      </c>
      <c r="F15">
        <f>VLOOKUP(A15,'GDP增速（all）'!$A$2:$O$265,13,FALSE)</f>
        <v>2.7706566929999998</v>
      </c>
      <c r="G15">
        <f>VLOOKUP(A15,'GDP增速（all）'!$A$2:$O$265,15,FALSE)</f>
        <v>2.9403335820000001</v>
      </c>
    </row>
    <row r="16" spans="1:7">
      <c r="A16" s="19" t="s">
        <v>103</v>
      </c>
      <c r="B16">
        <f>VLOOKUP(A16,'GDP增速（all）'!$A$2:$O$265,5,FALSE)</f>
        <v>1.0076226779999999</v>
      </c>
      <c r="C16">
        <f>VLOOKUP(A16,'GDP增速（all）'!$A$2:$O$265,7,FALSE)</f>
        <v>3.0894946440000002</v>
      </c>
      <c r="D16">
        <f>VLOOKUP(A16,'GDP增速（all）'!$A$2:$O$265,9,FALSE)</f>
        <v>1.7622225499999999</v>
      </c>
      <c r="E16">
        <f>VLOOKUP(A16,'GDP增速（all）'!$A$2:$O$265,11,FALSE)</f>
        <v>2.8700360389999999</v>
      </c>
      <c r="F16">
        <f>VLOOKUP(A16,'GDP增速（all）'!$A$2:$O$265,13,FALSE)</f>
        <v>1.0013944290000001</v>
      </c>
      <c r="G16">
        <f>VLOOKUP(A16,'GDP增速（all）'!$A$2:$O$265,15,FALSE)</f>
        <v>2.0136392120000002</v>
      </c>
    </row>
    <row r="17" spans="1:7">
      <c r="A17" s="19" t="s">
        <v>64</v>
      </c>
      <c r="B17">
        <f>VLOOKUP(A17,'GDP增速（all）'!$A$2:$O$265,5,FALSE)</f>
        <v>6.0856270820000002</v>
      </c>
      <c r="C17">
        <f>VLOOKUP(A17,'GDP增速（all）'!$A$2:$O$265,7,FALSE)</f>
        <v>0.56982356499999998</v>
      </c>
      <c r="D17">
        <f>VLOOKUP(A17,'GDP增速（all）'!$A$2:$O$265,9,FALSE)</f>
        <v>0.360583188</v>
      </c>
      <c r="E17">
        <f>VLOOKUP(A17,'GDP增速（all）'!$A$2:$O$265,11,FALSE)</f>
        <v>1.894547142</v>
      </c>
      <c r="F17">
        <f>VLOOKUP(A17,'GDP增速（all）'!$A$2:$O$265,13,FALSE)</f>
        <v>3.8115378299999998</v>
      </c>
      <c r="G17">
        <f>VLOOKUP(A17,'GDP增速（all）'!$A$2:$O$265,15,FALSE)</f>
        <v>3.084189801</v>
      </c>
    </row>
    <row r="18" spans="1:7">
      <c r="A18" s="19" t="s">
        <v>31</v>
      </c>
      <c r="B18">
        <f>VLOOKUP(A18,'GDP增速（all）'!$A$2:$O$265,5,FALSE)</f>
        <v>14.7</v>
      </c>
      <c r="C18">
        <f>VLOOKUP(A18,'GDP增速（all）'!$A$2:$O$265,7,FALSE)</f>
        <v>9.1999999880000001</v>
      </c>
      <c r="D18">
        <f>VLOOKUP(A18,'GDP增速（all）'!$A$2:$O$265,9,FALSE)</f>
        <v>11.09999996</v>
      </c>
      <c r="E18">
        <f>VLOOKUP(A18,'GDP增速（all）'!$A$2:$O$265,11,FALSE)</f>
        <v>10.29999997</v>
      </c>
      <c r="F18">
        <f>VLOOKUP(A18,'GDP增速（all）'!$A$2:$O$265,13,FALSE)</f>
        <v>6.199999966</v>
      </c>
      <c r="G18">
        <f>VLOOKUP(A18,'GDP增速（all）'!$A$2:$O$265,15,FALSE)</f>
        <v>6.1999999409999997</v>
      </c>
    </row>
    <row r="19" spans="1:7">
      <c r="A19" s="19" t="s">
        <v>83</v>
      </c>
      <c r="B19">
        <f>VLOOKUP(A19,'GDP增速（all）'!$A$2:$O$265,5,FALSE)</f>
        <v>1.0582916689999999</v>
      </c>
      <c r="C19">
        <f>VLOOKUP(A19,'GDP增速（all）'!$A$2:$O$265,7,FALSE)</f>
        <v>0.66429182499999995</v>
      </c>
      <c r="D19">
        <f>VLOOKUP(A19,'GDP增速（all）'!$A$2:$O$265,9,FALSE)</f>
        <v>-1.47178885</v>
      </c>
      <c r="E19">
        <f>VLOOKUP(A19,'GDP增速（all）'!$A$2:$O$265,11,FALSE)</f>
        <v>4.1950824090000003</v>
      </c>
      <c r="F19">
        <f>VLOOKUP(A19,'GDP增速（all）'!$A$2:$O$265,13,FALSE)</f>
        <v>2.1999987609999998</v>
      </c>
      <c r="G19">
        <f>VLOOKUP(A19,'GDP增速（all）'!$A$2:$O$265,15,FALSE)</f>
        <v>5.0940025640000002</v>
      </c>
    </row>
    <row r="20" spans="1:7">
      <c r="A20" s="19" t="s">
        <v>63</v>
      </c>
      <c r="B20">
        <f>VLOOKUP(A20,'GDP增速（all）'!$A$2:$O$265,5,FALSE)</f>
        <v>10.199999439999999</v>
      </c>
      <c r="C20">
        <f>VLOOKUP(A20,'GDP增速（all）'!$A$2:$O$265,7,FALSE)</f>
        <v>7.7982668229999996</v>
      </c>
      <c r="D20">
        <f>VLOOKUP(A20,'GDP增速（all）'!$A$2:$O$265,9,FALSE)</f>
        <v>1.687135536</v>
      </c>
      <c r="E20">
        <f>VLOOKUP(A20,'GDP增速（all）'!$A$2:$O$265,11,FALSE)</f>
        <v>1.726384854</v>
      </c>
      <c r="F20">
        <f>VLOOKUP(A20,'GDP增速（all）'!$A$2:$O$265,13,FALSE)</f>
        <v>-2.52644644</v>
      </c>
      <c r="G20">
        <f>VLOOKUP(A20,'GDP增速（all）'!$A$2:$O$265,15,FALSE)</f>
        <v>3.1491975939999999</v>
      </c>
    </row>
    <row r="21" spans="1:7">
      <c r="A21" s="19" t="s">
        <v>626</v>
      </c>
      <c r="B21">
        <f>VLOOKUP(A21,'GDP增速（all）'!$A$2:$O$265,5,FALSE)</f>
        <v>9.3074671710000008</v>
      </c>
      <c r="C21">
        <f>VLOOKUP(A21,'GDP增速（all）'!$A$2:$O$265,7,FALSE)</f>
        <v>-3.90123628</v>
      </c>
      <c r="D21">
        <f>VLOOKUP(A21,'GDP增速（all）'!$A$2:$O$265,9,FALSE)</f>
        <v>2.0771650070000001</v>
      </c>
      <c r="E21">
        <f>VLOOKUP(A21,'GDP增速（all）'!$A$2:$O$265,11,FALSE)</f>
        <v>3.4108090999999998</v>
      </c>
      <c r="F21">
        <f>VLOOKUP(A21,'GDP增速（all）'!$A$2:$O$265,13,FALSE)</f>
        <v>4.800799906</v>
      </c>
      <c r="G21">
        <f>VLOOKUP(A21,'GDP增速（all）'!$A$2:$O$265,15,FALSE)</f>
        <v>4.4368560070000003</v>
      </c>
    </row>
    <row r="22" spans="1:7">
      <c r="A22" s="19" t="s">
        <v>100</v>
      </c>
      <c r="B22">
        <f>VLOOKUP(A22,'GDP增速（all）'!$A$2:$O$265,5,FALSE)</f>
        <v>7.1761446619999996</v>
      </c>
      <c r="C22">
        <f>VLOOKUP(A22,'GDP增速（all）'!$A$2:$O$265,7,FALSE)</f>
        <v>7.8034096679999996</v>
      </c>
      <c r="D22">
        <f>VLOOKUP(A22,'GDP增速（all）'!$A$2:$O$265,9,FALSE)</f>
        <v>3.5381787070000001</v>
      </c>
      <c r="E22">
        <f>VLOOKUP(A22,'GDP增速（all）'!$A$2:$O$265,11,FALSE)</f>
        <v>3.2387912160000001</v>
      </c>
      <c r="F22">
        <f>VLOOKUP(A22,'GDP增速（all）'!$A$2:$O$265,13,FALSE)</f>
        <v>1.689798162</v>
      </c>
      <c r="G22">
        <f>VLOOKUP(A22,'GDP增速（all）'!$A$2:$O$265,15,FALSE)</f>
        <v>1.6200836160000001</v>
      </c>
    </row>
    <row r="23" spans="1:7">
      <c r="A23" s="19" t="s">
        <v>67</v>
      </c>
      <c r="B23">
        <f>VLOOKUP(A23,'GDP增速（all）'!$A$2:$O$265,5,FALSE)</f>
        <v>4.2497883060000001</v>
      </c>
      <c r="C23">
        <f>VLOOKUP(A23,'GDP增速（all）'!$A$2:$O$265,7,FALSE)</f>
        <v>3.6075224339999998</v>
      </c>
      <c r="D23">
        <f>VLOOKUP(A23,'GDP增速（all）'!$A$2:$O$265,9,FALSE)</f>
        <v>1.6079066449999999</v>
      </c>
      <c r="E23">
        <f>VLOOKUP(A23,'GDP增速（all）'!$A$2:$O$265,11,FALSE)</f>
        <v>3.3184475369999999</v>
      </c>
      <c r="F23">
        <f>VLOOKUP(A23,'GDP增速（all）'!$A$2:$O$265,13,FALSE)</f>
        <v>3.0639081159999999</v>
      </c>
      <c r="G23">
        <f>VLOOKUP(A23,'GDP增速（all）'!$A$2:$O$265,15,FALSE)</f>
        <v>5.3490251149999999</v>
      </c>
    </row>
    <row r="24" spans="1:7">
      <c r="A24" s="19" t="s">
        <v>50</v>
      </c>
      <c r="B24">
        <f>VLOOKUP(A24,'GDP增速（all）'!$A$2:$O$265,5,FALSE)</f>
        <v>5.9232776859999996</v>
      </c>
      <c r="C24">
        <f>VLOOKUP(A24,'GDP增速（all）'!$A$2:$O$265,7,FALSE)</f>
        <v>3.8157179170000002</v>
      </c>
      <c r="D24">
        <f>VLOOKUP(A24,'GDP增速（all）'!$A$2:$O$265,9,FALSE)</f>
        <v>3.009961262</v>
      </c>
      <c r="E24">
        <f>VLOOKUP(A24,'GDP增速（all）'!$A$2:$O$265,11,FALSE)</f>
        <v>2.669493927</v>
      </c>
      <c r="F24">
        <f>VLOOKUP(A24,'GDP增速（all）'!$A$2:$O$265,13,FALSE)</f>
        <v>1.05985639</v>
      </c>
      <c r="G24">
        <f>VLOOKUP(A24,'GDP增速（all）'!$A$2:$O$265,15,FALSE)</f>
        <v>2.9902141699999998</v>
      </c>
    </row>
    <row r="25" spans="1:7">
      <c r="A25" s="19" t="s">
        <v>93</v>
      </c>
      <c r="B25">
        <f>VLOOKUP(A25,'GDP增速（all）'!$A$2:$O$265,5,FALSE)</f>
        <v>4.1168280419999999</v>
      </c>
      <c r="C25">
        <f>VLOOKUP(A25,'GDP增速（all）'!$A$2:$O$265,7,FALSE)</f>
        <v>2.3903522970000002</v>
      </c>
      <c r="D25">
        <f>VLOOKUP(A25,'GDP增速（all）'!$A$2:$O$265,9,FALSE)</f>
        <v>3.0149002889999998</v>
      </c>
      <c r="E25">
        <f>VLOOKUP(A25,'GDP增速（all）'!$A$2:$O$265,11,FALSE)</f>
        <v>1.047576632</v>
      </c>
      <c r="F25">
        <f>VLOOKUP(A25,'GDP增速（all）'!$A$2:$O$265,13,FALSE)</f>
        <v>0.513761468</v>
      </c>
      <c r="G25">
        <f>VLOOKUP(A25,'GDP增速（all）'!$A$2:$O$265,15,FALSE)</f>
        <v>2.2484803929999999</v>
      </c>
    </row>
    <row r="26" spans="1:7">
      <c r="A26" s="19" t="s">
        <v>88</v>
      </c>
      <c r="B26">
        <f>VLOOKUP(A26,'GDP增速（all）'!$A$2:$O$265,5,FALSE)</f>
        <v>9.8556548520000007</v>
      </c>
      <c r="C26">
        <f>VLOOKUP(A26,'GDP增速（all）'!$A$2:$O$265,7,FALSE)</f>
        <v>5.8278393919999996</v>
      </c>
      <c r="D26">
        <f>VLOOKUP(A26,'GDP增速（all）'!$A$2:$O$265,9,FALSE)</f>
        <v>9.7789039459999998</v>
      </c>
      <c r="E26">
        <f>VLOOKUP(A26,'GDP增速（all）'!$A$2:$O$265,11,FALSE)</f>
        <v>5.066743218</v>
      </c>
      <c r="F26">
        <f>VLOOKUP(A26,'GDP增速（all）'!$A$2:$O$265,13,FALSE)</f>
        <v>4.9534999439999998</v>
      </c>
      <c r="G26">
        <f>VLOOKUP(A26,'GDP增速（all）'!$A$2:$O$265,15,FALSE)</f>
        <v>3.6921008639999999</v>
      </c>
    </row>
    <row r="27" spans="1:7">
      <c r="A27" s="19" t="s">
        <v>56</v>
      </c>
      <c r="B27">
        <f>VLOOKUP(A27,'GDP增速（all）'!$A$2:$O$265,5,FALSE)</f>
        <v>4.2377768360000001</v>
      </c>
      <c r="C27">
        <f>VLOOKUP(A27,'GDP增速（all）'!$A$2:$O$265,7,FALSE)</f>
        <v>3.510608639</v>
      </c>
      <c r="D27">
        <f>VLOOKUP(A27,'GDP增速（all）'!$A$2:$O$265,9,FALSE)</f>
        <v>3.9976740020000001</v>
      </c>
      <c r="E27">
        <f>VLOOKUP(A27,'GDP增速（all）'!$A$2:$O$265,11,FALSE)</f>
        <v>2.9713983449999999</v>
      </c>
      <c r="F27">
        <f>VLOOKUP(A27,'GDP增速（all）'!$A$2:$O$265,13,FALSE)</f>
        <v>1.159600975</v>
      </c>
      <c r="G27">
        <f>VLOOKUP(A27,'GDP增速（all）'!$A$2:$O$265,15,FALSE)</f>
        <v>2.664453323</v>
      </c>
    </row>
    <row r="28" spans="1:7">
      <c r="A28" s="19" t="s">
        <v>59</v>
      </c>
      <c r="B28">
        <f>VLOOKUP(A28,'GDP增速（all）'!$A$2:$O$265,5,FALSE)</f>
        <v>10.59143729</v>
      </c>
      <c r="C28">
        <f>VLOOKUP(A28,'GDP增速（all）'!$A$2:$O$265,7,FALSE)</f>
        <v>4.7892427919999996</v>
      </c>
      <c r="D28">
        <f>VLOOKUP(A28,'GDP增速（all）'!$A$2:$O$265,9,FALSE)</f>
        <v>2.2029390229999999</v>
      </c>
      <c r="E28">
        <f>VLOOKUP(A28,'GDP增速（all）'!$A$2:$O$265,11,FALSE)</f>
        <v>2.7975854340000001</v>
      </c>
      <c r="F28">
        <f>VLOOKUP(A28,'GDP增速（all）'!$A$2:$O$265,13,FALSE)</f>
        <v>-3.0635984500000002</v>
      </c>
      <c r="G28">
        <f>VLOOKUP(A28,'GDP增速（all）'!$A$2:$O$265,15,FALSE)</f>
        <v>1.500401707</v>
      </c>
    </row>
    <row r="29" spans="1:7">
      <c r="A29" s="20" t="s">
        <v>21</v>
      </c>
      <c r="B29">
        <f>VLOOKUP(A29,'GDP增速（all）'!$A$2:$O$265,5,FALSE)</f>
        <v>2.4797569429999999</v>
      </c>
      <c r="C29">
        <f>VLOOKUP(A29,'GDP增速（all）'!$A$2:$O$265,7,FALSE)</f>
        <v>-2.3702641199999999</v>
      </c>
      <c r="D29">
        <f>VLOOKUP(A29,'GDP增速（all）'!$A$2:$O$265,9,FALSE)</f>
        <v>6.6258182999999997</v>
      </c>
      <c r="E29">
        <f>VLOOKUP(A29,'GDP增速（all）'!$A$2:$O$265,11,FALSE)</f>
        <v>0.50087698199999997</v>
      </c>
      <c r="F29">
        <f>VLOOKUP(A29,'GDP增速（all）'!$A$2:$O$265,13,FALSE)</f>
        <v>2.925868226</v>
      </c>
      <c r="G29">
        <f>VLOOKUP(A29,'GDP增速（all）'!$A$2:$O$265,15,FALSE)</f>
        <v>1.246273814</v>
      </c>
    </row>
    <row r="30" spans="1:7">
      <c r="A30" s="20" t="s">
        <v>37</v>
      </c>
      <c r="B30">
        <f>VLOOKUP(A30,'GDP增速（all）'!$A$2:$O$265,5,FALSE)</f>
        <v>7.2324084129999999</v>
      </c>
      <c r="C30">
        <f>VLOOKUP(A30,'GDP增速（all）'!$A$2:$O$265,7,FALSE)</f>
        <v>2.3113924149999998</v>
      </c>
      <c r="D30">
        <f>VLOOKUP(A30,'GDP增速（all）'!$A$2:$O$265,9,FALSE)</f>
        <v>2.6511707480000002</v>
      </c>
      <c r="E30">
        <f>VLOOKUP(A30,'GDP增速（all）'!$A$2:$O$265,11,FALSE)</f>
        <v>3.0963303469999999</v>
      </c>
      <c r="F30">
        <f>VLOOKUP(A30,'GDP增速（all）'!$A$2:$O$265,13,FALSE)</f>
        <v>2.0037336250000002</v>
      </c>
      <c r="G30">
        <f>VLOOKUP(A30,'GDP增速（all）'!$A$2:$O$265,15,FALSE)</f>
        <v>1.940292205</v>
      </c>
    </row>
    <row r="31" spans="1:7">
      <c r="A31" s="20" t="s">
        <v>95</v>
      </c>
      <c r="B31">
        <f>VLOOKUP(A31,'GDP增速（all）'!$A$2:$O$265,5,FALSE)</f>
        <v>9.1265683010000007</v>
      </c>
      <c r="C31">
        <f>VLOOKUP(A31,'GDP增速（all）'!$A$2:$O$265,7,FALSE)</f>
        <v>8.332459107</v>
      </c>
      <c r="D31">
        <f>VLOOKUP(A31,'GDP增速（all）'!$A$2:$O$265,9,FALSE)</f>
        <v>6.139724706</v>
      </c>
      <c r="E31">
        <f>VLOOKUP(A31,'GDP增速（all）'!$A$2:$O$265,11,FALSE)</f>
        <v>2.382157372</v>
      </c>
      <c r="F31">
        <f>VLOOKUP(A31,'GDP增速（all）'!$A$2:$O$265,13,FALSE)</f>
        <v>3.953318715</v>
      </c>
      <c r="G31">
        <f>VLOOKUP(A31,'GDP增速（all）'!$A$2:$O$265,15,FALSE)</f>
        <v>3.976935718</v>
      </c>
    </row>
    <row r="32" spans="1:7">
      <c r="A32" s="20" t="s">
        <v>89</v>
      </c>
      <c r="B32">
        <f>VLOOKUP(A32,'GDP增速（all）'!$A$2:$O$265,5,FALSE)</f>
        <v>5.0941954469999997</v>
      </c>
      <c r="C32">
        <f>VLOOKUP(A32,'GDP增速（all）'!$A$2:$O$265,7,FALSE)</f>
        <v>7.5282258300000002</v>
      </c>
      <c r="D32">
        <f>VLOOKUP(A32,'GDP增速（all）'!$A$2:$O$265,9,FALSE)</f>
        <v>1.921150318</v>
      </c>
      <c r="E32">
        <f>VLOOKUP(A32,'GDP增速（all）'!$A$2:$O$265,11,FALSE)</f>
        <v>0.50395573999999999</v>
      </c>
      <c r="F32">
        <f>VLOOKUP(A32,'GDP增速（all）'!$A$2:$O$265,13,FALSE)</f>
        <v>-3.2759169099999998</v>
      </c>
      <c r="G32">
        <f>VLOOKUP(A32,'GDP增速（all）'!$A$2:$O$265,15,FALSE)</f>
        <v>1.3172239990000001</v>
      </c>
    </row>
    <row r="33" spans="1:7">
      <c r="A33" s="20" t="s">
        <v>96</v>
      </c>
      <c r="B33">
        <f>VLOOKUP(A33,'GDP增速（all）'!$A$2:$O$265,5,FALSE)</f>
        <v>1.1435845870000001</v>
      </c>
      <c r="C33">
        <f>VLOOKUP(A33,'GDP增速（all）'!$A$2:$O$265,7,FALSE)</f>
        <v>5.1181181430000002</v>
      </c>
      <c r="D33">
        <f>VLOOKUP(A33,'GDP增速（all）'!$A$2:$O$265,9,FALSE)</f>
        <v>3.6423226789999998</v>
      </c>
      <c r="E33">
        <f>VLOOKUP(A33,'GDP增速（all）'!$A$2:$O$265,11,FALSE)</f>
        <v>2.8043401280000002</v>
      </c>
      <c r="F33">
        <f>VLOOKUP(A33,'GDP增速（all）'!$A$2:$O$265,13,FALSE)</f>
        <v>2.9105464589999999</v>
      </c>
      <c r="G33">
        <f>VLOOKUP(A33,'GDP增速（all）'!$A$2:$O$265,15,FALSE)</f>
        <v>2.1359581209999998</v>
      </c>
    </row>
    <row r="34" spans="1:7">
      <c r="A34" s="20" t="s">
        <v>86</v>
      </c>
      <c r="B34">
        <f>VLOOKUP(A34,'GDP增速（all）'!$A$2:$O$265,5,FALSE)</f>
        <v>4.0572331029999997</v>
      </c>
      <c r="C34">
        <f>VLOOKUP(A34,'GDP增速（all）'!$A$2:$O$265,7,FALSE)</f>
        <v>10.12539816</v>
      </c>
      <c r="D34">
        <f>VLOOKUP(A34,'GDP增速（all）'!$A$2:$O$265,9,FALSE)</f>
        <v>-1.02642045</v>
      </c>
      <c r="E34">
        <f>VLOOKUP(A34,'GDP增速（all）'!$A$2:$O$265,11,FALSE)</f>
        <v>-2.5126153200000001</v>
      </c>
      <c r="F34">
        <f>VLOOKUP(A34,'GDP增速（all）'!$A$2:$O$265,13,FALSE)</f>
        <v>-2.0803278399999998</v>
      </c>
      <c r="G34">
        <f>VLOOKUP(A34,'GDP增速（all）'!$A$2:$O$265,15,FALSE)</f>
        <v>-2.4817924499999999</v>
      </c>
    </row>
    <row r="35" spans="1:7">
      <c r="A35" s="20" t="s">
        <v>24</v>
      </c>
      <c r="B35">
        <f>VLOOKUP(A35,'GDP增速（all）'!$A$2:$O$265,5,FALSE)</f>
        <v>4.8317698890000003</v>
      </c>
      <c r="C35">
        <f>VLOOKUP(A35,'GDP增速（all）'!$A$2:$O$265,7,FALSE)</f>
        <v>7.4248473830000004</v>
      </c>
      <c r="D35">
        <f>VLOOKUP(A35,'GDP增速（all）'!$A$2:$O$265,9,FALSE)</f>
        <v>5.4734541930000002</v>
      </c>
      <c r="E35">
        <f>VLOOKUP(A35,'GDP增速（all）'!$A$2:$O$265,11,FALSE)</f>
        <v>6.0067219459999999</v>
      </c>
      <c r="F35">
        <f>VLOOKUP(A35,'GDP增速（all）'!$A$2:$O$265,13,FALSE)</f>
        <v>4.4497557649999999</v>
      </c>
      <c r="G35">
        <f>VLOOKUP(A35,'GDP增速（all）'!$A$2:$O$265,15,FALSE)</f>
        <v>4.7416064499999999</v>
      </c>
    </row>
    <row r="36" spans="1:7">
      <c r="A36" s="20" t="s">
        <v>101</v>
      </c>
      <c r="B36">
        <f>VLOOKUP(A36,'GDP增速（all）'!$A$2:$O$265,5,FALSE)</f>
        <v>-0.81173669999999998</v>
      </c>
      <c r="C36">
        <f>VLOOKUP(A36,'GDP增速（all）'!$A$2:$O$265,7,FALSE)</f>
        <v>-1.4660593</v>
      </c>
      <c r="D36">
        <f>VLOOKUP(A36,'GDP增速（all）'!$A$2:$O$265,9,FALSE)</f>
        <v>-0.61363604000000005</v>
      </c>
      <c r="E36">
        <f>VLOOKUP(A36,'GDP增速（all）'!$A$2:$O$265,11,FALSE)</f>
        <v>0.69147810899999995</v>
      </c>
      <c r="F36">
        <f>VLOOKUP(A36,'GDP增速（all）'!$A$2:$O$265,13,FALSE)</f>
        <v>1.3756387269999999</v>
      </c>
      <c r="G36">
        <f>VLOOKUP(A36,'GDP增速（all）'!$A$2:$O$265,15,FALSE)</f>
        <v>1.9408781470000001</v>
      </c>
    </row>
    <row r="37" spans="1:7">
      <c r="A37" s="20" t="s">
        <v>51</v>
      </c>
      <c r="B37">
        <f>VLOOKUP(A37,'GDP增速（all）'!$A$2:$O$265,5,FALSE)</f>
        <v>2.6498119670000002</v>
      </c>
      <c r="C37">
        <f>VLOOKUP(A37,'GDP增速（all）'!$A$2:$O$265,7,FALSE)</f>
        <v>6.0392495459999997</v>
      </c>
      <c r="D37">
        <f>VLOOKUP(A37,'GDP增速（all）'!$A$2:$O$265,9,FALSE)</f>
        <v>5.0616820130000004</v>
      </c>
      <c r="E37">
        <f>VLOOKUP(A37,'GDP增速（all）'!$A$2:$O$265,11,FALSE)</f>
        <v>5.7577888469999996</v>
      </c>
      <c r="F37">
        <f>VLOOKUP(A37,'GDP增速（all）'!$A$2:$O$265,13,FALSE)</f>
        <v>-0.28070799000000002</v>
      </c>
      <c r="G37">
        <f>VLOOKUP(A37,'GDP增速（all）'!$A$2:$O$265,15,FALSE)</f>
        <v>0.69837410700000002</v>
      </c>
    </row>
    <row r="38" spans="1:7">
      <c r="A38" s="20" t="s">
        <v>18</v>
      </c>
      <c r="B38">
        <f>VLOOKUP(A38,'GDP增速（all）'!$A$2:$O$265,5,FALSE)</f>
        <v>4.3444873050000004</v>
      </c>
      <c r="C38">
        <f>VLOOKUP(A38,'GDP增速（all）'!$A$2:$O$265,7,FALSE)</f>
        <v>7.3344999599999996</v>
      </c>
      <c r="D38">
        <f>VLOOKUP(A38,'GDP增速（all）'!$A$2:$O$265,9,FALSE)</f>
        <v>6.8969517109999998</v>
      </c>
      <c r="E38">
        <f>VLOOKUP(A38,'GDP增速（all）'!$A$2:$O$265,11,FALSE)</f>
        <v>6.3479874829999998</v>
      </c>
      <c r="F38">
        <f>VLOOKUP(A38,'GDP增速（all）'!$A$2:$O$265,13,FALSE)</f>
        <v>7.1494567499999997</v>
      </c>
      <c r="G38">
        <f>VLOOKUP(A38,'GDP增速（all）'!$A$2:$O$265,15,FALSE)</f>
        <v>6.3414855709999998</v>
      </c>
    </row>
    <row r="39" spans="1:7">
      <c r="A39" s="20" t="s">
        <v>102</v>
      </c>
      <c r="B39">
        <f>VLOOKUP(A39,'GDP增速（all）'!$A$2:$O$265,5,FALSE)</f>
        <v>3.5295305529999998</v>
      </c>
      <c r="C39">
        <f>VLOOKUP(A39,'GDP增速（all）'!$A$2:$O$265,7,FALSE)</f>
        <v>5.8441772959999998</v>
      </c>
      <c r="D39">
        <f>VLOOKUP(A39,'GDP增速（all）'!$A$2:$O$265,9,FALSE)</f>
        <v>5.3186280000000004</v>
      </c>
      <c r="E39">
        <f>VLOOKUP(A39,'GDP增速（all）'!$A$2:$O$265,11,FALSE)</f>
        <v>1.7667397840000001</v>
      </c>
      <c r="F39">
        <f>VLOOKUP(A39,'GDP增速（all）'!$A$2:$O$265,13,FALSE)</f>
        <v>1.711089289</v>
      </c>
      <c r="G39">
        <f>VLOOKUP(A39,'GDP增速（all）'!$A$2:$O$265,15,FALSE)</f>
        <v>3.9493208910000002</v>
      </c>
    </row>
    <row r="40" spans="1:7">
      <c r="A40" s="20" t="s">
        <v>29</v>
      </c>
      <c r="B40">
        <f>VLOOKUP(A40,'GDP增速（all）'!$A$2:$O$265,5,FALSE)</f>
        <v>6.2497727550000004</v>
      </c>
      <c r="C40">
        <f>VLOOKUP(A40,'GDP增速（all）'!$A$2:$O$265,7,FALSE)</f>
        <v>5.0394936750000001</v>
      </c>
      <c r="D40">
        <f>VLOOKUP(A40,'GDP增速（all）'!$A$2:$O$265,9,FALSE)</f>
        <v>5.4114449020000004</v>
      </c>
      <c r="E40">
        <f>VLOOKUP(A40,'GDP增速（all）'!$A$2:$O$265,11,FALSE)</f>
        <v>3.6524816979999999</v>
      </c>
      <c r="F40">
        <f>VLOOKUP(A40,'GDP增速（all）'!$A$2:$O$265,13,FALSE)</f>
        <v>1.670624758</v>
      </c>
      <c r="G40">
        <f>VLOOKUP(A40,'GDP增速（all）'!$A$2:$O$265,15,FALSE)</f>
        <v>2.4341107809999998</v>
      </c>
    </row>
    <row r="41" spans="1:7">
      <c r="A41" s="20" t="s">
        <v>91</v>
      </c>
      <c r="B41">
        <f>VLOOKUP(A41,'GDP增速（all）'!$A$2:$O$265,5,FALSE)</f>
        <v>6.3571305999999996</v>
      </c>
      <c r="C41">
        <f>VLOOKUP(A41,'GDP增速（all）'!$A$2:$O$265,7,FALSE)</f>
        <v>3.5252986690000001</v>
      </c>
      <c r="D41">
        <f>VLOOKUP(A41,'GDP增速（all）'!$A$2:$O$265,9,FALSE)</f>
        <v>5.6419620669999997</v>
      </c>
      <c r="E41">
        <f>VLOOKUP(A41,'GDP增速（all）'!$A$2:$O$265,11,FALSE)</f>
        <v>3.788868549</v>
      </c>
      <c r="F41">
        <f>VLOOKUP(A41,'GDP增速（all）'!$A$2:$O$265,13,FALSE)</f>
        <v>-1.22638398</v>
      </c>
      <c r="G41">
        <f>VLOOKUP(A41,'GDP增速（all）'!$A$2:$O$265,15,FALSE)</f>
        <v>1.2892919329999999</v>
      </c>
    </row>
    <row r="42" spans="1:7">
      <c r="A42" s="20" t="s">
        <v>39</v>
      </c>
      <c r="B42">
        <f>VLOOKUP(A42,'GDP增速（all）'!$A$2:$O$265,5,FALSE)</f>
        <v>2.3999999989999998</v>
      </c>
      <c r="C42">
        <f>VLOOKUP(A42,'GDP增速（all）'!$A$2:$O$265,7,FALSE)</f>
        <v>3.6</v>
      </c>
      <c r="D42">
        <f>VLOOKUP(A42,'GDP增速（all）'!$A$2:$O$265,9,FALSE)</f>
        <v>3.3999999980000002</v>
      </c>
      <c r="E42">
        <f>VLOOKUP(A42,'GDP增速（all）'!$A$2:$O$265,11,FALSE)</f>
        <v>3.8000000009999999</v>
      </c>
      <c r="F42">
        <f>VLOOKUP(A42,'GDP增速（all）'!$A$2:$O$265,13,FALSE)</f>
        <v>3.2</v>
      </c>
      <c r="G42">
        <f>VLOOKUP(A42,'GDP增速（all）'!$A$2:$O$265,15,FALSE)</f>
        <v>1.400000001</v>
      </c>
    </row>
    <row r="43" spans="1:7">
      <c r="A43" s="20" t="s">
        <v>90</v>
      </c>
      <c r="B43">
        <f>VLOOKUP(A43,'GDP增速（all）'!$A$2:$O$265,5,FALSE)</f>
        <v>6.148497195</v>
      </c>
      <c r="C43">
        <f>VLOOKUP(A43,'GDP增速（all）'!$A$2:$O$265,7,FALSE)</f>
        <v>4.1267193689999999</v>
      </c>
      <c r="D43">
        <f>VLOOKUP(A43,'GDP增速（all）'!$A$2:$O$265,9,FALSE)</f>
        <v>5.1222746609999996</v>
      </c>
      <c r="E43">
        <f>VLOOKUP(A43,'GDP增速（all）'!$A$2:$O$265,11,FALSE)</f>
        <v>5.4605671539999996</v>
      </c>
      <c r="F43">
        <f>VLOOKUP(A43,'GDP增速（all）'!$A$2:$O$265,13,FALSE)</f>
        <v>4.2639218540000003</v>
      </c>
      <c r="G43">
        <f>VLOOKUP(A43,'GDP增速（all）'!$A$2:$O$265,15,FALSE)</f>
        <v>4.2236227690000003</v>
      </c>
    </row>
    <row r="44" spans="1:7">
      <c r="A44" s="20" t="s">
        <v>19</v>
      </c>
      <c r="B44">
        <f>VLOOKUP(A44,'GDP增速（all）'!$A$2:$O$265,5,FALSE)</f>
        <v>3.3</v>
      </c>
      <c r="C44">
        <f>VLOOKUP(A44,'GDP增速（all）'!$A$2:$O$265,7,FALSE)</f>
        <v>7.3</v>
      </c>
      <c r="D44">
        <f>VLOOKUP(A44,'GDP增速（all）'!$A$2:$O$265,9,FALSE)</f>
        <v>4.8</v>
      </c>
      <c r="E44">
        <f>VLOOKUP(A44,'GDP增速（all）'!$A$2:$O$265,11,FALSE)</f>
        <v>4.2000000010000003</v>
      </c>
      <c r="F44">
        <f>VLOOKUP(A44,'GDP增速（all）'!$A$2:$O$265,13,FALSE)</f>
        <v>1.1000000000000001</v>
      </c>
      <c r="G44">
        <f>VLOOKUP(A44,'GDP增速（all）'!$A$2:$O$265,15,FALSE)</f>
        <v>4.0999999999999996</v>
      </c>
    </row>
    <row r="45" spans="1:7">
      <c r="A45" s="20" t="s">
        <v>80</v>
      </c>
      <c r="B45">
        <f>VLOOKUP(A45,'GDP增速（all）'!$A$2:$O$265,5,FALSE)</f>
        <v>2.304024911</v>
      </c>
      <c r="C45">
        <f>VLOOKUP(A45,'GDP增速（all）'!$A$2:$O$265,7,FALSE)</f>
        <v>3.8343925049999998</v>
      </c>
      <c r="D45">
        <f>VLOOKUP(A45,'GDP增速（all）'!$A$2:$O$265,9,FALSE)</f>
        <v>0.23868172100000001</v>
      </c>
      <c r="E45">
        <f>VLOOKUP(A45,'GDP增速（all）'!$A$2:$O$265,11,FALSE)</f>
        <v>-6.5526312899999999</v>
      </c>
      <c r="F45">
        <f>VLOOKUP(A45,'GDP增速（all）'!$A$2:$O$265,13,FALSE)</f>
        <v>2.2350676190000001</v>
      </c>
      <c r="G45">
        <f>VLOOKUP(A45,'GDP增速（all）'!$A$2:$O$265,15,FALSE)</f>
        <v>3.4052985219999998</v>
      </c>
    </row>
    <row r="46" spans="1:7">
      <c r="A46" s="20" t="s">
        <v>43</v>
      </c>
      <c r="B46">
        <f>VLOOKUP(A46,'GDP增速（all）'!$A$2:$O$265,5,FALSE)</f>
        <v>6.2454373629999997</v>
      </c>
      <c r="C46">
        <f>VLOOKUP(A46,'GDP增速（all）'!$A$2:$O$265,7,FALSE)</f>
        <v>8.5636317480000006</v>
      </c>
      <c r="D46">
        <f>VLOOKUP(A46,'GDP增速（all）'!$A$2:$O$265,9,FALSE)</f>
        <v>4.4561672129999996</v>
      </c>
      <c r="E46">
        <f>VLOOKUP(A46,'GDP增速（all）'!$A$2:$O$265,11,FALSE)</f>
        <v>4.1492898929999997</v>
      </c>
      <c r="F46">
        <f>VLOOKUP(A46,'GDP增速（all）'!$A$2:$O$265,13,FALSE)</f>
        <v>4.3037374570000004</v>
      </c>
      <c r="G46">
        <f>VLOOKUP(A46,'GDP增速（all）'!$A$2:$O$265,15,FALSE)</f>
        <v>4.4788234840000003</v>
      </c>
    </row>
    <row r="47" spans="1:7">
      <c r="A47" s="20" t="s">
        <v>54</v>
      </c>
      <c r="B47">
        <f>VLOOKUP(A47,'GDP增速（all）'!$A$2:$O$265,5,FALSE)</f>
        <v>7.8019633339999999</v>
      </c>
      <c r="C47">
        <f>VLOOKUP(A47,'GDP增速（all）'!$A$2:$O$265,7,FALSE)</f>
        <v>-0.33317915999999997</v>
      </c>
      <c r="D47">
        <f>VLOOKUP(A47,'GDP增速（all）'!$A$2:$O$265,9,FALSE)</f>
        <v>-1.43983572</v>
      </c>
      <c r="E47">
        <f>VLOOKUP(A47,'GDP增速（all）'!$A$2:$O$265,11,FALSE)</f>
        <v>2.6794256679999999</v>
      </c>
      <c r="F47">
        <f>VLOOKUP(A47,'GDP增速（all）'!$A$2:$O$265,13,FALSE)</f>
        <v>4.699976039</v>
      </c>
      <c r="G47">
        <f>VLOOKUP(A47,'GDP增速（all）'!$A$2:$O$265,15,FALSE)</f>
        <v>-2.3208273199999998</v>
      </c>
    </row>
    <row r="48" spans="1:7">
      <c r="A48" s="20" t="s">
        <v>16</v>
      </c>
      <c r="B48">
        <f>VLOOKUP(A48,'GDP增速（all）'!$A$2:$O$265,5,FALSE)</f>
        <v>8.1996958129999999</v>
      </c>
      <c r="C48">
        <f>VLOOKUP(A48,'GDP增速（all）'!$A$2:$O$265,7,FALSE)</f>
        <v>4.8033168640000001</v>
      </c>
      <c r="D48">
        <f>VLOOKUP(A48,'GDP增速（all）'!$A$2:$O$265,9,FALSE)</f>
        <v>9.3317368270000003</v>
      </c>
      <c r="E48">
        <f>VLOOKUP(A48,'GDP增速（all）'!$A$2:$O$265,11,FALSE)</f>
        <v>2.75220026</v>
      </c>
      <c r="F48">
        <f>VLOOKUP(A48,'GDP增速（all）'!$A$2:$O$265,13,FALSE)</f>
        <v>4.9593715009999997</v>
      </c>
      <c r="G48">
        <f>VLOOKUP(A48,'GDP增速（all）'!$A$2:$O$265,15,FALSE)</f>
        <v>1.7633875910000001</v>
      </c>
    </row>
    <row r="49" spans="1:7">
      <c r="A49" s="20" t="s">
        <v>57</v>
      </c>
      <c r="B49">
        <f>VLOOKUP(A49,'GDP增速（all）'!$A$2:$O$265,5,FALSE)</f>
        <v>7.7738958150000004</v>
      </c>
      <c r="C49">
        <f>VLOOKUP(A49,'GDP增速（all）'!$A$2:$O$265,7,FALSE)</f>
        <v>10.29822332</v>
      </c>
      <c r="D49">
        <f>VLOOKUP(A49,'GDP增速（all）'!$A$2:$O$265,9,FALSE)</f>
        <v>7.5975932110000004</v>
      </c>
      <c r="E49">
        <f>VLOOKUP(A49,'GDP增速（all）'!$A$2:$O$265,11,FALSE)</f>
        <v>4.6977291499999998</v>
      </c>
      <c r="F49">
        <f>VLOOKUP(A49,'GDP增速（all）'!$A$2:$O$265,13,FALSE)</f>
        <v>3.7767754920000001</v>
      </c>
      <c r="G49">
        <f>VLOOKUP(A49,'GDP增速（all）'!$A$2:$O$265,15,FALSE)</f>
        <v>4.0348115699999996</v>
      </c>
    </row>
    <row r="50" spans="1:7">
      <c r="A50" s="20" t="s">
        <v>55</v>
      </c>
      <c r="B50">
        <f>VLOOKUP(A50,'GDP增速（all）'!$A$2:$O$265,5,FALSE)</f>
        <v>5.6864168599999996</v>
      </c>
      <c r="C50">
        <f>VLOOKUP(A50,'GDP增速（all）'!$A$2:$O$265,7,FALSE)</f>
        <v>6.3365234270000004</v>
      </c>
      <c r="D50">
        <f>VLOOKUP(A50,'GDP增速（all）'!$A$2:$O$265,9,FALSE)</f>
        <v>4.5001535600000002</v>
      </c>
      <c r="E50">
        <f>VLOOKUP(A50,'GDP增速（all）'!$A$2:$O$265,11,FALSE)</f>
        <v>6.7324618679999997</v>
      </c>
      <c r="F50">
        <f>VLOOKUP(A50,'GDP增速（all）'!$A$2:$O$265,13,FALSE)</f>
        <v>6.8671161959999996</v>
      </c>
      <c r="G50">
        <f>VLOOKUP(A50,'GDP增速（all）'!$A$2:$O$265,15,FALSE)</f>
        <v>5.444967632</v>
      </c>
    </row>
    <row r="51" spans="1:7">
      <c r="A51" s="20" t="s">
        <v>30</v>
      </c>
      <c r="B51">
        <f>VLOOKUP(A51,'GDP增速（all）'!$A$2:$O$265,5,FALSE)</f>
        <v>1.725698849</v>
      </c>
      <c r="C51">
        <f>VLOOKUP(A51,'GDP增速（all）'!$A$2:$O$265,7,FALSE)</f>
        <v>7.5133905329999999</v>
      </c>
      <c r="D51">
        <f>VLOOKUP(A51,'GDP增速（all）'!$A$2:$O$265,9,FALSE)</f>
        <v>7.2427962020000001</v>
      </c>
      <c r="E51">
        <f>VLOOKUP(A51,'GDP增速（all）'!$A$2:$O$265,11,FALSE)</f>
        <v>0.98442510999999999</v>
      </c>
      <c r="F51">
        <f>VLOOKUP(A51,'GDP增速（all）'!$A$2:$O$265,13,FALSE)</f>
        <v>3.4292197120000001</v>
      </c>
      <c r="G51">
        <f>VLOOKUP(A51,'GDP增速（all）'!$A$2:$O$265,15,FALSE)</f>
        <v>4.1507620879999996</v>
      </c>
    </row>
    <row r="52" spans="1:7">
      <c r="A52" s="20" t="s">
        <v>46</v>
      </c>
      <c r="B52">
        <f>VLOOKUP(A52,'GDP增速（all）'!$A$2:$O$265,5,FALSE)</f>
        <v>9.1497989749999995</v>
      </c>
      <c r="C52">
        <f>VLOOKUP(A52,'GDP增速（all）'!$A$2:$O$265,7,FALSE)</f>
        <v>7.8997118889999998</v>
      </c>
      <c r="D52">
        <f>VLOOKUP(A52,'GDP增速（all）'!$A$2:$O$265,9,FALSE)</f>
        <v>9.2927894050000006</v>
      </c>
      <c r="E52">
        <f>VLOOKUP(A52,'GDP增速（all）'!$A$2:$O$265,11,FALSE)</f>
        <v>2.8974388370000002</v>
      </c>
      <c r="F52">
        <f>VLOOKUP(A52,'GDP增速（all）'!$A$2:$O$265,13,FALSE)</f>
        <v>3.447792991</v>
      </c>
      <c r="G52">
        <f>VLOOKUP(A52,'GDP增速（all）'!$A$2:$O$265,15,FALSE)</f>
        <v>6.2634807319999997</v>
      </c>
    </row>
    <row r="53" spans="1:7">
      <c r="A53" s="20" t="s">
        <v>53</v>
      </c>
      <c r="B53">
        <f>VLOOKUP(A53,'GDP增速（all）'!$A$2:$O$265,5,FALSE)</f>
        <v>4.0563757269999998</v>
      </c>
      <c r="C53">
        <f>VLOOKUP(A53,'GDP增速（all）'!$A$2:$O$265,7,FALSE)</f>
        <v>3.5627453899999999</v>
      </c>
      <c r="D53">
        <f>VLOOKUP(A53,'GDP增速（all）'!$A$2:$O$265,9,FALSE)</f>
        <v>5.1173942370000001</v>
      </c>
      <c r="E53">
        <f>VLOOKUP(A53,'GDP增速（all）'!$A$2:$O$265,11,FALSE)</f>
        <v>6.6135001029999998</v>
      </c>
      <c r="F53">
        <f>VLOOKUP(A53,'GDP增速（all）'!$A$2:$O$265,13,FALSE)</f>
        <v>6.3560685719999999</v>
      </c>
      <c r="G53">
        <f>VLOOKUP(A53,'GDP增速（all）'!$A$2:$O$265,15,FALSE)</f>
        <v>6.3795565840000004</v>
      </c>
    </row>
    <row r="54" spans="1:7">
      <c r="A54" s="20" t="s">
        <v>49</v>
      </c>
      <c r="B54">
        <f>VLOOKUP(A54,'GDP增速（all）'!$A$2:$O$265,5,FALSE)</f>
        <v>0.23228274600000001</v>
      </c>
      <c r="C54">
        <f>VLOOKUP(A54,'GDP增速（all）'!$A$2:$O$265,7,FALSE)</f>
        <v>8.4056992239999992</v>
      </c>
      <c r="D54">
        <f>VLOOKUP(A54,'GDP增速（all）'!$A$2:$O$265,9,FALSE)</f>
        <v>4.5632091309999998</v>
      </c>
      <c r="E54">
        <f>VLOOKUP(A54,'GDP增速（all）'!$A$2:$O$265,11,FALSE)</f>
        <v>5.3571256439999999</v>
      </c>
      <c r="F54">
        <f>VLOOKUP(A54,'GDP增速（all）'!$A$2:$O$265,13,FALSE)</f>
        <v>5.8789492990000003</v>
      </c>
      <c r="G54">
        <f>VLOOKUP(A54,'GDP增速（all）'!$A$2:$O$265,15,FALSE)</f>
        <v>6.3184507019999998</v>
      </c>
    </row>
    <row r="55" spans="1:7">
      <c r="A55" s="20" t="s">
        <v>38</v>
      </c>
      <c r="B55">
        <f>VLOOKUP(A55,'GDP增速（all）'!$A$2:$O$265,5,FALSE)</f>
        <v>5.6617712080000002</v>
      </c>
      <c r="C55">
        <f>VLOOKUP(A55,'GDP增速（all）'!$A$2:$O$265,7,FALSE)</f>
        <v>6.4232382169999998</v>
      </c>
      <c r="D55">
        <f>VLOOKUP(A55,'GDP增速（all）'!$A$2:$O$265,9,FALSE)</f>
        <v>5.2473671560000001</v>
      </c>
      <c r="E55">
        <f>VLOOKUP(A55,'GDP增速（all）'!$A$2:$O$265,11,FALSE)</f>
        <v>5.9836546369999999</v>
      </c>
      <c r="F55">
        <f>VLOOKUP(A55,'GDP增速（all）'!$A$2:$O$265,13,FALSE)</f>
        <v>6.2108116679999998</v>
      </c>
      <c r="G55">
        <f>VLOOKUP(A55,'GDP增速（all）'!$A$2:$O$265,15,FALSE)</f>
        <v>7.0757886169999997</v>
      </c>
    </row>
    <row r="56" spans="1:7">
      <c r="A56" s="20" t="s">
        <v>36</v>
      </c>
      <c r="B56">
        <f>VLOOKUP(A56,'GDP增速（all）'!$A$2:$O$265,5,FALSE)</f>
        <v>6.0137036000000004</v>
      </c>
      <c r="C56">
        <f>VLOOKUP(A56,'GDP增速（all）'!$A$2:$O$265,7,FALSE)</f>
        <v>6.2238541810000001</v>
      </c>
      <c r="D56">
        <f>VLOOKUP(A56,'GDP增速（all）'!$A$2:$O$265,9,FALSE)</f>
        <v>6.030050653</v>
      </c>
      <c r="E56">
        <f>VLOOKUP(A56,'GDP增速（all）'!$A$2:$O$265,11,FALSE)</f>
        <v>5.0066684260000001</v>
      </c>
      <c r="F56">
        <f>VLOOKUP(A56,'GDP增速（all）'!$A$2:$O$265,13,FALSE)</f>
        <v>5.0330691830000003</v>
      </c>
      <c r="G56">
        <f>VLOOKUP(A56,'GDP增速（all）'!$A$2:$O$265,15,FALSE)</f>
        <v>5.1697056090000002</v>
      </c>
    </row>
    <row r="57" spans="1:7" ht="30">
      <c r="A57" s="20" t="s">
        <v>32</v>
      </c>
      <c r="B57">
        <f>VLOOKUP(A57,'GDP增速（all）'!$A$2:$O$265,5,FALSE)</f>
        <v>9.0291610169999998</v>
      </c>
      <c r="C57">
        <f>VLOOKUP(A57,'GDP增速（all）'!$A$2:$O$265,7,FALSE)</f>
        <v>7.5971679610000002</v>
      </c>
      <c r="D57">
        <f>VLOOKUP(A57,'GDP增速（all）'!$A$2:$O$265,9,FALSE)</f>
        <v>7.375687986</v>
      </c>
      <c r="E57">
        <f>VLOOKUP(A57,'GDP增速（all）'!$A$2:$O$265,11,FALSE)</f>
        <v>7.1793995500000003</v>
      </c>
      <c r="F57">
        <f>VLOOKUP(A57,'GDP增速（all）'!$A$2:$O$265,13,FALSE)</f>
        <v>6.0942102389999997</v>
      </c>
      <c r="G57">
        <f>VLOOKUP(A57,'GDP增速（all）'!$A$2:$O$265,15,FALSE)</f>
        <v>5.4464448619999999</v>
      </c>
    </row>
    <row r="58" spans="1:7">
      <c r="A58" s="20" t="s">
        <v>25</v>
      </c>
      <c r="B58">
        <f>VLOOKUP(A58,'GDP增速（all）'!$A$2:$O$265,5,FALSE)</f>
        <v>10.25530539</v>
      </c>
      <c r="C58">
        <f>VLOOKUP(A58,'GDP增速（all）'!$A$2:$O$265,7,FALSE)</f>
        <v>9.6344394520000005</v>
      </c>
      <c r="D58">
        <f>VLOOKUP(A58,'GDP增速（all）'!$A$2:$O$265,9,FALSE)</f>
        <v>7.3326704469999999</v>
      </c>
      <c r="E58">
        <f>VLOOKUP(A58,'GDP增速（all）'!$A$2:$O$265,11,FALSE)</f>
        <v>7.9909155969999999</v>
      </c>
      <c r="F58">
        <f>VLOOKUP(A58,'GDP增速（all）'!$A$2:$O$265,13,FALSE)</f>
        <v>5.7500644999999997</v>
      </c>
      <c r="G58">
        <f>VLOOKUP(A58,'GDP增速（all）'!$A$2:$O$265,15,FALSE)</f>
        <v>6.750460146</v>
      </c>
    </row>
    <row r="59" spans="1:7">
      <c r="A59" s="20" t="s">
        <v>47</v>
      </c>
      <c r="B59">
        <f>VLOOKUP(A59,'GDP增速（all）'!$A$2:$O$265,5,FALSE)</f>
        <v>-3.30843065</v>
      </c>
      <c r="C59">
        <f>VLOOKUP(A59,'GDP增速（all）'!$A$2:$O$265,7,FALSE)</f>
        <v>7.0898873150000004</v>
      </c>
      <c r="D59">
        <f>VLOOKUP(A59,'GDP增速（all）'!$A$2:$O$265,9,FALSE)</f>
        <v>5.2510769179999999</v>
      </c>
      <c r="E59">
        <f>VLOOKUP(A59,'GDP增速（all）'!$A$2:$O$265,11,FALSE)</f>
        <v>4.3149644409999999</v>
      </c>
      <c r="F59">
        <f>VLOOKUP(A59,'GDP增速（all）'!$A$2:$O$265,13,FALSE)</f>
        <v>2.0914422080000001</v>
      </c>
      <c r="G59">
        <f>VLOOKUP(A59,'GDP增速（all）'!$A$2:$O$265,15,FALSE)</f>
        <v>0.83580496900000001</v>
      </c>
    </row>
    <row r="60" spans="1:7">
      <c r="A60" s="20" t="s">
        <v>41</v>
      </c>
      <c r="B60">
        <f>VLOOKUP(A60,'GDP增速（all）'!$A$2:$O$265,5,FALSE)</f>
        <v>10.78852169</v>
      </c>
      <c r="C60">
        <f>VLOOKUP(A60,'GDP增速（all）'!$A$2:$O$265,7,FALSE)</f>
        <v>12.55053835</v>
      </c>
      <c r="D60">
        <f>VLOOKUP(A60,'GDP增速（all）'!$A$2:$O$265,9,FALSE)</f>
        <v>8.6478116329999999</v>
      </c>
      <c r="E60">
        <f>VLOOKUP(A60,'GDP增速（all）'!$A$2:$O$265,11,FALSE)</f>
        <v>10.25749296</v>
      </c>
      <c r="F60">
        <f>VLOOKUP(A60,'GDP增速（all）'!$A$2:$O$265,13,FALSE)</f>
        <v>9.4334826580000009</v>
      </c>
      <c r="G60">
        <f>VLOOKUP(A60,'GDP增速（all）'!$A$2:$O$265,15,FALSE)</f>
        <v>6.8161477970000002</v>
      </c>
    </row>
    <row r="61" spans="1:7">
      <c r="A61" s="20" t="s">
        <v>52</v>
      </c>
      <c r="B61">
        <f>VLOOKUP(A61,'GDP增速（all）'!$A$2:$O$265,5,FALSE)</f>
        <v>3.1910467410000001</v>
      </c>
      <c r="C61">
        <f>VLOOKUP(A61,'GDP增速（all）'!$A$2:$O$265,7,FALSE)</f>
        <v>3.0397308139999999</v>
      </c>
      <c r="D61">
        <f>VLOOKUP(A61,'GDP增速（all）'!$A$2:$O$265,9,FALSE)</f>
        <v>2.2133548080000001</v>
      </c>
      <c r="E61">
        <f>VLOOKUP(A61,'GDP增速（all）'!$A$2:$O$265,11,FALSE)</f>
        <v>1.8469916040000001</v>
      </c>
      <c r="F61">
        <f>VLOOKUP(A61,'GDP增速（all）'!$A$2:$O$265,13,FALSE)</f>
        <v>0.39908792999999998</v>
      </c>
      <c r="G61">
        <f>VLOOKUP(A61,'GDP增速（all）'!$A$2:$O$265,15,FALSE)</f>
        <v>0.78705557000000004</v>
      </c>
    </row>
    <row r="62" spans="1:7">
      <c r="A62" s="20" t="s">
        <v>48</v>
      </c>
      <c r="B62">
        <f>VLOOKUP(A62,'GDP增速（all）'!$A$2:$O$265,5,FALSE)</f>
        <v>-17.668946300000002</v>
      </c>
      <c r="C62">
        <f>VLOOKUP(A62,'GDP增速（all）'!$A$2:$O$265,7,FALSE)</f>
        <v>19.67532314</v>
      </c>
      <c r="D62">
        <f>VLOOKUP(A62,'GDP增速（all）'!$A$2:$O$265,9,FALSE)</f>
        <v>16.665428769999998</v>
      </c>
      <c r="E62">
        <f>VLOOKUP(A62,'GDP增速（all）'!$A$2:$O$265,11,FALSE)</f>
        <v>2.376929327</v>
      </c>
      <c r="F62">
        <f>VLOOKUP(A62,'GDP增速（all）'!$A$2:$O$265,13,FALSE)</f>
        <v>0.75586925100000002</v>
      </c>
      <c r="G62">
        <f>VLOOKUP(A62,'GDP增速（all）'!$A$2:$O$265,15,FALSE)</f>
        <v>4.8296735909999997</v>
      </c>
    </row>
    <row r="63" spans="1:7">
      <c r="A63" s="20" t="s">
        <v>20</v>
      </c>
      <c r="B63">
        <f>VLOOKUP(A63,'GDP增速（all）'!$A$2:$O$265,5,FALSE)</f>
        <v>6.6915774749999999</v>
      </c>
      <c r="C63">
        <f>VLOOKUP(A63,'GDP增速（all）'!$A$2:$O$265,7,FALSE)</f>
        <v>5.9630785749999999</v>
      </c>
      <c r="D63">
        <f>VLOOKUP(A63,'GDP增速（all）'!$A$2:$O$265,9,FALSE)</f>
        <v>7.313345505</v>
      </c>
      <c r="E63">
        <f>VLOOKUP(A63,'GDP增速（all）'!$A$2:$O$265,11,FALSE)</f>
        <v>7.1425711009999997</v>
      </c>
      <c r="F63">
        <f>VLOOKUP(A63,'GDP增速（all）'!$A$2:$O$265,13,FALSE)</f>
        <v>7.0309667759999996</v>
      </c>
      <c r="G63">
        <f>VLOOKUP(A63,'GDP增速（all）'!$A$2:$O$265,15,FALSE)</f>
        <v>7.4691692070000002</v>
      </c>
    </row>
    <row r="64" spans="1:7">
      <c r="A64" s="20" t="s">
        <v>33</v>
      </c>
      <c r="B64">
        <f>VLOOKUP(A64,'GDP增速（all）'!$A$2:$O$265,5,FALSE)</f>
        <v>8.2281071039999993</v>
      </c>
      <c r="C64">
        <f>VLOOKUP(A64,'GDP增速（all）'!$A$2:$O$265,7,FALSE)</f>
        <v>6.4025648449999997</v>
      </c>
      <c r="D64">
        <f>VLOOKUP(A64,'GDP增速（all）'!$A$2:$O$265,9,FALSE)</f>
        <v>13.93643017</v>
      </c>
      <c r="E64">
        <f>VLOOKUP(A64,'GDP增速（all）'!$A$2:$O$265,11,FALSE)</f>
        <v>0.7</v>
      </c>
      <c r="F64">
        <f>VLOOKUP(A64,'GDP增速（all）'!$A$2:$O$265,13,FALSE)</f>
        <v>15.21246273</v>
      </c>
      <c r="G64">
        <f>VLOOKUP(A64,'GDP增速（all）'!$A$2:$O$265,15,FALSE)</f>
        <v>-0.56361547000000001</v>
      </c>
    </row>
    <row r="65" spans="1:7">
      <c r="A65" s="20" t="s">
        <v>44</v>
      </c>
      <c r="B65">
        <f>VLOOKUP(A65,'GDP增速（all）'!$A$2:$O$265,5,FALSE)</f>
        <v>4.0622528280000001</v>
      </c>
      <c r="C65">
        <f>VLOOKUP(A65,'GDP增速（all）'!$A$2:$O$265,7,FALSE)</f>
        <v>6.099259161</v>
      </c>
      <c r="D65">
        <f>VLOOKUP(A65,'GDP增速（all）'!$A$2:$O$265,9,FALSE)</f>
        <v>6.5435070309999999</v>
      </c>
      <c r="E65">
        <f>VLOOKUP(A65,'GDP增速（all）'!$A$2:$O$265,11,FALSE)</f>
        <v>5.9205885709999997</v>
      </c>
      <c r="F65">
        <f>VLOOKUP(A65,'GDP增速（all）'!$A$2:$O$265,13,FALSE)</f>
        <v>5.5590793060000001</v>
      </c>
      <c r="G65">
        <f>VLOOKUP(A65,'GDP增速（all）'!$A$2:$O$265,15,FALSE)</f>
        <v>4.9101475399999996</v>
      </c>
    </row>
    <row r="66" spans="1:7">
      <c r="A66" s="20" t="s">
        <v>45</v>
      </c>
      <c r="B66">
        <f>VLOOKUP(A66,'GDP增速（all）'!$A$2:$O$265,5,FALSE)</f>
        <v>-9.7830300399999999</v>
      </c>
      <c r="C66">
        <f>VLOOKUP(A66,'GDP增速（all）'!$A$2:$O$265,7,FALSE)</f>
        <v>2.1941905450000001</v>
      </c>
      <c r="D66">
        <f>VLOOKUP(A66,'GDP增速（all）'!$A$2:$O$265,9,FALSE)</f>
        <v>0</v>
      </c>
      <c r="E66">
        <f>VLOOKUP(A66,'GDP增速（all）'!$A$2:$O$265,11,FALSE)</f>
        <v>0</v>
      </c>
      <c r="F66">
        <f>VLOOKUP(A66,'GDP增速（all）'!$A$2:$O$265,13,FALSE)</f>
        <v>0</v>
      </c>
      <c r="G66">
        <f>VLOOKUP(A66,'GDP增速（all）'!$A$2:$O$265,15,FALSE)</f>
        <v>0</v>
      </c>
    </row>
    <row r="67" spans="1:7">
      <c r="A67" s="20" t="s">
        <v>42</v>
      </c>
      <c r="B67">
        <f>VLOOKUP(A67,'GDP增速（all）'!$A$2:$O$265,5,FALSE)</f>
        <v>4.8965770839999996</v>
      </c>
      <c r="C67">
        <f>VLOOKUP(A67,'GDP增速（all）'!$A$2:$O$265,7,FALSE)</f>
        <v>2.1140647260000001</v>
      </c>
      <c r="D67">
        <f>VLOOKUP(A67,'GDP增速（all）'!$A$2:$O$265,9,FALSE)</f>
        <v>4.8112233160000004</v>
      </c>
      <c r="E67">
        <f>VLOOKUP(A67,'GDP增速（all）'!$A$2:$O$265,11,FALSE)</f>
        <v>6.3576790980000002</v>
      </c>
      <c r="F67">
        <f>VLOOKUP(A67,'GDP增速（all）'!$A$2:$O$265,13,FALSE)</f>
        <v>3.3396734260000001</v>
      </c>
      <c r="G67">
        <f>VLOOKUP(A67,'GDP增速（all）'!$A$2:$O$265,15,FALSE)</f>
        <v>6.6972594609999998</v>
      </c>
    </row>
    <row r="68" spans="1:7">
      <c r="A68" s="20" t="s">
        <v>17</v>
      </c>
      <c r="B68">
        <f>VLOOKUP(A68,'GDP增速（all）'!$A$2:$O$265,5,FALSE)</f>
        <v>1.7014054649999999</v>
      </c>
      <c r="C68">
        <f>VLOOKUP(A68,'GDP增速（all）'!$A$2:$O$265,7,FALSE)</f>
        <v>1.606688629</v>
      </c>
      <c r="D68">
        <f>VLOOKUP(A68,'GDP增速（all）'!$A$2:$O$265,9,FALSE)</f>
        <v>3.50703342</v>
      </c>
      <c r="E68">
        <f>VLOOKUP(A68,'GDP增速（all）'!$A$2:$O$265,11,FALSE)</f>
        <v>4.6747079810000001</v>
      </c>
      <c r="F68">
        <f>VLOOKUP(A68,'GDP增速（all）'!$A$2:$O$265,13,FALSE)</f>
        <v>5.5267358450000001</v>
      </c>
      <c r="G68">
        <f>VLOOKUP(A68,'GDP增速（all）'!$A$2:$O$265,15,FALSE)</f>
        <v>5.8364174980000003</v>
      </c>
    </row>
    <row r="69" spans="1:7">
      <c r="A69" s="20" t="s">
        <v>26</v>
      </c>
      <c r="B69">
        <f>VLOOKUP(A69,'GDP增速（all）'!$A$2:$O$265,5,FALSE)</f>
        <v>6.1046391419999999</v>
      </c>
      <c r="C69">
        <f>VLOOKUP(A69,'GDP增速（all）'!$A$2:$O$265,7,FALSE)</f>
        <v>4.8164146499999996</v>
      </c>
      <c r="D69">
        <f>VLOOKUP(A69,'GDP增速（all）'!$A$2:$O$265,9,FALSE)</f>
        <v>4.7811922579999999</v>
      </c>
      <c r="E69">
        <f>VLOOKUP(A69,'GDP增速（all）'!$A$2:$O$265,11,FALSE)</f>
        <v>5.9889846609999999</v>
      </c>
      <c r="F69">
        <f>VLOOKUP(A69,'GDP增速（all）'!$A$2:$O$265,13,FALSE)</f>
        <v>0.58867849900000002</v>
      </c>
      <c r="G69">
        <f>VLOOKUP(A69,'GDP增速（all）'!$A$2:$O$265,15,FALSE)</f>
        <v>6.7009954589999996</v>
      </c>
    </row>
    <row r="70" spans="1:7">
      <c r="A70" s="20" t="s">
        <v>35</v>
      </c>
      <c r="B70">
        <f>VLOOKUP(A70,'GDP增速（all）'!$A$2:$O$265,5,FALSE)</f>
        <v>3.0866980599999998</v>
      </c>
      <c r="C70">
        <f>VLOOKUP(A70,'GDP增速（all）'!$A$2:$O$265,7,FALSE)</f>
        <v>8.4975847019999993</v>
      </c>
      <c r="D70">
        <f>VLOOKUP(A70,'GDP增速（all）'!$A$2:$O$265,9,FALSE)</f>
        <v>5.4563589510000003</v>
      </c>
      <c r="E70">
        <f>VLOOKUP(A70,'GDP增速（all）'!$A$2:$O$265,11,FALSE)</f>
        <v>7.4102276050000002</v>
      </c>
      <c r="F70">
        <f>VLOOKUP(A70,'GDP增速（all）'!$A$2:$O$265,13,FALSE)</f>
        <v>8.2563058439999999</v>
      </c>
      <c r="G70">
        <f>VLOOKUP(A70,'GDP增速（all）'!$A$2:$O$265,15,FALSE)</f>
        <v>6.1195868410000003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8A5A3-35A5-964F-9E92-59FA818A4BE2}">
  <dimension ref="A1:O265"/>
  <sheetViews>
    <sheetView topLeftCell="E235" workbookViewId="0">
      <selection activeCell="D257" sqref="D257"/>
    </sheetView>
  </sheetViews>
  <sheetFormatPr baseColWidth="10" defaultRowHeight="16"/>
  <sheetData>
    <row r="1" spans="1:15">
      <c r="A1" s="29" t="s">
        <v>119</v>
      </c>
      <c r="B1" s="29" t="s">
        <v>120</v>
      </c>
      <c r="C1" s="29" t="s">
        <v>121</v>
      </c>
      <c r="D1" s="29" t="s">
        <v>122</v>
      </c>
      <c r="E1" s="29">
        <v>2008</v>
      </c>
      <c r="F1" s="29">
        <v>2009</v>
      </c>
      <c r="G1" s="29">
        <v>2010</v>
      </c>
      <c r="H1" s="29">
        <v>2011</v>
      </c>
      <c r="I1" s="29">
        <v>2012</v>
      </c>
      <c r="J1" s="29">
        <v>2013</v>
      </c>
      <c r="K1" s="29">
        <v>2014</v>
      </c>
      <c r="L1" s="29">
        <v>2015</v>
      </c>
      <c r="M1" s="29">
        <v>2016</v>
      </c>
      <c r="N1" s="29">
        <v>2017</v>
      </c>
      <c r="O1" s="29">
        <v>2018</v>
      </c>
    </row>
    <row r="2" spans="1:15">
      <c r="A2" s="29" t="s">
        <v>134</v>
      </c>
      <c r="B2" s="29" t="s">
        <v>135</v>
      </c>
      <c r="C2" s="29" t="s">
        <v>591</v>
      </c>
      <c r="D2" s="29" t="s">
        <v>592</v>
      </c>
      <c r="E2" s="29">
        <v>-9.0708049999999998E-2</v>
      </c>
      <c r="F2" s="29">
        <v>-10.5197485</v>
      </c>
      <c r="G2" s="29">
        <v>-3.68502939</v>
      </c>
      <c r="H2" s="29">
        <v>3.4460547500000001</v>
      </c>
      <c r="I2" s="29">
        <v>-1.36986301</v>
      </c>
      <c r="J2" s="29">
        <v>4.198232323</v>
      </c>
      <c r="K2" s="29">
        <v>0.3</v>
      </c>
      <c r="L2" s="29">
        <v>5.7000008759999998</v>
      </c>
      <c r="M2" s="29">
        <v>2.099999586</v>
      </c>
      <c r="N2" s="29">
        <v>1.999999104</v>
      </c>
      <c r="O2" s="29"/>
    </row>
    <row r="3" spans="1:15">
      <c r="A3" s="29" t="s">
        <v>138</v>
      </c>
      <c r="B3" s="29" t="s">
        <v>139</v>
      </c>
      <c r="C3" s="29" t="s">
        <v>591</v>
      </c>
      <c r="D3" s="29" t="s">
        <v>592</v>
      </c>
      <c r="E3" s="29">
        <v>3.9249838229999998</v>
      </c>
      <c r="F3" s="29">
        <v>21.390528410000002</v>
      </c>
      <c r="G3" s="29">
        <v>14.362441459999999</v>
      </c>
      <c r="H3" s="29">
        <v>0.42635479300000001</v>
      </c>
      <c r="I3" s="29">
        <v>12.75228708</v>
      </c>
      <c r="J3" s="29">
        <v>5.6007446610000002</v>
      </c>
      <c r="K3" s="29">
        <v>2.7245433650000002</v>
      </c>
      <c r="L3" s="29">
        <v>1.451314655</v>
      </c>
      <c r="M3" s="29">
        <v>2.2603142049999998</v>
      </c>
      <c r="N3" s="29">
        <v>2.6652920459999998</v>
      </c>
      <c r="O3" s="29">
        <v>1.840088543</v>
      </c>
    </row>
    <row r="4" spans="1:15">
      <c r="A4" s="29" t="s">
        <v>140</v>
      </c>
      <c r="B4" s="29" t="s">
        <v>141</v>
      </c>
      <c r="C4" s="29" t="s">
        <v>591</v>
      </c>
      <c r="D4" s="29" t="s">
        <v>592</v>
      </c>
      <c r="E4" s="29">
        <v>11.166138330000001</v>
      </c>
      <c r="F4" s="29">
        <v>0.85871261499999996</v>
      </c>
      <c r="G4" s="29">
        <v>4.8591975410000003</v>
      </c>
      <c r="H4" s="29">
        <v>3.471981376</v>
      </c>
      <c r="I4" s="29">
        <v>8.5421473369999994</v>
      </c>
      <c r="J4" s="29">
        <v>4.9545904700000003</v>
      </c>
      <c r="K4" s="29">
        <v>4.8226255509999998</v>
      </c>
      <c r="L4" s="29">
        <v>0.94357561300000004</v>
      </c>
      <c r="M4" s="29">
        <v>-2.5800972400000002</v>
      </c>
      <c r="N4" s="29">
        <v>-0.14720742000000001</v>
      </c>
      <c r="O4" s="29">
        <v>-2.0035767500000001</v>
      </c>
    </row>
    <row r="5" spans="1:15">
      <c r="A5" s="29" t="s">
        <v>58</v>
      </c>
      <c r="B5" s="29" t="s">
        <v>142</v>
      </c>
      <c r="C5" s="29" t="s">
        <v>591</v>
      </c>
      <c r="D5" s="29" t="s">
        <v>592</v>
      </c>
      <c r="E5" s="29">
        <v>7.4999695600000003</v>
      </c>
      <c r="F5" s="29">
        <v>3.3500665280000002</v>
      </c>
      <c r="G5" s="29">
        <v>3.7068923009999999</v>
      </c>
      <c r="H5" s="29">
        <v>2.5453218450000001</v>
      </c>
      <c r="I5" s="29">
        <v>1.4175259920000001</v>
      </c>
      <c r="J5" s="29">
        <v>1.0019871499999999</v>
      </c>
      <c r="K5" s="29">
        <v>1.7744867849999999</v>
      </c>
      <c r="L5" s="29">
        <v>2.2187522319999999</v>
      </c>
      <c r="M5" s="29">
        <v>3.3148047530000002</v>
      </c>
      <c r="N5" s="29">
        <v>3.802197488</v>
      </c>
      <c r="O5" s="29">
        <v>4.0713012949999996</v>
      </c>
    </row>
    <row r="6" spans="1:15">
      <c r="A6" s="29" t="s">
        <v>143</v>
      </c>
      <c r="B6" s="29" t="s">
        <v>144</v>
      </c>
      <c r="C6" s="29" t="s">
        <v>591</v>
      </c>
      <c r="D6" s="29" t="s">
        <v>592</v>
      </c>
      <c r="E6" s="29">
        <v>-5.5591863699999999</v>
      </c>
      <c r="F6" s="29">
        <v>-5.30284654</v>
      </c>
      <c r="G6" s="29">
        <v>-1.974958</v>
      </c>
      <c r="H6" s="29">
        <v>-8.0697500000000005E-3</v>
      </c>
      <c r="I6" s="29">
        <v>-4.97444372</v>
      </c>
      <c r="J6" s="29">
        <v>-3.5475965199999999</v>
      </c>
      <c r="K6" s="29">
        <v>2.5044655210000002</v>
      </c>
      <c r="L6" s="29">
        <v>1.434140395</v>
      </c>
      <c r="M6" s="29">
        <v>3.7096780699999998</v>
      </c>
      <c r="N6" s="29">
        <v>0.34607188999999999</v>
      </c>
      <c r="O6" s="29">
        <v>1.5887654899999999</v>
      </c>
    </row>
    <row r="7" spans="1:15">
      <c r="A7" s="29" t="s">
        <v>145</v>
      </c>
      <c r="B7" s="29" t="s">
        <v>146</v>
      </c>
      <c r="C7" s="29" t="s">
        <v>591</v>
      </c>
      <c r="D7" s="29" t="s">
        <v>592</v>
      </c>
      <c r="E7" s="29">
        <v>5.8087913039999997</v>
      </c>
      <c r="F7" s="29">
        <v>0.42526387599999999</v>
      </c>
      <c r="G7" s="29">
        <v>4.642129411</v>
      </c>
      <c r="H7" s="29">
        <v>3.816275069</v>
      </c>
      <c r="I7" s="29">
        <v>6.5901205599999999</v>
      </c>
      <c r="J7" s="29">
        <v>3.1842664940000001</v>
      </c>
      <c r="K7" s="29">
        <v>2.4474097769999998</v>
      </c>
      <c r="L7" s="29">
        <v>3.1735473879999998</v>
      </c>
      <c r="M7" s="29">
        <v>3.4217646820000001</v>
      </c>
      <c r="N7" s="29">
        <v>1.1371688099999999</v>
      </c>
      <c r="O7" s="29">
        <v>2.0898365839999999</v>
      </c>
    </row>
    <row r="8" spans="1:15">
      <c r="A8" s="29" t="s">
        <v>111</v>
      </c>
      <c r="B8" s="29" t="s">
        <v>147</v>
      </c>
      <c r="C8" s="29" t="s">
        <v>591</v>
      </c>
      <c r="D8" s="29" t="s">
        <v>592</v>
      </c>
      <c r="E8" s="29">
        <v>3.1918362760000001</v>
      </c>
      <c r="F8" s="29">
        <v>-5.2429219099999997</v>
      </c>
      <c r="G8" s="29">
        <v>1.6028099609999999</v>
      </c>
      <c r="H8" s="29">
        <v>6.9302716289999999</v>
      </c>
      <c r="I8" s="29">
        <v>4.4846260850000004</v>
      </c>
      <c r="J8" s="29">
        <v>5.0533458250000001</v>
      </c>
      <c r="K8" s="29">
        <v>4.2843036860000003</v>
      </c>
      <c r="L8" s="29">
        <v>5.1059369840000004</v>
      </c>
      <c r="M8" s="29">
        <v>3.060964308</v>
      </c>
      <c r="N8" s="29">
        <v>2.3735367080000001</v>
      </c>
      <c r="O8" s="29">
        <v>1.1898556419999999</v>
      </c>
    </row>
    <row r="9" spans="1:15">
      <c r="A9" s="29" t="s">
        <v>86</v>
      </c>
      <c r="B9" s="29" t="s">
        <v>148</v>
      </c>
      <c r="C9" s="29" t="s">
        <v>591</v>
      </c>
      <c r="D9" s="29" t="s">
        <v>592</v>
      </c>
      <c r="E9" s="29">
        <v>4.0572331029999997</v>
      </c>
      <c r="F9" s="29">
        <v>-5.9185250800000002</v>
      </c>
      <c r="G9" s="29">
        <v>10.12539816</v>
      </c>
      <c r="H9" s="29">
        <v>6.0039516930000003</v>
      </c>
      <c r="I9" s="29">
        <v>-1.02642045</v>
      </c>
      <c r="J9" s="29">
        <v>2.4053237809999999</v>
      </c>
      <c r="K9" s="29">
        <v>-2.5126153200000001</v>
      </c>
      <c r="L9" s="29">
        <v>2.731159828</v>
      </c>
      <c r="M9" s="29">
        <v>-2.0803278399999998</v>
      </c>
      <c r="N9" s="29">
        <v>2.6685903789999998</v>
      </c>
      <c r="O9" s="29">
        <v>-2.4817924499999999</v>
      </c>
    </row>
    <row r="10" spans="1:15">
      <c r="A10" s="29" t="s">
        <v>110</v>
      </c>
      <c r="B10" s="29" t="s">
        <v>149</v>
      </c>
      <c r="C10" s="29" t="s">
        <v>591</v>
      </c>
      <c r="D10" s="29" t="s">
        <v>592</v>
      </c>
      <c r="E10" s="29">
        <v>6.9</v>
      </c>
      <c r="F10" s="29">
        <v>-14.1</v>
      </c>
      <c r="G10" s="29">
        <v>2.2000000000000002</v>
      </c>
      <c r="H10" s="29">
        <v>4.7</v>
      </c>
      <c r="I10" s="29">
        <v>7.2</v>
      </c>
      <c r="J10" s="29">
        <v>3.3</v>
      </c>
      <c r="K10" s="29">
        <v>3.6</v>
      </c>
      <c r="L10" s="29">
        <v>3.2</v>
      </c>
      <c r="M10" s="29">
        <v>0.2</v>
      </c>
      <c r="N10" s="29">
        <v>7.5</v>
      </c>
      <c r="O10" s="29">
        <v>5.2</v>
      </c>
    </row>
    <row r="11" spans="1:15">
      <c r="A11" s="29" t="s">
        <v>150</v>
      </c>
      <c r="B11" s="29" t="s">
        <v>151</v>
      </c>
      <c r="C11" s="29" t="s">
        <v>591</v>
      </c>
      <c r="D11" s="29" t="s">
        <v>592</v>
      </c>
      <c r="E11" s="29">
        <v>-2.6134800600000001</v>
      </c>
      <c r="F11" s="29">
        <v>-4.2372881400000004</v>
      </c>
      <c r="G11" s="29">
        <v>0.44247787599999999</v>
      </c>
      <c r="H11" s="29">
        <v>0.29368575600000002</v>
      </c>
      <c r="I11" s="29">
        <v>-4.3923865299999996</v>
      </c>
      <c r="J11" s="29">
        <v>-2.7565084199999998</v>
      </c>
      <c r="K11" s="29">
        <v>0.94488189</v>
      </c>
      <c r="L11" s="29">
        <v>1.4040561620000001</v>
      </c>
      <c r="M11" s="29">
        <v>-2.7692307700000001</v>
      </c>
      <c r="N11" s="29">
        <v>-5.8544303800000002</v>
      </c>
      <c r="O11" s="29">
        <v>2.1848739500000001</v>
      </c>
    </row>
    <row r="12" spans="1:15">
      <c r="A12" s="29" t="s">
        <v>152</v>
      </c>
      <c r="B12" s="29" t="s">
        <v>153</v>
      </c>
      <c r="C12" s="29" t="s">
        <v>591</v>
      </c>
      <c r="D12" s="29" t="s">
        <v>592</v>
      </c>
      <c r="E12" s="29">
        <v>-3.013327E-2</v>
      </c>
      <c r="F12" s="29">
        <v>-12.1075362</v>
      </c>
      <c r="G12" s="29">
        <v>-7.5743572199999996</v>
      </c>
      <c r="H12" s="29">
        <v>-1.95861263</v>
      </c>
      <c r="I12" s="29">
        <v>3.3728661999999998</v>
      </c>
      <c r="J12" s="29">
        <v>-0.60087639999999998</v>
      </c>
      <c r="K12" s="29">
        <v>3.7957276129999999</v>
      </c>
      <c r="L12" s="29">
        <v>3.825293099</v>
      </c>
      <c r="M12" s="29">
        <v>5.4977884560000003</v>
      </c>
      <c r="N12" s="29">
        <v>3.1455436030000001</v>
      </c>
      <c r="O12" s="29">
        <v>7.3891971620000003</v>
      </c>
    </row>
    <row r="13" spans="1:15">
      <c r="A13" s="29" t="s">
        <v>104</v>
      </c>
      <c r="B13" s="29" t="s">
        <v>154</v>
      </c>
      <c r="C13" s="29" t="s">
        <v>591</v>
      </c>
      <c r="D13" s="29" t="s">
        <v>592</v>
      </c>
      <c r="E13" s="29">
        <v>3.6579126510000002</v>
      </c>
      <c r="F13" s="29">
        <v>1.9369217700000001</v>
      </c>
      <c r="G13" s="29">
        <v>2.0674656769999999</v>
      </c>
      <c r="H13" s="29">
        <v>2.462786173</v>
      </c>
      <c r="I13" s="29">
        <v>3.9181617719999999</v>
      </c>
      <c r="J13" s="29">
        <v>2.5848751110000001</v>
      </c>
      <c r="K13" s="29">
        <v>2.5331154470000001</v>
      </c>
      <c r="L13" s="29">
        <v>2.192640028</v>
      </c>
      <c r="M13" s="29">
        <v>2.7706566929999998</v>
      </c>
      <c r="N13" s="29">
        <v>2.3676172530000001</v>
      </c>
      <c r="O13" s="29">
        <v>2.9403335820000001</v>
      </c>
    </row>
    <row r="14" spans="1:15">
      <c r="A14" s="29" t="s">
        <v>62</v>
      </c>
      <c r="B14" s="29" t="s">
        <v>155</v>
      </c>
      <c r="C14" s="29" t="s">
        <v>591</v>
      </c>
      <c r="D14" s="29" t="s">
        <v>592</v>
      </c>
      <c r="E14" s="29">
        <v>1.460423676</v>
      </c>
      <c r="F14" s="29">
        <v>-3.76457818</v>
      </c>
      <c r="G14" s="29">
        <v>1.8370936769999999</v>
      </c>
      <c r="H14" s="29">
        <v>2.9227972840000001</v>
      </c>
      <c r="I14" s="29">
        <v>0.68044557699999997</v>
      </c>
      <c r="J14" s="29">
        <v>2.5504711999999999E-2</v>
      </c>
      <c r="K14" s="29">
        <v>0.66127284900000005</v>
      </c>
      <c r="L14" s="29">
        <v>1.014501586</v>
      </c>
      <c r="M14" s="29">
        <v>2.0826084279999999</v>
      </c>
      <c r="N14" s="29">
        <v>2.476443921</v>
      </c>
      <c r="O14" s="29">
        <v>2.419763638</v>
      </c>
    </row>
    <row r="15" spans="1:15">
      <c r="A15" s="29" t="s">
        <v>59</v>
      </c>
      <c r="B15" s="29" t="s">
        <v>156</v>
      </c>
      <c r="C15" s="29" t="s">
        <v>591</v>
      </c>
      <c r="D15" s="29" t="s">
        <v>592</v>
      </c>
      <c r="E15" s="29">
        <v>10.59143729</v>
      </c>
      <c r="F15" s="29">
        <v>9.3690747769999998</v>
      </c>
      <c r="G15" s="29">
        <v>4.7892427919999996</v>
      </c>
      <c r="H15" s="29">
        <v>-1.57299762</v>
      </c>
      <c r="I15" s="29">
        <v>2.2029390229999999</v>
      </c>
      <c r="J15" s="29">
        <v>5.8434157620000002</v>
      </c>
      <c r="K15" s="29">
        <v>2.7975854340000001</v>
      </c>
      <c r="L15" s="29">
        <v>1.0495463679999999</v>
      </c>
      <c r="M15" s="29">
        <v>-3.0635984500000002</v>
      </c>
      <c r="N15" s="29">
        <v>0.15361464699999999</v>
      </c>
      <c r="O15" s="29">
        <v>1.500401707</v>
      </c>
    </row>
    <row r="16" spans="1:15">
      <c r="A16" s="29" t="s">
        <v>157</v>
      </c>
      <c r="B16" s="29" t="s">
        <v>158</v>
      </c>
      <c r="C16" s="29" t="s">
        <v>591</v>
      </c>
      <c r="D16" s="29" t="s">
        <v>592</v>
      </c>
      <c r="E16" s="29">
        <v>4.8617129950000004</v>
      </c>
      <c r="F16" s="29">
        <v>3.812746937</v>
      </c>
      <c r="G16" s="29">
        <v>5.1241633029999996</v>
      </c>
      <c r="H16" s="29">
        <v>4.032602496</v>
      </c>
      <c r="I16" s="29">
        <v>4.4467082219999998</v>
      </c>
      <c r="J16" s="29">
        <v>4.9241952610000004</v>
      </c>
      <c r="K16" s="29">
        <v>4.2406516439999997</v>
      </c>
      <c r="L16" s="29">
        <v>-3.9000030899999998</v>
      </c>
      <c r="M16" s="29">
        <v>-0.60002</v>
      </c>
      <c r="N16" s="29">
        <v>0.50000999899999998</v>
      </c>
      <c r="O16" s="29">
        <v>1.609933082</v>
      </c>
    </row>
    <row r="17" spans="1:15">
      <c r="A17" s="29" t="s">
        <v>65</v>
      </c>
      <c r="B17" s="29" t="s">
        <v>159</v>
      </c>
      <c r="C17" s="29" t="s">
        <v>591</v>
      </c>
      <c r="D17" s="29" t="s">
        <v>592</v>
      </c>
      <c r="E17" s="29">
        <v>0.446916545</v>
      </c>
      <c r="F17" s="29">
        <v>-2.02072582</v>
      </c>
      <c r="G17" s="29">
        <v>2.8642853270000002</v>
      </c>
      <c r="H17" s="29">
        <v>1.694497446</v>
      </c>
      <c r="I17" s="29">
        <v>0.73922990499999996</v>
      </c>
      <c r="J17" s="29">
        <v>0.45922805</v>
      </c>
      <c r="K17" s="29">
        <v>1.5785232300000001</v>
      </c>
      <c r="L17" s="29">
        <v>2.0327889730000002</v>
      </c>
      <c r="M17" s="29">
        <v>1.4783007690000001</v>
      </c>
      <c r="N17" s="29">
        <v>1.9038621389999999</v>
      </c>
      <c r="O17" s="29">
        <v>1.487634836</v>
      </c>
    </row>
    <row r="18" spans="1:15">
      <c r="A18" s="29" t="s">
        <v>42</v>
      </c>
      <c r="B18" s="29" t="s">
        <v>160</v>
      </c>
      <c r="C18" s="29" t="s">
        <v>591</v>
      </c>
      <c r="D18" s="29" t="s">
        <v>592</v>
      </c>
      <c r="E18" s="29">
        <v>4.8965770839999996</v>
      </c>
      <c r="F18" s="29">
        <v>2.3192921389999999</v>
      </c>
      <c r="G18" s="29">
        <v>2.1140647260000001</v>
      </c>
      <c r="H18" s="29">
        <v>2.963752919</v>
      </c>
      <c r="I18" s="29">
        <v>4.8112233160000004</v>
      </c>
      <c r="J18" s="29">
        <v>7.1914337210000001</v>
      </c>
      <c r="K18" s="29">
        <v>6.3576790980000002</v>
      </c>
      <c r="L18" s="29">
        <v>1.7781510599999999</v>
      </c>
      <c r="M18" s="29">
        <v>3.3396734260000001</v>
      </c>
      <c r="N18" s="29">
        <v>5.6715554690000003</v>
      </c>
      <c r="O18" s="29">
        <v>6.6972594609999998</v>
      </c>
    </row>
    <row r="19" spans="1:15">
      <c r="A19" s="29" t="s">
        <v>161</v>
      </c>
      <c r="B19" s="29" t="s">
        <v>162</v>
      </c>
      <c r="C19" s="29" t="s">
        <v>591</v>
      </c>
      <c r="D19" s="29" t="s">
        <v>592</v>
      </c>
      <c r="E19" s="29">
        <v>5.7999917410000004</v>
      </c>
      <c r="F19" s="29">
        <v>2.9619508579999998</v>
      </c>
      <c r="G19" s="29">
        <v>8.4462815770000006</v>
      </c>
      <c r="H19" s="29">
        <v>6.6225626120000003</v>
      </c>
      <c r="I19" s="29">
        <v>6.4526723810000002</v>
      </c>
      <c r="J19" s="29">
        <v>5.7926055920000001</v>
      </c>
      <c r="K19" s="29">
        <v>4.3268456129999997</v>
      </c>
      <c r="L19" s="29">
        <v>3.9125572000000002</v>
      </c>
      <c r="M19" s="29">
        <v>5.9586917189999999</v>
      </c>
      <c r="N19" s="29">
        <v>6.1571046300000001</v>
      </c>
      <c r="O19" s="29">
        <v>6.8196174799999998</v>
      </c>
    </row>
    <row r="20" spans="1:15">
      <c r="A20" s="29" t="s">
        <v>118</v>
      </c>
      <c r="B20" s="29" t="s">
        <v>163</v>
      </c>
      <c r="C20" s="29" t="s">
        <v>591</v>
      </c>
      <c r="D20" s="29" t="s">
        <v>592</v>
      </c>
      <c r="E20" s="29">
        <v>6.0137897589999998</v>
      </c>
      <c r="F20" s="29">
        <v>5.0451247940000004</v>
      </c>
      <c r="G20" s="29">
        <v>5.5718022740000004</v>
      </c>
      <c r="H20" s="29">
        <v>6.4643838799999997</v>
      </c>
      <c r="I20" s="29">
        <v>6.5214350779999997</v>
      </c>
      <c r="J20" s="29">
        <v>6.0136103649999999</v>
      </c>
      <c r="K20" s="29">
        <v>6.0610593589999997</v>
      </c>
      <c r="L20" s="29">
        <v>6.552639879</v>
      </c>
      <c r="M20" s="29">
        <v>7.1135024600000003</v>
      </c>
      <c r="N20" s="29">
        <v>7.2841840920000003</v>
      </c>
      <c r="O20" s="29">
        <v>7.8637088930000001</v>
      </c>
    </row>
    <row r="21" spans="1:15">
      <c r="A21" s="29" t="s">
        <v>64</v>
      </c>
      <c r="B21" s="29" t="s">
        <v>164</v>
      </c>
      <c r="C21" s="29" t="s">
        <v>591</v>
      </c>
      <c r="D21" s="29" t="s">
        <v>592</v>
      </c>
      <c r="E21" s="29">
        <v>6.0856270820000002</v>
      </c>
      <c r="F21" s="29">
        <v>-3.4235708200000001</v>
      </c>
      <c r="G21" s="29">
        <v>0.56982356499999998</v>
      </c>
      <c r="H21" s="29">
        <v>2.3509804559999998</v>
      </c>
      <c r="I21" s="29">
        <v>0.360583188</v>
      </c>
      <c r="J21" s="29">
        <v>0.31873576100000001</v>
      </c>
      <c r="K21" s="29">
        <v>1.894547142</v>
      </c>
      <c r="L21" s="29">
        <v>3.9895262690000002</v>
      </c>
      <c r="M21" s="29">
        <v>3.8115378299999998</v>
      </c>
      <c r="N21" s="29">
        <v>3.5066047739999999</v>
      </c>
      <c r="O21" s="29">
        <v>3.084189801</v>
      </c>
    </row>
    <row r="22" spans="1:15">
      <c r="A22" s="29" t="s">
        <v>165</v>
      </c>
      <c r="B22" s="29" t="s">
        <v>166</v>
      </c>
      <c r="C22" s="29" t="s">
        <v>591</v>
      </c>
      <c r="D22" s="29" t="s">
        <v>592</v>
      </c>
      <c r="E22" s="29">
        <v>6.2450107749999999</v>
      </c>
      <c r="F22" s="29">
        <v>2.5398859360000001</v>
      </c>
      <c r="G22" s="29">
        <v>4.3342991729999998</v>
      </c>
      <c r="H22" s="29">
        <v>1.983515012</v>
      </c>
      <c r="I22" s="29">
        <v>3.7281084299999998</v>
      </c>
      <c r="J22" s="29">
        <v>5.4168398099999999</v>
      </c>
      <c r="K22" s="29">
        <v>4.3503908530000004</v>
      </c>
      <c r="L22" s="29">
        <v>2.8630473040000002</v>
      </c>
      <c r="M22" s="29">
        <v>3.4735165750000001</v>
      </c>
      <c r="N22" s="29">
        <v>3.8117061900000002</v>
      </c>
      <c r="O22" s="29">
        <v>1.957183297</v>
      </c>
    </row>
    <row r="23" spans="1:15">
      <c r="A23" s="29" t="s">
        <v>167</v>
      </c>
      <c r="B23" s="29" t="s">
        <v>168</v>
      </c>
      <c r="C23" s="29" t="s">
        <v>591</v>
      </c>
      <c r="D23" s="29" t="s">
        <v>592</v>
      </c>
      <c r="E23" s="29">
        <v>-2.3239669699999999</v>
      </c>
      <c r="F23" s="29">
        <v>-4.1752604</v>
      </c>
      <c r="G23" s="29">
        <v>1.538777407</v>
      </c>
      <c r="H23" s="29">
        <v>0.61289745200000001</v>
      </c>
      <c r="I23" s="29">
        <v>3.0868791770000001</v>
      </c>
      <c r="J23" s="29">
        <v>-2.9520956100000002</v>
      </c>
      <c r="K23" s="29">
        <v>0.73654080499999997</v>
      </c>
      <c r="L23" s="29">
        <v>0.59757629999999995</v>
      </c>
      <c r="M23" s="29">
        <v>0.44625496799999997</v>
      </c>
      <c r="N23" s="29">
        <v>6.6664462999999993E-2</v>
      </c>
      <c r="O23" s="29">
        <v>1.5657599360000001</v>
      </c>
    </row>
    <row r="24" spans="1:15">
      <c r="A24" s="29" t="s">
        <v>169</v>
      </c>
      <c r="B24" s="29" t="s">
        <v>170</v>
      </c>
      <c r="C24" s="29" t="s">
        <v>591</v>
      </c>
      <c r="D24" s="29" t="s">
        <v>592</v>
      </c>
      <c r="E24" s="29">
        <v>5.4267264759999998</v>
      </c>
      <c r="F24" s="29">
        <v>-3.00275275</v>
      </c>
      <c r="G24" s="29">
        <v>0.76725035100000005</v>
      </c>
      <c r="H24" s="29">
        <v>0.90824148199999999</v>
      </c>
      <c r="I24" s="29">
        <v>-0.69961430000000002</v>
      </c>
      <c r="J24" s="29">
        <v>2.3510356950000002</v>
      </c>
      <c r="K24" s="29">
        <v>1.1480320209999999</v>
      </c>
      <c r="L24" s="29">
        <v>3.0882271430000001</v>
      </c>
      <c r="M24" s="29">
        <v>3.145652289</v>
      </c>
      <c r="N24" s="29">
        <v>2.118461623</v>
      </c>
      <c r="O24" s="29">
        <v>3.7162507489999999</v>
      </c>
    </row>
    <row r="25" spans="1:15">
      <c r="A25" s="29" t="s">
        <v>63</v>
      </c>
      <c r="B25" s="29" t="s">
        <v>171</v>
      </c>
      <c r="C25" s="29" t="s">
        <v>591</v>
      </c>
      <c r="D25" s="29" t="s">
        <v>592</v>
      </c>
      <c r="E25" s="29">
        <v>10.199999439999999</v>
      </c>
      <c r="F25" s="29">
        <v>0.19999531000000001</v>
      </c>
      <c r="G25" s="29">
        <v>7.7982668229999996</v>
      </c>
      <c r="H25" s="29">
        <v>5.3787074500000003</v>
      </c>
      <c r="I25" s="29">
        <v>1.687135536</v>
      </c>
      <c r="J25" s="29">
        <v>1.0034708409999999</v>
      </c>
      <c r="K25" s="29">
        <v>1.726384854</v>
      </c>
      <c r="L25" s="29">
        <v>-3.8295705600000001</v>
      </c>
      <c r="M25" s="29">
        <v>-2.52644644</v>
      </c>
      <c r="N25" s="29">
        <v>2.5321834999999999</v>
      </c>
      <c r="O25" s="29">
        <v>3.1491975939999999</v>
      </c>
    </row>
    <row r="26" spans="1:15">
      <c r="A26" s="29" t="s">
        <v>172</v>
      </c>
      <c r="B26" s="29" t="s">
        <v>173</v>
      </c>
      <c r="C26" s="29" t="s">
        <v>591</v>
      </c>
      <c r="D26" s="29" t="s">
        <v>592</v>
      </c>
      <c r="E26" s="29">
        <v>3.492049352</v>
      </c>
      <c r="F26" s="29">
        <v>0.21949644900000001</v>
      </c>
      <c r="G26" s="29">
        <v>3.0018036590000001</v>
      </c>
      <c r="H26" s="29">
        <v>1.9178653320000001</v>
      </c>
      <c r="I26" s="29">
        <v>2.4176723259999999</v>
      </c>
      <c r="J26" s="29">
        <v>1.3021249399999999</v>
      </c>
      <c r="K26" s="29">
        <v>3.6353599870000002</v>
      </c>
      <c r="L26" s="29">
        <v>2.849642368</v>
      </c>
      <c r="M26" s="29">
        <v>8.5081196999999997E-2</v>
      </c>
      <c r="N26" s="29">
        <v>1.8664991129999999</v>
      </c>
      <c r="O26" s="29">
        <v>2.089909655</v>
      </c>
    </row>
    <row r="27" spans="1:15">
      <c r="A27" s="29" t="s">
        <v>174</v>
      </c>
      <c r="B27" s="29" t="s">
        <v>175</v>
      </c>
      <c r="C27" s="29" t="s">
        <v>591</v>
      </c>
      <c r="D27" s="29" t="s">
        <v>592</v>
      </c>
      <c r="E27" s="29">
        <v>1.52789391</v>
      </c>
      <c r="F27" s="29">
        <v>-5.2841771499999997</v>
      </c>
      <c r="G27" s="29">
        <v>-2.09411353</v>
      </c>
      <c r="H27" s="29">
        <v>-3.3394944099999999</v>
      </c>
      <c r="I27" s="29">
        <v>-4.8345401700000004</v>
      </c>
      <c r="J27" s="29">
        <v>-2.5111544299999999</v>
      </c>
      <c r="K27" s="29"/>
      <c r="L27" s="29"/>
      <c r="M27" s="29"/>
      <c r="N27" s="29"/>
      <c r="O27" s="29"/>
    </row>
    <row r="28" spans="1:15">
      <c r="A28" s="29" t="s">
        <v>90</v>
      </c>
      <c r="B28" s="29" t="s">
        <v>176</v>
      </c>
      <c r="C28" s="29" t="s">
        <v>591</v>
      </c>
      <c r="D28" s="29" t="s">
        <v>592</v>
      </c>
      <c r="E28" s="29">
        <v>6.148497195</v>
      </c>
      <c r="F28" s="29">
        <v>3.357001259</v>
      </c>
      <c r="G28" s="29">
        <v>4.1267193689999999</v>
      </c>
      <c r="H28" s="29">
        <v>5.2040959469999999</v>
      </c>
      <c r="I28" s="29">
        <v>5.1222746609999996</v>
      </c>
      <c r="J28" s="29">
        <v>6.7960117059999998</v>
      </c>
      <c r="K28" s="29">
        <v>5.4605671539999996</v>
      </c>
      <c r="L28" s="29">
        <v>4.8571880150000002</v>
      </c>
      <c r="M28" s="29">
        <v>4.2639218540000003</v>
      </c>
      <c r="N28" s="29">
        <v>4.1952070189999997</v>
      </c>
      <c r="O28" s="29">
        <v>4.2236227690000003</v>
      </c>
    </row>
    <row r="29" spans="1:15">
      <c r="A29" s="29" t="s">
        <v>89</v>
      </c>
      <c r="B29" s="29" t="s">
        <v>177</v>
      </c>
      <c r="C29" s="29" t="s">
        <v>591</v>
      </c>
      <c r="D29" s="29" t="s">
        <v>592</v>
      </c>
      <c r="E29" s="29">
        <v>5.0941954469999997</v>
      </c>
      <c r="F29" s="29">
        <v>-0.12581200000000001</v>
      </c>
      <c r="G29" s="29">
        <v>7.5282258300000002</v>
      </c>
      <c r="H29" s="29">
        <v>3.9744254059999999</v>
      </c>
      <c r="I29" s="29">
        <v>1.921150318</v>
      </c>
      <c r="J29" s="29">
        <v>3.0048463050000001</v>
      </c>
      <c r="K29" s="29">
        <v>0.50395573999999999</v>
      </c>
      <c r="L29" s="29">
        <v>-3.5457633899999998</v>
      </c>
      <c r="M29" s="29">
        <v>-3.2759169099999998</v>
      </c>
      <c r="N29" s="29">
        <v>1.3228690540000001</v>
      </c>
      <c r="O29" s="29">
        <v>1.3172239990000001</v>
      </c>
    </row>
    <row r="30" spans="1:15">
      <c r="A30" s="29" t="s">
        <v>178</v>
      </c>
      <c r="B30" s="29" t="s">
        <v>179</v>
      </c>
      <c r="C30" s="29" t="s">
        <v>591</v>
      </c>
      <c r="D30" s="29" t="s">
        <v>592</v>
      </c>
      <c r="E30" s="29">
        <v>0.701030928</v>
      </c>
      <c r="F30" s="29">
        <v>-5.0778050800000001</v>
      </c>
      <c r="G30" s="29">
        <v>-2.2864538400000001</v>
      </c>
      <c r="H30" s="29">
        <v>-0.67328918000000004</v>
      </c>
      <c r="I30" s="29">
        <v>-0.45560618000000003</v>
      </c>
      <c r="J30" s="29">
        <v>-1.4065639700000001</v>
      </c>
      <c r="K30" s="29">
        <v>-0.12454709999999999</v>
      </c>
      <c r="L30" s="29">
        <v>2.4487019609999998</v>
      </c>
      <c r="M30" s="29">
        <v>2.4786986830000002</v>
      </c>
      <c r="N30" s="29">
        <v>0.47511067899999998</v>
      </c>
      <c r="O30" s="29">
        <v>-0.58033314999999996</v>
      </c>
    </row>
    <row r="31" spans="1:15">
      <c r="A31" s="29" t="s">
        <v>180</v>
      </c>
      <c r="B31" s="29" t="s">
        <v>181</v>
      </c>
      <c r="C31" s="29" t="s">
        <v>591</v>
      </c>
      <c r="D31" s="29" t="s">
        <v>592</v>
      </c>
      <c r="E31" s="29">
        <v>-1.93971464</v>
      </c>
      <c r="F31" s="29">
        <v>-1.76453554</v>
      </c>
      <c r="G31" s="29">
        <v>2.5989657460000002</v>
      </c>
      <c r="H31" s="29">
        <v>3.745318352</v>
      </c>
      <c r="I31" s="29">
        <v>0.91284167100000002</v>
      </c>
      <c r="J31" s="29">
        <v>-2.1260285200000002</v>
      </c>
      <c r="K31" s="29">
        <v>-2.5083525600000001</v>
      </c>
      <c r="L31" s="29">
        <v>-0.39238349</v>
      </c>
      <c r="M31" s="29">
        <v>-2.47791798</v>
      </c>
      <c r="N31" s="29">
        <v>1.328602552</v>
      </c>
      <c r="O31" s="29">
        <v>5.2237790999999999E-2</v>
      </c>
    </row>
    <row r="32" spans="1:15">
      <c r="A32" s="29" t="s">
        <v>182</v>
      </c>
      <c r="B32" s="29" t="s">
        <v>183</v>
      </c>
      <c r="C32" s="29" t="s">
        <v>591</v>
      </c>
      <c r="D32" s="29" t="s">
        <v>592</v>
      </c>
      <c r="E32" s="29">
        <v>4.7994606119999998</v>
      </c>
      <c r="F32" s="29">
        <v>6.7483337480000003</v>
      </c>
      <c r="G32" s="29">
        <v>11.945895999999999</v>
      </c>
      <c r="H32" s="29">
        <v>7.9826170410000001</v>
      </c>
      <c r="I32" s="29">
        <v>5.1184008580000002</v>
      </c>
      <c r="J32" s="29">
        <v>2.1199726330000002</v>
      </c>
      <c r="K32" s="29">
        <v>5.77649568</v>
      </c>
      <c r="L32" s="29">
        <v>6.6422321049999997</v>
      </c>
      <c r="M32" s="29">
        <v>8.1270335379999992</v>
      </c>
      <c r="N32" s="29">
        <v>4.6518346749999999</v>
      </c>
      <c r="O32" s="29">
        <v>3.0276407189999999</v>
      </c>
    </row>
    <row r="33" spans="1:15">
      <c r="A33" s="29" t="s">
        <v>43</v>
      </c>
      <c r="B33" s="29" t="s">
        <v>184</v>
      </c>
      <c r="C33" s="29" t="s">
        <v>591</v>
      </c>
      <c r="D33" s="29" t="s">
        <v>592</v>
      </c>
      <c r="E33" s="29">
        <v>6.2454373629999997</v>
      </c>
      <c r="F33" s="29">
        <v>-7.6523101999999996</v>
      </c>
      <c r="G33" s="29">
        <v>8.5636317480000006</v>
      </c>
      <c r="H33" s="29">
        <v>6.048316367</v>
      </c>
      <c r="I33" s="29">
        <v>4.4561672129999996</v>
      </c>
      <c r="J33" s="29">
        <v>11.34342425</v>
      </c>
      <c r="K33" s="29">
        <v>4.1492898929999997</v>
      </c>
      <c r="L33" s="29">
        <v>-1.69796562</v>
      </c>
      <c r="M33" s="29">
        <v>4.3037374570000004</v>
      </c>
      <c r="N33" s="29">
        <v>2.90400635</v>
      </c>
      <c r="O33" s="29">
        <v>4.4788234840000003</v>
      </c>
    </row>
    <row r="34" spans="1:15">
      <c r="A34" s="29" t="s">
        <v>185</v>
      </c>
      <c r="B34" s="29" t="s">
        <v>186</v>
      </c>
      <c r="C34" s="29" t="s">
        <v>591</v>
      </c>
      <c r="D34" s="29" t="s">
        <v>592</v>
      </c>
      <c r="E34" s="29">
        <v>2.0541309619999999</v>
      </c>
      <c r="F34" s="29">
        <v>8.5872604260000003</v>
      </c>
      <c r="G34" s="29">
        <v>4.6308184319999999</v>
      </c>
      <c r="H34" s="29">
        <v>4.1946153370000001</v>
      </c>
      <c r="I34" s="29">
        <v>5.0537612540000003</v>
      </c>
      <c r="J34" s="29">
        <v>-36.391977099999998</v>
      </c>
      <c r="K34" s="29">
        <v>8.1070514999999996E-2</v>
      </c>
      <c r="L34" s="29">
        <v>4.3371210299999996</v>
      </c>
      <c r="M34" s="29">
        <v>4.7503168410000001</v>
      </c>
      <c r="N34" s="29">
        <v>4.5272782129999998</v>
      </c>
      <c r="O34" s="29">
        <v>3.7894435930000001</v>
      </c>
    </row>
    <row r="35" spans="1:15">
      <c r="A35" s="29" t="s">
        <v>103</v>
      </c>
      <c r="B35" s="29" t="s">
        <v>187</v>
      </c>
      <c r="C35" s="29" t="s">
        <v>591</v>
      </c>
      <c r="D35" s="29" t="s">
        <v>592</v>
      </c>
      <c r="E35" s="29">
        <v>1.0076226779999999</v>
      </c>
      <c r="F35" s="29">
        <v>-2.9284001800000001</v>
      </c>
      <c r="G35" s="29">
        <v>3.0894946440000002</v>
      </c>
      <c r="H35" s="29">
        <v>3.1468813660000001</v>
      </c>
      <c r="I35" s="29">
        <v>1.7622225499999999</v>
      </c>
      <c r="J35" s="29">
        <v>2.329122522</v>
      </c>
      <c r="K35" s="29">
        <v>2.8700360389999999</v>
      </c>
      <c r="L35" s="29">
        <v>0.65917688900000004</v>
      </c>
      <c r="M35" s="29">
        <v>1.0013944290000001</v>
      </c>
      <c r="N35" s="29">
        <v>3.1707298659999998</v>
      </c>
      <c r="O35" s="29">
        <v>2.0136392120000002</v>
      </c>
    </row>
    <row r="36" spans="1:15">
      <c r="A36" s="29" t="s">
        <v>188</v>
      </c>
      <c r="B36" s="29" t="s">
        <v>189</v>
      </c>
      <c r="C36" s="29" t="s">
        <v>591</v>
      </c>
      <c r="D36" s="29" t="s">
        <v>592</v>
      </c>
      <c r="E36" s="29">
        <v>3.916179503</v>
      </c>
      <c r="F36" s="29">
        <v>-3.4441656699999998</v>
      </c>
      <c r="G36" s="29">
        <v>1.566680383</v>
      </c>
      <c r="H36" s="29">
        <v>3.2477439330000002</v>
      </c>
      <c r="I36" s="29">
        <v>0.77458530999999997</v>
      </c>
      <c r="J36" s="29">
        <v>1.253092629</v>
      </c>
      <c r="K36" s="29">
        <v>3.043276707</v>
      </c>
      <c r="L36" s="29">
        <v>3.927453613</v>
      </c>
      <c r="M36" s="29">
        <v>3.0461830320000001</v>
      </c>
      <c r="N36" s="29">
        <v>4.787829715</v>
      </c>
      <c r="O36" s="29">
        <v>4.4165317240000004</v>
      </c>
    </row>
    <row r="37" spans="1:15">
      <c r="A37" s="29" t="s">
        <v>190</v>
      </c>
      <c r="B37" s="29" t="s">
        <v>191</v>
      </c>
      <c r="C37" s="29" t="s">
        <v>591</v>
      </c>
      <c r="D37" s="29" t="s">
        <v>592</v>
      </c>
      <c r="E37" s="29">
        <v>2.1547018750000002</v>
      </c>
      <c r="F37" s="29">
        <v>-2.2221071100000001</v>
      </c>
      <c r="G37" s="29">
        <v>3.0026990979999999</v>
      </c>
      <c r="H37" s="29">
        <v>1.6928084960000001</v>
      </c>
      <c r="I37" s="29">
        <v>1.006024094</v>
      </c>
      <c r="J37" s="29">
        <v>1.8520397660000001</v>
      </c>
      <c r="K37" s="29">
        <v>2.4492180870000002</v>
      </c>
      <c r="L37" s="29">
        <v>1.3333690819999999</v>
      </c>
      <c r="M37" s="29">
        <v>1.722740656</v>
      </c>
      <c r="N37" s="29">
        <v>1.799408986</v>
      </c>
      <c r="O37" s="29">
        <v>2.750553714</v>
      </c>
    </row>
    <row r="38" spans="1:15">
      <c r="A38" s="29" t="s">
        <v>192</v>
      </c>
      <c r="B38" s="29" t="s">
        <v>193</v>
      </c>
      <c r="C38" s="29" t="s">
        <v>591</v>
      </c>
      <c r="D38" s="29" t="s">
        <v>592</v>
      </c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</row>
    <row r="39" spans="1:15">
      <c r="A39" s="29" t="s">
        <v>102</v>
      </c>
      <c r="B39" s="29" t="s">
        <v>194</v>
      </c>
      <c r="C39" s="29" t="s">
        <v>591</v>
      </c>
      <c r="D39" s="29" t="s">
        <v>592</v>
      </c>
      <c r="E39" s="29">
        <v>3.5295305529999998</v>
      </c>
      <c r="F39" s="29">
        <v>-1.5642394399999999</v>
      </c>
      <c r="G39" s="29">
        <v>5.8441772959999998</v>
      </c>
      <c r="H39" s="29">
        <v>6.1109188290000001</v>
      </c>
      <c r="I39" s="29">
        <v>5.3186280000000004</v>
      </c>
      <c r="J39" s="29">
        <v>4.0450042980000003</v>
      </c>
      <c r="K39" s="29">
        <v>1.7667397840000001</v>
      </c>
      <c r="L39" s="29">
        <v>2.303767036</v>
      </c>
      <c r="M39" s="29">
        <v>1.711089289</v>
      </c>
      <c r="N39" s="29">
        <v>1.1885725819999999</v>
      </c>
      <c r="O39" s="29">
        <v>3.9493208910000002</v>
      </c>
    </row>
    <row r="40" spans="1:15">
      <c r="A40" s="29" t="s">
        <v>116</v>
      </c>
      <c r="B40" s="29" t="s">
        <v>195</v>
      </c>
      <c r="C40" s="29" t="s">
        <v>591</v>
      </c>
      <c r="D40" s="29" t="s">
        <v>592</v>
      </c>
      <c r="E40" s="29">
        <v>9.6542893729999992</v>
      </c>
      <c r="F40" s="29">
        <v>9.3998131709999999</v>
      </c>
      <c r="G40" s="29">
        <v>10.63614046</v>
      </c>
      <c r="H40" s="29">
        <v>9.5509140899999991</v>
      </c>
      <c r="I40" s="29">
        <v>7.8596274929999996</v>
      </c>
      <c r="J40" s="29">
        <v>7.768615284</v>
      </c>
      <c r="K40" s="29">
        <v>7.4245236559999999</v>
      </c>
      <c r="L40" s="29">
        <v>7.0418562009999999</v>
      </c>
      <c r="M40" s="29">
        <v>6.8487284229999998</v>
      </c>
      <c r="N40" s="29">
        <v>6.9462000919999998</v>
      </c>
      <c r="O40" s="29">
        <v>6.7516143910000004</v>
      </c>
    </row>
    <row r="41" spans="1:15">
      <c r="A41" s="29" t="s">
        <v>196</v>
      </c>
      <c r="B41" s="29" t="s">
        <v>197</v>
      </c>
      <c r="C41" s="29" t="s">
        <v>591</v>
      </c>
      <c r="D41" s="29" t="s">
        <v>592</v>
      </c>
      <c r="E41" s="29">
        <v>2.542841476</v>
      </c>
      <c r="F41" s="29">
        <v>3.251453718</v>
      </c>
      <c r="G41" s="29">
        <v>2.017638592</v>
      </c>
      <c r="H41" s="29">
        <v>-4.3872547900000001</v>
      </c>
      <c r="I41" s="29">
        <v>10.7065041</v>
      </c>
      <c r="J41" s="29">
        <v>8.8894213020000006</v>
      </c>
      <c r="K41" s="29">
        <v>8.79407739</v>
      </c>
      <c r="L41" s="29">
        <v>8.8428599499999994</v>
      </c>
      <c r="M41" s="29">
        <v>7.1792078239999997</v>
      </c>
      <c r="N41" s="29">
        <v>7.3596371840000003</v>
      </c>
      <c r="O41" s="29">
        <v>6.7934879669999999</v>
      </c>
    </row>
    <row r="42" spans="1:15">
      <c r="A42" s="29" t="s">
        <v>198</v>
      </c>
      <c r="B42" s="29" t="s">
        <v>199</v>
      </c>
      <c r="C42" s="29" t="s">
        <v>591</v>
      </c>
      <c r="D42" s="29" t="s">
        <v>592</v>
      </c>
      <c r="E42" s="29">
        <v>3.488800919</v>
      </c>
      <c r="F42" s="29">
        <v>2.198664102</v>
      </c>
      <c r="G42" s="29">
        <v>3.4225076410000002</v>
      </c>
      <c r="H42" s="29">
        <v>4.1292771610000001</v>
      </c>
      <c r="I42" s="29">
        <v>4.5432650160000003</v>
      </c>
      <c r="J42" s="29">
        <v>5.4042657099999998</v>
      </c>
      <c r="K42" s="29">
        <v>5.8840593270000001</v>
      </c>
      <c r="L42" s="29">
        <v>5.651463744</v>
      </c>
      <c r="M42" s="29">
        <v>4.6484815509999997</v>
      </c>
      <c r="N42" s="29">
        <v>3.5490873180000002</v>
      </c>
      <c r="O42" s="29">
        <v>4.0624053189999998</v>
      </c>
    </row>
    <row r="43" spans="1:15">
      <c r="A43" s="29" t="s">
        <v>200</v>
      </c>
      <c r="B43" s="29" t="s">
        <v>201</v>
      </c>
      <c r="C43" s="29" t="s">
        <v>591</v>
      </c>
      <c r="D43" s="29" t="s">
        <v>592</v>
      </c>
      <c r="E43" s="29">
        <v>6.2258942690000003</v>
      </c>
      <c r="F43" s="29">
        <v>2.85506401</v>
      </c>
      <c r="G43" s="29">
        <v>7.1079765760000004</v>
      </c>
      <c r="H43" s="29">
        <v>6.87467089</v>
      </c>
      <c r="I43" s="29">
        <v>7.0868989469999999</v>
      </c>
      <c r="J43" s="29">
        <v>8.4819566359999996</v>
      </c>
      <c r="K43" s="29">
        <v>9.4702880969999992</v>
      </c>
      <c r="L43" s="29">
        <v>6.9161878100000003</v>
      </c>
      <c r="M43" s="29">
        <v>2.3993790979999998</v>
      </c>
      <c r="N43" s="29">
        <v>3.7269476529999999</v>
      </c>
      <c r="O43" s="29">
        <v>5.8211211</v>
      </c>
    </row>
    <row r="44" spans="1:15">
      <c r="A44" s="29" t="s">
        <v>202</v>
      </c>
      <c r="B44" s="29" t="s">
        <v>203</v>
      </c>
      <c r="C44" s="29" t="s">
        <v>591</v>
      </c>
      <c r="D44" s="29" t="s">
        <v>592</v>
      </c>
      <c r="E44" s="29">
        <v>5.5722332349999997</v>
      </c>
      <c r="F44" s="29">
        <v>7.4689424840000003</v>
      </c>
      <c r="G44" s="29">
        <v>8.7516014589999997</v>
      </c>
      <c r="H44" s="29">
        <v>3.420665681</v>
      </c>
      <c r="I44" s="29">
        <v>3.7999713129999999</v>
      </c>
      <c r="J44" s="29">
        <v>3.4407052490000001</v>
      </c>
      <c r="K44" s="29">
        <v>6.7799161579999998</v>
      </c>
      <c r="L44" s="29">
        <v>2.6464858769999999</v>
      </c>
      <c r="M44" s="29">
        <v>-2.8000187900000002</v>
      </c>
      <c r="N44" s="29">
        <v>-1.8010012200000001</v>
      </c>
      <c r="O44" s="29">
        <v>1.6</v>
      </c>
    </row>
    <row r="45" spans="1:15">
      <c r="A45" s="29" t="s">
        <v>204</v>
      </c>
      <c r="B45" s="29" t="s">
        <v>205</v>
      </c>
      <c r="C45" s="29" t="s">
        <v>591</v>
      </c>
      <c r="D45" s="29" t="s">
        <v>592</v>
      </c>
      <c r="E45" s="29">
        <v>3.2834461859999999</v>
      </c>
      <c r="F45" s="29">
        <v>1.1396486450000001</v>
      </c>
      <c r="G45" s="29">
        <v>4.4946589709999998</v>
      </c>
      <c r="H45" s="29">
        <v>6.9478919819999998</v>
      </c>
      <c r="I45" s="29">
        <v>3.9126357669999998</v>
      </c>
      <c r="J45" s="29">
        <v>5.1339935199999998</v>
      </c>
      <c r="K45" s="29">
        <v>4.4990300010000004</v>
      </c>
      <c r="L45" s="29">
        <v>2.9559013749999998</v>
      </c>
      <c r="M45" s="29">
        <v>2.0873825020000001</v>
      </c>
      <c r="N45" s="29">
        <v>1.359360868</v>
      </c>
      <c r="O45" s="29">
        <v>2.5153244560000001</v>
      </c>
    </row>
    <row r="46" spans="1:15">
      <c r="A46" s="29" t="s">
        <v>206</v>
      </c>
      <c r="B46" s="29" t="s">
        <v>207</v>
      </c>
      <c r="C46" s="29" t="s">
        <v>591</v>
      </c>
      <c r="D46" s="29" t="s">
        <v>592</v>
      </c>
      <c r="E46" s="29">
        <v>3.9999719909999998</v>
      </c>
      <c r="F46" s="29">
        <v>3.2001131119999999</v>
      </c>
      <c r="G46" s="29">
        <v>3.7999334550000001</v>
      </c>
      <c r="H46" s="29">
        <v>4.0998469550000003</v>
      </c>
      <c r="I46" s="29">
        <v>3.2002729030000001</v>
      </c>
      <c r="J46" s="29">
        <v>4.4998742150000002</v>
      </c>
      <c r="K46" s="29">
        <v>2.1000064379999999</v>
      </c>
      <c r="L46" s="29">
        <v>1.116140583</v>
      </c>
      <c r="M46" s="29">
        <v>3.3206800250000001</v>
      </c>
      <c r="N46" s="29">
        <v>3.815702113</v>
      </c>
      <c r="O46" s="29">
        <v>3.4307641360000001</v>
      </c>
    </row>
    <row r="47" spans="1:15">
      <c r="A47" s="29" t="s">
        <v>208</v>
      </c>
      <c r="B47" s="29" t="s">
        <v>209</v>
      </c>
      <c r="C47" s="29" t="s">
        <v>591</v>
      </c>
      <c r="D47" s="29" t="s">
        <v>592</v>
      </c>
      <c r="E47" s="29">
        <v>6.650520523</v>
      </c>
      <c r="F47" s="29">
        <v>-1.27042597</v>
      </c>
      <c r="G47" s="29">
        <v>1.4667900970000001</v>
      </c>
      <c r="H47" s="29">
        <v>3.968886345</v>
      </c>
      <c r="I47" s="29">
        <v>1.0819182789999999</v>
      </c>
      <c r="J47" s="29">
        <v>0.80279760099999997</v>
      </c>
      <c r="K47" s="29">
        <v>0.61121266600000002</v>
      </c>
      <c r="L47" s="29">
        <v>1.0068637069999999</v>
      </c>
      <c r="M47" s="29">
        <v>4.705791509</v>
      </c>
      <c r="N47" s="29">
        <v>3.7020391880000001</v>
      </c>
      <c r="O47" s="29">
        <v>4.5311616839999997</v>
      </c>
    </row>
    <row r="48" spans="1:15">
      <c r="A48" s="29" t="s">
        <v>92</v>
      </c>
      <c r="B48" s="29" t="s">
        <v>210</v>
      </c>
      <c r="C48" s="29" t="s">
        <v>591</v>
      </c>
      <c r="D48" s="29" t="s">
        <v>592</v>
      </c>
      <c r="E48" s="29">
        <v>4.6495982329999999</v>
      </c>
      <c r="F48" s="29">
        <v>-0.97054830999999997</v>
      </c>
      <c r="G48" s="29">
        <v>4.951863844</v>
      </c>
      <c r="H48" s="29">
        <v>4.3071016599999998</v>
      </c>
      <c r="I48" s="29">
        <v>4.7969199189999996</v>
      </c>
      <c r="J48" s="29">
        <v>2.2690274000000001</v>
      </c>
      <c r="K48" s="29">
        <v>3.5153385639999999</v>
      </c>
      <c r="L48" s="29">
        <v>3.631731442</v>
      </c>
      <c r="M48" s="29">
        <v>4.2459898779999996</v>
      </c>
      <c r="N48" s="29">
        <v>3.8601984539999998</v>
      </c>
      <c r="O48" s="29">
        <v>2.6603752940000001</v>
      </c>
    </row>
    <row r="49" spans="1:15">
      <c r="A49" s="29" t="s">
        <v>211</v>
      </c>
      <c r="B49" s="29" t="s">
        <v>212</v>
      </c>
      <c r="C49" s="29" t="s">
        <v>591</v>
      </c>
      <c r="D49" s="29" t="s">
        <v>592</v>
      </c>
      <c r="E49" s="29">
        <v>1.2833968090000001</v>
      </c>
      <c r="F49" s="29">
        <v>-3.6904804499999999</v>
      </c>
      <c r="G49" s="29">
        <v>1.2924711980000001</v>
      </c>
      <c r="H49" s="29">
        <v>1.0571060130000001</v>
      </c>
      <c r="I49" s="29">
        <v>1.2312055239999999</v>
      </c>
      <c r="J49" s="29">
        <v>0.75254999099999997</v>
      </c>
      <c r="K49" s="29">
        <v>0.50591630700000001</v>
      </c>
      <c r="L49" s="29">
        <v>1.1439258189999999</v>
      </c>
      <c r="M49" s="29">
        <v>-1.5977555000000001</v>
      </c>
      <c r="N49" s="29">
        <v>-0.10612723</v>
      </c>
      <c r="O49" s="29">
        <v>1.3252293040000001</v>
      </c>
    </row>
    <row r="50" spans="1:15">
      <c r="A50" s="29" t="s">
        <v>93</v>
      </c>
      <c r="B50" s="29" t="s">
        <v>213</v>
      </c>
      <c r="C50" s="29" t="s">
        <v>591</v>
      </c>
      <c r="D50" s="29" t="s">
        <v>592</v>
      </c>
      <c r="E50" s="29">
        <v>4.1168280419999999</v>
      </c>
      <c r="F50" s="29">
        <v>1.451305431</v>
      </c>
      <c r="G50" s="29">
        <v>2.3903522970000002</v>
      </c>
      <c r="H50" s="29">
        <v>2.8023008360000001</v>
      </c>
      <c r="I50" s="29">
        <v>3.0149002889999998</v>
      </c>
      <c r="J50" s="29">
        <v>2.7476025630000001</v>
      </c>
      <c r="K50" s="29">
        <v>1.047576632</v>
      </c>
      <c r="L50" s="29">
        <v>4.4381419590000002</v>
      </c>
      <c r="M50" s="29">
        <v>0.513761468</v>
      </c>
      <c r="N50" s="29">
        <v>1.8090543990000001</v>
      </c>
      <c r="O50" s="29">
        <v>2.2484803929999999</v>
      </c>
    </row>
    <row r="51" spans="1:15">
      <c r="A51" s="29" t="s">
        <v>214</v>
      </c>
      <c r="B51" s="29" t="s">
        <v>215</v>
      </c>
      <c r="C51" s="29" t="s">
        <v>591</v>
      </c>
      <c r="D51" s="29" t="s">
        <v>592</v>
      </c>
      <c r="E51" s="29">
        <v>2.1880446220000001</v>
      </c>
      <c r="F51" s="29">
        <v>-0.53130944999999996</v>
      </c>
      <c r="G51" s="29">
        <v>8.2305959999999997E-2</v>
      </c>
      <c r="H51" s="29">
        <v>0.61260857700000004</v>
      </c>
      <c r="I51" s="29">
        <v>-0.13891707</v>
      </c>
      <c r="J51" s="29">
        <v>-0.79410676999999996</v>
      </c>
      <c r="K51" s="29">
        <v>-1.13883862</v>
      </c>
      <c r="L51" s="29">
        <v>0.27869493099999998</v>
      </c>
      <c r="M51" s="29">
        <v>-0.98656969999999999</v>
      </c>
      <c r="N51" s="29">
        <v>-1.7397654199999999</v>
      </c>
      <c r="O51" s="29">
        <v>-2.16613108</v>
      </c>
    </row>
    <row r="52" spans="1:15">
      <c r="A52" s="29" t="s">
        <v>216</v>
      </c>
      <c r="B52" s="29" t="s">
        <v>217</v>
      </c>
      <c r="C52" s="29" t="s">
        <v>591</v>
      </c>
      <c r="D52" s="29" t="s">
        <v>592</v>
      </c>
      <c r="E52" s="29">
        <v>-0.35740119999999997</v>
      </c>
      <c r="F52" s="29">
        <v>-7.20048245</v>
      </c>
      <c r="G52" s="29">
        <v>-2.71563526</v>
      </c>
      <c r="H52" s="29">
        <v>1.169062198</v>
      </c>
      <c r="I52" s="29">
        <v>1.2297536570000001</v>
      </c>
      <c r="J52" s="29">
        <v>1.2793310200000001</v>
      </c>
      <c r="K52" s="29">
        <v>2.6545279850000001</v>
      </c>
      <c r="L52" s="29">
        <v>2.833122226</v>
      </c>
      <c r="M52" s="29">
        <v>3.0962821819999999</v>
      </c>
      <c r="N52" s="29">
        <v>3.039349203</v>
      </c>
      <c r="O52" s="29">
        <v>3.2755732470000001</v>
      </c>
    </row>
    <row r="53" spans="1:15">
      <c r="A53" s="29" t="s">
        <v>28</v>
      </c>
      <c r="B53" s="29" t="s">
        <v>218</v>
      </c>
      <c r="C53" s="29" t="s">
        <v>591</v>
      </c>
      <c r="D53" s="29" t="s">
        <v>592</v>
      </c>
      <c r="E53" s="29">
        <v>3.6468070419999998</v>
      </c>
      <c r="F53" s="29">
        <v>-2.0152626699999998</v>
      </c>
      <c r="G53" s="29">
        <v>2.0147065359999998</v>
      </c>
      <c r="H53" s="29">
        <v>0.40144311399999999</v>
      </c>
      <c r="I53" s="29">
        <v>-3.4468118200000002</v>
      </c>
      <c r="J53" s="29">
        <v>-6.5530775600000002</v>
      </c>
      <c r="K53" s="29">
        <v>-1.86371686</v>
      </c>
      <c r="L53" s="29">
        <v>3.3746685030000001</v>
      </c>
      <c r="M53" s="29">
        <v>6.7465993620000004</v>
      </c>
      <c r="N53" s="29">
        <v>4.361237966</v>
      </c>
      <c r="O53" s="29">
        <v>4.0566322919999998</v>
      </c>
    </row>
    <row r="54" spans="1:15">
      <c r="A54" s="29" t="s">
        <v>219</v>
      </c>
      <c r="B54" s="29" t="s">
        <v>220</v>
      </c>
      <c r="C54" s="29" t="s">
        <v>591</v>
      </c>
      <c r="D54" s="29" t="s">
        <v>592</v>
      </c>
      <c r="E54" s="29">
        <v>2.682282726</v>
      </c>
      <c r="F54" s="29">
        <v>-4.80257209</v>
      </c>
      <c r="G54" s="29">
        <v>2.2734200539999998</v>
      </c>
      <c r="H54" s="29">
        <v>1.7778331860000001</v>
      </c>
      <c r="I54" s="29">
        <v>-0.79984427999999996</v>
      </c>
      <c r="J54" s="29">
        <v>-0.48367104</v>
      </c>
      <c r="K54" s="29">
        <v>2.715116133</v>
      </c>
      <c r="L54" s="29">
        <v>5.3092385179999999</v>
      </c>
      <c r="M54" s="29">
        <v>2.450542386</v>
      </c>
      <c r="N54" s="29">
        <v>4.3526035199999997</v>
      </c>
      <c r="O54" s="29">
        <v>2.8460576770000001</v>
      </c>
    </row>
    <row r="55" spans="1:15">
      <c r="A55" s="29" t="s">
        <v>68</v>
      </c>
      <c r="B55" s="29" t="s">
        <v>221</v>
      </c>
      <c r="C55" s="29" t="s">
        <v>591</v>
      </c>
      <c r="D55" s="29" t="s">
        <v>592</v>
      </c>
      <c r="E55" s="29">
        <v>0.962266442</v>
      </c>
      <c r="F55" s="29">
        <v>-5.6971516299999996</v>
      </c>
      <c r="G55" s="29">
        <v>4.178969038</v>
      </c>
      <c r="H55" s="29">
        <v>3.9241334179999998</v>
      </c>
      <c r="I55" s="29">
        <v>0.41955108000000002</v>
      </c>
      <c r="J55" s="29">
        <v>0.42824326200000001</v>
      </c>
      <c r="K55" s="29">
        <v>2.2256887490000001</v>
      </c>
      <c r="L55" s="29">
        <v>1.7397498229999999</v>
      </c>
      <c r="M55" s="29">
        <v>2.2299999669999999</v>
      </c>
      <c r="N55" s="29">
        <v>2.4650300289999998</v>
      </c>
      <c r="O55" s="29">
        <v>1.5274462980000001</v>
      </c>
    </row>
    <row r="56" spans="1:15">
      <c r="A56" s="29" t="s">
        <v>222</v>
      </c>
      <c r="B56" s="29" t="s">
        <v>223</v>
      </c>
      <c r="C56" s="29" t="s">
        <v>591</v>
      </c>
      <c r="D56" s="29" t="s">
        <v>592</v>
      </c>
      <c r="E56" s="29"/>
      <c r="F56" s="29"/>
      <c r="G56" s="29"/>
      <c r="H56" s="29"/>
      <c r="I56" s="29"/>
      <c r="J56" s="29"/>
      <c r="K56" s="29">
        <v>7.0615432419999999</v>
      </c>
      <c r="L56" s="29">
        <v>7.6960855759999998</v>
      </c>
      <c r="M56" s="29">
        <v>6.6526503720000001</v>
      </c>
      <c r="N56" s="29">
        <v>5.4030998429999997</v>
      </c>
      <c r="O56" s="29">
        <v>8.4076626660000002</v>
      </c>
    </row>
    <row r="57" spans="1:15">
      <c r="A57" s="29" t="s">
        <v>224</v>
      </c>
      <c r="B57" s="29" t="s">
        <v>225</v>
      </c>
      <c r="C57" s="29" t="s">
        <v>591</v>
      </c>
      <c r="D57" s="29" t="s">
        <v>592</v>
      </c>
      <c r="E57" s="29">
        <v>7.1207419009999997</v>
      </c>
      <c r="F57" s="29">
        <v>-1.1697571499999999</v>
      </c>
      <c r="G57" s="29">
        <v>0.67279562900000001</v>
      </c>
      <c r="H57" s="29">
        <v>-0.22355069</v>
      </c>
      <c r="I57" s="29">
        <v>-1.05900024</v>
      </c>
      <c r="J57" s="29">
        <v>-0.99994063</v>
      </c>
      <c r="K57" s="29">
        <v>4.4479473650000001</v>
      </c>
      <c r="L57" s="29">
        <v>-2.69110892</v>
      </c>
      <c r="M57" s="29">
        <v>2.5564949129999999</v>
      </c>
      <c r="N57" s="29">
        <v>-6.79942797</v>
      </c>
      <c r="O57" s="29">
        <v>2.2645702339999998</v>
      </c>
    </row>
    <row r="58" spans="1:15">
      <c r="A58" s="29" t="s">
        <v>226</v>
      </c>
      <c r="B58" s="29" t="s">
        <v>227</v>
      </c>
      <c r="C58" s="29" t="s">
        <v>591</v>
      </c>
      <c r="D58" s="29" t="s">
        <v>592</v>
      </c>
      <c r="E58" s="29">
        <v>-0.51201673000000003</v>
      </c>
      <c r="F58" s="29">
        <v>-4.9065477299999998</v>
      </c>
      <c r="G58" s="29">
        <v>1.8709911100000001</v>
      </c>
      <c r="H58" s="29">
        <v>1.3367777780000001</v>
      </c>
      <c r="I58" s="29">
        <v>0.226499797</v>
      </c>
      <c r="J58" s="29">
        <v>0.93334095699999997</v>
      </c>
      <c r="K58" s="29">
        <v>1.619393817</v>
      </c>
      <c r="L58" s="29">
        <v>2.34259043</v>
      </c>
      <c r="M58" s="29">
        <v>3.2459576659999998</v>
      </c>
      <c r="N58" s="29">
        <v>2.0361652060000002</v>
      </c>
      <c r="O58" s="29">
        <v>2.3913296850000001</v>
      </c>
    </row>
    <row r="59" spans="1:15">
      <c r="A59" s="29" t="s">
        <v>228</v>
      </c>
      <c r="B59" s="29" t="s">
        <v>229</v>
      </c>
      <c r="C59" s="29" t="s">
        <v>591</v>
      </c>
      <c r="D59" s="29" t="s">
        <v>592</v>
      </c>
      <c r="E59" s="29">
        <v>3.2095042619999998</v>
      </c>
      <c r="F59" s="29">
        <v>0.94615516799999999</v>
      </c>
      <c r="G59" s="29">
        <v>8.3396510599999996</v>
      </c>
      <c r="H59" s="29">
        <v>3.1334230029999999</v>
      </c>
      <c r="I59" s="29">
        <v>2.7173678969999999</v>
      </c>
      <c r="J59" s="29">
        <v>4.8752050929999999</v>
      </c>
      <c r="K59" s="29">
        <v>7.0504636899999999</v>
      </c>
      <c r="L59" s="29">
        <v>6.9270187720000003</v>
      </c>
      <c r="M59" s="29">
        <v>6.6592002629999998</v>
      </c>
      <c r="N59" s="29">
        <v>4.6667046770000002</v>
      </c>
      <c r="O59" s="29">
        <v>6.9825275849999997</v>
      </c>
    </row>
    <row r="60" spans="1:15">
      <c r="A60" s="29" t="s">
        <v>39</v>
      </c>
      <c r="B60" s="29" t="s">
        <v>230</v>
      </c>
      <c r="C60" s="29" t="s">
        <v>591</v>
      </c>
      <c r="D60" s="29" t="s">
        <v>592</v>
      </c>
      <c r="E60" s="29">
        <v>2.3999999989999998</v>
      </c>
      <c r="F60" s="29">
        <v>1.6000000009999999</v>
      </c>
      <c r="G60" s="29">
        <v>3.6</v>
      </c>
      <c r="H60" s="29">
        <v>2.900000001</v>
      </c>
      <c r="I60" s="29">
        <v>3.3999999980000002</v>
      </c>
      <c r="J60" s="29">
        <v>2.8</v>
      </c>
      <c r="K60" s="29">
        <v>3.8000000009999999</v>
      </c>
      <c r="L60" s="29">
        <v>3.7000000009999998</v>
      </c>
      <c r="M60" s="29">
        <v>3.2</v>
      </c>
      <c r="N60" s="29">
        <v>1.299999999</v>
      </c>
      <c r="O60" s="29">
        <v>1.400000001</v>
      </c>
    </row>
    <row r="61" spans="1:15">
      <c r="A61" s="29" t="s">
        <v>231</v>
      </c>
      <c r="B61" s="29" t="s">
        <v>232</v>
      </c>
      <c r="C61" s="29" t="s">
        <v>591</v>
      </c>
      <c r="D61" s="29" t="s">
        <v>592</v>
      </c>
      <c r="E61" s="29">
        <v>8.4322541659999999</v>
      </c>
      <c r="F61" s="29">
        <v>7.7043823390000004</v>
      </c>
      <c r="G61" s="29">
        <v>9.7720601739999999</v>
      </c>
      <c r="H61" s="29">
        <v>8.4664088070000005</v>
      </c>
      <c r="I61" s="29">
        <v>7.5142947299999996</v>
      </c>
      <c r="J61" s="29">
        <v>7.2015778020000001</v>
      </c>
      <c r="K61" s="29">
        <v>6.8757062690000001</v>
      </c>
      <c r="L61" s="29">
        <v>6.6207060289999999</v>
      </c>
      <c r="M61" s="29">
        <v>6.4756094620000004</v>
      </c>
      <c r="N61" s="29">
        <v>6.6329454600000002</v>
      </c>
      <c r="O61" s="29">
        <v>6.4508033180000002</v>
      </c>
    </row>
    <row r="62" spans="1:15">
      <c r="A62" s="29" t="s">
        <v>233</v>
      </c>
      <c r="B62" s="29" t="s">
        <v>234</v>
      </c>
      <c r="C62" s="29" t="s">
        <v>591</v>
      </c>
      <c r="D62" s="29" t="s">
        <v>592</v>
      </c>
      <c r="E62" s="29">
        <v>3.4667012189999999</v>
      </c>
      <c r="F62" s="29">
        <v>0.63949208599999996</v>
      </c>
      <c r="G62" s="29">
        <v>6.1612663559999996</v>
      </c>
      <c r="H62" s="29">
        <v>4.9701343720000004</v>
      </c>
      <c r="I62" s="29">
        <v>4.243960822</v>
      </c>
      <c r="J62" s="29">
        <v>4.2948286449999999</v>
      </c>
      <c r="K62" s="29">
        <v>4.0141903509999999</v>
      </c>
      <c r="L62" s="29">
        <v>4.6229601569999996</v>
      </c>
      <c r="M62" s="29">
        <v>4.8223973280000001</v>
      </c>
      <c r="N62" s="29">
        <v>4.6918099599999996</v>
      </c>
      <c r="O62" s="29">
        <v>4.0000703609999997</v>
      </c>
    </row>
    <row r="63" spans="1:15">
      <c r="A63" s="29" t="s">
        <v>235</v>
      </c>
      <c r="B63" s="29" t="s">
        <v>236</v>
      </c>
      <c r="C63" s="29" t="s">
        <v>591</v>
      </c>
      <c r="D63" s="29" t="s">
        <v>592</v>
      </c>
      <c r="E63" s="29">
        <v>3.536390672</v>
      </c>
      <c r="F63" s="29">
        <v>1.386451557</v>
      </c>
      <c r="G63" s="29">
        <v>7.069892522</v>
      </c>
      <c r="H63" s="29">
        <v>4.6104777019999998</v>
      </c>
      <c r="I63" s="29">
        <v>4.694137392</v>
      </c>
      <c r="J63" s="29">
        <v>4.7698198009999997</v>
      </c>
      <c r="K63" s="29">
        <v>4.1898645610000003</v>
      </c>
      <c r="L63" s="29">
        <v>4.199749197</v>
      </c>
      <c r="M63" s="29">
        <v>4.0914041240000003</v>
      </c>
      <c r="N63" s="29">
        <v>4.7596991470000001</v>
      </c>
      <c r="O63" s="29">
        <v>4.1699989520000003</v>
      </c>
    </row>
    <row r="64" spans="1:15">
      <c r="A64" s="29" t="s">
        <v>237</v>
      </c>
      <c r="B64" s="29" t="s">
        <v>238</v>
      </c>
      <c r="C64" s="29" t="s">
        <v>591</v>
      </c>
      <c r="D64" s="29" t="s">
        <v>592</v>
      </c>
      <c r="E64" s="29">
        <v>4.1411097620000001</v>
      </c>
      <c r="F64" s="29">
        <v>-5.9454962</v>
      </c>
      <c r="G64" s="29">
        <v>5.6173754469999997</v>
      </c>
      <c r="H64" s="29">
        <v>6.2758364999999996</v>
      </c>
      <c r="I64" s="29">
        <v>3.9595332320000001</v>
      </c>
      <c r="J64" s="29">
        <v>4.0390342529999996</v>
      </c>
      <c r="K64" s="29">
        <v>2.1960946649999999</v>
      </c>
      <c r="L64" s="29">
        <v>0.843161461</v>
      </c>
      <c r="M64" s="29">
        <v>1.510690477</v>
      </c>
      <c r="N64" s="29">
        <v>3.955808105</v>
      </c>
      <c r="O64" s="29">
        <v>2.9286060589999998</v>
      </c>
    </row>
    <row r="65" spans="1:15">
      <c r="A65" s="29" t="s">
        <v>239</v>
      </c>
      <c r="B65" s="29" t="s">
        <v>240</v>
      </c>
      <c r="C65" s="29" t="s">
        <v>591</v>
      </c>
      <c r="D65" s="29" t="s">
        <v>592</v>
      </c>
      <c r="E65" s="29">
        <v>1.0289520889999999</v>
      </c>
      <c r="F65" s="29">
        <v>-4.4391248699999997</v>
      </c>
      <c r="G65" s="29">
        <v>2.6224685669999999</v>
      </c>
      <c r="H65" s="29">
        <v>2.4046840829999998</v>
      </c>
      <c r="I65" s="29">
        <v>0.31838606899999999</v>
      </c>
      <c r="J65" s="29">
        <v>0.90019038100000004</v>
      </c>
      <c r="K65" s="29">
        <v>1.8326424969999999</v>
      </c>
      <c r="L65" s="29">
        <v>2.0757841419999998</v>
      </c>
      <c r="M65" s="29">
        <v>1.9211933349999999</v>
      </c>
      <c r="N65" s="29">
        <v>2.7748330669999999</v>
      </c>
      <c r="O65" s="29">
        <v>2.1679338179999998</v>
      </c>
    </row>
    <row r="66" spans="1:15">
      <c r="A66" s="29" t="s">
        <v>91</v>
      </c>
      <c r="B66" s="29" t="s">
        <v>241</v>
      </c>
      <c r="C66" s="29" t="s">
        <v>591</v>
      </c>
      <c r="D66" s="29" t="s">
        <v>592</v>
      </c>
      <c r="E66" s="29">
        <v>6.3571305999999996</v>
      </c>
      <c r="F66" s="29">
        <v>0.56649159199999999</v>
      </c>
      <c r="G66" s="29">
        <v>3.5252986690000001</v>
      </c>
      <c r="H66" s="29">
        <v>7.868140919</v>
      </c>
      <c r="I66" s="29">
        <v>5.6419620669999997</v>
      </c>
      <c r="J66" s="29">
        <v>4.946511267</v>
      </c>
      <c r="K66" s="29">
        <v>3.788868549</v>
      </c>
      <c r="L66" s="29">
        <v>9.8872608000000001E-2</v>
      </c>
      <c r="M66" s="29">
        <v>-1.22638398</v>
      </c>
      <c r="N66" s="29">
        <v>2.3683865260000001</v>
      </c>
      <c r="O66" s="29">
        <v>1.2892919329999999</v>
      </c>
    </row>
    <row r="67" spans="1:15">
      <c r="A67" s="29" t="s">
        <v>242</v>
      </c>
      <c r="B67" s="29" t="s">
        <v>243</v>
      </c>
      <c r="C67" s="29" t="s">
        <v>591</v>
      </c>
      <c r="D67" s="29" t="s">
        <v>592</v>
      </c>
      <c r="E67" s="29">
        <v>7.1562835639999998</v>
      </c>
      <c r="F67" s="29">
        <v>4.6735997999999999</v>
      </c>
      <c r="G67" s="29">
        <v>5.1472348590000001</v>
      </c>
      <c r="H67" s="29">
        <v>1.764571949</v>
      </c>
      <c r="I67" s="29">
        <v>2.226199797</v>
      </c>
      <c r="J67" s="29">
        <v>2.185466055</v>
      </c>
      <c r="K67" s="29">
        <v>2.9159118789999998</v>
      </c>
      <c r="L67" s="29">
        <v>4.3720190790000002</v>
      </c>
      <c r="M67" s="29">
        <v>4.3466434530000004</v>
      </c>
      <c r="N67" s="29">
        <v>4.1812210009999999</v>
      </c>
      <c r="O67" s="29">
        <v>5.3141210369999996</v>
      </c>
    </row>
    <row r="68" spans="1:15">
      <c r="A68" s="29" t="s">
        <v>244</v>
      </c>
      <c r="B68" s="29" t="s">
        <v>245</v>
      </c>
      <c r="C68" s="29" t="s">
        <v>591</v>
      </c>
      <c r="D68" s="29" t="s">
        <v>592</v>
      </c>
      <c r="E68" s="29">
        <v>0.421088187</v>
      </c>
      <c r="F68" s="29">
        <v>-4.5012835600000001</v>
      </c>
      <c r="G68" s="29">
        <v>2.1335090920000002</v>
      </c>
      <c r="H68" s="29">
        <v>1.686570264</v>
      </c>
      <c r="I68" s="29">
        <v>-0.89212013999999995</v>
      </c>
      <c r="J68" s="29">
        <v>-0.25272302000000002</v>
      </c>
      <c r="K68" s="29">
        <v>1.401098519</v>
      </c>
      <c r="L68" s="29">
        <v>2.113562951</v>
      </c>
      <c r="M68" s="29">
        <v>1.9128128980000001</v>
      </c>
      <c r="N68" s="29">
        <v>2.5396198440000002</v>
      </c>
      <c r="O68" s="29">
        <v>1.9203060970000001</v>
      </c>
    </row>
    <row r="69" spans="1:15">
      <c r="A69" s="29" t="s">
        <v>45</v>
      </c>
      <c r="B69" s="29" t="s">
        <v>246</v>
      </c>
      <c r="C69" s="29" t="s">
        <v>591</v>
      </c>
      <c r="D69" s="29" t="s">
        <v>592</v>
      </c>
      <c r="E69" s="29">
        <v>-9.7830300399999999</v>
      </c>
      <c r="F69" s="29">
        <v>3.8765015599999999</v>
      </c>
      <c r="G69" s="29">
        <v>2.1941905450000001</v>
      </c>
      <c r="H69" s="29">
        <v>8.6797999360000002</v>
      </c>
      <c r="I69" s="29"/>
      <c r="J69" s="29"/>
      <c r="K69" s="29"/>
      <c r="L69" s="29"/>
      <c r="M69" s="29"/>
      <c r="N69" s="29"/>
      <c r="O69" s="29"/>
    </row>
    <row r="70" spans="1:15">
      <c r="A70" s="29" t="s">
        <v>81</v>
      </c>
      <c r="B70" s="29" t="s">
        <v>247</v>
      </c>
      <c r="C70" s="29" t="s">
        <v>591</v>
      </c>
      <c r="D70" s="29" t="s">
        <v>592</v>
      </c>
      <c r="E70" s="29">
        <v>0.88714518200000003</v>
      </c>
      <c r="F70" s="29">
        <v>-3.7632319299999999</v>
      </c>
      <c r="G70" s="29">
        <v>0.16301023100000001</v>
      </c>
      <c r="H70" s="29">
        <v>-0.81437345999999999</v>
      </c>
      <c r="I70" s="29">
        <v>-2.9594412999999999</v>
      </c>
      <c r="J70" s="29">
        <v>-1.43539426</v>
      </c>
      <c r="K70" s="29">
        <v>1.3839079430000001</v>
      </c>
      <c r="L70" s="29">
        <v>3.83517266</v>
      </c>
      <c r="M70" s="29">
        <v>3.0313013299999998</v>
      </c>
      <c r="N70" s="29">
        <v>2.8917681069999999</v>
      </c>
      <c r="O70" s="29">
        <v>2.3510081309999999</v>
      </c>
    </row>
    <row r="71" spans="1:15">
      <c r="A71" s="29" t="s">
        <v>61</v>
      </c>
      <c r="B71" s="29" t="s">
        <v>248</v>
      </c>
      <c r="C71" s="29" t="s">
        <v>591</v>
      </c>
      <c r="D71" s="29" t="s">
        <v>592</v>
      </c>
      <c r="E71" s="29">
        <v>-5.0889420300000001</v>
      </c>
      <c r="F71" s="29">
        <v>-14.4338684</v>
      </c>
      <c r="G71" s="29">
        <v>2.6903319379999999</v>
      </c>
      <c r="H71" s="29">
        <v>7.4439348440000002</v>
      </c>
      <c r="I71" s="29">
        <v>3.1248431920000002</v>
      </c>
      <c r="J71" s="29">
        <v>1.3461878359999999</v>
      </c>
      <c r="K71" s="29">
        <v>2.987325819</v>
      </c>
      <c r="L71" s="29">
        <v>1.8448851799999999</v>
      </c>
      <c r="M71" s="29">
        <v>2.6315679059999999</v>
      </c>
      <c r="N71" s="29">
        <v>5.748802092</v>
      </c>
      <c r="O71" s="29">
        <v>4.7611584689999997</v>
      </c>
    </row>
    <row r="72" spans="1:15">
      <c r="A72" s="29" t="s">
        <v>41</v>
      </c>
      <c r="B72" s="29" t="s">
        <v>249</v>
      </c>
      <c r="C72" s="29" t="s">
        <v>591</v>
      </c>
      <c r="D72" s="29" t="s">
        <v>592</v>
      </c>
      <c r="E72" s="29">
        <v>10.78852169</v>
      </c>
      <c r="F72" s="29">
        <v>8.802553198</v>
      </c>
      <c r="G72" s="29">
        <v>12.55053835</v>
      </c>
      <c r="H72" s="29">
        <v>11.178296230000001</v>
      </c>
      <c r="I72" s="29">
        <v>8.6478116329999999</v>
      </c>
      <c r="J72" s="29">
        <v>10.58227005</v>
      </c>
      <c r="K72" s="29">
        <v>10.25749296</v>
      </c>
      <c r="L72" s="29">
        <v>10.392463019999999</v>
      </c>
      <c r="M72" s="29">
        <v>9.4334826580000009</v>
      </c>
      <c r="N72" s="29">
        <v>9.5641896430000006</v>
      </c>
      <c r="O72" s="29">
        <v>6.8161477970000002</v>
      </c>
    </row>
    <row r="73" spans="1:15">
      <c r="A73" s="29" t="s">
        <v>250</v>
      </c>
      <c r="B73" s="29" t="s">
        <v>251</v>
      </c>
      <c r="C73" s="29" t="s">
        <v>591</v>
      </c>
      <c r="D73" s="29" t="s">
        <v>592</v>
      </c>
      <c r="E73" s="29">
        <v>0.64584514000000004</v>
      </c>
      <c r="F73" s="29">
        <v>-4.3298258599999997</v>
      </c>
      <c r="G73" s="29">
        <v>2.1953821279999999</v>
      </c>
      <c r="H73" s="29">
        <v>1.840318337</v>
      </c>
      <c r="I73" s="29">
        <v>-0.74295681000000002</v>
      </c>
      <c r="J73" s="29">
        <v>-5.7509659999999997E-2</v>
      </c>
      <c r="K73" s="29">
        <v>1.5822014470000001</v>
      </c>
      <c r="L73" s="29">
        <v>2.3566003850000001</v>
      </c>
      <c r="M73" s="29">
        <v>2.050405064</v>
      </c>
      <c r="N73" s="29">
        <v>2.7263168050000002</v>
      </c>
      <c r="O73" s="29">
        <v>2.1467908979999999</v>
      </c>
    </row>
    <row r="74" spans="1:15">
      <c r="A74" s="29" t="s">
        <v>252</v>
      </c>
      <c r="B74" s="29" t="s">
        <v>253</v>
      </c>
      <c r="C74" s="29" t="s">
        <v>591</v>
      </c>
      <c r="D74" s="29" t="s">
        <v>592</v>
      </c>
      <c r="E74" s="29">
        <v>5.7968174279999998</v>
      </c>
      <c r="F74" s="29">
        <v>2.9233648329999999</v>
      </c>
      <c r="G74" s="29">
        <v>4.3872930659999998</v>
      </c>
      <c r="H74" s="29">
        <v>0.76747362399999997</v>
      </c>
      <c r="I74" s="29">
        <v>7.8091721429999996</v>
      </c>
      <c r="J74" s="29">
        <v>3.935868787</v>
      </c>
      <c r="K74" s="29">
        <v>1.237137009</v>
      </c>
      <c r="L74" s="29">
        <v>2.031372475</v>
      </c>
      <c r="M74" s="29">
        <v>2.8984762599999998</v>
      </c>
      <c r="N74" s="29">
        <v>2.0300774399999999</v>
      </c>
      <c r="O74" s="29">
        <v>2.2663495760000001</v>
      </c>
    </row>
    <row r="75" spans="1:15">
      <c r="A75" s="29" t="s">
        <v>69</v>
      </c>
      <c r="B75" s="29" t="s">
        <v>254</v>
      </c>
      <c r="C75" s="29" t="s">
        <v>591</v>
      </c>
      <c r="D75" s="29" t="s">
        <v>592</v>
      </c>
      <c r="E75" s="29">
        <v>0.78401681499999998</v>
      </c>
      <c r="F75" s="29">
        <v>-8.0746155799999997</v>
      </c>
      <c r="G75" s="29">
        <v>3.1859115720000002</v>
      </c>
      <c r="H75" s="29">
        <v>2.547530337</v>
      </c>
      <c r="I75" s="29">
        <v>-1.3973545599999999</v>
      </c>
      <c r="J75" s="29">
        <v>-0.90201849999999995</v>
      </c>
      <c r="K75" s="29">
        <v>-0.36494028000000001</v>
      </c>
      <c r="L75" s="29">
        <v>0.54355926200000004</v>
      </c>
      <c r="M75" s="29">
        <v>2.7105164039999998</v>
      </c>
      <c r="N75" s="29">
        <v>3.100383586</v>
      </c>
      <c r="O75" s="29">
        <v>1.630081492</v>
      </c>
    </row>
    <row r="76" spans="1:15">
      <c r="A76" s="29" t="s">
        <v>255</v>
      </c>
      <c r="B76" s="29" t="s">
        <v>256</v>
      </c>
      <c r="C76" s="29" t="s">
        <v>591</v>
      </c>
      <c r="D76" s="29" t="s">
        <v>592</v>
      </c>
      <c r="E76" s="29">
        <v>1.03279422</v>
      </c>
      <c r="F76" s="29">
        <v>-1.3860377100000001</v>
      </c>
      <c r="G76" s="29">
        <v>2.9546724219999998</v>
      </c>
      <c r="H76" s="29">
        <v>2.7051430289999998</v>
      </c>
      <c r="I76" s="29">
        <v>1.411314382</v>
      </c>
      <c r="J76" s="29">
        <v>4.7342194900000001</v>
      </c>
      <c r="K76" s="29">
        <v>5.6035144060000004</v>
      </c>
      <c r="L76" s="29">
        <v>4.6638081040000001</v>
      </c>
      <c r="M76" s="29">
        <v>2.509785436</v>
      </c>
      <c r="N76" s="29">
        <v>5.4257409499999998</v>
      </c>
      <c r="O76" s="29">
        <v>3.526209417</v>
      </c>
    </row>
    <row r="77" spans="1:15">
      <c r="A77" s="29" t="s">
        <v>257</v>
      </c>
      <c r="B77" s="29" t="s">
        <v>258</v>
      </c>
      <c r="C77" s="29" t="s">
        <v>591</v>
      </c>
      <c r="D77" s="29" t="s">
        <v>592</v>
      </c>
      <c r="E77" s="29">
        <v>0.25494594599999998</v>
      </c>
      <c r="F77" s="29">
        <v>-2.8733138500000002</v>
      </c>
      <c r="G77" s="29">
        <v>1.9494376330000001</v>
      </c>
      <c r="H77" s="29">
        <v>2.1927006520000001</v>
      </c>
      <c r="I77" s="29">
        <v>0.31313474200000002</v>
      </c>
      <c r="J77" s="29">
        <v>0.57632667900000001</v>
      </c>
      <c r="K77" s="29">
        <v>0.95618304799999998</v>
      </c>
      <c r="L77" s="29">
        <v>1.1129123409999999</v>
      </c>
      <c r="M77" s="29">
        <v>1.095464395</v>
      </c>
      <c r="N77" s="29">
        <v>2.2914199850000001</v>
      </c>
      <c r="O77" s="29">
        <v>1.792863954</v>
      </c>
    </row>
    <row r="78" spans="1:15">
      <c r="A78" s="29" t="s">
        <v>259</v>
      </c>
      <c r="B78" s="29" t="s">
        <v>260</v>
      </c>
      <c r="C78" s="29" t="s">
        <v>591</v>
      </c>
      <c r="D78" s="29" t="s">
        <v>592</v>
      </c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</row>
    <row r="79" spans="1:15">
      <c r="A79" s="29" t="s">
        <v>261</v>
      </c>
      <c r="B79" s="29" t="s">
        <v>262</v>
      </c>
      <c r="C79" s="29" t="s">
        <v>591</v>
      </c>
      <c r="D79" s="29" t="s">
        <v>592</v>
      </c>
      <c r="E79" s="29">
        <v>-2.4084925899999998</v>
      </c>
      <c r="F79" s="29">
        <v>1.093099241</v>
      </c>
      <c r="G79" s="29">
        <v>2.2593899560000001</v>
      </c>
      <c r="H79" s="29">
        <v>3.1885747549999999</v>
      </c>
      <c r="I79" s="29">
        <v>-1.8668197499999999</v>
      </c>
      <c r="J79" s="29">
        <v>-3.6797677900000001</v>
      </c>
      <c r="K79" s="29">
        <v>-2.30577575</v>
      </c>
      <c r="L79" s="29">
        <v>4.621884004</v>
      </c>
      <c r="M79" s="29">
        <v>0.90018041699999995</v>
      </c>
      <c r="N79" s="29">
        <v>2.682185944</v>
      </c>
      <c r="O79" s="29">
        <v>0.2116536</v>
      </c>
    </row>
    <row r="80" spans="1:15">
      <c r="A80" s="29" t="s">
        <v>47</v>
      </c>
      <c r="B80" s="29" t="s">
        <v>263</v>
      </c>
      <c r="C80" s="29" t="s">
        <v>591</v>
      </c>
      <c r="D80" s="29" t="s">
        <v>592</v>
      </c>
      <c r="E80" s="29">
        <v>-3.30843065</v>
      </c>
      <c r="F80" s="29">
        <v>0.13033111999999999</v>
      </c>
      <c r="G80" s="29">
        <v>7.0898873150000004</v>
      </c>
      <c r="H80" s="29">
        <v>7.0917533429999997</v>
      </c>
      <c r="I80" s="29">
        <v>5.2510769179999999</v>
      </c>
      <c r="J80" s="29">
        <v>5.6386990030000002</v>
      </c>
      <c r="K80" s="29">
        <v>4.3149644409999999</v>
      </c>
      <c r="L80" s="29">
        <v>3.8788993949999999</v>
      </c>
      <c r="M80" s="29">
        <v>2.0914422080000001</v>
      </c>
      <c r="N80" s="29">
        <v>0.47976227100000002</v>
      </c>
      <c r="O80" s="29">
        <v>0.83580496900000001</v>
      </c>
    </row>
    <row r="81" spans="1:15">
      <c r="A81" s="29" t="s">
        <v>85</v>
      </c>
      <c r="B81" s="29" t="s">
        <v>264</v>
      </c>
      <c r="C81" s="29" t="s">
        <v>591</v>
      </c>
      <c r="D81" s="29" t="s">
        <v>592</v>
      </c>
      <c r="E81" s="29">
        <v>-0.28115359000000001</v>
      </c>
      <c r="F81" s="29">
        <v>-4.24782175</v>
      </c>
      <c r="G81" s="29">
        <v>1.949521482</v>
      </c>
      <c r="H81" s="29">
        <v>1.540147368</v>
      </c>
      <c r="I81" s="29">
        <v>1.478923947</v>
      </c>
      <c r="J81" s="29">
        <v>2.1394857009999999</v>
      </c>
      <c r="K81" s="29">
        <v>2.6074759059999999</v>
      </c>
      <c r="L81" s="29">
        <v>2.355524306</v>
      </c>
      <c r="M81" s="29">
        <v>1.9181551059999999</v>
      </c>
      <c r="N81" s="29">
        <v>1.892077038</v>
      </c>
      <c r="O81" s="29">
        <v>1.3407205769999999</v>
      </c>
    </row>
    <row r="82" spans="1:15">
      <c r="A82" s="29" t="s">
        <v>265</v>
      </c>
      <c r="B82" s="29" t="s">
        <v>266</v>
      </c>
      <c r="C82" s="29" t="s">
        <v>591</v>
      </c>
      <c r="D82" s="29" t="s">
        <v>592</v>
      </c>
      <c r="E82" s="29">
        <v>2.418571773</v>
      </c>
      <c r="F82" s="29">
        <v>-3.6505137099999998</v>
      </c>
      <c r="G82" s="29">
        <v>6.2494876890000004</v>
      </c>
      <c r="H82" s="29">
        <v>7.4</v>
      </c>
      <c r="I82" s="29">
        <v>6.3690083059999996</v>
      </c>
      <c r="J82" s="29">
        <v>3.6213053519999998</v>
      </c>
      <c r="K82" s="29">
        <v>4.4319248230000001</v>
      </c>
      <c r="L82" s="29">
        <v>3.0222073800000002</v>
      </c>
      <c r="M82" s="29">
        <v>2.9064387800000002</v>
      </c>
      <c r="N82" s="29">
        <v>4.8426032250000004</v>
      </c>
      <c r="O82" s="29">
        <v>4.869934776</v>
      </c>
    </row>
    <row r="83" spans="1:15">
      <c r="A83" s="29" t="s">
        <v>46</v>
      </c>
      <c r="B83" s="29" t="s">
        <v>267</v>
      </c>
      <c r="C83" s="29" t="s">
        <v>591</v>
      </c>
      <c r="D83" s="29" t="s">
        <v>592</v>
      </c>
      <c r="E83" s="29">
        <v>9.1497989749999995</v>
      </c>
      <c r="F83" s="29">
        <v>4.8444869979999998</v>
      </c>
      <c r="G83" s="29">
        <v>7.8997118889999998</v>
      </c>
      <c r="H83" s="29">
        <v>14.04712363</v>
      </c>
      <c r="I83" s="29">
        <v>9.2927894050000006</v>
      </c>
      <c r="J83" s="29">
        <v>7.3125250069999996</v>
      </c>
      <c r="K83" s="29">
        <v>2.8974388370000002</v>
      </c>
      <c r="L83" s="29">
        <v>2.1782067440000001</v>
      </c>
      <c r="M83" s="29">
        <v>3.447792991</v>
      </c>
      <c r="N83" s="29">
        <v>8.1434465490000001</v>
      </c>
      <c r="O83" s="29">
        <v>6.2634807319999997</v>
      </c>
    </row>
    <row r="84" spans="1:15">
      <c r="A84" s="29" t="s">
        <v>268</v>
      </c>
      <c r="B84" s="29" t="s">
        <v>269</v>
      </c>
      <c r="C84" s="29" t="s">
        <v>591</v>
      </c>
      <c r="D84" s="29" t="s">
        <v>592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</row>
    <row r="85" spans="1:15">
      <c r="A85" s="29" t="s">
        <v>270</v>
      </c>
      <c r="B85" s="29" t="s">
        <v>271</v>
      </c>
      <c r="C85" s="29" t="s">
        <v>591</v>
      </c>
      <c r="D85" s="29" t="s">
        <v>592</v>
      </c>
      <c r="E85" s="29">
        <v>4.1330095079999998</v>
      </c>
      <c r="F85" s="29">
        <v>-1.1226418600000001</v>
      </c>
      <c r="G85" s="29">
        <v>4.8133629610000002</v>
      </c>
      <c r="H85" s="29">
        <v>5.6121071899999997</v>
      </c>
      <c r="I85" s="29">
        <v>5.9152881380000002</v>
      </c>
      <c r="J85" s="29">
        <v>3.9456854309999998</v>
      </c>
      <c r="K85" s="29">
        <v>3.6965411819999998</v>
      </c>
      <c r="L85" s="29">
        <v>3.8259223859999998</v>
      </c>
      <c r="M85" s="29">
        <v>10.818383819999999</v>
      </c>
      <c r="N85" s="29">
        <v>10.3381214</v>
      </c>
      <c r="O85" s="29">
        <v>6.1811389370000001</v>
      </c>
    </row>
    <row r="86" spans="1:15">
      <c r="A86" s="29" t="s">
        <v>272</v>
      </c>
      <c r="B86" s="29" t="s">
        <v>273</v>
      </c>
      <c r="C86" s="29" t="s">
        <v>591</v>
      </c>
      <c r="D86" s="29" t="s">
        <v>592</v>
      </c>
      <c r="E86" s="29">
        <v>6.255905534</v>
      </c>
      <c r="F86" s="29">
        <v>6.6657243079999997</v>
      </c>
      <c r="G86" s="29">
        <v>5.9083358099999996</v>
      </c>
      <c r="H86" s="29">
        <v>-8.1304442199999993</v>
      </c>
      <c r="I86" s="29">
        <v>5.2415692460000001</v>
      </c>
      <c r="J86" s="29">
        <v>2.8727687899999998</v>
      </c>
      <c r="K86" s="29">
        <v>-1.4073825</v>
      </c>
      <c r="L86" s="29">
        <v>4.0580738040000002</v>
      </c>
      <c r="M86" s="29">
        <v>1.9433596550000001</v>
      </c>
      <c r="N86" s="29">
        <v>4.8226112490000004</v>
      </c>
      <c r="O86" s="29">
        <v>6.5470265650000004</v>
      </c>
    </row>
    <row r="87" spans="1:15">
      <c r="A87" s="29" t="s">
        <v>274</v>
      </c>
      <c r="B87" s="29" t="s">
        <v>275</v>
      </c>
      <c r="C87" s="29" t="s">
        <v>591</v>
      </c>
      <c r="D87" s="29" t="s">
        <v>592</v>
      </c>
      <c r="E87" s="29">
        <v>3.2035673070000001</v>
      </c>
      <c r="F87" s="29">
        <v>3.3689749579999999</v>
      </c>
      <c r="G87" s="29">
        <v>4.6109708999999999</v>
      </c>
      <c r="H87" s="29">
        <v>8.0847797339999996</v>
      </c>
      <c r="I87" s="29">
        <v>-1.7126830099999999</v>
      </c>
      <c r="J87" s="29">
        <v>3.2559042649999999</v>
      </c>
      <c r="K87" s="29">
        <v>0.96456075100000005</v>
      </c>
      <c r="L87" s="29">
        <v>6.134082941</v>
      </c>
      <c r="M87" s="29">
        <v>6.2628056379999997</v>
      </c>
      <c r="N87" s="29">
        <v>5.9191766259999996</v>
      </c>
      <c r="O87" s="29">
        <v>3.7999999980000001</v>
      </c>
    </row>
    <row r="88" spans="1:15">
      <c r="A88" s="29" t="s">
        <v>276</v>
      </c>
      <c r="B88" s="29" t="s">
        <v>277</v>
      </c>
      <c r="C88" s="29" t="s">
        <v>591</v>
      </c>
      <c r="D88" s="29" t="s">
        <v>592</v>
      </c>
      <c r="E88" s="29">
        <v>17.799109130000001</v>
      </c>
      <c r="F88" s="29">
        <v>1.3433562880000001</v>
      </c>
      <c r="G88" s="29">
        <v>-8.9241758900000008</v>
      </c>
      <c r="H88" s="29">
        <v>6.5239236299999996</v>
      </c>
      <c r="I88" s="29">
        <v>8.312871844</v>
      </c>
      <c r="J88" s="29">
        <v>-4.1331984999999998</v>
      </c>
      <c r="K88" s="29">
        <v>0.415066302</v>
      </c>
      <c r="L88" s="29">
        <v>-9.1100411500000007</v>
      </c>
      <c r="M88" s="29">
        <v>-8.8164172300000008</v>
      </c>
      <c r="N88" s="29">
        <v>-5.6675029600000002</v>
      </c>
      <c r="O88" s="29">
        <v>-6.3563391100000004</v>
      </c>
    </row>
    <row r="89" spans="1:15">
      <c r="A89" s="29" t="s">
        <v>82</v>
      </c>
      <c r="B89" s="29" t="s">
        <v>278</v>
      </c>
      <c r="C89" s="29" t="s">
        <v>591</v>
      </c>
      <c r="D89" s="29" t="s">
        <v>592</v>
      </c>
      <c r="E89" s="29">
        <v>-0.33517258</v>
      </c>
      <c r="F89" s="29">
        <v>-4.3007336599999997</v>
      </c>
      <c r="G89" s="29">
        <v>-5.4790371000000002</v>
      </c>
      <c r="H89" s="29">
        <v>-9.1324941299999995</v>
      </c>
      <c r="I89" s="29">
        <v>-7.3004939599999998</v>
      </c>
      <c r="J89" s="29">
        <v>-3.2414250600000001</v>
      </c>
      <c r="K89" s="29">
        <v>0.73977713899999997</v>
      </c>
      <c r="L89" s="29">
        <v>-0.43783393999999998</v>
      </c>
      <c r="M89" s="29">
        <v>-0.19095229999999999</v>
      </c>
      <c r="N89" s="29">
        <v>1.505099339</v>
      </c>
      <c r="O89" s="29">
        <v>1.9343708829999999</v>
      </c>
    </row>
    <row r="90" spans="1:15">
      <c r="A90" s="29" t="s">
        <v>279</v>
      </c>
      <c r="B90" s="29" t="s">
        <v>280</v>
      </c>
      <c r="C90" s="29" t="s">
        <v>591</v>
      </c>
      <c r="D90" s="29" t="s">
        <v>592</v>
      </c>
      <c r="E90" s="29">
        <v>0.94754262499999997</v>
      </c>
      <c r="F90" s="29">
        <v>-6.6132813500000003</v>
      </c>
      <c r="G90" s="29">
        <v>-0.51126274999999999</v>
      </c>
      <c r="H90" s="29">
        <v>0.764976824</v>
      </c>
      <c r="I90" s="29">
        <v>-1.15514373</v>
      </c>
      <c r="J90" s="29">
        <v>2.3514187729999998</v>
      </c>
      <c r="K90" s="29">
        <v>7.3440765219999999</v>
      </c>
      <c r="L90" s="29">
        <v>6.4431437330000003</v>
      </c>
      <c r="M90" s="29">
        <v>3.7356141319999998</v>
      </c>
      <c r="N90" s="29">
        <v>4.4427402880000004</v>
      </c>
      <c r="O90" s="29">
        <v>4.141152838</v>
      </c>
    </row>
    <row r="91" spans="1:15">
      <c r="A91" s="29" t="s">
        <v>281</v>
      </c>
      <c r="B91" s="29" t="s">
        <v>282</v>
      </c>
      <c r="C91" s="29" t="s">
        <v>591</v>
      </c>
      <c r="D91" s="29" t="s">
        <v>592</v>
      </c>
      <c r="E91" s="29">
        <v>6.1661327019999996</v>
      </c>
      <c r="F91" s="29">
        <v>0.86595232899999997</v>
      </c>
      <c r="G91" s="29">
        <v>1.7358250589999999</v>
      </c>
      <c r="H91" s="29">
        <v>-0.49651939</v>
      </c>
      <c r="I91" s="29">
        <v>1.39419336</v>
      </c>
      <c r="J91" s="29">
        <v>-1.2982806899999999</v>
      </c>
      <c r="K91" s="29">
        <v>4.7421356729999999</v>
      </c>
      <c r="L91" s="29">
        <v>-2.5293180199999998</v>
      </c>
      <c r="M91" s="29">
        <v>4.6819541100000004</v>
      </c>
      <c r="N91" s="29">
        <v>0.46854663800000002</v>
      </c>
      <c r="O91" s="29">
        <v>3.218027331</v>
      </c>
    </row>
    <row r="92" spans="1:15">
      <c r="A92" s="29" t="s">
        <v>98</v>
      </c>
      <c r="B92" s="29" t="s">
        <v>283</v>
      </c>
      <c r="C92" s="29" t="s">
        <v>591</v>
      </c>
      <c r="D92" s="29" t="s">
        <v>592</v>
      </c>
      <c r="E92" s="29">
        <v>3.2810798449999998</v>
      </c>
      <c r="F92" s="29">
        <v>0.52604296699999997</v>
      </c>
      <c r="G92" s="29">
        <v>2.869487753</v>
      </c>
      <c r="H92" s="29">
        <v>4.1620489369999998</v>
      </c>
      <c r="I92" s="29">
        <v>2.9698574080000002</v>
      </c>
      <c r="J92" s="29">
        <v>3.6975861000000001</v>
      </c>
      <c r="K92" s="29">
        <v>4.4439780740000003</v>
      </c>
      <c r="L92" s="29">
        <v>4.0921705770000001</v>
      </c>
      <c r="M92" s="29">
        <v>2.677802555</v>
      </c>
      <c r="N92" s="29">
        <v>3.0234306869999998</v>
      </c>
      <c r="O92" s="29">
        <v>3.2149062430000002</v>
      </c>
    </row>
    <row r="93" spans="1:15">
      <c r="A93" s="29" t="s">
        <v>284</v>
      </c>
      <c r="B93" s="29" t="s">
        <v>285</v>
      </c>
      <c r="C93" s="29" t="s">
        <v>591</v>
      </c>
      <c r="D93" s="29" t="s">
        <v>592</v>
      </c>
      <c r="E93" s="29">
        <v>1.7289220919999999</v>
      </c>
      <c r="F93" s="29">
        <v>0.314729333</v>
      </c>
      <c r="G93" s="29">
        <v>2.091612633</v>
      </c>
      <c r="H93" s="29">
        <v>0.12292562999999999</v>
      </c>
      <c r="I93" s="29">
        <v>2.0257826890000001</v>
      </c>
      <c r="J93" s="29">
        <v>1.825110309</v>
      </c>
      <c r="K93" s="29">
        <v>1.733307071</v>
      </c>
      <c r="L93" s="29">
        <v>0.46466602099999998</v>
      </c>
      <c r="M93" s="29">
        <v>0.28907303899999998</v>
      </c>
      <c r="N93" s="29">
        <v>0.24980784</v>
      </c>
      <c r="O93" s="29">
        <v>-0.26835345999999999</v>
      </c>
    </row>
    <row r="94" spans="1:15">
      <c r="A94" s="29" t="s">
        <v>286</v>
      </c>
      <c r="B94" s="29" t="s">
        <v>287</v>
      </c>
      <c r="C94" s="29" t="s">
        <v>591</v>
      </c>
      <c r="D94" s="29" t="s">
        <v>592</v>
      </c>
      <c r="E94" s="29">
        <v>1.9766470540000001</v>
      </c>
      <c r="F94" s="29">
        <v>3.552158264</v>
      </c>
      <c r="G94" s="29">
        <v>4.1385643500000002</v>
      </c>
      <c r="H94" s="29">
        <v>5.196059258</v>
      </c>
      <c r="I94" s="29">
        <v>5.2764226430000001</v>
      </c>
      <c r="J94" s="29">
        <v>5.017724952</v>
      </c>
      <c r="K94" s="29">
        <v>3.8982432060000001</v>
      </c>
      <c r="L94" s="29">
        <v>3.0548645400000001</v>
      </c>
      <c r="M94" s="29">
        <v>3.363216124</v>
      </c>
      <c r="N94" s="29">
        <v>2.100003391</v>
      </c>
      <c r="O94" s="29">
        <v>4.10000155</v>
      </c>
    </row>
    <row r="95" spans="1:15">
      <c r="A95" s="29" t="s">
        <v>288</v>
      </c>
      <c r="B95" s="29" t="s">
        <v>289</v>
      </c>
      <c r="C95" s="29" t="s">
        <v>591</v>
      </c>
      <c r="D95" s="29" t="s">
        <v>592</v>
      </c>
      <c r="E95" s="29">
        <v>0.42093146300000001</v>
      </c>
      <c r="F95" s="29">
        <v>-3.3219898099999998</v>
      </c>
      <c r="G95" s="29">
        <v>2.945270769</v>
      </c>
      <c r="H95" s="29">
        <v>1.8644264639999999</v>
      </c>
      <c r="I95" s="29">
        <v>1.2891521640000001</v>
      </c>
      <c r="J95" s="29">
        <v>1.457670756</v>
      </c>
      <c r="K95" s="29">
        <v>2.0287288010000002</v>
      </c>
      <c r="L95" s="29">
        <v>2.3382975680000002</v>
      </c>
      <c r="M95" s="29">
        <v>1.7123768420000001</v>
      </c>
      <c r="N95" s="29">
        <v>2.3797953540000001</v>
      </c>
      <c r="O95" s="29">
        <v>2.1988470009999999</v>
      </c>
    </row>
    <row r="96" spans="1:15">
      <c r="A96" s="29" t="s">
        <v>290</v>
      </c>
      <c r="B96" s="29" t="s">
        <v>291</v>
      </c>
      <c r="C96" s="29" t="s">
        <v>591</v>
      </c>
      <c r="D96" s="29" t="s">
        <v>592</v>
      </c>
      <c r="E96" s="29">
        <v>2.1279559099999998</v>
      </c>
      <c r="F96" s="29">
        <v>-2.4590825199999999</v>
      </c>
      <c r="G96" s="29">
        <v>6.7676738829999996</v>
      </c>
      <c r="H96" s="29">
        <v>4.8146761439999999</v>
      </c>
      <c r="I96" s="29">
        <v>1.7002747709999999</v>
      </c>
      <c r="J96" s="29">
        <v>3.10154978</v>
      </c>
      <c r="K96" s="29">
        <v>2.762391998</v>
      </c>
      <c r="L96" s="29">
        <v>2.3878113270000001</v>
      </c>
      <c r="M96" s="29">
        <v>2.1694747909999998</v>
      </c>
      <c r="N96" s="29">
        <v>3.7910054799999999</v>
      </c>
      <c r="O96" s="29">
        <v>2.861564934</v>
      </c>
    </row>
    <row r="97" spans="1:15">
      <c r="A97" s="29" t="s">
        <v>94</v>
      </c>
      <c r="B97" s="29" t="s">
        <v>292</v>
      </c>
      <c r="C97" s="29" t="s">
        <v>591</v>
      </c>
      <c r="D97" s="29" t="s">
        <v>592</v>
      </c>
      <c r="E97" s="29">
        <v>4.2316001099999996</v>
      </c>
      <c r="F97" s="29">
        <v>-2.4316278800000002</v>
      </c>
      <c r="G97" s="29">
        <v>3.7311403439999999</v>
      </c>
      <c r="H97" s="29">
        <v>3.8356906620000002</v>
      </c>
      <c r="I97" s="29">
        <v>4.128687749</v>
      </c>
      <c r="J97" s="29">
        <v>2.7915597569999999</v>
      </c>
      <c r="K97" s="29">
        <v>3.0580805619999998</v>
      </c>
      <c r="L97" s="29">
        <v>3.8400799710000002</v>
      </c>
      <c r="M97" s="29">
        <v>3.8929721970000002</v>
      </c>
      <c r="N97" s="29">
        <v>4.8429139110000001</v>
      </c>
      <c r="O97" s="29">
        <v>3.6967295689999999</v>
      </c>
    </row>
    <row r="98" spans="1:15">
      <c r="A98" s="29" t="s">
        <v>293</v>
      </c>
      <c r="B98" s="29" t="s">
        <v>294</v>
      </c>
      <c r="C98" s="29" t="s">
        <v>591</v>
      </c>
      <c r="D98" s="29" t="s">
        <v>592</v>
      </c>
      <c r="E98" s="29">
        <v>6.0297001950000002</v>
      </c>
      <c r="F98" s="29">
        <v>4.2986764730000004</v>
      </c>
      <c r="G98" s="29">
        <v>5.4111874039999996</v>
      </c>
      <c r="H98" s="29">
        <v>5.3365334740000003</v>
      </c>
      <c r="I98" s="29">
        <v>5.4307139790000001</v>
      </c>
      <c r="J98" s="29">
        <v>5.7186354640000001</v>
      </c>
      <c r="K98" s="29">
        <v>5.5229126119999998</v>
      </c>
      <c r="L98" s="29">
        <v>4.9412545430000003</v>
      </c>
      <c r="M98" s="29">
        <v>4.5830826269999996</v>
      </c>
      <c r="N98" s="29">
        <v>5.1030876679999997</v>
      </c>
      <c r="O98" s="29">
        <v>4.156384547</v>
      </c>
    </row>
    <row r="99" spans="1:15">
      <c r="A99" s="29" t="s">
        <v>71</v>
      </c>
      <c r="B99" s="29" t="s">
        <v>295</v>
      </c>
      <c r="C99" s="29" t="s">
        <v>591</v>
      </c>
      <c r="D99" s="29" t="s">
        <v>592</v>
      </c>
      <c r="E99" s="29">
        <v>1.7596421069999999</v>
      </c>
      <c r="F99" s="29">
        <v>-7.3594180900000001</v>
      </c>
      <c r="G99" s="29">
        <v>-1.4964307699999999</v>
      </c>
      <c r="H99" s="29">
        <v>-0.30978916000000001</v>
      </c>
      <c r="I99" s="29">
        <v>-2.2376475400000002</v>
      </c>
      <c r="J99" s="29">
        <v>-0.54854849000000006</v>
      </c>
      <c r="K99" s="29">
        <v>-0.10392849999999999</v>
      </c>
      <c r="L99" s="29">
        <v>2.437170928</v>
      </c>
      <c r="M99" s="29">
        <v>3.4837030759999998</v>
      </c>
      <c r="N99" s="29">
        <v>3.13913464</v>
      </c>
      <c r="O99" s="29">
        <v>2.6946892280000001</v>
      </c>
    </row>
    <row r="100" spans="1:15">
      <c r="A100" s="29" t="s">
        <v>117</v>
      </c>
      <c r="B100" s="29" t="s">
        <v>296</v>
      </c>
      <c r="C100" s="29" t="s">
        <v>591</v>
      </c>
      <c r="D100" s="29" t="s">
        <v>592</v>
      </c>
      <c r="E100" s="29">
        <v>0.843944574</v>
      </c>
      <c r="F100" s="29">
        <v>3.0832478609999998</v>
      </c>
      <c r="G100" s="29">
        <v>-3.1223944299999999</v>
      </c>
      <c r="H100" s="29">
        <v>5.5237400149999996</v>
      </c>
      <c r="I100" s="29">
        <v>2.8922401720000002</v>
      </c>
      <c r="J100" s="29">
        <v>4.247639994</v>
      </c>
      <c r="K100" s="29">
        <v>2.7763001369999998</v>
      </c>
      <c r="L100" s="29">
        <v>1.224329778</v>
      </c>
      <c r="M100" s="29">
        <v>1.4527101520000001</v>
      </c>
      <c r="N100" s="29">
        <v>1.1732800400000001</v>
      </c>
      <c r="O100" s="29">
        <v>1.4838797880000001</v>
      </c>
    </row>
    <row r="101" spans="1:15">
      <c r="A101" s="29" t="s">
        <v>83</v>
      </c>
      <c r="B101" s="29" t="s">
        <v>297</v>
      </c>
      <c r="C101" s="29" t="s">
        <v>591</v>
      </c>
      <c r="D101" s="29" t="s">
        <v>592</v>
      </c>
      <c r="E101" s="29">
        <v>1.0582916689999999</v>
      </c>
      <c r="F101" s="29">
        <v>-6.69955473</v>
      </c>
      <c r="G101" s="29">
        <v>0.66429182499999995</v>
      </c>
      <c r="H101" s="29">
        <v>1.8190799580000001</v>
      </c>
      <c r="I101" s="29">
        <v>-1.47178885</v>
      </c>
      <c r="J101" s="29">
        <v>1.9629840489999999</v>
      </c>
      <c r="K101" s="29">
        <v>4.1950824090000003</v>
      </c>
      <c r="L101" s="29">
        <v>3.8455577060000001</v>
      </c>
      <c r="M101" s="29">
        <v>2.1999987609999998</v>
      </c>
      <c r="N101" s="29">
        <v>4.3228090010000004</v>
      </c>
      <c r="O101" s="29">
        <v>5.0940025640000002</v>
      </c>
    </row>
    <row r="102" spans="1:15">
      <c r="A102" s="29" t="s">
        <v>298</v>
      </c>
      <c r="B102" s="29" t="s">
        <v>299</v>
      </c>
      <c r="C102" s="29" t="s">
        <v>591</v>
      </c>
      <c r="D102" s="29" t="s">
        <v>592</v>
      </c>
      <c r="E102" s="29">
        <v>5.5541391620000002</v>
      </c>
      <c r="F102" s="29">
        <v>2.0210451389999999</v>
      </c>
      <c r="G102" s="29">
        <v>7.3077225300000004</v>
      </c>
      <c r="H102" s="29">
        <v>5.998877298</v>
      </c>
      <c r="I102" s="29">
        <v>5.0600847340000001</v>
      </c>
      <c r="J102" s="29">
        <v>4.974684624</v>
      </c>
      <c r="K102" s="29">
        <v>4.3187960519999997</v>
      </c>
      <c r="L102" s="29">
        <v>3.9113078140000002</v>
      </c>
      <c r="M102" s="29">
        <v>4.3237801429999996</v>
      </c>
      <c r="N102" s="29">
        <v>4.9585415509999997</v>
      </c>
      <c r="O102" s="29">
        <v>4.6522860709999998</v>
      </c>
    </row>
    <row r="103" spans="1:15">
      <c r="A103" s="29" t="s">
        <v>300</v>
      </c>
      <c r="B103" s="29" t="s">
        <v>301</v>
      </c>
      <c r="C103" s="29" t="s">
        <v>591</v>
      </c>
      <c r="D103" s="29" t="s">
        <v>592</v>
      </c>
      <c r="E103" s="29">
        <v>5.5394180449999997</v>
      </c>
      <c r="F103" s="29">
        <v>2.2359284609999999</v>
      </c>
      <c r="G103" s="29">
        <v>7.225961957</v>
      </c>
      <c r="H103" s="29">
        <v>5.9169606180000001</v>
      </c>
      <c r="I103" s="29">
        <v>5.0299678769999998</v>
      </c>
      <c r="J103" s="29">
        <v>5.0361342640000002</v>
      </c>
      <c r="K103" s="29">
        <v>4.4113011880000004</v>
      </c>
      <c r="L103" s="29">
        <v>3.9179888940000001</v>
      </c>
      <c r="M103" s="29">
        <v>4.2516083199999999</v>
      </c>
      <c r="N103" s="29">
        <v>4.9110593839999996</v>
      </c>
      <c r="O103" s="29">
        <v>4.6349714979999996</v>
      </c>
    </row>
    <row r="104" spans="1:15">
      <c r="A104" s="29" t="s">
        <v>302</v>
      </c>
      <c r="B104" s="29" t="s">
        <v>303</v>
      </c>
      <c r="C104" s="29" t="s">
        <v>591</v>
      </c>
      <c r="D104" s="29" t="s">
        <v>592</v>
      </c>
      <c r="E104" s="29">
        <v>5.3225482350000002</v>
      </c>
      <c r="F104" s="29">
        <v>5.3751165509999996</v>
      </c>
      <c r="G104" s="29">
        <v>6.0695561629999997</v>
      </c>
      <c r="H104" s="29">
        <v>4.7448222040000001</v>
      </c>
      <c r="I104" s="29">
        <v>4.5933542259999998</v>
      </c>
      <c r="J104" s="29">
        <v>5.9309645270000004</v>
      </c>
      <c r="K104" s="29">
        <v>5.7462014699999999</v>
      </c>
      <c r="L104" s="29">
        <v>4.0114569949999996</v>
      </c>
      <c r="M104" s="29">
        <v>3.2384487640000001</v>
      </c>
      <c r="N104" s="29">
        <v>4.2374896910000004</v>
      </c>
      <c r="O104" s="29">
        <v>4.3927328049999996</v>
      </c>
    </row>
    <row r="105" spans="1:15">
      <c r="A105" s="29" t="s">
        <v>304</v>
      </c>
      <c r="B105" s="29" t="s">
        <v>305</v>
      </c>
      <c r="C105" s="29" t="s">
        <v>591</v>
      </c>
      <c r="D105" s="29" t="s">
        <v>592</v>
      </c>
      <c r="E105" s="29">
        <v>4.3135178820000002</v>
      </c>
      <c r="F105" s="29">
        <v>6.0045415359999996</v>
      </c>
      <c r="G105" s="29">
        <v>6.2856868480000001</v>
      </c>
      <c r="H105" s="29">
        <v>4.8341234159999997</v>
      </c>
      <c r="I105" s="29">
        <v>4.4922000219999996</v>
      </c>
      <c r="J105" s="29">
        <v>5.8152871729999998</v>
      </c>
      <c r="K105" s="29">
        <v>5.9424868609999999</v>
      </c>
      <c r="L105" s="29">
        <v>3.9060691470000002</v>
      </c>
      <c r="M105" s="29">
        <v>1.563342791</v>
      </c>
      <c r="N105" s="29">
        <v>2.7499136929999999</v>
      </c>
      <c r="O105" s="29">
        <v>3.57156085</v>
      </c>
    </row>
    <row r="106" spans="1:15">
      <c r="A106" s="29" t="s">
        <v>36</v>
      </c>
      <c r="B106" s="29" t="s">
        <v>306</v>
      </c>
      <c r="C106" s="29" t="s">
        <v>591</v>
      </c>
      <c r="D106" s="29" t="s">
        <v>592</v>
      </c>
      <c r="E106" s="29">
        <v>6.0137036000000004</v>
      </c>
      <c r="F106" s="29">
        <v>4.6288711830000002</v>
      </c>
      <c r="G106" s="29">
        <v>6.2238541810000001</v>
      </c>
      <c r="H106" s="29">
        <v>6.1697842080000003</v>
      </c>
      <c r="I106" s="29">
        <v>6.030050653</v>
      </c>
      <c r="J106" s="29">
        <v>5.557263689</v>
      </c>
      <c r="K106" s="29">
        <v>5.0066684260000001</v>
      </c>
      <c r="L106" s="29">
        <v>4.8763223</v>
      </c>
      <c r="M106" s="29">
        <v>5.0330691830000003</v>
      </c>
      <c r="N106" s="29">
        <v>5.0697859010000004</v>
      </c>
      <c r="O106" s="29">
        <v>5.1697056090000002</v>
      </c>
    </row>
    <row r="107" spans="1:15">
      <c r="A107" s="29" t="s">
        <v>307</v>
      </c>
      <c r="B107" s="29" t="s">
        <v>308</v>
      </c>
      <c r="C107" s="29" t="s">
        <v>591</v>
      </c>
      <c r="D107" s="29" t="s">
        <v>592</v>
      </c>
      <c r="E107" s="29">
        <v>6.3611741769999997</v>
      </c>
      <c r="F107" s="29">
        <v>4.7530079069999998</v>
      </c>
      <c r="G107" s="29">
        <v>5.8533855490000004</v>
      </c>
      <c r="H107" s="29">
        <v>4.6551397239999996</v>
      </c>
      <c r="I107" s="29">
        <v>4.6953553130000003</v>
      </c>
      <c r="J107" s="29">
        <v>6.04738401</v>
      </c>
      <c r="K107" s="29">
        <v>5.549089157</v>
      </c>
      <c r="L107" s="29">
        <v>4.1176832780000003</v>
      </c>
      <c r="M107" s="29">
        <v>4.9384277159999996</v>
      </c>
      <c r="N107" s="29">
        <v>5.6985994900000003</v>
      </c>
      <c r="O107" s="29">
        <v>5.1767941300000002</v>
      </c>
    </row>
    <row r="108" spans="1:15">
      <c r="A108" s="29" t="s">
        <v>309</v>
      </c>
      <c r="B108" s="29" t="s">
        <v>310</v>
      </c>
      <c r="C108" s="29" t="s">
        <v>591</v>
      </c>
      <c r="D108" s="29" t="s">
        <v>592</v>
      </c>
      <c r="E108" s="29">
        <v>4.6999985219999996</v>
      </c>
      <c r="F108" s="29">
        <v>2.0999998030000002</v>
      </c>
      <c r="G108" s="29">
        <v>3.3999996719999999</v>
      </c>
      <c r="H108" s="29">
        <v>2.00000146</v>
      </c>
      <c r="I108" s="29">
        <v>3.199999724</v>
      </c>
      <c r="J108" s="29">
        <v>4.4999997130000002</v>
      </c>
      <c r="K108" s="29">
        <v>5.0000008009999997</v>
      </c>
      <c r="L108" s="29">
        <v>-0.90000038999999998</v>
      </c>
      <c r="M108" s="29">
        <v>7.3999996570000004</v>
      </c>
      <c r="N108" s="29">
        <v>3.6</v>
      </c>
      <c r="O108" s="29"/>
    </row>
    <row r="109" spans="1:15">
      <c r="A109" s="29" t="s">
        <v>35</v>
      </c>
      <c r="B109" s="29" t="s">
        <v>311</v>
      </c>
      <c r="C109" s="29" t="s">
        <v>591</v>
      </c>
      <c r="D109" s="29" t="s">
        <v>592</v>
      </c>
      <c r="E109" s="29">
        <v>3.0866980599999998</v>
      </c>
      <c r="F109" s="29">
        <v>7.8618888330000001</v>
      </c>
      <c r="G109" s="29">
        <v>8.4975847019999993</v>
      </c>
      <c r="H109" s="29">
        <v>5.241344743</v>
      </c>
      <c r="I109" s="29">
        <v>5.4563589510000003</v>
      </c>
      <c r="J109" s="29">
        <v>6.3861064010000002</v>
      </c>
      <c r="K109" s="29">
        <v>7.4102276050000002</v>
      </c>
      <c r="L109" s="29">
        <v>7.9962534439999997</v>
      </c>
      <c r="M109" s="29">
        <v>8.2563058439999999</v>
      </c>
      <c r="N109" s="29">
        <v>7.0438208549999999</v>
      </c>
      <c r="O109" s="29">
        <v>6.1195868410000003</v>
      </c>
    </row>
    <row r="110" spans="1:15">
      <c r="A110" s="29" t="s">
        <v>312</v>
      </c>
      <c r="B110" s="29" t="s">
        <v>313</v>
      </c>
      <c r="C110" s="29" t="s">
        <v>591</v>
      </c>
      <c r="D110" s="29" t="s">
        <v>592</v>
      </c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</row>
    <row r="111" spans="1:15">
      <c r="A111" s="29" t="s">
        <v>60</v>
      </c>
      <c r="B111" s="29" t="s">
        <v>314</v>
      </c>
      <c r="C111" s="29" t="s">
        <v>591</v>
      </c>
      <c r="D111" s="29" t="s">
        <v>592</v>
      </c>
      <c r="E111" s="29">
        <v>-4.4803833300000004</v>
      </c>
      <c r="F111" s="29">
        <v>-5.0792126700000004</v>
      </c>
      <c r="G111" s="29">
        <v>1.8099797440000001</v>
      </c>
      <c r="H111" s="29">
        <v>0.34344079500000002</v>
      </c>
      <c r="I111" s="29">
        <v>0.225714843</v>
      </c>
      <c r="J111" s="29">
        <v>1.3516340040000001</v>
      </c>
      <c r="K111" s="29">
        <v>8.5566879849999999</v>
      </c>
      <c r="L111" s="29">
        <v>25.16253305</v>
      </c>
      <c r="M111" s="29">
        <v>3.6778158109999999</v>
      </c>
      <c r="N111" s="29">
        <v>8.1452961560000006</v>
      </c>
      <c r="O111" s="29">
        <v>8.1698709330000003</v>
      </c>
    </row>
    <row r="112" spans="1:15">
      <c r="A112" s="29" t="s">
        <v>315</v>
      </c>
      <c r="B112" s="29" t="s">
        <v>316</v>
      </c>
      <c r="C112" s="29" t="s">
        <v>591</v>
      </c>
      <c r="D112" s="29" t="s">
        <v>592</v>
      </c>
      <c r="E112" s="29">
        <v>0.25085655299999998</v>
      </c>
      <c r="F112" s="29">
        <v>1.0073854579999999</v>
      </c>
      <c r="G112" s="29">
        <v>5.7979383020000004</v>
      </c>
      <c r="H112" s="29">
        <v>2.6457179179999999</v>
      </c>
      <c r="I112" s="29">
        <v>-7.4445570300000004</v>
      </c>
      <c r="J112" s="29">
        <v>-0.19407347</v>
      </c>
      <c r="K112" s="29">
        <v>4.6034188800000004</v>
      </c>
      <c r="L112" s="29">
        <v>-1.32064512</v>
      </c>
      <c r="M112" s="29">
        <v>13.39624446</v>
      </c>
      <c r="N112" s="29">
        <v>3.755187367</v>
      </c>
      <c r="O112" s="29"/>
    </row>
    <row r="113" spans="1:15">
      <c r="A113" s="29" t="s">
        <v>33</v>
      </c>
      <c r="B113" s="29" t="s">
        <v>317</v>
      </c>
      <c r="C113" s="29" t="s">
        <v>591</v>
      </c>
      <c r="D113" s="29" t="s">
        <v>592</v>
      </c>
      <c r="E113" s="29">
        <v>8.2281071039999993</v>
      </c>
      <c r="F113" s="29">
        <v>3.3792990939999998</v>
      </c>
      <c r="G113" s="29">
        <v>6.4025648449999997</v>
      </c>
      <c r="H113" s="29">
        <v>7.5464712</v>
      </c>
      <c r="I113" s="29">
        <v>13.93643017</v>
      </c>
      <c r="J113" s="29">
        <v>7.6</v>
      </c>
      <c r="K113" s="29">
        <v>0.7</v>
      </c>
      <c r="L113" s="29">
        <v>2.4776646169999998</v>
      </c>
      <c r="M113" s="29">
        <v>15.21246273</v>
      </c>
      <c r="N113" s="29">
        <v>-2.4946429399999999</v>
      </c>
      <c r="O113" s="29">
        <v>-0.56361547000000001</v>
      </c>
    </row>
    <row r="114" spans="1:15">
      <c r="A114" s="29" t="s">
        <v>66</v>
      </c>
      <c r="B114" s="29" t="s">
        <v>318</v>
      </c>
      <c r="C114" s="29" t="s">
        <v>591</v>
      </c>
      <c r="D114" s="29" t="s">
        <v>592</v>
      </c>
      <c r="E114" s="29">
        <v>1.9919808189999999</v>
      </c>
      <c r="F114" s="29">
        <v>-6.7772150900000003</v>
      </c>
      <c r="G114" s="29">
        <v>-3.4358756000000001</v>
      </c>
      <c r="H114" s="29">
        <v>1.8816203250000001</v>
      </c>
      <c r="I114" s="29">
        <v>1.2964376129999999</v>
      </c>
      <c r="J114" s="29">
        <v>4.1338511249999996</v>
      </c>
      <c r="K114" s="29">
        <v>2.0826231599999998</v>
      </c>
      <c r="L114" s="29">
        <v>4.7489849910000004</v>
      </c>
      <c r="M114" s="29">
        <v>6.6270366420000002</v>
      </c>
      <c r="N114" s="29">
        <v>4.5459828939999998</v>
      </c>
      <c r="O114" s="29">
        <v>3.8144229759999999</v>
      </c>
    </row>
    <row r="115" spans="1:15">
      <c r="A115" s="29" t="s">
        <v>34</v>
      </c>
      <c r="B115" s="29" t="s">
        <v>319</v>
      </c>
      <c r="C115" s="29" t="s">
        <v>591</v>
      </c>
      <c r="D115" s="29" t="s">
        <v>592</v>
      </c>
      <c r="E115" s="29">
        <v>2.9964830610000002</v>
      </c>
      <c r="F115" s="29">
        <v>0.92426260500000001</v>
      </c>
      <c r="G115" s="29">
        <v>5.601137671</v>
      </c>
      <c r="H115" s="29">
        <v>4.7834974890000002</v>
      </c>
      <c r="I115" s="29">
        <v>2.257237548</v>
      </c>
      <c r="J115" s="29">
        <v>4.1480545519999996</v>
      </c>
      <c r="K115" s="29">
        <v>3.7582001900000002</v>
      </c>
      <c r="L115" s="29">
        <v>2.290092123</v>
      </c>
      <c r="M115" s="29">
        <v>3.9820463749999999</v>
      </c>
      <c r="N115" s="29">
        <v>3.5367031880000002</v>
      </c>
      <c r="O115" s="29">
        <v>3.4537025180000001</v>
      </c>
    </row>
    <row r="116" spans="1:15">
      <c r="A116" s="29" t="s">
        <v>84</v>
      </c>
      <c r="B116" s="29" t="s">
        <v>320</v>
      </c>
      <c r="C116" s="29" t="s">
        <v>591</v>
      </c>
      <c r="D116" s="29" t="s">
        <v>592</v>
      </c>
      <c r="E116" s="29">
        <v>-0.96201283999999998</v>
      </c>
      <c r="F116" s="29">
        <v>-5.2809372100000003</v>
      </c>
      <c r="G116" s="29">
        <v>1.7132958389999999</v>
      </c>
      <c r="H116" s="29">
        <v>0.70733334699999995</v>
      </c>
      <c r="I116" s="29">
        <v>-2.9809057700000001</v>
      </c>
      <c r="J116" s="29">
        <v>-1.8410654500000001</v>
      </c>
      <c r="K116" s="29">
        <v>-4.5475400000000001E-3</v>
      </c>
      <c r="L116" s="29">
        <v>0.77830435099999995</v>
      </c>
      <c r="M116" s="29">
        <v>1.2934627320000001</v>
      </c>
      <c r="N116" s="29">
        <v>1.667859041</v>
      </c>
      <c r="O116" s="29">
        <v>0.79811935300000003</v>
      </c>
    </row>
    <row r="117" spans="1:15">
      <c r="A117" s="29" t="s">
        <v>101</v>
      </c>
      <c r="B117" s="29" t="s">
        <v>321</v>
      </c>
      <c r="C117" s="29" t="s">
        <v>591</v>
      </c>
      <c r="D117" s="29" t="s">
        <v>592</v>
      </c>
      <c r="E117" s="29">
        <v>-0.81173669999999998</v>
      </c>
      <c r="F117" s="29">
        <v>-4.3366501900000003</v>
      </c>
      <c r="G117" s="29">
        <v>-1.4660593</v>
      </c>
      <c r="H117" s="29">
        <v>1.730376267</v>
      </c>
      <c r="I117" s="29">
        <v>-0.61363604000000005</v>
      </c>
      <c r="J117" s="29">
        <v>0.50156058299999995</v>
      </c>
      <c r="K117" s="29">
        <v>0.69147810899999995</v>
      </c>
      <c r="L117" s="29">
        <v>0.92268214000000004</v>
      </c>
      <c r="M117" s="29">
        <v>1.3756387269999999</v>
      </c>
      <c r="N117" s="29">
        <v>1.003365318</v>
      </c>
      <c r="O117" s="29">
        <v>1.9408781470000001</v>
      </c>
    </row>
    <row r="118" spans="1:15">
      <c r="A118" s="29" t="s">
        <v>37</v>
      </c>
      <c r="B118" s="29" t="s">
        <v>322</v>
      </c>
      <c r="C118" s="29" t="s">
        <v>591</v>
      </c>
      <c r="D118" s="29" t="s">
        <v>592</v>
      </c>
      <c r="E118" s="29">
        <v>7.2324084129999999</v>
      </c>
      <c r="F118" s="29">
        <v>5.476580856</v>
      </c>
      <c r="G118" s="29">
        <v>2.3113924149999998</v>
      </c>
      <c r="H118" s="29">
        <v>2.586784416</v>
      </c>
      <c r="I118" s="29">
        <v>2.6511707480000002</v>
      </c>
      <c r="J118" s="29">
        <v>2.82876664</v>
      </c>
      <c r="K118" s="29">
        <v>3.0963303469999999</v>
      </c>
      <c r="L118" s="29">
        <v>2.3916959590000002</v>
      </c>
      <c r="M118" s="29">
        <v>2.0037336250000002</v>
      </c>
      <c r="N118" s="29">
        <v>2.1157328889999998</v>
      </c>
      <c r="O118" s="29">
        <v>1.940292205</v>
      </c>
    </row>
    <row r="119" spans="1:15">
      <c r="A119" s="29" t="s">
        <v>27</v>
      </c>
      <c r="B119" s="29" t="s">
        <v>323</v>
      </c>
      <c r="C119" s="29" t="s">
        <v>591</v>
      </c>
      <c r="D119" s="29" t="s">
        <v>592</v>
      </c>
      <c r="E119" s="29">
        <v>-1.0935406000000001</v>
      </c>
      <c r="F119" s="29">
        <v>-5.4164127999999998</v>
      </c>
      <c r="G119" s="29">
        <v>4.1917392590000002</v>
      </c>
      <c r="H119" s="29">
        <v>-0.11542134</v>
      </c>
      <c r="I119" s="29">
        <v>1.495089586</v>
      </c>
      <c r="J119" s="29">
        <v>2.0002678409999999</v>
      </c>
      <c r="K119" s="29">
        <v>0.374719476</v>
      </c>
      <c r="L119" s="29">
        <v>1.222921041</v>
      </c>
      <c r="M119" s="29">
        <v>0.52194445499999997</v>
      </c>
      <c r="N119" s="29">
        <v>2.168290737</v>
      </c>
      <c r="O119" s="29">
        <v>0.32320733800000001</v>
      </c>
    </row>
    <row r="120" spans="1:15">
      <c r="A120" s="29" t="s">
        <v>19</v>
      </c>
      <c r="B120" s="29" t="s">
        <v>324</v>
      </c>
      <c r="C120" s="29" t="s">
        <v>591</v>
      </c>
      <c r="D120" s="29" t="s">
        <v>592</v>
      </c>
      <c r="E120" s="29">
        <v>3.3</v>
      </c>
      <c r="F120" s="29">
        <v>1.1999999990000001</v>
      </c>
      <c r="G120" s="29">
        <v>7.3</v>
      </c>
      <c r="H120" s="29">
        <v>7.4000000010000004</v>
      </c>
      <c r="I120" s="29">
        <v>4.8</v>
      </c>
      <c r="J120" s="29">
        <v>5.9999999989999999</v>
      </c>
      <c r="K120" s="29">
        <v>4.2000000010000003</v>
      </c>
      <c r="L120" s="29">
        <v>1.2</v>
      </c>
      <c r="M120" s="29">
        <v>1.1000000000000001</v>
      </c>
      <c r="N120" s="29">
        <v>4.0999999999999996</v>
      </c>
      <c r="O120" s="29">
        <v>4.0999999999999996</v>
      </c>
    </row>
    <row r="121" spans="1:15">
      <c r="A121" s="29" t="s">
        <v>49</v>
      </c>
      <c r="B121" s="29" t="s">
        <v>325</v>
      </c>
      <c r="C121" s="29" t="s">
        <v>591</v>
      </c>
      <c r="D121" s="29" t="s">
        <v>592</v>
      </c>
      <c r="E121" s="29">
        <v>0.23228274600000001</v>
      </c>
      <c r="F121" s="29">
        <v>3.3069398149999998</v>
      </c>
      <c r="G121" s="29">
        <v>8.4056992239999992</v>
      </c>
      <c r="H121" s="29">
        <v>6.1082637200000001</v>
      </c>
      <c r="I121" s="29">
        <v>4.5632091309999998</v>
      </c>
      <c r="J121" s="29">
        <v>5.878680567</v>
      </c>
      <c r="K121" s="29">
        <v>5.3571256439999999</v>
      </c>
      <c r="L121" s="29">
        <v>5.7185071330000001</v>
      </c>
      <c r="M121" s="29">
        <v>5.8789492990000003</v>
      </c>
      <c r="N121" s="29">
        <v>4.805696524</v>
      </c>
      <c r="O121" s="29">
        <v>6.3184507019999998</v>
      </c>
    </row>
    <row r="122" spans="1:15">
      <c r="A122" s="29" t="s">
        <v>326</v>
      </c>
      <c r="B122" s="29" t="s">
        <v>327</v>
      </c>
      <c r="C122" s="29" t="s">
        <v>591</v>
      </c>
      <c r="D122" s="29" t="s">
        <v>592</v>
      </c>
      <c r="E122" s="29">
        <v>8.4016160939999995</v>
      </c>
      <c r="F122" s="29">
        <v>2.8862945689999999</v>
      </c>
      <c r="G122" s="29">
        <v>-0.47156661</v>
      </c>
      <c r="H122" s="29">
        <v>5.9562743090000003</v>
      </c>
      <c r="I122" s="29">
        <v>-8.8150210000000007E-2</v>
      </c>
      <c r="J122" s="29">
        <v>10.915469480000001</v>
      </c>
      <c r="K122" s="29">
        <v>4.0240386289999996</v>
      </c>
      <c r="L122" s="29">
        <v>3.8758254430000001</v>
      </c>
      <c r="M122" s="29">
        <v>4.3358558890000003</v>
      </c>
      <c r="N122" s="29">
        <v>4.739937254</v>
      </c>
      <c r="O122" s="29">
        <v>3.7579101170000002</v>
      </c>
    </row>
    <row r="123" spans="1:15">
      <c r="A123" s="29" t="s">
        <v>20</v>
      </c>
      <c r="B123" s="29" t="s">
        <v>328</v>
      </c>
      <c r="C123" s="29" t="s">
        <v>591</v>
      </c>
      <c r="D123" s="29" t="s">
        <v>592</v>
      </c>
      <c r="E123" s="29">
        <v>6.6915774749999999</v>
      </c>
      <c r="F123" s="29">
        <v>8.6696959000000004E-2</v>
      </c>
      <c r="G123" s="29">
        <v>5.9630785749999999</v>
      </c>
      <c r="H123" s="29">
        <v>7.0695699459999997</v>
      </c>
      <c r="I123" s="29">
        <v>7.313345505</v>
      </c>
      <c r="J123" s="29">
        <v>7.3566651490000003</v>
      </c>
      <c r="K123" s="29">
        <v>7.1425711009999997</v>
      </c>
      <c r="L123" s="29">
        <v>7.0360871789999999</v>
      </c>
      <c r="M123" s="29">
        <v>7.0309667759999996</v>
      </c>
      <c r="N123" s="29">
        <v>6.8290824480000003</v>
      </c>
      <c r="O123" s="29">
        <v>7.4691692070000002</v>
      </c>
    </row>
    <row r="124" spans="1:15">
      <c r="A124" s="29" t="s">
        <v>329</v>
      </c>
      <c r="B124" s="29" t="s">
        <v>330</v>
      </c>
      <c r="C124" s="29" t="s">
        <v>591</v>
      </c>
      <c r="D124" s="29" t="s">
        <v>592</v>
      </c>
      <c r="E124" s="29">
        <v>-2.0914367600000001</v>
      </c>
      <c r="F124" s="29">
        <v>0.80275150900000003</v>
      </c>
      <c r="G124" s="29">
        <v>-0.92388466000000002</v>
      </c>
      <c r="H124" s="29">
        <v>1.5945611019999999</v>
      </c>
      <c r="I124" s="29">
        <v>4.713319136</v>
      </c>
      <c r="J124" s="29">
        <v>4.2147739120000001</v>
      </c>
      <c r="K124" s="29">
        <v>-0.69782809000000001</v>
      </c>
      <c r="L124" s="29">
        <v>10.405407930000001</v>
      </c>
      <c r="M124" s="29">
        <v>5.1353832810000002</v>
      </c>
      <c r="N124" s="29">
        <v>0.89150817000000004</v>
      </c>
      <c r="O124" s="29">
        <v>2.313157811</v>
      </c>
    </row>
    <row r="125" spans="1:15">
      <c r="A125" s="29" t="s">
        <v>331</v>
      </c>
      <c r="B125" s="29" t="s">
        <v>332</v>
      </c>
      <c r="C125" s="29" t="s">
        <v>591</v>
      </c>
      <c r="D125" s="29" t="s">
        <v>592</v>
      </c>
      <c r="E125" s="29">
        <v>6.1209915620000004</v>
      </c>
      <c r="F125" s="29">
        <v>-4.0484304299999998</v>
      </c>
      <c r="G125" s="29">
        <v>-0.60819946999999996</v>
      </c>
      <c r="H125" s="29">
        <v>1.827860477</v>
      </c>
      <c r="I125" s="29">
        <v>-2.2274579399999999</v>
      </c>
      <c r="J125" s="29">
        <v>5.3836602090000003</v>
      </c>
      <c r="K125" s="29">
        <v>6.2858464879999998</v>
      </c>
      <c r="L125" s="29">
        <v>1.0316636720000001</v>
      </c>
      <c r="M125" s="29">
        <v>2.8278961640000002</v>
      </c>
      <c r="N125" s="29">
        <v>-1.97780994</v>
      </c>
      <c r="O125" s="29">
        <v>2.9239242820000002</v>
      </c>
    </row>
    <row r="126" spans="1:15">
      <c r="A126" s="29" t="s">
        <v>333</v>
      </c>
      <c r="B126" s="29" t="s">
        <v>334</v>
      </c>
      <c r="C126" s="29" t="s">
        <v>591</v>
      </c>
      <c r="D126" s="29" t="s">
        <v>592</v>
      </c>
      <c r="E126" s="29">
        <v>3.0129848730000002</v>
      </c>
      <c r="F126" s="29">
        <v>0.79269898999999999</v>
      </c>
      <c r="G126" s="29">
        <v>6.8048249179999996</v>
      </c>
      <c r="H126" s="29">
        <v>3.6856677819999999</v>
      </c>
      <c r="I126" s="29">
        <v>2.402530992</v>
      </c>
      <c r="J126" s="29">
        <v>3.1647086359999999</v>
      </c>
      <c r="K126" s="29">
        <v>3.2024537949999998</v>
      </c>
      <c r="L126" s="29">
        <v>2.8091032679999999</v>
      </c>
      <c r="M126" s="29">
        <v>2.946881715</v>
      </c>
      <c r="N126" s="29">
        <v>3.1596357400000001</v>
      </c>
      <c r="O126" s="29">
        <v>2.6649303459999998</v>
      </c>
    </row>
    <row r="127" spans="1:15">
      <c r="A127" s="29" t="s">
        <v>21</v>
      </c>
      <c r="B127" s="29" t="s">
        <v>335</v>
      </c>
      <c r="C127" s="29" t="s">
        <v>591</v>
      </c>
      <c r="D127" s="29" t="s">
        <v>592</v>
      </c>
      <c r="E127" s="29">
        <v>2.4797569429999999</v>
      </c>
      <c r="F127" s="29">
        <v>-7.0760564300000004</v>
      </c>
      <c r="G127" s="29">
        <v>-2.3702641199999999</v>
      </c>
      <c r="H127" s="29">
        <v>9.6284069750000008</v>
      </c>
      <c r="I127" s="29">
        <v>6.6258182999999997</v>
      </c>
      <c r="J127" s="29">
        <v>1.149300437</v>
      </c>
      <c r="K127" s="29">
        <v>0.50087698199999997</v>
      </c>
      <c r="L127" s="29">
        <v>0.59301961700000005</v>
      </c>
      <c r="M127" s="29">
        <v>2.925868226</v>
      </c>
      <c r="N127" s="29">
        <v>-4.71210621</v>
      </c>
      <c r="O127" s="29">
        <v>1.246273814</v>
      </c>
    </row>
    <row r="128" spans="1:15">
      <c r="A128" s="29" t="s">
        <v>336</v>
      </c>
      <c r="B128" s="29" t="s">
        <v>337</v>
      </c>
      <c r="C128" s="29" t="s">
        <v>591</v>
      </c>
      <c r="D128" s="29" t="s">
        <v>592</v>
      </c>
      <c r="E128" s="29">
        <v>4.041978458</v>
      </c>
      <c r="F128" s="29">
        <v>-1.92484202</v>
      </c>
      <c r="G128" s="29">
        <v>6.0199587140000004</v>
      </c>
      <c r="H128" s="29">
        <v>4.3841453609999999</v>
      </c>
      <c r="I128" s="29">
        <v>2.697654649</v>
      </c>
      <c r="J128" s="29">
        <v>2.7642162699999999</v>
      </c>
      <c r="K128" s="29">
        <v>0.95369133800000006</v>
      </c>
      <c r="L128" s="29">
        <v>-6.6973450000000004E-2</v>
      </c>
      <c r="M128" s="29">
        <v>-0.47485564000000002</v>
      </c>
      <c r="N128" s="29">
        <v>1.8729237949999999</v>
      </c>
      <c r="O128" s="29">
        <v>1.5419686239999999</v>
      </c>
    </row>
    <row r="129" spans="1:15">
      <c r="A129" s="29" t="s">
        <v>338</v>
      </c>
      <c r="B129" s="29" t="s">
        <v>339</v>
      </c>
      <c r="C129" s="29" t="s">
        <v>591</v>
      </c>
      <c r="D129" s="29" t="s">
        <v>592</v>
      </c>
      <c r="E129" s="29">
        <v>7.8249027629999999</v>
      </c>
      <c r="F129" s="29">
        <v>7.5017749130000002</v>
      </c>
      <c r="G129" s="29">
        <v>8.5269055169999994</v>
      </c>
      <c r="H129" s="29">
        <v>8.0386526810000003</v>
      </c>
      <c r="I129" s="29">
        <v>8.0260984339999997</v>
      </c>
      <c r="J129" s="29">
        <v>8.026300226</v>
      </c>
      <c r="K129" s="29">
        <v>7.6119634410000003</v>
      </c>
      <c r="L129" s="29">
        <v>7.2700658430000002</v>
      </c>
      <c r="M129" s="29">
        <v>7.0228362549999996</v>
      </c>
      <c r="N129" s="29">
        <v>6.8925308730000001</v>
      </c>
      <c r="O129" s="29">
        <v>6.2479600079999997</v>
      </c>
    </row>
    <row r="130" spans="1:15">
      <c r="A130" s="29" t="s">
        <v>22</v>
      </c>
      <c r="B130" s="29" t="s">
        <v>340</v>
      </c>
      <c r="C130" s="29" t="s">
        <v>591</v>
      </c>
      <c r="D130" s="29" t="s">
        <v>592</v>
      </c>
      <c r="E130" s="29">
        <v>9.0691282690000001</v>
      </c>
      <c r="F130" s="29">
        <v>10.232155580000001</v>
      </c>
      <c r="G130" s="29">
        <v>7.9751355589999999</v>
      </c>
      <c r="H130" s="29">
        <v>0.86733987700000004</v>
      </c>
      <c r="I130" s="29">
        <v>2.5405424920000002</v>
      </c>
      <c r="J130" s="29">
        <v>3.811023284</v>
      </c>
      <c r="K130" s="29">
        <v>2.4613611880000001</v>
      </c>
      <c r="L130" s="29">
        <v>0.21161195899999999</v>
      </c>
      <c r="M130" s="29">
        <v>1.529520107</v>
      </c>
      <c r="N130" s="29">
        <v>0.85069955900000005</v>
      </c>
      <c r="O130" s="29">
        <v>-1.92640477</v>
      </c>
    </row>
    <row r="131" spans="1:15">
      <c r="A131" s="29" t="s">
        <v>341</v>
      </c>
      <c r="B131" s="29" t="s">
        <v>342</v>
      </c>
      <c r="C131" s="29" t="s">
        <v>591</v>
      </c>
      <c r="D131" s="29" t="s">
        <v>592</v>
      </c>
      <c r="E131" s="29">
        <v>7.1456889979999998</v>
      </c>
      <c r="F131" s="29">
        <v>5.3005393769999998</v>
      </c>
      <c r="G131" s="29">
        <v>6.0998276020000004</v>
      </c>
      <c r="H131" s="29">
        <v>8.2007658400000008</v>
      </c>
      <c r="I131" s="29">
        <v>7.9938156930000002</v>
      </c>
      <c r="J131" s="29">
        <v>8.7040280659999993</v>
      </c>
      <c r="K131" s="29">
        <v>0.70114391200000004</v>
      </c>
      <c r="L131" s="29">
        <v>0</v>
      </c>
      <c r="M131" s="29">
        <v>-1.5995840800000001</v>
      </c>
      <c r="N131" s="29">
        <v>2.4686260949999999</v>
      </c>
      <c r="O131" s="29">
        <v>1.2225513130000001</v>
      </c>
    </row>
    <row r="132" spans="1:15">
      <c r="A132" s="29" t="s">
        <v>343</v>
      </c>
      <c r="B132" s="29" t="s">
        <v>344</v>
      </c>
      <c r="C132" s="29" t="s">
        <v>591</v>
      </c>
      <c r="D132" s="29" t="s">
        <v>592</v>
      </c>
      <c r="E132" s="29">
        <v>2.6673557899999998</v>
      </c>
      <c r="F132" s="29">
        <v>-0.79014183000000004</v>
      </c>
      <c r="G132" s="29">
        <v>5.0212897390000002</v>
      </c>
      <c r="H132" s="29">
        <v>-62.075919599999999</v>
      </c>
      <c r="I132" s="29">
        <v>123.1395552</v>
      </c>
      <c r="J132" s="29">
        <v>-13.6</v>
      </c>
      <c r="K132" s="29">
        <v>-24</v>
      </c>
      <c r="L132" s="29">
        <v>-8.8620393600000007</v>
      </c>
      <c r="M132" s="29">
        <v>-2.79546889</v>
      </c>
      <c r="N132" s="29">
        <v>26.680902629999999</v>
      </c>
      <c r="O132" s="29">
        <v>15.132799889999999</v>
      </c>
    </row>
    <row r="133" spans="1:15">
      <c r="A133" s="29" t="s">
        <v>345</v>
      </c>
      <c r="B133" s="29" t="s">
        <v>346</v>
      </c>
      <c r="C133" s="29" t="s">
        <v>591</v>
      </c>
      <c r="D133" s="29" t="s">
        <v>592</v>
      </c>
      <c r="E133" s="29">
        <v>4.9493219399999999</v>
      </c>
      <c r="F133" s="29">
        <v>-2.82889955</v>
      </c>
      <c r="G133" s="29">
        <v>1.603862385</v>
      </c>
      <c r="H133" s="29">
        <v>5.4834113330000003</v>
      </c>
      <c r="I133" s="29">
        <v>-0.19985174</v>
      </c>
      <c r="J133" s="29">
        <v>-3.1743776000000001</v>
      </c>
      <c r="K133" s="29">
        <v>1.7586659010000001</v>
      </c>
      <c r="L133" s="29">
        <v>-1.36048466</v>
      </c>
      <c r="M133" s="29">
        <v>3.9868689480000001</v>
      </c>
      <c r="N133" s="29">
        <v>3.4888486599999999</v>
      </c>
      <c r="O133" s="29">
        <v>2.639462354</v>
      </c>
    </row>
    <row r="134" spans="1:15">
      <c r="A134" s="29" t="s">
        <v>347</v>
      </c>
      <c r="B134" s="29" t="s">
        <v>348</v>
      </c>
      <c r="C134" s="29" t="s">
        <v>591</v>
      </c>
      <c r="D134" s="29" t="s">
        <v>592</v>
      </c>
      <c r="E134" s="29">
        <v>3.919559445</v>
      </c>
      <c r="F134" s="29">
        <v>-1.8857629499999999</v>
      </c>
      <c r="G134" s="29">
        <v>5.8501657180000004</v>
      </c>
      <c r="H134" s="29">
        <v>4.3658387019999996</v>
      </c>
      <c r="I134" s="29">
        <v>2.7841569640000001</v>
      </c>
      <c r="J134" s="29">
        <v>2.7848736359999999</v>
      </c>
      <c r="K134" s="29">
        <v>0.99067786700000005</v>
      </c>
      <c r="L134" s="29">
        <v>9.0086852999999995E-2</v>
      </c>
      <c r="M134" s="29">
        <v>-0.33670196000000002</v>
      </c>
      <c r="N134" s="29">
        <v>1.7723588509999999</v>
      </c>
      <c r="O134" s="29">
        <v>1.571038613</v>
      </c>
    </row>
    <row r="135" spans="1:15">
      <c r="A135" s="29" t="s">
        <v>349</v>
      </c>
      <c r="B135" s="29" t="s">
        <v>350</v>
      </c>
      <c r="C135" s="29" t="s">
        <v>591</v>
      </c>
      <c r="D135" s="29" t="s">
        <v>592</v>
      </c>
      <c r="E135" s="29">
        <v>7.1002357270000003</v>
      </c>
      <c r="F135" s="29">
        <v>4.7081438450000004</v>
      </c>
      <c r="G135" s="29">
        <v>5.927342855</v>
      </c>
      <c r="H135" s="29">
        <v>4.351384747</v>
      </c>
      <c r="I135" s="29">
        <v>4.765631988</v>
      </c>
      <c r="J135" s="29">
        <v>5.8139843920000001</v>
      </c>
      <c r="K135" s="29">
        <v>5.5945497389999996</v>
      </c>
      <c r="L135" s="29">
        <v>3.634922939</v>
      </c>
      <c r="M135" s="29">
        <v>4.0218218109999997</v>
      </c>
      <c r="N135" s="29">
        <v>4.8616891539999996</v>
      </c>
      <c r="O135" s="29">
        <v>4.4160177200000001</v>
      </c>
    </row>
    <row r="136" spans="1:15">
      <c r="A136" s="29" t="s">
        <v>351</v>
      </c>
      <c r="B136" s="29" t="s">
        <v>352</v>
      </c>
      <c r="C136" s="29" t="s">
        <v>591</v>
      </c>
      <c r="D136" s="29" t="s">
        <v>592</v>
      </c>
      <c r="E136" s="29">
        <v>6.5188471899999998</v>
      </c>
      <c r="F136" s="29">
        <v>4.9438954129999999</v>
      </c>
      <c r="G136" s="29">
        <v>5.8020270800000002</v>
      </c>
      <c r="H136" s="29">
        <v>3.2594492449999999</v>
      </c>
      <c r="I136" s="29">
        <v>2.3303163100000002</v>
      </c>
      <c r="J136" s="29">
        <v>5.6936887299999999</v>
      </c>
      <c r="K136" s="29">
        <v>5.0260181089999998</v>
      </c>
      <c r="L136" s="29">
        <v>2.0912990260000002</v>
      </c>
      <c r="M136" s="29">
        <v>3.8817255180000001</v>
      </c>
      <c r="N136" s="29">
        <v>4.3642741410000001</v>
      </c>
      <c r="O136" s="29">
        <v>3.5870629570000001</v>
      </c>
    </row>
    <row r="137" spans="1:15">
      <c r="A137" s="29" t="s">
        <v>353</v>
      </c>
      <c r="B137" s="29" t="s">
        <v>354</v>
      </c>
      <c r="C137" s="29" t="s">
        <v>591</v>
      </c>
      <c r="D137" s="29" t="s">
        <v>592</v>
      </c>
      <c r="E137" s="29">
        <v>1.7980884779999999</v>
      </c>
      <c r="F137" s="29">
        <v>-1.1574829200000001</v>
      </c>
      <c r="G137" s="29"/>
      <c r="H137" s="29"/>
      <c r="I137" s="29"/>
      <c r="J137" s="29"/>
      <c r="K137" s="29"/>
      <c r="L137" s="29"/>
      <c r="M137" s="29"/>
      <c r="N137" s="29"/>
      <c r="O137" s="29"/>
    </row>
    <row r="138" spans="1:15">
      <c r="A138" s="29" t="s">
        <v>355</v>
      </c>
      <c r="B138" s="29" t="s">
        <v>356</v>
      </c>
      <c r="C138" s="29" t="s">
        <v>591</v>
      </c>
      <c r="D138" s="29" t="s">
        <v>592</v>
      </c>
      <c r="E138" s="29">
        <v>5.9500881449999996</v>
      </c>
      <c r="F138" s="29">
        <v>3.5389120529999998</v>
      </c>
      <c r="G138" s="29">
        <v>8.0159673710000003</v>
      </c>
      <c r="H138" s="29">
        <v>8.4047330210000002</v>
      </c>
      <c r="I138" s="29">
        <v>9.1445722459999992</v>
      </c>
      <c r="J138" s="29">
        <v>3.3957326499999998</v>
      </c>
      <c r="K138" s="29">
        <v>4.9607005920000002</v>
      </c>
      <c r="L138" s="29">
        <v>5.0076833049999996</v>
      </c>
      <c r="M138" s="29">
        <v>4.486634531</v>
      </c>
      <c r="N138" s="29">
        <v>3.5781696790000002</v>
      </c>
      <c r="O138" s="29">
        <v>3.3064174130000001</v>
      </c>
    </row>
    <row r="139" spans="1:15">
      <c r="A139" s="29" t="s">
        <v>357</v>
      </c>
      <c r="B139" s="29" t="s">
        <v>358</v>
      </c>
      <c r="C139" s="29" t="s">
        <v>591</v>
      </c>
      <c r="D139" s="29" t="s">
        <v>592</v>
      </c>
      <c r="E139" s="29">
        <v>4.2399000569999998</v>
      </c>
      <c r="F139" s="29">
        <v>4.8881993789999996</v>
      </c>
      <c r="G139" s="29">
        <v>6.8572316100000004</v>
      </c>
      <c r="H139" s="29">
        <v>4.8561665270000001</v>
      </c>
      <c r="I139" s="29">
        <v>5.0757132389999997</v>
      </c>
      <c r="J139" s="29">
        <v>5.5344227449999996</v>
      </c>
      <c r="K139" s="29">
        <v>5.7981211249999998</v>
      </c>
      <c r="L139" s="29">
        <v>5.6559349570000004</v>
      </c>
      <c r="M139" s="29">
        <v>5.6093277319999997</v>
      </c>
      <c r="N139" s="29">
        <v>5.4766084719999997</v>
      </c>
      <c r="O139" s="29">
        <v>5.180941775</v>
      </c>
    </row>
    <row r="140" spans="1:15">
      <c r="A140" s="29" t="s">
        <v>359</v>
      </c>
      <c r="B140" s="29" t="s">
        <v>360</v>
      </c>
      <c r="C140" s="29" t="s">
        <v>591</v>
      </c>
      <c r="D140" s="29" t="s">
        <v>592</v>
      </c>
      <c r="E140" s="29">
        <v>5.5616926419999997</v>
      </c>
      <c r="F140" s="29">
        <v>2.3812655970000001</v>
      </c>
      <c r="G140" s="29">
        <v>7.4501479650000002</v>
      </c>
      <c r="H140" s="29">
        <v>5.9806711510000001</v>
      </c>
      <c r="I140" s="29">
        <v>5.1444519619999998</v>
      </c>
      <c r="J140" s="29">
        <v>5.1476059669999996</v>
      </c>
      <c r="K140" s="29">
        <v>4.4758762660000002</v>
      </c>
      <c r="L140" s="29">
        <v>3.947673049</v>
      </c>
      <c r="M140" s="29">
        <v>4.3039200219999998</v>
      </c>
      <c r="N140" s="29">
        <v>4.9357071320000001</v>
      </c>
      <c r="O140" s="29">
        <v>4.6351098090000002</v>
      </c>
    </row>
    <row r="141" spans="1:15">
      <c r="A141" s="29" t="s">
        <v>361</v>
      </c>
      <c r="B141" s="29" t="s">
        <v>362</v>
      </c>
      <c r="C141" s="29" t="s">
        <v>591</v>
      </c>
      <c r="D141" s="29" t="s">
        <v>592</v>
      </c>
      <c r="E141" s="29">
        <v>6.7395335989999996</v>
      </c>
      <c r="F141" s="29">
        <v>2.1543083410000001</v>
      </c>
      <c r="G141" s="29">
        <v>0.82482473199999995</v>
      </c>
      <c r="H141" s="29">
        <v>5.3551549209999996</v>
      </c>
      <c r="I141" s="29">
        <v>6.7436269409999996</v>
      </c>
      <c r="J141" s="29">
        <v>4.1869122040000004</v>
      </c>
      <c r="K141" s="29">
        <v>2.883968844</v>
      </c>
      <c r="L141" s="29">
        <v>2.6501442470000001</v>
      </c>
      <c r="M141" s="29">
        <v>5.0470831900000004</v>
      </c>
      <c r="N141" s="29">
        <v>-1.32168515</v>
      </c>
      <c r="O141" s="29">
        <v>-0.45267286000000001</v>
      </c>
    </row>
    <row r="142" spans="1:15">
      <c r="A142" s="29" t="s">
        <v>363</v>
      </c>
      <c r="B142" s="29" t="s">
        <v>364</v>
      </c>
      <c r="C142" s="29" t="s">
        <v>591</v>
      </c>
      <c r="D142" s="29" t="s">
        <v>592</v>
      </c>
      <c r="E142" s="29">
        <v>6.5127959510000002</v>
      </c>
      <c r="F142" s="29">
        <v>2.640771897</v>
      </c>
      <c r="G142" s="29">
        <v>7.6276190250000004</v>
      </c>
      <c r="H142" s="29">
        <v>6.6919459679999997</v>
      </c>
      <c r="I142" s="29">
        <v>5.4130433450000002</v>
      </c>
      <c r="J142" s="29">
        <v>5.2103187609999999</v>
      </c>
      <c r="K142" s="29">
        <v>4.6496599539999997</v>
      </c>
      <c r="L142" s="29">
        <v>3.9744050519999998</v>
      </c>
      <c r="M142" s="29">
        <v>3.8246312439999999</v>
      </c>
      <c r="N142" s="29">
        <v>4.8961198680000004</v>
      </c>
      <c r="O142" s="29">
        <v>4.9658878980000001</v>
      </c>
    </row>
    <row r="143" spans="1:15">
      <c r="A143" s="29" t="s">
        <v>73</v>
      </c>
      <c r="B143" s="29" t="s">
        <v>365</v>
      </c>
      <c r="C143" s="29" t="s">
        <v>591</v>
      </c>
      <c r="D143" s="29" t="s">
        <v>592</v>
      </c>
      <c r="E143" s="29">
        <v>2.6280779609999998</v>
      </c>
      <c r="F143" s="29">
        <v>-14.814163199999999</v>
      </c>
      <c r="G143" s="29">
        <v>1.4822324410000001</v>
      </c>
      <c r="H143" s="29">
        <v>6.0256380910000003</v>
      </c>
      <c r="I143" s="29">
        <v>3.8333027639999999</v>
      </c>
      <c r="J143" s="29">
        <v>3.5584246309999998</v>
      </c>
      <c r="K143" s="29">
        <v>3.5079712170000001</v>
      </c>
      <c r="L143" s="29">
        <v>2.0331480740000001</v>
      </c>
      <c r="M143" s="29">
        <v>2.5559395669999998</v>
      </c>
      <c r="N143" s="29">
        <v>4.2475767539999998</v>
      </c>
      <c r="O143" s="29">
        <v>3.6447565320000002</v>
      </c>
    </row>
    <row r="144" spans="1:15">
      <c r="A144" s="29" t="s">
        <v>74</v>
      </c>
      <c r="B144" s="29" t="s">
        <v>366</v>
      </c>
      <c r="C144" s="29" t="s">
        <v>591</v>
      </c>
      <c r="D144" s="29" t="s">
        <v>592</v>
      </c>
      <c r="E144" s="29">
        <v>-1.27958558</v>
      </c>
      <c r="F144" s="29">
        <v>-4.3586069500000004</v>
      </c>
      <c r="G144" s="29">
        <v>4.864968492</v>
      </c>
      <c r="H144" s="29">
        <v>2.5392348830000002</v>
      </c>
      <c r="I144" s="29">
        <v>-0.35251923000000002</v>
      </c>
      <c r="J144" s="29">
        <v>3.6543702589999998</v>
      </c>
      <c r="K144" s="29">
        <v>4.2967863499999996</v>
      </c>
      <c r="L144" s="29">
        <v>4.3064325380000001</v>
      </c>
      <c r="M144" s="29">
        <v>4.5746002829999997</v>
      </c>
      <c r="N144" s="29">
        <v>1.8011817029999999</v>
      </c>
      <c r="O144" s="29">
        <v>3.1108362660000002</v>
      </c>
    </row>
    <row r="145" spans="1:15">
      <c r="A145" s="29" t="s">
        <v>72</v>
      </c>
      <c r="B145" s="29" t="s">
        <v>367</v>
      </c>
      <c r="C145" s="29" t="s">
        <v>591</v>
      </c>
      <c r="D145" s="29" t="s">
        <v>592</v>
      </c>
      <c r="E145" s="29">
        <v>-3.3463670799999998</v>
      </c>
      <c r="F145" s="29">
        <v>-14.2381467</v>
      </c>
      <c r="G145" s="29">
        <v>-4.4734411999999999</v>
      </c>
      <c r="H145" s="29">
        <v>6.285118615</v>
      </c>
      <c r="I145" s="29">
        <v>4.1342316500000003</v>
      </c>
      <c r="J145" s="29">
        <v>2.328004263</v>
      </c>
      <c r="K145" s="29">
        <v>1.9151903779999999</v>
      </c>
      <c r="L145" s="29">
        <v>3.2605243810000002</v>
      </c>
      <c r="M145" s="29">
        <v>1.773809577</v>
      </c>
      <c r="N145" s="29">
        <v>3.7873137579999998</v>
      </c>
      <c r="O145" s="29">
        <v>4.2848251629999998</v>
      </c>
    </row>
    <row r="146" spans="1:15">
      <c r="A146" s="29" t="s">
        <v>368</v>
      </c>
      <c r="B146" s="29" t="s">
        <v>369</v>
      </c>
      <c r="C146" s="29" t="s">
        <v>591</v>
      </c>
      <c r="D146" s="29" t="s">
        <v>592</v>
      </c>
      <c r="E146" s="29">
        <v>3.3938681810000002</v>
      </c>
      <c r="F146" s="29">
        <v>1.32131501</v>
      </c>
      <c r="G146" s="29">
        <v>25.26350562</v>
      </c>
      <c r="H146" s="29">
        <v>21.67270765</v>
      </c>
      <c r="I146" s="29">
        <v>9.2373141929999996</v>
      </c>
      <c r="J146" s="29">
        <v>11.20009044</v>
      </c>
      <c r="K146" s="29">
        <v>-1.20108967</v>
      </c>
      <c r="L146" s="29">
        <v>-21.5945316</v>
      </c>
      <c r="M146" s="29">
        <v>-0.71834346999999998</v>
      </c>
      <c r="N146" s="29">
        <v>9.8875840690000008</v>
      </c>
      <c r="O146" s="29">
        <v>5.4425426190000001</v>
      </c>
    </row>
    <row r="147" spans="1:15">
      <c r="A147" s="29" t="s">
        <v>370</v>
      </c>
      <c r="B147" s="29" t="s">
        <v>371</v>
      </c>
      <c r="C147" s="29" t="s">
        <v>591</v>
      </c>
      <c r="D147" s="29" t="s">
        <v>592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</row>
    <row r="148" spans="1:15">
      <c r="A148" s="29" t="s">
        <v>50</v>
      </c>
      <c r="B148" s="29" t="s">
        <v>372</v>
      </c>
      <c r="C148" s="29" t="s">
        <v>591</v>
      </c>
      <c r="D148" s="29" t="s">
        <v>592</v>
      </c>
      <c r="E148" s="29">
        <v>5.9232776859999996</v>
      </c>
      <c r="F148" s="29">
        <v>4.2437573210000004</v>
      </c>
      <c r="G148" s="29">
        <v>3.8157179170000002</v>
      </c>
      <c r="H148" s="29">
        <v>5.2456972970000004</v>
      </c>
      <c r="I148" s="29">
        <v>3.009961262</v>
      </c>
      <c r="J148" s="29">
        <v>4.5354241999999996</v>
      </c>
      <c r="K148" s="29">
        <v>2.669493927</v>
      </c>
      <c r="L148" s="29">
        <v>4.5363781679999997</v>
      </c>
      <c r="M148" s="29">
        <v>1.05985639</v>
      </c>
      <c r="N148" s="29">
        <v>4.2348500539999998</v>
      </c>
      <c r="O148" s="29">
        <v>2.9902141699999998</v>
      </c>
    </row>
    <row r="149" spans="1:15">
      <c r="A149" s="29" t="s">
        <v>373</v>
      </c>
      <c r="B149" s="29" t="s">
        <v>374</v>
      </c>
      <c r="C149" s="29" t="s">
        <v>591</v>
      </c>
      <c r="D149" s="29" t="s">
        <v>592</v>
      </c>
      <c r="E149" s="29">
        <v>0.66683479300000004</v>
      </c>
      <c r="F149" s="29">
        <v>-11.300000600000001</v>
      </c>
      <c r="G149" s="29">
        <v>2.0999998990000002</v>
      </c>
      <c r="H149" s="29">
        <v>7</v>
      </c>
      <c r="I149" s="29">
        <v>1.000000923</v>
      </c>
      <c r="J149" s="29">
        <v>9.5999984640000005</v>
      </c>
      <c r="K149" s="29">
        <v>7.200000717</v>
      </c>
      <c r="L149" s="29">
        <v>4.899999169</v>
      </c>
      <c r="M149" s="29">
        <v>3.5000013910000001</v>
      </c>
      <c r="N149" s="29">
        <v>-3.4000008099999999</v>
      </c>
      <c r="O149" s="29">
        <v>6.1000004749999999</v>
      </c>
    </row>
    <row r="150" spans="1:15">
      <c r="A150" s="29" t="s">
        <v>115</v>
      </c>
      <c r="B150" s="29" t="s">
        <v>375</v>
      </c>
      <c r="C150" s="29" t="s">
        <v>591</v>
      </c>
      <c r="D150" s="29" t="s">
        <v>592</v>
      </c>
      <c r="E150" s="29">
        <v>7.8000001450000003</v>
      </c>
      <c r="F150" s="29">
        <v>-6.00000029</v>
      </c>
      <c r="G150" s="29">
        <v>7.1000000840000004</v>
      </c>
      <c r="H150" s="29">
        <v>5.8181664050000004</v>
      </c>
      <c r="I150" s="29">
        <v>-0.58973412999999997</v>
      </c>
      <c r="J150" s="29">
        <v>9.0438655279999995</v>
      </c>
      <c r="K150" s="29">
        <v>4.9996255840000003</v>
      </c>
      <c r="L150" s="29">
        <v>-0.33823530000000002</v>
      </c>
      <c r="M150" s="29">
        <v>4.4088867430000001</v>
      </c>
      <c r="N150" s="29">
        <v>4.6907934280000001</v>
      </c>
      <c r="O150" s="29">
        <v>4.3014779279999997</v>
      </c>
    </row>
    <row r="151" spans="1:15">
      <c r="A151" s="29" t="s">
        <v>376</v>
      </c>
      <c r="B151" s="29" t="s">
        <v>377</v>
      </c>
      <c r="C151" s="29" t="s">
        <v>591</v>
      </c>
      <c r="D151" s="29" t="s">
        <v>592</v>
      </c>
      <c r="E151" s="29">
        <v>6.7126389499999997</v>
      </c>
      <c r="F151" s="29">
        <v>-3.9787086500000002</v>
      </c>
      <c r="G151" s="29">
        <v>0.61922974600000003</v>
      </c>
      <c r="H151" s="29">
        <v>1.5784294210000001</v>
      </c>
      <c r="I151" s="29">
        <v>3.0111464080000001</v>
      </c>
      <c r="J151" s="29">
        <v>2.300386934</v>
      </c>
      <c r="K151" s="29">
        <v>3.339202244</v>
      </c>
      <c r="L151" s="29">
        <v>3.1322958879999998</v>
      </c>
      <c r="M151" s="29">
        <v>3.9931460849999998</v>
      </c>
      <c r="N151" s="29">
        <v>3.933316171</v>
      </c>
      <c r="O151" s="29">
        <v>4.5647827589999999</v>
      </c>
    </row>
    <row r="152" spans="1:15">
      <c r="A152" s="29" t="s">
        <v>378</v>
      </c>
      <c r="B152" s="29" t="s">
        <v>379</v>
      </c>
      <c r="C152" s="29" t="s">
        <v>591</v>
      </c>
      <c r="D152" s="29" t="s">
        <v>592</v>
      </c>
      <c r="E152" s="29">
        <v>9.4853326609999993</v>
      </c>
      <c r="F152" s="29">
        <v>-7.2288414699999999</v>
      </c>
      <c r="G152" s="29">
        <v>7.2651290680000002</v>
      </c>
      <c r="H152" s="29">
        <v>8.5667335310000006</v>
      </c>
      <c r="I152" s="29">
        <v>2.5173839419999999</v>
      </c>
      <c r="J152" s="29">
        <v>7.2810739790000003</v>
      </c>
      <c r="K152" s="29">
        <v>7.3296262030000001</v>
      </c>
      <c r="L152" s="29">
        <v>2.88454853</v>
      </c>
      <c r="M152" s="29">
        <v>6.3383006359999996</v>
      </c>
      <c r="N152" s="29">
        <v>6.8036660219999998</v>
      </c>
      <c r="O152" s="29">
        <v>6.8888171959999998</v>
      </c>
    </row>
    <row r="153" spans="1:15">
      <c r="A153" s="29" t="s">
        <v>380</v>
      </c>
      <c r="B153" s="29" t="s">
        <v>381</v>
      </c>
      <c r="C153" s="29" t="s">
        <v>591</v>
      </c>
      <c r="D153" s="29" t="s">
        <v>592</v>
      </c>
      <c r="E153" s="29">
        <v>4.4957738630000001</v>
      </c>
      <c r="F153" s="29">
        <v>0.49553964</v>
      </c>
      <c r="G153" s="29">
        <v>5.0516374449999999</v>
      </c>
      <c r="H153" s="29">
        <v>3.6810002150000001</v>
      </c>
      <c r="I153" s="29">
        <v>3.8893955249999999</v>
      </c>
      <c r="J153" s="29">
        <v>2.7076934650000002</v>
      </c>
      <c r="K153" s="29">
        <v>2.9054469369999998</v>
      </c>
      <c r="L153" s="29">
        <v>2.375418722</v>
      </c>
      <c r="M153" s="29">
        <v>4.9624284750000003</v>
      </c>
      <c r="N153" s="29">
        <v>1.7162795660000001</v>
      </c>
      <c r="O153" s="29">
        <v>2.3802026440000001</v>
      </c>
    </row>
    <row r="154" spans="1:15">
      <c r="A154" s="29" t="s">
        <v>96</v>
      </c>
      <c r="B154" s="29" t="s">
        <v>382</v>
      </c>
      <c r="C154" s="29" t="s">
        <v>591</v>
      </c>
      <c r="D154" s="29" t="s">
        <v>592</v>
      </c>
      <c r="E154" s="29">
        <v>1.1435845870000001</v>
      </c>
      <c r="F154" s="29">
        <v>-5.2857441400000003</v>
      </c>
      <c r="G154" s="29">
        <v>5.1181181430000002</v>
      </c>
      <c r="H154" s="29">
        <v>3.66300793</v>
      </c>
      <c r="I154" s="29">
        <v>3.6423226789999998</v>
      </c>
      <c r="J154" s="29">
        <v>1.354091962</v>
      </c>
      <c r="K154" s="29">
        <v>2.8043401280000002</v>
      </c>
      <c r="L154" s="29">
        <v>3.2879915990000002</v>
      </c>
      <c r="M154" s="29">
        <v>2.9105464589999999</v>
      </c>
      <c r="N154" s="29">
        <v>2.1180823470000001</v>
      </c>
      <c r="O154" s="29">
        <v>2.1359581209999998</v>
      </c>
    </row>
    <row r="155" spans="1:15">
      <c r="A155" s="29" t="s">
        <v>383</v>
      </c>
      <c r="B155" s="29" t="s">
        <v>384</v>
      </c>
      <c r="C155" s="29" t="s">
        <v>591</v>
      </c>
      <c r="D155" s="29" t="s">
        <v>592</v>
      </c>
      <c r="E155" s="29">
        <v>-6.7530945899999999</v>
      </c>
      <c r="F155" s="29">
        <v>1.443806379</v>
      </c>
      <c r="G155" s="29">
        <v>7.5553903059999996</v>
      </c>
      <c r="H155" s="29">
        <v>-0.75614345999999999</v>
      </c>
      <c r="I155" s="29">
        <v>-2.3703390500000001</v>
      </c>
      <c r="J155" s="29">
        <v>3.7176278740000002</v>
      </c>
      <c r="K155" s="29">
        <v>-0.93996531999999999</v>
      </c>
      <c r="L155" s="29">
        <v>1.5912884460000001</v>
      </c>
      <c r="M155" s="29">
        <v>1.3066658870000001</v>
      </c>
      <c r="N155" s="29">
        <v>4.0566445839999998</v>
      </c>
      <c r="O155" s="29">
        <v>3.6247527599999998</v>
      </c>
    </row>
    <row r="156" spans="1:15">
      <c r="A156" s="29" t="s">
        <v>385</v>
      </c>
      <c r="B156" s="29" t="s">
        <v>386</v>
      </c>
      <c r="C156" s="29" t="s">
        <v>591</v>
      </c>
      <c r="D156" s="29" t="s">
        <v>592</v>
      </c>
      <c r="E156" s="29">
        <v>5.5479282840000002</v>
      </c>
      <c r="F156" s="29">
        <v>2.3422310749999999</v>
      </c>
      <c r="G156" s="29">
        <v>7.47589068</v>
      </c>
      <c r="H156" s="29">
        <v>6.0225131269999999</v>
      </c>
      <c r="I156" s="29">
        <v>5.1863673229999998</v>
      </c>
      <c r="J156" s="29">
        <v>5.1396931429999997</v>
      </c>
      <c r="K156" s="29">
        <v>4.4678626210000001</v>
      </c>
      <c r="L156" s="29">
        <v>3.9753306789999998</v>
      </c>
      <c r="M156" s="29">
        <v>4.309965096</v>
      </c>
      <c r="N156" s="29">
        <v>4.9438554459999997</v>
      </c>
      <c r="O156" s="29">
        <v>4.6502798539999999</v>
      </c>
    </row>
    <row r="157" spans="1:15">
      <c r="A157" s="29" t="s">
        <v>387</v>
      </c>
      <c r="B157" s="29" t="s">
        <v>388</v>
      </c>
      <c r="C157" s="29" t="s">
        <v>591</v>
      </c>
      <c r="D157" s="29" t="s">
        <v>592</v>
      </c>
      <c r="E157" s="29">
        <v>5.47200139</v>
      </c>
      <c r="F157" s="29">
        <v>-0.35861485999999998</v>
      </c>
      <c r="G157" s="29">
        <v>3.3587508580000001</v>
      </c>
      <c r="H157" s="29">
        <v>2.3398860450000001</v>
      </c>
      <c r="I157" s="29">
        <v>-0.45618322</v>
      </c>
      <c r="J157" s="29">
        <v>2.9252576650000002</v>
      </c>
      <c r="K157" s="29">
        <v>3.6291235130000001</v>
      </c>
      <c r="L157" s="29">
        <v>3.8558651400000001</v>
      </c>
      <c r="M157" s="29">
        <v>2.8482051940000002</v>
      </c>
      <c r="N157" s="29">
        <v>1.081772738</v>
      </c>
      <c r="O157" s="29">
        <v>2.720146905</v>
      </c>
    </row>
    <row r="158" spans="1:15">
      <c r="A158" s="29" t="s">
        <v>389</v>
      </c>
      <c r="B158" s="29" t="s">
        <v>390</v>
      </c>
      <c r="C158" s="29" t="s">
        <v>591</v>
      </c>
      <c r="D158" s="29" t="s">
        <v>592</v>
      </c>
      <c r="E158" s="29">
        <v>4.773145081</v>
      </c>
      <c r="F158" s="29">
        <v>4.8063222669999996</v>
      </c>
      <c r="G158" s="29">
        <v>5.3139352789999998</v>
      </c>
      <c r="H158" s="29">
        <v>3.2131337800000002</v>
      </c>
      <c r="I158" s="29">
        <v>-0.83662749999999997</v>
      </c>
      <c r="J158" s="29">
        <v>2.3037669580000002</v>
      </c>
      <c r="K158" s="29">
        <v>7.1014223479999998</v>
      </c>
      <c r="L158" s="29">
        <v>6.1674792189999996</v>
      </c>
      <c r="M158" s="29">
        <v>5.7640649450000003</v>
      </c>
      <c r="N158" s="29">
        <v>5.4185333719999997</v>
      </c>
      <c r="O158" s="29">
        <v>4.6505866239999998</v>
      </c>
    </row>
    <row r="159" spans="1:15">
      <c r="A159" s="29" t="s">
        <v>391</v>
      </c>
      <c r="B159" s="29" t="s">
        <v>392</v>
      </c>
      <c r="C159" s="29" t="s">
        <v>591</v>
      </c>
      <c r="D159" s="29" t="s">
        <v>592</v>
      </c>
      <c r="E159" s="29">
        <v>3.3465127309999998</v>
      </c>
      <c r="F159" s="29">
        <v>-2.4622777199999999</v>
      </c>
      <c r="G159" s="29">
        <v>3.5426832140000002</v>
      </c>
      <c r="H159" s="29">
        <v>1.3590321990000001</v>
      </c>
      <c r="I159" s="29">
        <v>2.7941687220000002</v>
      </c>
      <c r="J159" s="29">
        <v>4.8388557929999996</v>
      </c>
      <c r="K159" s="29">
        <v>8.7906342419999994</v>
      </c>
      <c r="L159" s="29">
        <v>10.85764213</v>
      </c>
      <c r="M159" s="29">
        <v>5.8300756729999996</v>
      </c>
      <c r="N159" s="29">
        <v>6.4711928089999997</v>
      </c>
      <c r="O159" s="29">
        <v>7.3142238280000003</v>
      </c>
    </row>
    <row r="160" spans="1:15">
      <c r="A160" s="29" t="s">
        <v>25</v>
      </c>
      <c r="B160" s="29" t="s">
        <v>393</v>
      </c>
      <c r="C160" s="29" t="s">
        <v>591</v>
      </c>
      <c r="D160" s="29" t="s">
        <v>592</v>
      </c>
      <c r="E160" s="29">
        <v>10.25530539</v>
      </c>
      <c r="F160" s="29">
        <v>10.5500091</v>
      </c>
      <c r="G160" s="29">
        <v>9.6344394520000005</v>
      </c>
      <c r="H160" s="29">
        <v>5.5914823780000003</v>
      </c>
      <c r="I160" s="29">
        <v>7.3326704469999999</v>
      </c>
      <c r="J160" s="29">
        <v>8.4260010249999997</v>
      </c>
      <c r="K160" s="29">
        <v>7.9909155969999999</v>
      </c>
      <c r="L160" s="29">
        <v>6.9928402900000002</v>
      </c>
      <c r="M160" s="29">
        <v>5.7500644999999997</v>
      </c>
      <c r="N160" s="29">
        <v>6.4049773249999999</v>
      </c>
      <c r="O160" s="29">
        <v>6.750460146</v>
      </c>
    </row>
    <row r="161" spans="1:15">
      <c r="A161" s="29" t="s">
        <v>394</v>
      </c>
      <c r="B161" s="29" t="s">
        <v>395</v>
      </c>
      <c r="C161" s="29" t="s">
        <v>591</v>
      </c>
      <c r="D161" s="29" t="s">
        <v>592</v>
      </c>
      <c r="E161" s="29">
        <v>3.5250194459999999</v>
      </c>
      <c r="F161" s="29">
        <v>2.5570675129999998</v>
      </c>
      <c r="G161" s="29">
        <v>5.2650099409999997</v>
      </c>
      <c r="H161" s="29">
        <v>-0.92985498</v>
      </c>
      <c r="I161" s="29">
        <v>2.8047631659999999</v>
      </c>
      <c r="J161" s="29">
        <v>1.702575768</v>
      </c>
      <c r="K161" s="29">
        <v>2.1114906590000002</v>
      </c>
      <c r="L161" s="29">
        <v>0.73743920600000001</v>
      </c>
      <c r="M161" s="29">
        <v>7.8045668920000004</v>
      </c>
      <c r="N161" s="29">
        <v>2.9208210929999998</v>
      </c>
      <c r="O161" s="29"/>
    </row>
    <row r="162" spans="1:15">
      <c r="A162" s="29" t="s">
        <v>396</v>
      </c>
      <c r="B162" s="29" t="s">
        <v>397</v>
      </c>
      <c r="C162" s="29" t="s">
        <v>591</v>
      </c>
      <c r="D162" s="29" t="s">
        <v>592</v>
      </c>
      <c r="E162" s="29">
        <v>7.222750274</v>
      </c>
      <c r="F162" s="29">
        <v>-5.7950937900000001</v>
      </c>
      <c r="G162" s="29">
        <v>2.7343392500000001</v>
      </c>
      <c r="H162" s="29">
        <v>3.2284510210000001</v>
      </c>
      <c r="I162" s="29">
        <v>-2.7237967900000002</v>
      </c>
      <c r="J162" s="29">
        <v>3.5489805520000002</v>
      </c>
      <c r="K162" s="29">
        <v>1.7837126809999999</v>
      </c>
      <c r="L162" s="29">
        <v>3.3903598750000001</v>
      </c>
      <c r="M162" s="29">
        <v>2.9492857049999999</v>
      </c>
      <c r="N162" s="29">
        <v>4.7164643679999996</v>
      </c>
      <c r="O162" s="29">
        <v>5.0778873950000003</v>
      </c>
    </row>
    <row r="163" spans="1:15">
      <c r="A163" s="29" t="s">
        <v>398</v>
      </c>
      <c r="B163" s="29" t="s">
        <v>399</v>
      </c>
      <c r="C163" s="29" t="s">
        <v>591</v>
      </c>
      <c r="D163" s="29" t="s">
        <v>592</v>
      </c>
      <c r="E163" s="29">
        <v>8.9003679459999994</v>
      </c>
      <c r="F163" s="29">
        <v>-1.26859894</v>
      </c>
      <c r="G163" s="29">
        <v>6.3651616850000003</v>
      </c>
      <c r="H163" s="29">
        <v>17.29077758</v>
      </c>
      <c r="I163" s="29">
        <v>12.31981985</v>
      </c>
      <c r="J163" s="29">
        <v>11.64891619</v>
      </c>
      <c r="K163" s="29">
        <v>7.8852254820000001</v>
      </c>
      <c r="L163" s="29">
        <v>2.3798358070000001</v>
      </c>
      <c r="M163" s="29">
        <v>1.168393456</v>
      </c>
      <c r="N163" s="29">
        <v>5.3370379330000004</v>
      </c>
      <c r="O163" s="29">
        <v>7.2466296359999998</v>
      </c>
    </row>
    <row r="164" spans="1:15">
      <c r="A164" s="29" t="s">
        <v>400</v>
      </c>
      <c r="B164" s="29" t="s">
        <v>401</v>
      </c>
      <c r="C164" s="29" t="s">
        <v>591</v>
      </c>
      <c r="D164" s="29" t="s">
        <v>592</v>
      </c>
      <c r="E164" s="29">
        <v>-11.070110700000001</v>
      </c>
      <c r="F164" s="29">
        <v>-17.531120300000001</v>
      </c>
      <c r="G164" s="29">
        <v>1.383647799</v>
      </c>
      <c r="H164" s="29">
        <v>-7.6923076899999998</v>
      </c>
      <c r="I164" s="29">
        <v>0.53763440900000004</v>
      </c>
      <c r="J164" s="29">
        <v>2.4064171120000002</v>
      </c>
      <c r="K164" s="29">
        <v>3.7859007830000002</v>
      </c>
      <c r="L164" s="29">
        <v>3.5220125790000001</v>
      </c>
      <c r="M164" s="29">
        <v>28.31105711</v>
      </c>
      <c r="N164" s="29">
        <v>25.56818182</v>
      </c>
      <c r="O164" s="29">
        <v>-19.6078431</v>
      </c>
    </row>
    <row r="165" spans="1:15">
      <c r="A165" s="29" t="s">
        <v>402</v>
      </c>
      <c r="B165" s="29" t="s">
        <v>403</v>
      </c>
      <c r="C165" s="29" t="s">
        <v>591</v>
      </c>
      <c r="D165" s="29" t="s">
        <v>592</v>
      </c>
      <c r="E165" s="29">
        <v>7.2891323159999999</v>
      </c>
      <c r="F165" s="29">
        <v>6.3137949100000004</v>
      </c>
      <c r="G165" s="29">
        <v>6.4881496460000001</v>
      </c>
      <c r="H165" s="29">
        <v>7.4036726780000004</v>
      </c>
      <c r="I165" s="29">
        <v>7.2584392529999997</v>
      </c>
      <c r="J165" s="29">
        <v>6.9636071350000002</v>
      </c>
      <c r="K165" s="29">
        <v>7.3985127970000004</v>
      </c>
      <c r="L165" s="29">
        <v>6.7232787800000002</v>
      </c>
      <c r="M165" s="29">
        <v>3.8242143190000002</v>
      </c>
      <c r="N165" s="29">
        <v>3.7413175930000002</v>
      </c>
      <c r="O165" s="29">
        <v>3.4281736610000002</v>
      </c>
    </row>
    <row r="166" spans="1:15">
      <c r="A166" s="29" t="s">
        <v>404</v>
      </c>
      <c r="B166" s="29" t="s">
        <v>405</v>
      </c>
      <c r="C166" s="29" t="s">
        <v>591</v>
      </c>
      <c r="D166" s="29" t="s">
        <v>592</v>
      </c>
      <c r="E166" s="29">
        <v>-0.33107920000000002</v>
      </c>
      <c r="F166" s="29">
        <v>9.7875872000000003E-2</v>
      </c>
      <c r="G166" s="29">
        <v>2.6202295210000002</v>
      </c>
      <c r="H166" s="29">
        <v>4.1727832830000002</v>
      </c>
      <c r="I166" s="29">
        <v>4.4700131819999998</v>
      </c>
      <c r="J166" s="29">
        <v>4.1508131859999997</v>
      </c>
      <c r="K166" s="29">
        <v>4.2748232709999998</v>
      </c>
      <c r="L166" s="29">
        <v>5.3763392369999998</v>
      </c>
      <c r="M166" s="29">
        <v>1.2609092239999999</v>
      </c>
      <c r="N166" s="29">
        <v>3.497175006</v>
      </c>
      <c r="O166" s="29">
        <v>2.1152676370000001</v>
      </c>
    </row>
    <row r="167" spans="1:15">
      <c r="A167" s="29" t="s">
        <v>406</v>
      </c>
      <c r="B167" s="29" t="s">
        <v>407</v>
      </c>
      <c r="C167" s="29" t="s">
        <v>591</v>
      </c>
      <c r="D167" s="29" t="s">
        <v>592</v>
      </c>
      <c r="E167" s="29">
        <v>5.3869625699999997</v>
      </c>
      <c r="F167" s="29">
        <v>3.315076989</v>
      </c>
      <c r="G167" s="29">
        <v>4.377203239</v>
      </c>
      <c r="H167" s="29">
        <v>4.0775380739999996</v>
      </c>
      <c r="I167" s="29">
        <v>3.496118338</v>
      </c>
      <c r="J167" s="29">
        <v>3.3604061029999999</v>
      </c>
      <c r="K167" s="29">
        <v>3.7445757730000002</v>
      </c>
      <c r="L167" s="29">
        <v>3.5530717300000001</v>
      </c>
      <c r="M167" s="29">
        <v>3.837932629</v>
      </c>
      <c r="N167" s="29">
        <v>3.8141521150000002</v>
      </c>
      <c r="O167" s="29">
        <v>3.7599180799999998</v>
      </c>
    </row>
    <row r="168" spans="1:15">
      <c r="A168" s="29" t="s">
        <v>408</v>
      </c>
      <c r="B168" s="29" t="s">
        <v>409</v>
      </c>
      <c r="C168" s="29" t="s">
        <v>591</v>
      </c>
      <c r="D168" s="29" t="s">
        <v>592</v>
      </c>
      <c r="E168" s="29">
        <v>7.6397367740000002</v>
      </c>
      <c r="F168" s="29">
        <v>8.3281102760000003</v>
      </c>
      <c r="G168" s="29">
        <v>6.874065635</v>
      </c>
      <c r="H168" s="29">
        <v>4.8540551089999999</v>
      </c>
      <c r="I168" s="29">
        <v>1.885799507</v>
      </c>
      <c r="J168" s="29">
        <v>5.199999998</v>
      </c>
      <c r="K168" s="29">
        <v>5.7000000039999996</v>
      </c>
      <c r="L168" s="29">
        <v>2.7999999990000002</v>
      </c>
      <c r="M168" s="29">
        <v>2.4840406260000001</v>
      </c>
      <c r="N168" s="29">
        <v>4.0000305169999999</v>
      </c>
      <c r="O168" s="29">
        <v>3.1700032220000001</v>
      </c>
    </row>
    <row r="169" spans="1:15">
      <c r="A169" s="29" t="s">
        <v>24</v>
      </c>
      <c r="B169" s="29" t="s">
        <v>410</v>
      </c>
      <c r="C169" s="29" t="s">
        <v>591</v>
      </c>
      <c r="D169" s="29" t="s">
        <v>592</v>
      </c>
      <c r="E169" s="29">
        <v>4.8317698890000003</v>
      </c>
      <c r="F169" s="29">
        <v>-1.51352872</v>
      </c>
      <c r="G169" s="29">
        <v>7.4248473830000004</v>
      </c>
      <c r="H169" s="29">
        <v>5.2939128340000003</v>
      </c>
      <c r="I169" s="29">
        <v>5.4734541930000002</v>
      </c>
      <c r="J169" s="29">
        <v>4.6937225260000002</v>
      </c>
      <c r="K169" s="29">
        <v>6.0067219459999999</v>
      </c>
      <c r="L169" s="29">
        <v>5.0915157239999997</v>
      </c>
      <c r="M169" s="29">
        <v>4.4497557649999999</v>
      </c>
      <c r="N169" s="29">
        <v>5.7418295759999998</v>
      </c>
      <c r="O169" s="29">
        <v>4.7416064499999999</v>
      </c>
    </row>
    <row r="170" spans="1:15">
      <c r="A170" s="29" t="s">
        <v>411</v>
      </c>
      <c r="B170" s="29" t="s">
        <v>412</v>
      </c>
      <c r="C170" s="29" t="s">
        <v>591</v>
      </c>
      <c r="D170" s="29" t="s">
        <v>592</v>
      </c>
      <c r="E170" s="29">
        <v>-2.6079700000000001E-2</v>
      </c>
      <c r="F170" s="29">
        <v>-2.5757835899999999</v>
      </c>
      <c r="G170" s="29">
        <v>2.6129066500000002</v>
      </c>
      <c r="H170" s="29">
        <v>1.7041695029999999</v>
      </c>
      <c r="I170" s="29">
        <v>2.1992120279999998</v>
      </c>
      <c r="J170" s="29">
        <v>1.8885214079999999</v>
      </c>
      <c r="K170" s="29">
        <v>2.4931691329999999</v>
      </c>
      <c r="L170" s="29">
        <v>2.6611749339999999</v>
      </c>
      <c r="M170" s="29">
        <v>1.5123452509999999</v>
      </c>
      <c r="N170" s="29">
        <v>2.3090308419999999</v>
      </c>
      <c r="O170" s="29">
        <v>2.8384226209999999</v>
      </c>
    </row>
    <row r="171" spans="1:15">
      <c r="A171" s="29" t="s">
        <v>51</v>
      </c>
      <c r="B171" s="29" t="s">
        <v>413</v>
      </c>
      <c r="C171" s="29" t="s">
        <v>591</v>
      </c>
      <c r="D171" s="29" t="s">
        <v>592</v>
      </c>
      <c r="E171" s="29">
        <v>2.6498119670000002</v>
      </c>
      <c r="F171" s="29">
        <v>0.29597089999999998</v>
      </c>
      <c r="G171" s="29">
        <v>6.0392495459999997</v>
      </c>
      <c r="H171" s="29">
        <v>5.0913381979999999</v>
      </c>
      <c r="I171" s="29">
        <v>5.0616820130000004</v>
      </c>
      <c r="J171" s="29">
        <v>5.6147197010000003</v>
      </c>
      <c r="K171" s="29">
        <v>5.7577888469999996</v>
      </c>
      <c r="L171" s="29">
        <v>4.526770001</v>
      </c>
      <c r="M171" s="29">
        <v>-0.28070799000000002</v>
      </c>
      <c r="N171" s="29">
        <v>-0.25627591</v>
      </c>
      <c r="O171" s="29">
        <v>0.69837410700000002</v>
      </c>
    </row>
    <row r="172" spans="1:15">
      <c r="A172" s="29" t="s">
        <v>414</v>
      </c>
      <c r="B172" s="29" t="s">
        <v>415</v>
      </c>
      <c r="C172" s="29" t="s">
        <v>591</v>
      </c>
      <c r="D172" s="29" t="s">
        <v>592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</row>
    <row r="173" spans="1:15">
      <c r="A173" s="29" t="s">
        <v>416</v>
      </c>
      <c r="B173" s="29" t="s">
        <v>417</v>
      </c>
      <c r="C173" s="29" t="s">
        <v>591</v>
      </c>
      <c r="D173" s="29" t="s">
        <v>592</v>
      </c>
      <c r="E173" s="29">
        <v>7.7743548090000001</v>
      </c>
      <c r="F173" s="29">
        <v>1.8582913400000001</v>
      </c>
      <c r="G173" s="29">
        <v>8.4261932680000005</v>
      </c>
      <c r="H173" s="29">
        <v>2.3647531320000001</v>
      </c>
      <c r="I173" s="29">
        <v>10.599907399999999</v>
      </c>
      <c r="J173" s="29">
        <v>5.5657295959999997</v>
      </c>
      <c r="K173" s="29">
        <v>6.5644262270000002</v>
      </c>
      <c r="L173" s="29">
        <v>4.3677827149999997</v>
      </c>
      <c r="M173" s="29">
        <v>5.6885526070000001</v>
      </c>
      <c r="N173" s="29">
        <v>4.9979288569999998</v>
      </c>
      <c r="O173" s="29">
        <v>7.0045619510000003</v>
      </c>
    </row>
    <row r="174" spans="1:15">
      <c r="A174" s="29" t="s">
        <v>418</v>
      </c>
      <c r="B174" s="29" t="s">
        <v>419</v>
      </c>
      <c r="C174" s="29" t="s">
        <v>591</v>
      </c>
      <c r="D174" s="29" t="s">
        <v>592</v>
      </c>
      <c r="E174" s="29">
        <v>6.764472778</v>
      </c>
      <c r="F174" s="29">
        <v>8.0369251019999997</v>
      </c>
      <c r="G174" s="29">
        <v>8.0056559150000002</v>
      </c>
      <c r="H174" s="29">
        <v>5.3079242039999999</v>
      </c>
      <c r="I174" s="29">
        <v>4.2300611750000003</v>
      </c>
      <c r="J174" s="29">
        <v>6.6713353929999997</v>
      </c>
      <c r="K174" s="29">
        <v>6.3097186560000003</v>
      </c>
      <c r="L174" s="29">
        <v>2.6526932950000002</v>
      </c>
      <c r="M174" s="29">
        <v>-1.61686895</v>
      </c>
      <c r="N174" s="29">
        <v>0.80588662</v>
      </c>
      <c r="O174" s="29">
        <v>1.9227573419999999</v>
      </c>
    </row>
    <row r="175" spans="1:15">
      <c r="A175" s="29" t="s">
        <v>97</v>
      </c>
      <c r="B175" s="29" t="s">
        <v>420</v>
      </c>
      <c r="C175" s="29" t="s">
        <v>591</v>
      </c>
      <c r="D175" s="29" t="s">
        <v>592</v>
      </c>
      <c r="E175" s="29">
        <v>3.4363738289999999</v>
      </c>
      <c r="F175" s="29">
        <v>-3.2927896200000002</v>
      </c>
      <c r="G175" s="29">
        <v>4.40884491</v>
      </c>
      <c r="H175" s="29">
        <v>6.3175248249999996</v>
      </c>
      <c r="I175" s="29">
        <v>6.4967472989999999</v>
      </c>
      <c r="J175" s="29">
        <v>4.9267922689999999</v>
      </c>
      <c r="K175" s="29">
        <v>4.7858161700000004</v>
      </c>
      <c r="L175" s="29">
        <v>4.79144082</v>
      </c>
      <c r="M175" s="29">
        <v>4.5635422119999998</v>
      </c>
      <c r="N175" s="29">
        <v>4.631383681</v>
      </c>
      <c r="O175" s="29">
        <v>-3.95091708</v>
      </c>
    </row>
    <row r="176" spans="1:15">
      <c r="A176" s="29" t="s">
        <v>70</v>
      </c>
      <c r="B176" s="29" t="s">
        <v>421</v>
      </c>
      <c r="C176" s="29" t="s">
        <v>591</v>
      </c>
      <c r="D176" s="29" t="s">
        <v>592</v>
      </c>
      <c r="E176" s="29">
        <v>2.17032479</v>
      </c>
      <c r="F176" s="29">
        <v>-3.6668840199999999</v>
      </c>
      <c r="G176" s="29">
        <v>1.342739444</v>
      </c>
      <c r="H176" s="29">
        <v>1.5511892519999999</v>
      </c>
      <c r="I176" s="29">
        <v>-1.0303540099999999</v>
      </c>
      <c r="J176" s="29">
        <v>-0.13017523</v>
      </c>
      <c r="K176" s="29">
        <v>1.4233954099999999</v>
      </c>
      <c r="L176" s="29">
        <v>1.959169691</v>
      </c>
      <c r="M176" s="29">
        <v>2.191713719</v>
      </c>
      <c r="N176" s="29">
        <v>2.910902584</v>
      </c>
      <c r="O176" s="29">
        <v>2.5974536179999999</v>
      </c>
    </row>
    <row r="177" spans="1:15">
      <c r="A177" s="29" t="s">
        <v>422</v>
      </c>
      <c r="B177" s="29" t="s">
        <v>423</v>
      </c>
      <c r="C177" s="29" t="s">
        <v>591</v>
      </c>
      <c r="D177" s="29" t="s">
        <v>592</v>
      </c>
      <c r="E177" s="29">
        <v>0.476379999</v>
      </c>
      <c r="F177" s="29">
        <v>-1.7270203099999999</v>
      </c>
      <c r="G177" s="29">
        <v>0.70183382400000005</v>
      </c>
      <c r="H177" s="29">
        <v>0.98146949699999997</v>
      </c>
      <c r="I177" s="29">
        <v>2.703073855</v>
      </c>
      <c r="J177" s="29">
        <v>1.034072914</v>
      </c>
      <c r="K177" s="29">
        <v>1.969544301</v>
      </c>
      <c r="L177" s="29">
        <v>1.967128438</v>
      </c>
      <c r="M177" s="29">
        <v>1.071558977</v>
      </c>
      <c r="N177" s="29">
        <v>2.323258407</v>
      </c>
      <c r="O177" s="29">
        <v>1.2895482009999999</v>
      </c>
    </row>
    <row r="178" spans="1:15">
      <c r="A178" s="29" t="s">
        <v>26</v>
      </c>
      <c r="B178" s="29" t="s">
        <v>424</v>
      </c>
      <c r="C178" s="29" t="s">
        <v>591</v>
      </c>
      <c r="D178" s="29" t="s">
        <v>592</v>
      </c>
      <c r="E178" s="29">
        <v>6.1046391419999999</v>
      </c>
      <c r="F178" s="29">
        <v>4.5330787199999998</v>
      </c>
      <c r="G178" s="29">
        <v>4.8164146499999996</v>
      </c>
      <c r="H178" s="29">
        <v>3.421828241</v>
      </c>
      <c r="I178" s="29">
        <v>4.7811922579999999</v>
      </c>
      <c r="J178" s="29">
        <v>4.1288776760000001</v>
      </c>
      <c r="K178" s="29">
        <v>5.9889846609999999</v>
      </c>
      <c r="L178" s="29">
        <v>3.3229054389999999</v>
      </c>
      <c r="M178" s="29">
        <v>0.58867849900000002</v>
      </c>
      <c r="N178" s="29">
        <v>8.2234994829999994</v>
      </c>
      <c r="O178" s="29">
        <v>6.7009954589999996</v>
      </c>
    </row>
    <row r="179" spans="1:15">
      <c r="A179" s="29" t="s">
        <v>425</v>
      </c>
      <c r="B179" s="29" t="s">
        <v>426</v>
      </c>
      <c r="C179" s="29" t="s">
        <v>591</v>
      </c>
      <c r="D179" s="29" t="s">
        <v>592</v>
      </c>
      <c r="E179" s="29">
        <v>22.222222219999999</v>
      </c>
      <c r="F179" s="29">
        <v>9.0909090910000003</v>
      </c>
      <c r="G179" s="29">
        <v>11.11111111</v>
      </c>
      <c r="H179" s="29">
        <v>10</v>
      </c>
      <c r="I179" s="29">
        <v>11.363636359999999</v>
      </c>
      <c r="J179" s="29">
        <v>30.6122449</v>
      </c>
      <c r="K179" s="29">
        <v>26.5625</v>
      </c>
      <c r="L179" s="29">
        <v>3.703703704</v>
      </c>
      <c r="M179" s="29">
        <v>3.5714285710000002</v>
      </c>
      <c r="N179" s="29">
        <v>-5.7471264399999997</v>
      </c>
      <c r="O179" s="29">
        <v>6.0975609759999996</v>
      </c>
    </row>
    <row r="180" spans="1:15">
      <c r="A180" s="29" t="s">
        <v>105</v>
      </c>
      <c r="B180" s="29" t="s">
        <v>427</v>
      </c>
      <c r="C180" s="29" t="s">
        <v>591</v>
      </c>
      <c r="D180" s="29" t="s">
        <v>592</v>
      </c>
      <c r="E180" s="29">
        <v>-1.0300573099999999</v>
      </c>
      <c r="F180" s="29">
        <v>-0.14596591</v>
      </c>
      <c r="G180" s="29">
        <v>1.5559856459999999</v>
      </c>
      <c r="H180" s="29">
        <v>2.3587845949999999</v>
      </c>
      <c r="I180" s="29">
        <v>2.2395634850000001</v>
      </c>
      <c r="J180" s="29">
        <v>2.62880059</v>
      </c>
      <c r="K180" s="29">
        <v>3.6255957670000001</v>
      </c>
      <c r="L180" s="29">
        <v>3.6189678189999999</v>
      </c>
      <c r="M180" s="29">
        <v>3.6775951340000002</v>
      </c>
      <c r="N180" s="29">
        <v>3.1630975019999998</v>
      </c>
      <c r="O180" s="29">
        <v>3.7622564270000001</v>
      </c>
    </row>
    <row r="181" spans="1:15">
      <c r="A181" s="29" t="s">
        <v>428</v>
      </c>
      <c r="B181" s="29" t="s">
        <v>429</v>
      </c>
      <c r="C181" s="29" t="s">
        <v>591</v>
      </c>
      <c r="D181" s="29" t="s">
        <v>592</v>
      </c>
      <c r="E181" s="29">
        <v>0.27103189799999999</v>
      </c>
      <c r="F181" s="29">
        <v>-3.4348679799999999</v>
      </c>
      <c r="G181" s="29">
        <v>2.9372556539999999</v>
      </c>
      <c r="H181" s="29">
        <v>1.853908683</v>
      </c>
      <c r="I181" s="29">
        <v>1.283793942</v>
      </c>
      <c r="J181" s="29">
        <v>1.5103798930000001</v>
      </c>
      <c r="K181" s="29">
        <v>2.0504926060000002</v>
      </c>
      <c r="L181" s="29">
        <v>2.4230753360000001</v>
      </c>
      <c r="M181" s="29">
        <v>1.7304359149999999</v>
      </c>
      <c r="N181" s="29">
        <v>2.5018188270000001</v>
      </c>
      <c r="O181" s="29">
        <v>2.2058998089999999</v>
      </c>
    </row>
    <row r="182" spans="1:15">
      <c r="A182" s="29" t="s">
        <v>16</v>
      </c>
      <c r="B182" s="29" t="s">
        <v>430</v>
      </c>
      <c r="C182" s="29" t="s">
        <v>591</v>
      </c>
      <c r="D182" s="29" t="s">
        <v>592</v>
      </c>
      <c r="E182" s="29">
        <v>8.1996958129999999</v>
      </c>
      <c r="F182" s="29">
        <v>6.1124537610000003</v>
      </c>
      <c r="G182" s="29">
        <v>4.8033168640000001</v>
      </c>
      <c r="H182" s="29">
        <v>-1.1069869699999999</v>
      </c>
      <c r="I182" s="29">
        <v>9.3317368270000003</v>
      </c>
      <c r="J182" s="29">
        <v>4.3734532909999997</v>
      </c>
      <c r="K182" s="29">
        <v>2.75220026</v>
      </c>
      <c r="L182" s="29">
        <v>4.6776855939999997</v>
      </c>
      <c r="M182" s="29">
        <v>4.9593715009999997</v>
      </c>
      <c r="N182" s="29">
        <v>0.34637972299999997</v>
      </c>
      <c r="O182" s="29">
        <v>1.7633875910000001</v>
      </c>
    </row>
    <row r="183" spans="1:15">
      <c r="A183" s="29" t="s">
        <v>431</v>
      </c>
      <c r="B183" s="29" t="s">
        <v>432</v>
      </c>
      <c r="C183" s="29" t="s">
        <v>591</v>
      </c>
      <c r="D183" s="29" t="s">
        <v>592</v>
      </c>
      <c r="E183" s="29">
        <v>7.4867724969999996</v>
      </c>
      <c r="F183" s="29">
        <v>2.0306378789999999</v>
      </c>
      <c r="G183" s="29">
        <v>8.4523701360000008</v>
      </c>
      <c r="H183" s="29">
        <v>7.5600150580000003</v>
      </c>
      <c r="I183" s="29">
        <v>3.5575845020000001</v>
      </c>
      <c r="J183" s="29">
        <v>3.1051526749999998</v>
      </c>
      <c r="K183" s="29">
        <v>3.1805397790000001</v>
      </c>
      <c r="L183" s="29">
        <v>2.7291053270000001</v>
      </c>
      <c r="M183" s="29">
        <v>2.389985561</v>
      </c>
      <c r="N183" s="29">
        <v>2.2975213289999998</v>
      </c>
      <c r="O183" s="29">
        <v>2.1483764980000002</v>
      </c>
    </row>
    <row r="184" spans="1:15">
      <c r="A184" s="29" t="s">
        <v>17</v>
      </c>
      <c r="B184" s="29" t="s">
        <v>433</v>
      </c>
      <c r="C184" s="29" t="s">
        <v>591</v>
      </c>
      <c r="D184" s="29" t="s">
        <v>592</v>
      </c>
      <c r="E184" s="29">
        <v>1.7014054649999999</v>
      </c>
      <c r="F184" s="29">
        <v>2.8316585189999999</v>
      </c>
      <c r="G184" s="29">
        <v>1.606688629</v>
      </c>
      <c r="H184" s="29">
        <v>2.7484059169999999</v>
      </c>
      <c r="I184" s="29">
        <v>3.50703342</v>
      </c>
      <c r="J184" s="29">
        <v>4.3964566329999997</v>
      </c>
      <c r="K184" s="29">
        <v>4.6747079810000001</v>
      </c>
      <c r="L184" s="29">
        <v>4.7311474750000002</v>
      </c>
      <c r="M184" s="29">
        <v>5.5267358450000001</v>
      </c>
      <c r="N184" s="29">
        <v>5.5542774369999997</v>
      </c>
      <c r="O184" s="29">
        <v>5.8364174980000003</v>
      </c>
    </row>
    <row r="185" spans="1:15">
      <c r="A185" s="29" t="s">
        <v>88</v>
      </c>
      <c r="B185" s="29" t="s">
        <v>434</v>
      </c>
      <c r="C185" s="29" t="s">
        <v>591</v>
      </c>
      <c r="D185" s="29" t="s">
        <v>592</v>
      </c>
      <c r="E185" s="29">
        <v>9.8556548520000007</v>
      </c>
      <c r="F185" s="29">
        <v>1.242992318</v>
      </c>
      <c r="G185" s="29">
        <v>5.8278393919999996</v>
      </c>
      <c r="H185" s="29">
        <v>11.313731750000001</v>
      </c>
      <c r="I185" s="29">
        <v>9.7789039459999998</v>
      </c>
      <c r="J185" s="29">
        <v>6.9032725660000001</v>
      </c>
      <c r="K185" s="29">
        <v>5.066743218</v>
      </c>
      <c r="L185" s="29">
        <v>5.7327636320000002</v>
      </c>
      <c r="M185" s="29">
        <v>4.9534999439999998</v>
      </c>
      <c r="N185" s="29">
        <v>5.5990067630000002</v>
      </c>
      <c r="O185" s="29">
        <v>3.6921008639999999</v>
      </c>
    </row>
    <row r="186" spans="1:15">
      <c r="A186" s="29" t="s">
        <v>95</v>
      </c>
      <c r="B186" s="29" t="s">
        <v>435</v>
      </c>
      <c r="C186" s="29" t="s">
        <v>591</v>
      </c>
      <c r="D186" s="29" t="s">
        <v>592</v>
      </c>
      <c r="E186" s="29">
        <v>9.1265683010000007</v>
      </c>
      <c r="F186" s="29">
        <v>1.0958236589999999</v>
      </c>
      <c r="G186" s="29">
        <v>8.332459107</v>
      </c>
      <c r="H186" s="29">
        <v>6.3271924019999997</v>
      </c>
      <c r="I186" s="29">
        <v>6.139724706</v>
      </c>
      <c r="J186" s="29">
        <v>5.8525182109999996</v>
      </c>
      <c r="K186" s="29">
        <v>2.382157372</v>
      </c>
      <c r="L186" s="29">
        <v>3.2522447720000001</v>
      </c>
      <c r="M186" s="29">
        <v>3.953318715</v>
      </c>
      <c r="N186" s="29">
        <v>2.5188354419999999</v>
      </c>
      <c r="O186" s="29">
        <v>3.976935718</v>
      </c>
    </row>
    <row r="187" spans="1:15">
      <c r="A187" s="29" t="s">
        <v>18</v>
      </c>
      <c r="B187" s="29" t="s">
        <v>436</v>
      </c>
      <c r="C187" s="29" t="s">
        <v>591</v>
      </c>
      <c r="D187" s="29" t="s">
        <v>592</v>
      </c>
      <c r="E187" s="29">
        <v>4.3444873050000004</v>
      </c>
      <c r="F187" s="29">
        <v>1.4483230629999999</v>
      </c>
      <c r="G187" s="29">
        <v>7.3344999599999996</v>
      </c>
      <c r="H187" s="29">
        <v>3.8582328270000001</v>
      </c>
      <c r="I187" s="29">
        <v>6.8969517109999998</v>
      </c>
      <c r="J187" s="29">
        <v>6.7505313019999997</v>
      </c>
      <c r="K187" s="29">
        <v>6.3479874829999998</v>
      </c>
      <c r="L187" s="29">
        <v>6.3483097170000002</v>
      </c>
      <c r="M187" s="29">
        <v>7.1494567499999997</v>
      </c>
      <c r="N187" s="29">
        <v>6.9309883259999996</v>
      </c>
      <c r="O187" s="29">
        <v>6.3414855709999998</v>
      </c>
    </row>
    <row r="188" spans="1:15">
      <c r="A188" s="29" t="s">
        <v>437</v>
      </c>
      <c r="B188" s="29" t="s">
        <v>438</v>
      </c>
      <c r="C188" s="29" t="s">
        <v>591</v>
      </c>
      <c r="D188" s="29" t="s">
        <v>592</v>
      </c>
      <c r="E188" s="29">
        <v>-5.5847848500000001</v>
      </c>
      <c r="F188" s="29">
        <v>-6.2587127100000002</v>
      </c>
      <c r="G188" s="29">
        <v>0.28898432800000001</v>
      </c>
      <c r="H188" s="29">
        <v>4.8656162509999996</v>
      </c>
      <c r="I188" s="29">
        <v>1.8413136210000001</v>
      </c>
      <c r="J188" s="29">
        <v>-1.4141888300000001</v>
      </c>
      <c r="K188" s="29">
        <v>4.3734134290000002</v>
      </c>
      <c r="L188" s="29">
        <v>10.075127569999999</v>
      </c>
      <c r="M188" s="29">
        <v>0.796679888</v>
      </c>
      <c r="N188" s="29">
        <v>-3.51792471</v>
      </c>
      <c r="O188" s="29">
        <v>1.7055185829999999</v>
      </c>
    </row>
    <row r="189" spans="1:15">
      <c r="A189" s="29" t="s">
        <v>439</v>
      </c>
      <c r="B189" s="29" t="s">
        <v>440</v>
      </c>
      <c r="C189" s="29" t="s">
        <v>591</v>
      </c>
      <c r="D189" s="29" t="s">
        <v>592</v>
      </c>
      <c r="E189" s="29">
        <v>-0.29645785000000002</v>
      </c>
      <c r="F189" s="29">
        <v>6.800421483</v>
      </c>
      <c r="G189" s="29">
        <v>10.12845407</v>
      </c>
      <c r="H189" s="29">
        <v>1.107543626</v>
      </c>
      <c r="I189" s="29">
        <v>4.6571195970000003</v>
      </c>
      <c r="J189" s="29">
        <v>3.8249463279999998</v>
      </c>
      <c r="K189" s="29">
        <v>13.54377062</v>
      </c>
      <c r="L189" s="29">
        <v>9.4835484409999999</v>
      </c>
      <c r="M189" s="29">
        <v>4.0777736520000003</v>
      </c>
      <c r="N189" s="29">
        <v>3.5375277230000002</v>
      </c>
      <c r="O189" s="29">
        <v>-0.75449253000000005</v>
      </c>
    </row>
    <row r="190" spans="1:15">
      <c r="A190" s="29" t="s">
        <v>67</v>
      </c>
      <c r="B190" s="29" t="s">
        <v>441</v>
      </c>
      <c r="C190" s="29" t="s">
        <v>591</v>
      </c>
      <c r="D190" s="29" t="s">
        <v>592</v>
      </c>
      <c r="E190" s="29">
        <v>4.2497883060000001</v>
      </c>
      <c r="F190" s="29">
        <v>2.8201248159999999</v>
      </c>
      <c r="G190" s="29">
        <v>3.6075224339999998</v>
      </c>
      <c r="H190" s="29">
        <v>5.0172352</v>
      </c>
      <c r="I190" s="29">
        <v>1.6079066449999999</v>
      </c>
      <c r="J190" s="29">
        <v>1.391892321</v>
      </c>
      <c r="K190" s="29">
        <v>3.3184475369999999</v>
      </c>
      <c r="L190" s="29">
        <v>3.8390713390000002</v>
      </c>
      <c r="M190" s="29">
        <v>3.0639081159999999</v>
      </c>
      <c r="N190" s="29">
        <v>4.9376632450000004</v>
      </c>
      <c r="O190" s="29">
        <v>5.3490251149999999</v>
      </c>
    </row>
    <row r="191" spans="1:15">
      <c r="A191" s="29" t="s">
        <v>442</v>
      </c>
      <c r="B191" s="29" t="s">
        <v>443</v>
      </c>
      <c r="C191" s="29" t="s">
        <v>591</v>
      </c>
      <c r="D191" s="29" t="s">
        <v>592</v>
      </c>
      <c r="E191" s="29">
        <v>6.843606029</v>
      </c>
      <c r="F191" s="29">
        <v>5.1335551710000003</v>
      </c>
      <c r="G191" s="29">
        <v>6.0968954530000001</v>
      </c>
      <c r="H191" s="29">
        <v>4.9350450520000004</v>
      </c>
      <c r="I191" s="29">
        <v>5.5618091630000004</v>
      </c>
      <c r="J191" s="29">
        <v>5.9981224040000001</v>
      </c>
      <c r="K191" s="29">
        <v>4.9059697519999999</v>
      </c>
      <c r="L191" s="29">
        <v>3.0698140029999998</v>
      </c>
      <c r="M191" s="29">
        <v>3.086355309</v>
      </c>
      <c r="N191" s="29">
        <v>1.6117519650000001</v>
      </c>
      <c r="O191" s="29">
        <v>2.036639509</v>
      </c>
    </row>
    <row r="192" spans="1:15">
      <c r="A192" s="29" t="s">
        <v>444</v>
      </c>
      <c r="B192" s="29" t="s">
        <v>445</v>
      </c>
      <c r="C192" s="29" t="s">
        <v>591</v>
      </c>
      <c r="D192" s="29" t="s">
        <v>592</v>
      </c>
      <c r="E192" s="29">
        <v>-1.84413425</v>
      </c>
      <c r="F192" s="29">
        <v>-1.9524251399999999</v>
      </c>
      <c r="G192" s="29">
        <v>-0.41325412</v>
      </c>
      <c r="H192" s="29">
        <v>-0.35851063</v>
      </c>
      <c r="I192" s="29">
        <v>2.927511E-2</v>
      </c>
      <c r="J192" s="29">
        <v>-0.30682665999999997</v>
      </c>
      <c r="K192" s="29">
        <v>-1.19036345</v>
      </c>
      <c r="L192" s="29">
        <v>-1.04944365</v>
      </c>
      <c r="M192" s="29">
        <v>-1.2630029300000001</v>
      </c>
      <c r="N192" s="29">
        <v>-2.8859547600000002</v>
      </c>
      <c r="O192" s="29">
        <v>-4.6595959599999999</v>
      </c>
    </row>
    <row r="193" spans="1:15">
      <c r="A193" s="29" t="s">
        <v>446</v>
      </c>
      <c r="B193" s="29" t="s">
        <v>447</v>
      </c>
      <c r="C193" s="29" t="s">
        <v>591</v>
      </c>
      <c r="D193" s="29" t="s">
        <v>592</v>
      </c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</row>
    <row r="194" spans="1:15">
      <c r="A194" s="29" t="s">
        <v>77</v>
      </c>
      <c r="B194" s="29" t="s">
        <v>448</v>
      </c>
      <c r="C194" s="29" t="s">
        <v>591</v>
      </c>
      <c r="D194" s="29" t="s">
        <v>592</v>
      </c>
      <c r="E194" s="29">
        <v>0.31924855899999999</v>
      </c>
      <c r="F194" s="29">
        <v>-3.1220800999999998</v>
      </c>
      <c r="G194" s="29">
        <v>1.7376258099999999</v>
      </c>
      <c r="H194" s="29">
        <v>-1.6961657400000001</v>
      </c>
      <c r="I194" s="29">
        <v>-4.0572943600000002</v>
      </c>
      <c r="J194" s="29">
        <v>-0.92264378999999996</v>
      </c>
      <c r="K194" s="29">
        <v>0.79219053800000006</v>
      </c>
      <c r="L194" s="29">
        <v>1.792046853</v>
      </c>
      <c r="M194" s="29">
        <v>2.01948623</v>
      </c>
      <c r="N194" s="29">
        <v>3.5063432379999999</v>
      </c>
      <c r="O194" s="29">
        <v>2.6372455229999998</v>
      </c>
    </row>
    <row r="195" spans="1:15">
      <c r="A195" s="29" t="s">
        <v>87</v>
      </c>
      <c r="B195" s="29" t="s">
        <v>449</v>
      </c>
      <c r="C195" s="29" t="s">
        <v>591</v>
      </c>
      <c r="D195" s="29" t="s">
        <v>592</v>
      </c>
      <c r="E195" s="29">
        <v>6.3591207929999998</v>
      </c>
      <c r="F195" s="29">
        <v>-0.25797143</v>
      </c>
      <c r="G195" s="29">
        <v>11.143735789999999</v>
      </c>
      <c r="H195" s="29">
        <v>4.2491110450000003</v>
      </c>
      <c r="I195" s="29">
        <v>-0.53851294000000005</v>
      </c>
      <c r="J195" s="29">
        <v>8.4174952849999993</v>
      </c>
      <c r="K195" s="29">
        <v>4.860890371</v>
      </c>
      <c r="L195" s="29">
        <v>3.0803740080000002</v>
      </c>
      <c r="M195" s="29">
        <v>4.3129049699999999</v>
      </c>
      <c r="N195" s="29">
        <v>4.9580514219999996</v>
      </c>
      <c r="O195" s="29">
        <v>3.351958024</v>
      </c>
    </row>
    <row r="196" spans="1:15">
      <c r="A196" s="29" t="s">
        <v>450</v>
      </c>
      <c r="B196" s="29" t="s">
        <v>451</v>
      </c>
      <c r="C196" s="29" t="s">
        <v>591</v>
      </c>
      <c r="D196" s="29" t="s">
        <v>592</v>
      </c>
      <c r="E196" s="29">
        <v>6.0792933260000002</v>
      </c>
      <c r="F196" s="29">
        <v>8.6625350250000004</v>
      </c>
      <c r="G196" s="29">
        <v>8.0990892619999997</v>
      </c>
      <c r="H196" s="29">
        <v>12.4136357</v>
      </c>
      <c r="I196" s="29">
        <v>6.2842357719999997</v>
      </c>
      <c r="J196" s="29">
        <v>2.2174224570000001</v>
      </c>
      <c r="K196" s="29">
        <v>-0.181891</v>
      </c>
      <c r="L196" s="29">
        <v>3.4287322539999998</v>
      </c>
      <c r="M196" s="29">
        <v>4.7084352559999996</v>
      </c>
      <c r="N196" s="29">
        <v>3.1402367799999999</v>
      </c>
      <c r="O196" s="29">
        <v>0.90527823200000002</v>
      </c>
    </row>
    <row r="197" spans="1:15">
      <c r="A197" s="29" t="s">
        <v>452</v>
      </c>
      <c r="B197" s="29" t="s">
        <v>453</v>
      </c>
      <c r="C197" s="29" t="s">
        <v>591</v>
      </c>
      <c r="D197" s="29" t="s">
        <v>592</v>
      </c>
      <c r="E197" s="29">
        <v>1.7808443469999999</v>
      </c>
      <c r="F197" s="29">
        <v>-1.28624228</v>
      </c>
      <c r="G197" s="29">
        <v>2.9052831889999999</v>
      </c>
      <c r="H197" s="29">
        <v>3.8578627569999999</v>
      </c>
      <c r="I197" s="29">
        <v>1.112710995</v>
      </c>
      <c r="J197" s="29">
        <v>2.916236219</v>
      </c>
      <c r="K197" s="29">
        <v>3.675299774</v>
      </c>
      <c r="L197" s="29">
        <v>4.0844515509999999</v>
      </c>
      <c r="M197" s="29">
        <v>3.1860918040000001</v>
      </c>
      <c r="N197" s="29">
        <v>3.8890675269999999</v>
      </c>
      <c r="O197" s="29">
        <v>2.6136522389999999</v>
      </c>
    </row>
    <row r="198" spans="1:15">
      <c r="A198" s="29" t="s">
        <v>454</v>
      </c>
      <c r="B198" s="29" t="s">
        <v>455</v>
      </c>
      <c r="C198" s="29" t="s">
        <v>591</v>
      </c>
      <c r="D198" s="29" t="s">
        <v>592</v>
      </c>
      <c r="E198" s="29">
        <v>0.226760237</v>
      </c>
      <c r="F198" s="29">
        <v>-3.47597362</v>
      </c>
      <c r="G198" s="29">
        <v>2.8368709320000001</v>
      </c>
      <c r="H198" s="29">
        <v>1.6022242840000001</v>
      </c>
      <c r="I198" s="29">
        <v>1.1268209520000001</v>
      </c>
      <c r="J198" s="29">
        <v>1.3479921189999999</v>
      </c>
      <c r="K198" s="29">
        <v>1.8661142719999999</v>
      </c>
      <c r="L198" s="29">
        <v>2.111273073</v>
      </c>
      <c r="M198" s="29">
        <v>1.6273061559999999</v>
      </c>
      <c r="N198" s="29">
        <v>2.356612792</v>
      </c>
      <c r="O198" s="29">
        <v>2.105128256</v>
      </c>
    </row>
    <row r="199" spans="1:15">
      <c r="A199" s="29" t="s">
        <v>456</v>
      </c>
      <c r="B199" s="29" t="s">
        <v>457</v>
      </c>
      <c r="C199" s="29" t="s">
        <v>591</v>
      </c>
      <c r="D199" s="29" t="s">
        <v>592</v>
      </c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</row>
    <row r="200" spans="1:15">
      <c r="A200" s="29" t="s">
        <v>458</v>
      </c>
      <c r="B200" s="29" t="s">
        <v>459</v>
      </c>
      <c r="C200" s="29" t="s">
        <v>591</v>
      </c>
      <c r="D200" s="29" t="s">
        <v>592</v>
      </c>
      <c r="E200" s="29">
        <v>17.663556379999999</v>
      </c>
      <c r="F200" s="29">
        <v>11.95656114</v>
      </c>
      <c r="G200" s="29">
        <v>19.592331529999999</v>
      </c>
      <c r="H200" s="29">
        <v>13.37517641</v>
      </c>
      <c r="I200" s="29">
        <v>4.6872591769999996</v>
      </c>
      <c r="J200" s="29">
        <v>4.410274619</v>
      </c>
      <c r="K200" s="29">
        <v>3.9788821470000002</v>
      </c>
      <c r="L200" s="29">
        <v>3.6575102610000001</v>
      </c>
      <c r="M200" s="29">
        <v>2.1313109159999999</v>
      </c>
      <c r="N200" s="29">
        <v>1.579850253</v>
      </c>
      <c r="O200" s="29">
        <v>1.493339993</v>
      </c>
    </row>
    <row r="201" spans="1:15">
      <c r="A201" s="29" t="s">
        <v>75</v>
      </c>
      <c r="B201" s="29" t="s">
        <v>460</v>
      </c>
      <c r="C201" s="29" t="s">
        <v>591</v>
      </c>
      <c r="D201" s="29" t="s">
        <v>592</v>
      </c>
      <c r="E201" s="29">
        <v>9.3074671710000008</v>
      </c>
      <c r="F201" s="29">
        <v>-5.5173944099999996</v>
      </c>
      <c r="G201" s="29">
        <v>-3.90123628</v>
      </c>
      <c r="H201" s="29">
        <v>2.0071562439999999</v>
      </c>
      <c r="I201" s="29">
        <v>2.0771650070000001</v>
      </c>
      <c r="J201" s="29">
        <v>3.5145518039999999</v>
      </c>
      <c r="K201" s="29">
        <v>3.4108090999999998</v>
      </c>
      <c r="L201" s="29">
        <v>3.8715223230000002</v>
      </c>
      <c r="M201" s="29">
        <v>4.800799906</v>
      </c>
      <c r="N201" s="29">
        <v>7.111440633</v>
      </c>
      <c r="O201" s="29">
        <v>4.4368560070000003</v>
      </c>
    </row>
    <row r="202" spans="1:15">
      <c r="A202" s="29" t="s">
        <v>461</v>
      </c>
      <c r="B202" s="29" t="s">
        <v>462</v>
      </c>
      <c r="C202" s="29" t="s">
        <v>591</v>
      </c>
      <c r="D202" s="29" t="s">
        <v>592</v>
      </c>
      <c r="E202" s="29">
        <v>5.199969265</v>
      </c>
      <c r="F202" s="29">
        <v>-7.7999939100000004</v>
      </c>
      <c r="G202" s="29">
        <v>4.5</v>
      </c>
      <c r="H202" s="29">
        <v>4.3000291859999997</v>
      </c>
      <c r="I202" s="29">
        <v>4.0240861570000002</v>
      </c>
      <c r="J202" s="29">
        <v>1.7554221489999999</v>
      </c>
      <c r="K202" s="29">
        <v>0.73626722099999997</v>
      </c>
      <c r="L202" s="29">
        <v>-1.97271923</v>
      </c>
      <c r="M202" s="29">
        <v>0.19369007199999999</v>
      </c>
      <c r="N202" s="29">
        <v>1.825790064</v>
      </c>
      <c r="O202" s="29">
        <v>2.5363313010000001</v>
      </c>
    </row>
    <row r="203" spans="1:15">
      <c r="A203" s="29" t="s">
        <v>463</v>
      </c>
      <c r="B203" s="29" t="s">
        <v>464</v>
      </c>
      <c r="C203" s="29" t="s">
        <v>591</v>
      </c>
      <c r="D203" s="29" t="s">
        <v>592</v>
      </c>
      <c r="E203" s="29">
        <v>11.161257429999999</v>
      </c>
      <c r="F203" s="29">
        <v>6.2482420459999997</v>
      </c>
      <c r="G203" s="29">
        <v>7.3346589560000002</v>
      </c>
      <c r="H203" s="29">
        <v>7.9583609270000002</v>
      </c>
      <c r="I203" s="29">
        <v>8.6415388649999993</v>
      </c>
      <c r="J203" s="29">
        <v>4.7198555000000004</v>
      </c>
      <c r="K203" s="29">
        <v>6.1642772030000001</v>
      </c>
      <c r="L203" s="29">
        <v>8.8683095420000004</v>
      </c>
      <c r="M203" s="29">
        <v>5.9817652580000003</v>
      </c>
      <c r="N203" s="29">
        <v>3.9867867549999998</v>
      </c>
      <c r="O203" s="29">
        <v>8.5696509879999994</v>
      </c>
    </row>
    <row r="204" spans="1:15">
      <c r="A204" s="29" t="s">
        <v>465</v>
      </c>
      <c r="B204" s="29" t="s">
        <v>466</v>
      </c>
      <c r="C204" s="29" t="s">
        <v>591</v>
      </c>
      <c r="D204" s="29" t="s">
        <v>592</v>
      </c>
      <c r="E204" s="29">
        <v>3.237683396</v>
      </c>
      <c r="F204" s="29">
        <v>7.1341076030000004</v>
      </c>
      <c r="G204" s="29">
        <v>7.7035002759999998</v>
      </c>
      <c r="H204" s="29">
        <v>5.137576868</v>
      </c>
      <c r="I204" s="29">
        <v>5.5019859310000001</v>
      </c>
      <c r="J204" s="29">
        <v>6.0875529110000004</v>
      </c>
      <c r="K204" s="29">
        <v>6.992602207</v>
      </c>
      <c r="L204" s="29">
        <v>7.4803287850000002</v>
      </c>
      <c r="M204" s="29">
        <v>7.7783584680000004</v>
      </c>
      <c r="N204" s="29">
        <v>6.8286510360000001</v>
      </c>
      <c r="O204" s="29">
        <v>6.0986214959999998</v>
      </c>
    </row>
    <row r="205" spans="1:15">
      <c r="A205" s="29" t="s">
        <v>29</v>
      </c>
      <c r="B205" s="29" t="s">
        <v>467</v>
      </c>
      <c r="C205" s="29" t="s">
        <v>591</v>
      </c>
      <c r="D205" s="29" t="s">
        <v>592</v>
      </c>
      <c r="E205" s="29">
        <v>6.2497727550000004</v>
      </c>
      <c r="F205" s="29">
        <v>-2.0592681900000001</v>
      </c>
      <c r="G205" s="29">
        <v>5.0394936750000001</v>
      </c>
      <c r="H205" s="29">
        <v>9.9968577940000003</v>
      </c>
      <c r="I205" s="29">
        <v>5.4114449020000004</v>
      </c>
      <c r="J205" s="29">
        <v>2.6992547230000001</v>
      </c>
      <c r="K205" s="29">
        <v>3.6524816979999999</v>
      </c>
      <c r="L205" s="29">
        <v>4.1064088700000001</v>
      </c>
      <c r="M205" s="29">
        <v>1.670624758</v>
      </c>
      <c r="N205" s="29">
        <v>-0.74150265000000004</v>
      </c>
      <c r="O205" s="29">
        <v>2.4341107809999998</v>
      </c>
    </row>
    <row r="206" spans="1:15">
      <c r="A206" s="29" t="s">
        <v>54</v>
      </c>
      <c r="B206" s="29" t="s">
        <v>468</v>
      </c>
      <c r="C206" s="29" t="s">
        <v>591</v>
      </c>
      <c r="D206" s="29" t="s">
        <v>592</v>
      </c>
      <c r="E206" s="29">
        <v>7.8019633339999999</v>
      </c>
      <c r="F206" s="29">
        <v>3.2418475720000002</v>
      </c>
      <c r="G206" s="29">
        <v>-0.33317915999999997</v>
      </c>
      <c r="H206" s="29">
        <v>3.7977566490000001</v>
      </c>
      <c r="I206" s="29">
        <v>-1.43983572</v>
      </c>
      <c r="J206" s="29">
        <v>4.3946958330000001</v>
      </c>
      <c r="K206" s="29">
        <v>2.6794256679999999</v>
      </c>
      <c r="L206" s="29">
        <v>4.906041879</v>
      </c>
      <c r="M206" s="29">
        <v>4.699976039</v>
      </c>
      <c r="N206" s="29">
        <v>4.2830866969999999</v>
      </c>
      <c r="O206" s="29">
        <v>-2.3208273199999998</v>
      </c>
    </row>
    <row r="207" spans="1:15">
      <c r="A207" s="29" t="s">
        <v>53</v>
      </c>
      <c r="B207" s="29" t="s">
        <v>469</v>
      </c>
      <c r="C207" s="29" t="s">
        <v>591</v>
      </c>
      <c r="D207" s="29" t="s">
        <v>592</v>
      </c>
      <c r="E207" s="29">
        <v>4.0563757269999998</v>
      </c>
      <c r="F207" s="29">
        <v>2.0925270839999999</v>
      </c>
      <c r="G207" s="29">
        <v>3.5627453899999999</v>
      </c>
      <c r="H207" s="29">
        <v>1.458388671</v>
      </c>
      <c r="I207" s="29">
        <v>5.1173942370000001</v>
      </c>
      <c r="J207" s="29">
        <v>2.8221056500000001</v>
      </c>
      <c r="K207" s="29">
        <v>6.6135001029999998</v>
      </c>
      <c r="L207" s="29">
        <v>6.3670436510000004</v>
      </c>
      <c r="M207" s="29">
        <v>6.3560685719999999</v>
      </c>
      <c r="N207" s="29">
        <v>7.4074861859999999</v>
      </c>
      <c r="O207" s="29">
        <v>6.3795565840000004</v>
      </c>
    </row>
    <row r="208" spans="1:15">
      <c r="A208" s="29" t="s">
        <v>470</v>
      </c>
      <c r="B208" s="29" t="s">
        <v>471</v>
      </c>
      <c r="C208" s="29" t="s">
        <v>591</v>
      </c>
      <c r="D208" s="29" t="s">
        <v>592</v>
      </c>
      <c r="E208" s="29">
        <v>1.8682455339999999</v>
      </c>
      <c r="F208" s="29">
        <v>0.120982742</v>
      </c>
      <c r="G208" s="29">
        <v>14.525638989999999</v>
      </c>
      <c r="H208" s="29">
        <v>6.3378708140000004</v>
      </c>
      <c r="I208" s="29">
        <v>4.4616089509999997</v>
      </c>
      <c r="J208" s="29">
        <v>4.8372986459999998</v>
      </c>
      <c r="K208" s="29">
        <v>3.9380027289999999</v>
      </c>
      <c r="L208" s="29">
        <v>2.9885206759999998</v>
      </c>
      <c r="M208" s="29">
        <v>3.2434741680000001</v>
      </c>
      <c r="N208" s="29">
        <v>4.336604919</v>
      </c>
      <c r="O208" s="29">
        <v>3.4381110420000001</v>
      </c>
    </row>
    <row r="209" spans="1:15">
      <c r="A209" s="29" t="s">
        <v>472</v>
      </c>
      <c r="B209" s="29" t="s">
        <v>473</v>
      </c>
      <c r="C209" s="29" t="s">
        <v>591</v>
      </c>
      <c r="D209" s="29" t="s">
        <v>592</v>
      </c>
      <c r="E209" s="29">
        <v>7.1062702379999996</v>
      </c>
      <c r="F209" s="29">
        <v>-4.7383465300000003</v>
      </c>
      <c r="G209" s="29">
        <v>6.8090450090000001</v>
      </c>
      <c r="H209" s="29">
        <v>13.19563215</v>
      </c>
      <c r="I209" s="29">
        <v>4.5553947690000003</v>
      </c>
      <c r="J209" s="29">
        <v>3.0178495540000001</v>
      </c>
      <c r="K209" s="29">
        <v>2.2500909469999999</v>
      </c>
      <c r="L209" s="29">
        <v>2.542239607</v>
      </c>
      <c r="M209" s="29">
        <v>3.2209472030000001</v>
      </c>
      <c r="N209" s="29">
        <v>3.6936191260000002</v>
      </c>
      <c r="O209" s="29">
        <v>3.8547120260000001</v>
      </c>
    </row>
    <row r="210" spans="1:15">
      <c r="A210" s="29" t="s">
        <v>474</v>
      </c>
      <c r="B210" s="29" t="s">
        <v>475</v>
      </c>
      <c r="C210" s="29" t="s">
        <v>591</v>
      </c>
      <c r="D210" s="29" t="s">
        <v>592</v>
      </c>
      <c r="E210" s="29">
        <v>5.3982852100000001</v>
      </c>
      <c r="F210" s="29">
        <v>3.1880512159999999</v>
      </c>
      <c r="G210" s="29">
        <v>5.3464660520000002</v>
      </c>
      <c r="H210" s="29">
        <v>6.3150450359999999</v>
      </c>
      <c r="I210" s="29">
        <v>15.18176908</v>
      </c>
      <c r="J210" s="29">
        <v>20.71576829</v>
      </c>
      <c r="K210" s="29">
        <v>4.5567723659999997</v>
      </c>
      <c r="L210" s="29">
        <v>-20.598770699999999</v>
      </c>
      <c r="M210" s="29">
        <v>6.055474029</v>
      </c>
      <c r="N210" s="29">
        <v>4.2111826490000004</v>
      </c>
      <c r="O210" s="29">
        <v>3.446162621</v>
      </c>
    </row>
    <row r="211" spans="1:15">
      <c r="A211" s="29" t="s">
        <v>476</v>
      </c>
      <c r="B211" s="29" t="s">
        <v>477</v>
      </c>
      <c r="C211" s="29" t="s">
        <v>591</v>
      </c>
      <c r="D211" s="29" t="s">
        <v>592</v>
      </c>
      <c r="E211" s="29">
        <v>2.5708466859999999</v>
      </c>
      <c r="F211" s="29">
        <v>-2.0861204899999999</v>
      </c>
      <c r="G211" s="29">
        <v>2.104283203</v>
      </c>
      <c r="H211" s="29">
        <v>3.8170563959999999</v>
      </c>
      <c r="I211" s="29">
        <v>2.8155018219999999</v>
      </c>
      <c r="J211" s="29">
        <v>2.2337536820000001</v>
      </c>
      <c r="K211" s="29">
        <v>1.7112232060000001</v>
      </c>
      <c r="L211" s="29">
        <v>2.3950282980000002</v>
      </c>
      <c r="M211" s="29">
        <v>2.5465331349999998</v>
      </c>
      <c r="N211" s="29">
        <v>2.2499422519999999</v>
      </c>
      <c r="O211" s="29">
        <v>2.4309604990000002</v>
      </c>
    </row>
    <row r="212" spans="1:15">
      <c r="A212" s="29" t="s">
        <v>478</v>
      </c>
      <c r="B212" s="29" t="s">
        <v>479</v>
      </c>
      <c r="C212" s="29" t="s">
        <v>591</v>
      </c>
      <c r="D212" s="29" t="s">
        <v>592</v>
      </c>
      <c r="E212" s="29">
        <v>-0.50093926</v>
      </c>
      <c r="F212" s="29">
        <v>-10.320956600000001</v>
      </c>
      <c r="G212" s="29">
        <v>-5.47368421</v>
      </c>
      <c r="H212" s="29">
        <v>-8.3147735699999998</v>
      </c>
      <c r="I212" s="29">
        <v>-7.0445344099999998</v>
      </c>
      <c r="J212" s="29">
        <v>-0.78397212999999999</v>
      </c>
      <c r="K212" s="29">
        <v>-0.70237050000000001</v>
      </c>
      <c r="L212" s="29">
        <v>2.4756852340000002</v>
      </c>
      <c r="M212" s="29">
        <v>2.4158757550000001</v>
      </c>
      <c r="N212" s="29">
        <v>0.58972198799999997</v>
      </c>
      <c r="O212" s="29">
        <v>1.1725293130000001</v>
      </c>
    </row>
    <row r="213" spans="1:15">
      <c r="A213" s="29" t="s">
        <v>480</v>
      </c>
      <c r="B213" s="29" t="s">
        <v>481</v>
      </c>
      <c r="C213" s="29" t="s">
        <v>591</v>
      </c>
      <c r="D213" s="29" t="s">
        <v>592</v>
      </c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</row>
    <row r="214" spans="1:15">
      <c r="A214" s="29" t="s">
        <v>482</v>
      </c>
      <c r="B214" s="29" t="s">
        <v>483</v>
      </c>
      <c r="C214" s="29" t="s">
        <v>591</v>
      </c>
      <c r="D214" s="29" t="s">
        <v>592</v>
      </c>
      <c r="E214" s="29">
        <v>5.6555745010000003</v>
      </c>
      <c r="F214" s="29">
        <v>-2.7317536499999999</v>
      </c>
      <c r="G214" s="29">
        <v>0.73104644299999999</v>
      </c>
      <c r="H214" s="29">
        <v>2.036275726</v>
      </c>
      <c r="I214" s="29">
        <v>-0.68154212999999997</v>
      </c>
      <c r="J214" s="29">
        <v>2.8926341619999998</v>
      </c>
      <c r="K214" s="29">
        <v>-1.5895061800000001</v>
      </c>
      <c r="L214" s="29">
        <v>1.776320973</v>
      </c>
      <c r="M214" s="29">
        <v>3.340329069</v>
      </c>
      <c r="N214" s="29">
        <v>2.0493076750000001</v>
      </c>
      <c r="O214" s="29">
        <v>4.3922400320000001</v>
      </c>
    </row>
    <row r="215" spans="1:15">
      <c r="A215" s="29" t="s">
        <v>484</v>
      </c>
      <c r="B215" s="29" t="s">
        <v>485</v>
      </c>
      <c r="C215" s="29" t="s">
        <v>591</v>
      </c>
      <c r="D215" s="29" t="s">
        <v>592</v>
      </c>
      <c r="E215" s="29">
        <v>5.3580296369999996</v>
      </c>
      <c r="F215" s="29">
        <v>3.0682610640000001</v>
      </c>
      <c r="G215" s="29">
        <v>5.4120831230000004</v>
      </c>
      <c r="H215" s="29">
        <v>4.7406635340000003</v>
      </c>
      <c r="I215" s="29">
        <v>3.969453525</v>
      </c>
      <c r="J215" s="29">
        <v>5.012529969</v>
      </c>
      <c r="K215" s="29">
        <v>4.662869615</v>
      </c>
      <c r="L215" s="29">
        <v>2.8379096530000001</v>
      </c>
      <c r="M215" s="29">
        <v>1.21611384</v>
      </c>
      <c r="N215" s="29">
        <v>2.5376975609999999</v>
      </c>
      <c r="O215" s="29">
        <v>2.3995939449999999</v>
      </c>
    </row>
    <row r="216" spans="1:15">
      <c r="A216" s="29" t="s">
        <v>486</v>
      </c>
      <c r="B216" s="29" t="s">
        <v>487</v>
      </c>
      <c r="C216" s="29" t="s">
        <v>591</v>
      </c>
      <c r="D216" s="29" t="s">
        <v>592</v>
      </c>
      <c r="E216" s="29"/>
      <c r="F216" s="29">
        <v>5.0416418800000002</v>
      </c>
      <c r="G216" s="29">
        <v>5.4934163949999997</v>
      </c>
      <c r="H216" s="29">
        <v>-4.6403167400000003</v>
      </c>
      <c r="I216" s="29">
        <v>-46.082122400000003</v>
      </c>
      <c r="J216" s="29">
        <v>13.129731140000001</v>
      </c>
      <c r="K216" s="29">
        <v>3.3736484770000001</v>
      </c>
      <c r="L216" s="29">
        <v>-10.7933646</v>
      </c>
      <c r="M216" s="29"/>
      <c r="N216" s="29"/>
      <c r="O216" s="29"/>
    </row>
    <row r="217" spans="1:15">
      <c r="A217" s="29" t="s">
        <v>488</v>
      </c>
      <c r="B217" s="29" t="s">
        <v>489</v>
      </c>
      <c r="C217" s="29" t="s">
        <v>591</v>
      </c>
      <c r="D217" s="29" t="s">
        <v>592</v>
      </c>
      <c r="E217" s="29">
        <v>5.3522911349999998</v>
      </c>
      <c r="F217" s="29">
        <v>3.0670217960000001</v>
      </c>
      <c r="G217" s="29">
        <v>5.404884172</v>
      </c>
      <c r="H217" s="29">
        <v>4.7380671129999996</v>
      </c>
      <c r="I217" s="29">
        <v>3.9640744200000002</v>
      </c>
      <c r="J217" s="29">
        <v>5.0013741730000003</v>
      </c>
      <c r="K217" s="29">
        <v>4.6562645250000001</v>
      </c>
      <c r="L217" s="29">
        <v>2.8444168250000001</v>
      </c>
      <c r="M217" s="29">
        <v>1.2371439310000001</v>
      </c>
      <c r="N217" s="29">
        <v>2.548365371</v>
      </c>
      <c r="O217" s="29">
        <v>2.4106467459999998</v>
      </c>
    </row>
    <row r="218" spans="1:15">
      <c r="A218" s="29" t="s">
        <v>490</v>
      </c>
      <c r="B218" s="29" t="s">
        <v>491</v>
      </c>
      <c r="C218" s="29" t="s">
        <v>591</v>
      </c>
      <c r="D218" s="29" t="s">
        <v>592</v>
      </c>
      <c r="E218" s="29">
        <v>6.2132538290000001</v>
      </c>
      <c r="F218" s="29">
        <v>0.94427950500000002</v>
      </c>
      <c r="G218" s="29">
        <v>7.129575043</v>
      </c>
      <c r="H218" s="29">
        <v>6.4447506580000002</v>
      </c>
      <c r="I218" s="29">
        <v>3.160230351</v>
      </c>
      <c r="J218" s="29">
        <v>2.7468258350000001</v>
      </c>
      <c r="K218" s="29">
        <v>2.792189284</v>
      </c>
      <c r="L218" s="29">
        <v>2.5210930660000002</v>
      </c>
      <c r="M218" s="29">
        <v>1.833089765</v>
      </c>
      <c r="N218" s="29">
        <v>1.9917077830000001</v>
      </c>
      <c r="O218" s="29">
        <v>2.044822613</v>
      </c>
    </row>
    <row r="219" spans="1:15">
      <c r="A219" s="29" t="s">
        <v>492</v>
      </c>
      <c r="B219" s="29" t="s">
        <v>493</v>
      </c>
      <c r="C219" s="29" t="s">
        <v>591</v>
      </c>
      <c r="D219" s="29" t="s">
        <v>592</v>
      </c>
      <c r="E219" s="29">
        <v>8.1861740560000005</v>
      </c>
      <c r="F219" s="29">
        <v>2.4262823610000002</v>
      </c>
      <c r="G219" s="29">
        <v>6.6719836570000002</v>
      </c>
      <c r="H219" s="29">
        <v>4.3982020149999999</v>
      </c>
      <c r="I219" s="29">
        <v>3.14197646</v>
      </c>
      <c r="J219" s="29">
        <v>4.8147926539999997</v>
      </c>
      <c r="K219" s="29">
        <v>6.5499349550000003</v>
      </c>
      <c r="L219" s="29">
        <v>3.7983984180000001</v>
      </c>
      <c r="M219" s="29">
        <v>4.1723762229999997</v>
      </c>
      <c r="N219" s="29">
        <v>3.8711859369999999</v>
      </c>
      <c r="O219" s="29">
        <v>2.65769543</v>
      </c>
    </row>
    <row r="220" spans="1:15">
      <c r="A220" s="29" t="s">
        <v>494</v>
      </c>
      <c r="B220" s="29" t="s">
        <v>495</v>
      </c>
      <c r="C220" s="29" t="s">
        <v>591</v>
      </c>
      <c r="D220" s="29" t="s">
        <v>592</v>
      </c>
      <c r="E220" s="29">
        <v>4.1434065249999996</v>
      </c>
      <c r="F220" s="29">
        <v>3.0136986299999999</v>
      </c>
      <c r="G220" s="29">
        <v>5.1688251620000001</v>
      </c>
      <c r="H220" s="29">
        <v>5.849367784</v>
      </c>
      <c r="I220" s="29">
        <v>2.6903500569999999</v>
      </c>
      <c r="J220" s="29">
        <v>2.9334412300000001</v>
      </c>
      <c r="K220" s="29">
        <v>0.25550314499999999</v>
      </c>
      <c r="L220" s="29">
        <v>-3.4110958600000001</v>
      </c>
      <c r="M220" s="29">
        <v>-5.5611934200000004</v>
      </c>
      <c r="N220" s="29">
        <v>1.7623038900000001</v>
      </c>
      <c r="O220" s="29">
        <v>2.6187961990000002</v>
      </c>
    </row>
    <row r="221" spans="1:15">
      <c r="A221" s="29" t="s">
        <v>496</v>
      </c>
      <c r="B221" s="29" t="s">
        <v>497</v>
      </c>
      <c r="C221" s="29" t="s">
        <v>591</v>
      </c>
      <c r="D221" s="29" t="s">
        <v>592</v>
      </c>
      <c r="E221" s="29">
        <v>5.5748863599999998</v>
      </c>
      <c r="F221" s="29">
        <v>-5.4555322400000001</v>
      </c>
      <c r="G221" s="29">
        <v>5.720844799</v>
      </c>
      <c r="H221" s="29">
        <v>2.8644429480000002</v>
      </c>
      <c r="I221" s="29">
        <v>1.8958108119999999</v>
      </c>
      <c r="J221" s="29">
        <v>0.67084458199999997</v>
      </c>
      <c r="K221" s="29">
        <v>2.7524343309999999</v>
      </c>
      <c r="L221" s="29">
        <v>4.8219185060000003</v>
      </c>
      <c r="M221" s="29">
        <v>2.1233190350000002</v>
      </c>
      <c r="N221" s="29">
        <v>3.0463359529999998</v>
      </c>
      <c r="O221" s="29">
        <v>3.8967444659999999</v>
      </c>
    </row>
    <row r="222" spans="1:15">
      <c r="A222" s="29" t="s">
        <v>108</v>
      </c>
      <c r="B222" s="29" t="s">
        <v>498</v>
      </c>
      <c r="C222" s="29" t="s">
        <v>591</v>
      </c>
      <c r="D222" s="29" t="s">
        <v>592</v>
      </c>
      <c r="E222" s="29">
        <v>3.5098412259999998</v>
      </c>
      <c r="F222" s="29">
        <v>-7.54843872</v>
      </c>
      <c r="G222" s="29">
        <v>1.343748476</v>
      </c>
      <c r="H222" s="29">
        <v>0.86132904899999996</v>
      </c>
      <c r="I222" s="29">
        <v>-2.6394387300000002</v>
      </c>
      <c r="J222" s="29">
        <v>-1.02928383</v>
      </c>
      <c r="K222" s="29">
        <v>2.76815802</v>
      </c>
      <c r="L222" s="29">
        <v>2.2100816239999999</v>
      </c>
      <c r="M222" s="29">
        <v>3.1216997819999999</v>
      </c>
      <c r="N222" s="29">
        <v>4.8333829130000003</v>
      </c>
      <c r="O222" s="29">
        <v>4.1182178589999996</v>
      </c>
    </row>
    <row r="223" spans="1:15">
      <c r="A223" s="29" t="s">
        <v>78</v>
      </c>
      <c r="B223" s="29" t="s">
        <v>499</v>
      </c>
      <c r="C223" s="29" t="s">
        <v>591</v>
      </c>
      <c r="D223" s="29" t="s">
        <v>592</v>
      </c>
      <c r="E223" s="29">
        <v>-0.45055926000000002</v>
      </c>
      <c r="F223" s="29">
        <v>-4.3397905699999999</v>
      </c>
      <c r="G223" s="29">
        <v>5.9521070079999996</v>
      </c>
      <c r="H223" s="29">
        <v>3.1953332350000001</v>
      </c>
      <c r="I223" s="29">
        <v>-0.58830457000000003</v>
      </c>
      <c r="J223" s="29">
        <v>1.187775716</v>
      </c>
      <c r="K223" s="29">
        <v>2.6577982750000002</v>
      </c>
      <c r="L223" s="29">
        <v>4.4892815879999999</v>
      </c>
      <c r="M223" s="29">
        <v>2.0705931510000002</v>
      </c>
      <c r="N223" s="29">
        <v>2.567924525</v>
      </c>
      <c r="O223" s="29">
        <v>1.950022846</v>
      </c>
    </row>
    <row r="224" spans="1:15">
      <c r="A224" s="29" t="s">
        <v>500</v>
      </c>
      <c r="B224" s="29" t="s">
        <v>501</v>
      </c>
      <c r="C224" s="29" t="s">
        <v>591</v>
      </c>
      <c r="D224" s="29" t="s">
        <v>592</v>
      </c>
      <c r="E224" s="29">
        <v>0.82166391400000005</v>
      </c>
      <c r="F224" s="29">
        <v>1.5650488520000001</v>
      </c>
      <c r="G224" s="29">
        <v>3.793754968</v>
      </c>
      <c r="H224" s="29">
        <v>2.2472297609999998</v>
      </c>
      <c r="I224" s="29">
        <v>5.3913093070000002</v>
      </c>
      <c r="J224" s="29">
        <v>3.8622718819999999</v>
      </c>
      <c r="K224" s="29">
        <v>0.913196495</v>
      </c>
      <c r="L224" s="29">
        <v>2.3124656159999999</v>
      </c>
      <c r="M224" s="29">
        <v>1.268296689</v>
      </c>
      <c r="N224" s="29">
        <v>2.0249628450000001</v>
      </c>
      <c r="O224" s="29">
        <v>2.3510098209999999</v>
      </c>
    </row>
    <row r="225" spans="1:15">
      <c r="A225" s="29" t="s">
        <v>502</v>
      </c>
      <c r="B225" s="29" t="s">
        <v>503</v>
      </c>
      <c r="C225" s="29" t="s">
        <v>591</v>
      </c>
      <c r="D225" s="29" t="s">
        <v>592</v>
      </c>
      <c r="E225" s="29"/>
      <c r="F225" s="29"/>
      <c r="G225" s="29">
        <v>3.1999940219999998</v>
      </c>
      <c r="H225" s="29">
        <v>4.6000029959999997</v>
      </c>
      <c r="I225" s="29">
        <v>1.39054667</v>
      </c>
      <c r="J225" s="29">
        <v>1.306727883</v>
      </c>
      <c r="K225" s="29">
        <v>1.580384638</v>
      </c>
      <c r="L225" s="29">
        <v>0.50906594999999999</v>
      </c>
      <c r="M225" s="29">
        <v>0.43250625999999998</v>
      </c>
      <c r="N225" s="29">
        <v>-8.4258839499999993</v>
      </c>
      <c r="O225" s="29"/>
    </row>
    <row r="226" spans="1:15">
      <c r="A226" s="29" t="s">
        <v>504</v>
      </c>
      <c r="B226" s="29" t="s">
        <v>505</v>
      </c>
      <c r="C226" s="29" t="s">
        <v>591</v>
      </c>
      <c r="D226" s="29" t="s">
        <v>592</v>
      </c>
      <c r="E226" s="29">
        <v>-2.1468926599999998</v>
      </c>
      <c r="F226" s="29">
        <v>-1.1052457899999999</v>
      </c>
      <c r="G226" s="29">
        <v>5.9549624689999998</v>
      </c>
      <c r="H226" s="29">
        <v>7.887279597</v>
      </c>
      <c r="I226" s="29">
        <v>1.260828834</v>
      </c>
      <c r="J226" s="29">
        <v>6.0180768249999996</v>
      </c>
      <c r="K226" s="29">
        <v>4.5047848659999996</v>
      </c>
      <c r="L226" s="29">
        <v>4.9373864589999998</v>
      </c>
      <c r="M226" s="29">
        <v>4.5626224359999998</v>
      </c>
      <c r="N226" s="29">
        <v>4.3759958010000002</v>
      </c>
      <c r="O226" s="29">
        <v>3.7535419390000002</v>
      </c>
    </row>
    <row r="227" spans="1:15">
      <c r="A227" s="29" t="s">
        <v>506</v>
      </c>
      <c r="B227" s="29" t="s">
        <v>507</v>
      </c>
      <c r="C227" s="29" t="s">
        <v>591</v>
      </c>
      <c r="D227" s="29" t="s">
        <v>592</v>
      </c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</row>
    <row r="228" spans="1:15">
      <c r="A228" s="29" t="s">
        <v>508</v>
      </c>
      <c r="B228" s="29" t="s">
        <v>509</v>
      </c>
      <c r="C228" s="29" t="s">
        <v>591</v>
      </c>
      <c r="D228" s="29" t="s">
        <v>592</v>
      </c>
      <c r="E228" s="29"/>
      <c r="F228" s="29"/>
      <c r="G228" s="29"/>
      <c r="H228" s="29"/>
      <c r="I228" s="29">
        <v>-2.5299999999999998</v>
      </c>
      <c r="J228" s="29">
        <v>1.36532085</v>
      </c>
      <c r="K228" s="29">
        <v>6.7036843599999996</v>
      </c>
      <c r="L228" s="29">
        <v>5.9412708280000004</v>
      </c>
      <c r="M228" s="29">
        <v>4.399701715</v>
      </c>
      <c r="N228" s="29">
        <v>4.2754658389999998</v>
      </c>
      <c r="O228" s="29">
        <v>5.2820854940000004</v>
      </c>
    </row>
    <row r="229" spans="1:15">
      <c r="A229" s="29" t="s">
        <v>510</v>
      </c>
      <c r="B229" s="29" t="s">
        <v>511</v>
      </c>
      <c r="C229" s="29" t="s">
        <v>591</v>
      </c>
      <c r="D229" s="29" t="s">
        <v>592</v>
      </c>
      <c r="E229" s="29">
        <v>3.0526915319999999</v>
      </c>
      <c r="F229" s="29">
        <v>4.2176955520000003</v>
      </c>
      <c r="G229" s="29">
        <v>13.550100860000001</v>
      </c>
      <c r="H229" s="29">
        <v>8.2869797999999995E-2</v>
      </c>
      <c r="I229" s="29">
        <v>8.8825760720000009</v>
      </c>
      <c r="J229" s="29">
        <v>5.7000013630000002</v>
      </c>
      <c r="K229" s="29">
        <v>6.8999850450000002</v>
      </c>
      <c r="L229" s="29">
        <v>2.7676756849999999</v>
      </c>
      <c r="M229" s="29">
        <v>-6.2555270900000002</v>
      </c>
      <c r="N229" s="29">
        <v>-2.9886959900000001</v>
      </c>
      <c r="O229" s="29">
        <v>2.3740378</v>
      </c>
    </row>
    <row r="230" spans="1:15">
      <c r="A230" s="29" t="s">
        <v>512</v>
      </c>
      <c r="B230" s="29" t="s">
        <v>513</v>
      </c>
      <c r="C230" s="29" t="s">
        <v>591</v>
      </c>
      <c r="D230" s="29" t="s">
        <v>592</v>
      </c>
      <c r="E230" s="29">
        <v>8.4329616269999992</v>
      </c>
      <c r="F230" s="29">
        <v>7.7050562979999997</v>
      </c>
      <c r="G230" s="29">
        <v>9.7725730990000006</v>
      </c>
      <c r="H230" s="29">
        <v>8.4669329849999997</v>
      </c>
      <c r="I230" s="29">
        <v>7.51499717</v>
      </c>
      <c r="J230" s="29">
        <v>7.2021424940000003</v>
      </c>
      <c r="K230" s="29">
        <v>6.8761337459999998</v>
      </c>
      <c r="L230" s="29">
        <v>6.6210149400000002</v>
      </c>
      <c r="M230" s="29">
        <v>6.4759249209999998</v>
      </c>
      <c r="N230" s="29">
        <v>6.6332074529999998</v>
      </c>
      <c r="O230" s="29">
        <v>6.4508889119999999</v>
      </c>
    </row>
    <row r="231" spans="1:15">
      <c r="A231" s="29" t="s">
        <v>514</v>
      </c>
      <c r="B231" s="29" t="s">
        <v>515</v>
      </c>
      <c r="C231" s="29" t="s">
        <v>591</v>
      </c>
      <c r="D231" s="29" t="s">
        <v>592</v>
      </c>
      <c r="E231" s="29">
        <v>4.3575884509999998</v>
      </c>
      <c r="F231" s="29">
        <v>-4.8712119400000002</v>
      </c>
      <c r="G231" s="29">
        <v>4.7529002970000001</v>
      </c>
      <c r="H231" s="29">
        <v>5.8076299970000003</v>
      </c>
      <c r="I231" s="29">
        <v>3.4740643119999999</v>
      </c>
      <c r="J231" s="29">
        <v>3.610033032</v>
      </c>
      <c r="K231" s="29">
        <v>2.357242104</v>
      </c>
      <c r="L231" s="29">
        <v>1.3767963409999999</v>
      </c>
      <c r="M231" s="29">
        <v>1.886938639</v>
      </c>
      <c r="N231" s="29">
        <v>4.2187118420000003</v>
      </c>
      <c r="O231" s="29">
        <v>3.3165333540000002</v>
      </c>
    </row>
    <row r="232" spans="1:15">
      <c r="A232" s="29" t="s">
        <v>44</v>
      </c>
      <c r="B232" s="29" t="s">
        <v>516</v>
      </c>
      <c r="C232" s="29" t="s">
        <v>591</v>
      </c>
      <c r="D232" s="29" t="s">
        <v>592</v>
      </c>
      <c r="E232" s="29">
        <v>4.0622528280000001</v>
      </c>
      <c r="F232" s="29">
        <v>5.5379109719999997</v>
      </c>
      <c r="G232" s="29">
        <v>6.099259161</v>
      </c>
      <c r="H232" s="29">
        <v>6.3981990519999998</v>
      </c>
      <c r="I232" s="29">
        <v>6.5435070309999999</v>
      </c>
      <c r="J232" s="29">
        <v>6.1123430780000003</v>
      </c>
      <c r="K232" s="29">
        <v>5.9205885709999997</v>
      </c>
      <c r="L232" s="29">
        <v>5.7428684529999998</v>
      </c>
      <c r="M232" s="29">
        <v>5.5590793060000001</v>
      </c>
      <c r="N232" s="29">
        <v>4.3574139150000004</v>
      </c>
      <c r="O232" s="29">
        <v>4.9101475399999996</v>
      </c>
    </row>
    <row r="233" spans="1:15">
      <c r="A233" s="29" t="s">
        <v>30</v>
      </c>
      <c r="B233" s="29" t="s">
        <v>517</v>
      </c>
      <c r="C233" s="29" t="s">
        <v>591</v>
      </c>
      <c r="D233" s="29" t="s">
        <v>592</v>
      </c>
      <c r="E233" s="29">
        <v>1.725698849</v>
      </c>
      <c r="F233" s="29">
        <v>-0.69061823</v>
      </c>
      <c r="G233" s="29">
        <v>7.5133905329999999</v>
      </c>
      <c r="H233" s="29">
        <v>0.84013208299999997</v>
      </c>
      <c r="I233" s="29">
        <v>7.2427962020000001</v>
      </c>
      <c r="J233" s="29">
        <v>2.6874955630000001</v>
      </c>
      <c r="K233" s="29">
        <v>0.98442510999999999</v>
      </c>
      <c r="L233" s="29">
        <v>3.1338969620000001</v>
      </c>
      <c r="M233" s="29">
        <v>3.4292197120000001</v>
      </c>
      <c r="N233" s="29">
        <v>4.0662503489999997</v>
      </c>
      <c r="O233" s="29">
        <v>4.1507620879999996</v>
      </c>
    </row>
    <row r="234" spans="1:15">
      <c r="A234" s="29" t="s">
        <v>518</v>
      </c>
      <c r="B234" s="29" t="s">
        <v>519</v>
      </c>
      <c r="C234" s="29" t="s">
        <v>591</v>
      </c>
      <c r="D234" s="29" t="s">
        <v>592</v>
      </c>
      <c r="E234" s="29">
        <v>7.9105295330000001</v>
      </c>
      <c r="F234" s="29">
        <v>3.8928211300000002</v>
      </c>
      <c r="G234" s="29">
        <v>6.5206807510000004</v>
      </c>
      <c r="H234" s="29">
        <v>7.4006405429999997</v>
      </c>
      <c r="I234" s="29">
        <v>7.4861752240000001</v>
      </c>
      <c r="J234" s="29">
        <v>7.400081256</v>
      </c>
      <c r="K234" s="29">
        <v>6.7059681680000001</v>
      </c>
      <c r="L234" s="29">
        <v>6.0082878720000004</v>
      </c>
      <c r="M234" s="29">
        <v>6.8729637969999997</v>
      </c>
      <c r="N234" s="29">
        <v>7.6174926909999998</v>
      </c>
      <c r="O234" s="29">
        <v>7.3000002869999996</v>
      </c>
    </row>
    <row r="235" spans="1:15">
      <c r="A235" s="29" t="s">
        <v>31</v>
      </c>
      <c r="B235" s="29" t="s">
        <v>520</v>
      </c>
      <c r="C235" s="29" t="s">
        <v>591</v>
      </c>
      <c r="D235" s="29" t="s">
        <v>592</v>
      </c>
      <c r="E235" s="29">
        <v>14.7</v>
      </c>
      <c r="F235" s="29">
        <v>6.1000001150000003</v>
      </c>
      <c r="G235" s="29">
        <v>9.1999999880000001</v>
      </c>
      <c r="H235" s="29">
        <v>14.699999930000001</v>
      </c>
      <c r="I235" s="29">
        <v>11.09999996</v>
      </c>
      <c r="J235" s="29">
        <v>10.2000001</v>
      </c>
      <c r="K235" s="29">
        <v>10.29999997</v>
      </c>
      <c r="L235" s="29">
        <v>6.4999999099999997</v>
      </c>
      <c r="M235" s="29">
        <v>6.199999966</v>
      </c>
      <c r="N235" s="29">
        <v>6.5000000470000003</v>
      </c>
      <c r="O235" s="29">
        <v>6.1999999409999997</v>
      </c>
    </row>
    <row r="236" spans="1:15">
      <c r="A236" s="29" t="s">
        <v>521</v>
      </c>
      <c r="B236" s="29" t="s">
        <v>522</v>
      </c>
      <c r="C236" s="29" t="s">
        <v>591</v>
      </c>
      <c r="D236" s="29" t="s">
        <v>592</v>
      </c>
      <c r="E236" s="29">
        <v>4.0679603020000004</v>
      </c>
      <c r="F236" s="29">
        <v>-1.90398717</v>
      </c>
      <c r="G236" s="29">
        <v>6.0556136240000003</v>
      </c>
      <c r="H236" s="29">
        <v>4.5008851119999997</v>
      </c>
      <c r="I236" s="29">
        <v>2.8499046529999998</v>
      </c>
      <c r="J236" s="29">
        <v>2.8601078480000002</v>
      </c>
      <c r="K236" s="29">
        <v>1.028810225</v>
      </c>
      <c r="L236" s="29">
        <v>4.5125232000000001E-2</v>
      </c>
      <c r="M236" s="29">
        <v>-0.34067338000000003</v>
      </c>
      <c r="N236" s="29">
        <v>1.8598016289999999</v>
      </c>
      <c r="O236" s="29">
        <v>1.667330108</v>
      </c>
    </row>
    <row r="237" spans="1:15">
      <c r="A237" s="29" t="s">
        <v>523</v>
      </c>
      <c r="B237" s="29" t="s">
        <v>524</v>
      </c>
      <c r="C237" s="29" t="s">
        <v>591</v>
      </c>
      <c r="D237" s="29" t="s">
        <v>592</v>
      </c>
      <c r="E237" s="29">
        <v>11.339306300000001</v>
      </c>
      <c r="F237" s="29">
        <v>9.988242284</v>
      </c>
      <c r="G237" s="29">
        <v>9.4592190939999998</v>
      </c>
      <c r="H237" s="29">
        <v>5.8067107870000001</v>
      </c>
      <c r="I237" s="29">
        <v>6.0165876210000002</v>
      </c>
      <c r="J237" s="29">
        <v>2.1249616370000002</v>
      </c>
      <c r="K237" s="29">
        <v>4.4506784499999998</v>
      </c>
      <c r="L237" s="29">
        <v>3.055989984</v>
      </c>
      <c r="M237" s="29">
        <v>3.5505179870000001</v>
      </c>
      <c r="N237" s="29">
        <v>-3.7986486099999999</v>
      </c>
      <c r="O237" s="29">
        <v>-0.77985784000000002</v>
      </c>
    </row>
    <row r="238" spans="1:15">
      <c r="A238" s="29" t="s">
        <v>525</v>
      </c>
      <c r="B238" s="29" t="s">
        <v>526</v>
      </c>
      <c r="C238" s="29" t="s">
        <v>591</v>
      </c>
      <c r="D238" s="29" t="s">
        <v>592</v>
      </c>
      <c r="E238" s="29">
        <v>3.5094852310000002</v>
      </c>
      <c r="F238" s="29">
        <v>2.5190143090000001</v>
      </c>
      <c r="G238" s="29">
        <v>5.2462876180000002</v>
      </c>
      <c r="H238" s="29">
        <v>-1.0203933000000001</v>
      </c>
      <c r="I238" s="29">
        <v>2.7779499040000002</v>
      </c>
      <c r="J238" s="29">
        <v>1.698472942</v>
      </c>
      <c r="K238" s="29">
        <v>2.1298599309999999</v>
      </c>
      <c r="L238" s="29">
        <v>0.71637072599999996</v>
      </c>
      <c r="M238" s="29">
        <v>7.8294573439999997</v>
      </c>
      <c r="N238" s="29">
        <v>2.91910822</v>
      </c>
      <c r="O238" s="29"/>
    </row>
    <row r="239" spans="1:15">
      <c r="A239" s="29" t="s">
        <v>527</v>
      </c>
      <c r="B239" s="29" t="s">
        <v>528</v>
      </c>
      <c r="C239" s="29" t="s">
        <v>591</v>
      </c>
      <c r="D239" s="29" t="s">
        <v>592</v>
      </c>
      <c r="E239" s="29">
        <v>3.0995198689999999</v>
      </c>
      <c r="F239" s="29">
        <v>2.2906127039999999</v>
      </c>
      <c r="G239" s="29">
        <v>3.5856573709999999</v>
      </c>
      <c r="H239" s="29">
        <v>2.7851458889999998</v>
      </c>
      <c r="I239" s="29">
        <v>0.89032258099999995</v>
      </c>
      <c r="J239" s="29">
        <v>-3.12060366</v>
      </c>
      <c r="K239" s="29">
        <v>2.0726072609999999</v>
      </c>
      <c r="L239" s="29">
        <v>3.71184687</v>
      </c>
      <c r="M239" s="29">
        <v>3.3794737499999998</v>
      </c>
      <c r="N239" s="29">
        <v>2.7</v>
      </c>
      <c r="O239" s="29">
        <v>0.29999424499999999</v>
      </c>
    </row>
    <row r="240" spans="1:15">
      <c r="A240" s="29" t="s">
        <v>529</v>
      </c>
      <c r="B240" s="29" t="s">
        <v>530</v>
      </c>
      <c r="C240" s="29" t="s">
        <v>591</v>
      </c>
      <c r="D240" s="29" t="s">
        <v>592</v>
      </c>
      <c r="E240" s="29">
        <v>3.237683396</v>
      </c>
      <c r="F240" s="29">
        <v>7.1341076030000004</v>
      </c>
      <c r="G240" s="29">
        <v>7.7035002759999998</v>
      </c>
      <c r="H240" s="29">
        <v>5.137576868</v>
      </c>
      <c r="I240" s="29">
        <v>5.5019859310000001</v>
      </c>
      <c r="J240" s="29">
        <v>6.0875529110000004</v>
      </c>
      <c r="K240" s="29">
        <v>6.992602207</v>
      </c>
      <c r="L240" s="29">
        <v>7.4803287850000002</v>
      </c>
      <c r="M240" s="29">
        <v>7.7783584680000004</v>
      </c>
      <c r="N240" s="29">
        <v>6.8286510360000001</v>
      </c>
      <c r="O240" s="29">
        <v>6.0986214959999998</v>
      </c>
    </row>
    <row r="241" spans="1:15">
      <c r="A241" s="29" t="s">
        <v>531</v>
      </c>
      <c r="B241" s="29" t="s">
        <v>532</v>
      </c>
      <c r="C241" s="29" t="s">
        <v>591</v>
      </c>
      <c r="D241" s="29" t="s">
        <v>592</v>
      </c>
      <c r="E241" s="29">
        <v>5.3522911349999998</v>
      </c>
      <c r="F241" s="29">
        <v>3.0670217960000001</v>
      </c>
      <c r="G241" s="29">
        <v>5.404884172</v>
      </c>
      <c r="H241" s="29">
        <v>4.7380671129999996</v>
      </c>
      <c r="I241" s="29">
        <v>3.9640744200000002</v>
      </c>
      <c r="J241" s="29">
        <v>5.0013741730000003</v>
      </c>
      <c r="K241" s="29">
        <v>4.6562645250000001</v>
      </c>
      <c r="L241" s="29">
        <v>2.8444168250000001</v>
      </c>
      <c r="M241" s="29">
        <v>1.2371439310000001</v>
      </c>
      <c r="N241" s="29">
        <v>2.548365371</v>
      </c>
      <c r="O241" s="29">
        <v>2.4106467459999998</v>
      </c>
    </row>
    <row r="242" spans="1:15">
      <c r="A242" s="29" t="s">
        <v>533</v>
      </c>
      <c r="B242" s="29" t="s">
        <v>534</v>
      </c>
      <c r="C242" s="29" t="s">
        <v>591</v>
      </c>
      <c r="D242" s="29" t="s">
        <v>592</v>
      </c>
      <c r="E242" s="29">
        <v>3.3917370779999998</v>
      </c>
      <c r="F242" s="29">
        <v>-4.39172925</v>
      </c>
      <c r="G242" s="29">
        <v>3.3232247099999999</v>
      </c>
      <c r="H242" s="29">
        <v>-0.29435441000000001</v>
      </c>
      <c r="I242" s="29">
        <v>1.2699643650000001</v>
      </c>
      <c r="J242" s="29">
        <v>2.2290748050000002</v>
      </c>
      <c r="K242" s="29">
        <v>-0.91254497000000001</v>
      </c>
      <c r="L242" s="29">
        <v>1.8231846970000001</v>
      </c>
      <c r="M242" s="29">
        <v>-6.2964469599999999</v>
      </c>
      <c r="N242" s="29">
        <v>-2.3121156200000001</v>
      </c>
      <c r="O242" s="29">
        <v>-0.24521370000000001</v>
      </c>
    </row>
    <row r="243" spans="1:15">
      <c r="A243" s="29" t="s">
        <v>56</v>
      </c>
      <c r="B243" s="29" t="s">
        <v>535</v>
      </c>
      <c r="C243" s="29" t="s">
        <v>591</v>
      </c>
      <c r="D243" s="29" t="s">
        <v>592</v>
      </c>
      <c r="E243" s="29">
        <v>4.2377768360000001</v>
      </c>
      <c r="F243" s="29">
        <v>3.0434489550000001</v>
      </c>
      <c r="G243" s="29">
        <v>3.510608639</v>
      </c>
      <c r="H243" s="29">
        <v>-1.91717768</v>
      </c>
      <c r="I243" s="29">
        <v>3.9976740020000001</v>
      </c>
      <c r="J243" s="29">
        <v>2.8755238420000002</v>
      </c>
      <c r="K243" s="29">
        <v>2.9713983449999999</v>
      </c>
      <c r="L243" s="29">
        <v>1.194541753</v>
      </c>
      <c r="M243" s="29">
        <v>1.159600975</v>
      </c>
      <c r="N243" s="29">
        <v>1.9169283269999999</v>
      </c>
      <c r="O243" s="29">
        <v>2.664453323</v>
      </c>
    </row>
    <row r="244" spans="1:15">
      <c r="A244" s="29" t="s">
        <v>536</v>
      </c>
      <c r="B244" s="29" t="s">
        <v>537</v>
      </c>
      <c r="C244" s="29" t="s">
        <v>591</v>
      </c>
      <c r="D244" s="29" t="s">
        <v>592</v>
      </c>
      <c r="E244" s="29">
        <v>0.84525145199999996</v>
      </c>
      <c r="F244" s="29">
        <v>-4.7044659199999996</v>
      </c>
      <c r="G244" s="29">
        <v>8.4873721870000001</v>
      </c>
      <c r="H244" s="29">
        <v>11.11349555</v>
      </c>
      <c r="I244" s="29">
        <v>4.7899402069999999</v>
      </c>
      <c r="J244" s="29">
        <v>8.4913093929999999</v>
      </c>
      <c r="K244" s="29">
        <v>5.1666907030000004</v>
      </c>
      <c r="L244" s="29">
        <v>6.0858866320000002</v>
      </c>
      <c r="M244" s="29">
        <v>3.1838315430000002</v>
      </c>
      <c r="N244" s="29">
        <v>7.4708668930000002</v>
      </c>
      <c r="O244" s="29">
        <v>2.8267761180000002</v>
      </c>
    </row>
    <row r="245" spans="1:15">
      <c r="A245" s="29" t="s">
        <v>538</v>
      </c>
      <c r="B245" s="29" t="s">
        <v>539</v>
      </c>
      <c r="C245" s="29" t="s">
        <v>591</v>
      </c>
      <c r="D245" s="29" t="s">
        <v>592</v>
      </c>
      <c r="E245" s="29">
        <v>7.9832609049999999</v>
      </c>
      <c r="F245" s="29">
        <v>-4.4328513899999997</v>
      </c>
      <c r="G245" s="29">
        <v>-2.7294279100000001</v>
      </c>
      <c r="H245" s="29">
        <v>7.515954206</v>
      </c>
      <c r="I245" s="29">
        <v>-3.8357488200000001</v>
      </c>
      <c r="J245" s="29">
        <v>4.5768237039999997</v>
      </c>
      <c r="K245" s="29">
        <v>1.348012682</v>
      </c>
      <c r="L245" s="29">
        <v>9.1428939329999999</v>
      </c>
      <c r="M245" s="29">
        <v>3.0347231529999998</v>
      </c>
      <c r="N245" s="29">
        <v>4.0940177169999998</v>
      </c>
      <c r="O245" s="29">
        <v>2.5</v>
      </c>
    </row>
    <row r="246" spans="1:15">
      <c r="A246" s="29" t="s">
        <v>55</v>
      </c>
      <c r="B246" s="29" t="s">
        <v>540</v>
      </c>
      <c r="C246" s="29" t="s">
        <v>591</v>
      </c>
      <c r="D246" s="29" t="s">
        <v>592</v>
      </c>
      <c r="E246" s="29">
        <v>5.6864168599999996</v>
      </c>
      <c r="F246" s="29">
        <v>5.2691052479999998</v>
      </c>
      <c r="G246" s="29">
        <v>6.3365234270000004</v>
      </c>
      <c r="H246" s="29">
        <v>7.6721554349999996</v>
      </c>
      <c r="I246" s="29">
        <v>4.5001535600000002</v>
      </c>
      <c r="J246" s="29">
        <v>6.7815856009999997</v>
      </c>
      <c r="K246" s="29">
        <v>6.7324618679999997</v>
      </c>
      <c r="L246" s="29">
        <v>6.1606287740000001</v>
      </c>
      <c r="M246" s="29">
        <v>6.8671161959999996</v>
      </c>
      <c r="N246" s="29">
        <v>6.7856801139999998</v>
      </c>
      <c r="O246" s="29">
        <v>5.444967632</v>
      </c>
    </row>
    <row r="247" spans="1:15">
      <c r="A247" s="29" t="s">
        <v>541</v>
      </c>
      <c r="B247" s="29" t="s">
        <v>542</v>
      </c>
      <c r="C247" s="29" t="s">
        <v>591</v>
      </c>
      <c r="D247" s="29" t="s">
        <v>592</v>
      </c>
      <c r="E247" s="29">
        <v>8.7087519009999994</v>
      </c>
      <c r="F247" s="29">
        <v>6.801517348</v>
      </c>
      <c r="G247" s="29">
        <v>5.6376116380000001</v>
      </c>
      <c r="H247" s="29">
        <v>9.391655493</v>
      </c>
      <c r="I247" s="29">
        <v>3.8374556059999998</v>
      </c>
      <c r="J247" s="29">
        <v>3.5869058260000002</v>
      </c>
      <c r="K247" s="29">
        <v>5.1063073240000003</v>
      </c>
      <c r="L247" s="29">
        <v>5.1878598629999999</v>
      </c>
      <c r="M247" s="29">
        <v>4.7810002909999998</v>
      </c>
      <c r="N247" s="29">
        <v>3.897747657</v>
      </c>
      <c r="O247" s="29">
        <v>6.1550799759999997</v>
      </c>
    </row>
    <row r="248" spans="1:15">
      <c r="A248" s="29" t="s">
        <v>80</v>
      </c>
      <c r="B248" s="29" t="s">
        <v>543</v>
      </c>
      <c r="C248" s="29" t="s">
        <v>591</v>
      </c>
      <c r="D248" s="29" t="s">
        <v>592</v>
      </c>
      <c r="E248" s="29">
        <v>2.304024911</v>
      </c>
      <c r="F248" s="29">
        <v>-14.7585622</v>
      </c>
      <c r="G248" s="29">
        <v>3.8343925049999998</v>
      </c>
      <c r="H248" s="29">
        <v>5.4655018460000004</v>
      </c>
      <c r="I248" s="29">
        <v>0.23868172100000001</v>
      </c>
      <c r="J248" s="29">
        <v>-2.6697889999999998E-2</v>
      </c>
      <c r="K248" s="29">
        <v>-6.5526312899999999</v>
      </c>
      <c r="L248" s="29">
        <v>-9.7729607900000008</v>
      </c>
      <c r="M248" s="29">
        <v>2.2350676190000001</v>
      </c>
      <c r="N248" s="29">
        <v>2.466035625</v>
      </c>
      <c r="O248" s="29">
        <v>3.4052985219999998</v>
      </c>
    </row>
    <row r="249" spans="1:15">
      <c r="A249" s="29" t="s">
        <v>544</v>
      </c>
      <c r="B249" s="29" t="s">
        <v>545</v>
      </c>
      <c r="C249" s="29" t="s">
        <v>591</v>
      </c>
      <c r="D249" s="29" t="s">
        <v>592</v>
      </c>
      <c r="E249" s="29">
        <v>5.8624175359999997</v>
      </c>
      <c r="F249" s="29">
        <v>1.7394857340000001</v>
      </c>
      <c r="G249" s="29">
        <v>7.6268880369999996</v>
      </c>
      <c r="H249" s="29">
        <v>6.3051499370000004</v>
      </c>
      <c r="I249" s="29">
        <v>5.2128162590000002</v>
      </c>
      <c r="J249" s="29">
        <v>5.0454664019999997</v>
      </c>
      <c r="K249" s="29">
        <v>4.1488356959999999</v>
      </c>
      <c r="L249" s="29">
        <v>3.5570169229999999</v>
      </c>
      <c r="M249" s="29">
        <v>3.9799898040000001</v>
      </c>
      <c r="N249" s="29">
        <v>4.8064419210000002</v>
      </c>
      <c r="O249" s="29">
        <v>4.5089150389999997</v>
      </c>
    </row>
    <row r="250" spans="1:15">
      <c r="A250" s="29" t="s">
        <v>100</v>
      </c>
      <c r="B250" s="29" t="s">
        <v>546</v>
      </c>
      <c r="C250" s="29" t="s">
        <v>591</v>
      </c>
      <c r="D250" s="29" t="s">
        <v>592</v>
      </c>
      <c r="E250" s="29">
        <v>7.1761446619999996</v>
      </c>
      <c r="F250" s="29">
        <v>4.2434941779999997</v>
      </c>
      <c r="G250" s="29">
        <v>7.8034096679999996</v>
      </c>
      <c r="H250" s="29">
        <v>5.1621330260000002</v>
      </c>
      <c r="I250" s="29">
        <v>3.5381787070000001</v>
      </c>
      <c r="J250" s="29">
        <v>4.6375386430000001</v>
      </c>
      <c r="K250" s="29">
        <v>3.2387912160000001</v>
      </c>
      <c r="L250" s="29">
        <v>0.37074126699999999</v>
      </c>
      <c r="M250" s="29">
        <v>1.689798162</v>
      </c>
      <c r="N250" s="29">
        <v>2.5913386940000001</v>
      </c>
      <c r="O250" s="29">
        <v>1.6200836160000001</v>
      </c>
    </row>
    <row r="251" spans="1:15">
      <c r="A251" s="29" t="s">
        <v>547</v>
      </c>
      <c r="B251" s="29" t="s">
        <v>548</v>
      </c>
      <c r="C251" s="29" t="s">
        <v>591</v>
      </c>
      <c r="D251" s="29" t="s">
        <v>592</v>
      </c>
      <c r="E251" s="29">
        <v>-0.13657981</v>
      </c>
      <c r="F251" s="29">
        <v>-2.5367570700000002</v>
      </c>
      <c r="G251" s="29">
        <v>2.5637665589999998</v>
      </c>
      <c r="H251" s="29">
        <v>1.5508355060000001</v>
      </c>
      <c r="I251" s="29">
        <v>2.2495458519999998</v>
      </c>
      <c r="J251" s="29">
        <v>1.842081071</v>
      </c>
      <c r="K251" s="29">
        <v>2.451973035</v>
      </c>
      <c r="L251" s="29">
        <v>2.880910466</v>
      </c>
      <c r="M251" s="29">
        <v>1.5672151700000001</v>
      </c>
      <c r="N251" s="29">
        <v>2.2170103299999999</v>
      </c>
      <c r="O251" s="29">
        <v>2.927322728</v>
      </c>
    </row>
    <row r="252" spans="1:15">
      <c r="A252" s="29" t="s">
        <v>32</v>
      </c>
      <c r="B252" s="29" t="s">
        <v>549</v>
      </c>
      <c r="C252" s="29" t="s">
        <v>591</v>
      </c>
      <c r="D252" s="29" t="s">
        <v>592</v>
      </c>
      <c r="E252" s="29">
        <v>9.0291610169999998</v>
      </c>
      <c r="F252" s="29">
        <v>8.0509333279999993</v>
      </c>
      <c r="G252" s="29">
        <v>7.5971679610000002</v>
      </c>
      <c r="H252" s="29">
        <v>7.7849058639999997</v>
      </c>
      <c r="I252" s="29">
        <v>7.375687986</v>
      </c>
      <c r="J252" s="29">
        <v>7.5845378490000002</v>
      </c>
      <c r="K252" s="29">
        <v>7.1793995500000003</v>
      </c>
      <c r="L252" s="29">
        <v>7.447705075</v>
      </c>
      <c r="M252" s="29">
        <v>6.0942102389999997</v>
      </c>
      <c r="N252" s="29">
        <v>4.4615260899999996</v>
      </c>
      <c r="O252" s="29">
        <v>5.4464448619999999</v>
      </c>
    </row>
    <row r="253" spans="1:15">
      <c r="A253" s="29" t="s">
        <v>550</v>
      </c>
      <c r="B253" s="29" t="s">
        <v>551</v>
      </c>
      <c r="C253" s="29" t="s">
        <v>591</v>
      </c>
      <c r="D253" s="29" t="s">
        <v>592</v>
      </c>
      <c r="E253" s="29">
        <v>1.5844717930000001</v>
      </c>
      <c r="F253" s="29">
        <v>-2.09906126</v>
      </c>
      <c r="G253" s="29">
        <v>-3.3534374100000002</v>
      </c>
      <c r="H253" s="29">
        <v>-0.41929617000000002</v>
      </c>
      <c r="I253" s="29">
        <v>1.382087412</v>
      </c>
      <c r="J253" s="29">
        <v>1.832976653</v>
      </c>
      <c r="K253" s="29">
        <v>1.2140389199999999</v>
      </c>
      <c r="L253" s="29">
        <v>1.330275498</v>
      </c>
      <c r="M253" s="29">
        <v>1.897440944</v>
      </c>
      <c r="N253" s="29">
        <v>1.0003578790000001</v>
      </c>
      <c r="O253" s="29">
        <v>2.1631289439999999</v>
      </c>
    </row>
    <row r="254" spans="1:15">
      <c r="A254" s="29" t="s">
        <v>552</v>
      </c>
      <c r="B254" s="29" t="s">
        <v>553</v>
      </c>
      <c r="C254" s="29" t="s">
        <v>591</v>
      </c>
      <c r="D254" s="29" t="s">
        <v>592</v>
      </c>
      <c r="E254" s="29">
        <v>5.2778541240000001</v>
      </c>
      <c r="F254" s="29">
        <v>-3.20230266</v>
      </c>
      <c r="G254" s="29">
        <v>-1.48879125</v>
      </c>
      <c r="H254" s="29">
        <v>4.1764253589999996</v>
      </c>
      <c r="I254" s="29">
        <v>5.6259569750000002</v>
      </c>
      <c r="J254" s="29">
        <v>1.3430940360000001</v>
      </c>
      <c r="K254" s="29">
        <v>-3.8943864700000002</v>
      </c>
      <c r="L254" s="29"/>
      <c r="M254" s="29"/>
      <c r="N254" s="29"/>
      <c r="O254" s="29"/>
    </row>
    <row r="255" spans="1:15">
      <c r="A255" s="29" t="s">
        <v>554</v>
      </c>
      <c r="B255" s="29" t="s">
        <v>555</v>
      </c>
      <c r="C255" s="29" t="s">
        <v>591</v>
      </c>
      <c r="D255" s="29" t="s">
        <v>592</v>
      </c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</row>
    <row r="256" spans="1:15">
      <c r="A256" s="29" t="s">
        <v>556</v>
      </c>
      <c r="B256" s="29" t="s">
        <v>557</v>
      </c>
      <c r="C256" s="29" t="s">
        <v>591</v>
      </c>
      <c r="D256" s="29" t="s">
        <v>592</v>
      </c>
      <c r="E256" s="29">
        <v>0.94170403599999997</v>
      </c>
      <c r="F256" s="29">
        <v>-6.6414926699999999</v>
      </c>
      <c r="G256" s="29">
        <v>0.90411610799999997</v>
      </c>
      <c r="H256" s="29">
        <v>-8.1584532000000003</v>
      </c>
      <c r="I256" s="29">
        <v>-15.0192555</v>
      </c>
      <c r="J256" s="29">
        <v>-5.8308157100000004</v>
      </c>
      <c r="K256" s="29">
        <v>-0.86621751999999996</v>
      </c>
      <c r="L256" s="29">
        <v>0.194174757</v>
      </c>
      <c r="M256" s="29">
        <v>0.90439276499999999</v>
      </c>
      <c r="N256" s="29">
        <v>-1.6965428899999999</v>
      </c>
      <c r="O256" s="29"/>
    </row>
    <row r="257" spans="1:15">
      <c r="A257" s="29" t="s">
        <v>38</v>
      </c>
      <c r="B257" s="29" t="s">
        <v>558</v>
      </c>
      <c r="C257" s="29" t="s">
        <v>591</v>
      </c>
      <c r="D257" s="29" t="s">
        <v>592</v>
      </c>
      <c r="E257" s="29">
        <v>5.6617712080000002</v>
      </c>
      <c r="F257" s="29">
        <v>5.397897543</v>
      </c>
      <c r="G257" s="29">
        <v>6.4232382169999998</v>
      </c>
      <c r="H257" s="29">
        <v>6.2403027489999996</v>
      </c>
      <c r="I257" s="29">
        <v>5.2473671560000001</v>
      </c>
      <c r="J257" s="29">
        <v>5.4218829910000004</v>
      </c>
      <c r="K257" s="29">
        <v>5.9836546369999999</v>
      </c>
      <c r="L257" s="29">
        <v>6.6792887890000001</v>
      </c>
      <c r="M257" s="29">
        <v>6.2108116679999998</v>
      </c>
      <c r="N257" s="29">
        <v>6.8122456600000003</v>
      </c>
      <c r="O257" s="29">
        <v>7.0757886169999997</v>
      </c>
    </row>
    <row r="258" spans="1:15">
      <c r="A258" s="29" t="s">
        <v>559</v>
      </c>
      <c r="B258" s="29" t="s">
        <v>560</v>
      </c>
      <c r="C258" s="29" t="s">
        <v>591</v>
      </c>
      <c r="D258" s="29" t="s">
        <v>592</v>
      </c>
      <c r="E258" s="29">
        <v>6.4485213579999998</v>
      </c>
      <c r="F258" s="29">
        <v>3.3128158019999998</v>
      </c>
      <c r="G258" s="29">
        <v>1.629081596</v>
      </c>
      <c r="H258" s="29">
        <v>1.2232255350000001</v>
      </c>
      <c r="I258" s="29">
        <v>1.754749927</v>
      </c>
      <c r="J258" s="29">
        <v>1.96914608</v>
      </c>
      <c r="K258" s="29">
        <v>2.3043471019999999</v>
      </c>
      <c r="L258" s="29">
        <v>0.16286645</v>
      </c>
      <c r="M258" s="29">
        <v>3.4715447149999998</v>
      </c>
      <c r="N258" s="29">
        <v>4.4126659860000004</v>
      </c>
      <c r="O258" s="29">
        <v>2.7993919599999999</v>
      </c>
    </row>
    <row r="259" spans="1:15">
      <c r="A259" s="29" t="s">
        <v>561</v>
      </c>
      <c r="B259" s="29" t="s">
        <v>562</v>
      </c>
      <c r="C259" s="29" t="s">
        <v>591</v>
      </c>
      <c r="D259" s="29" t="s">
        <v>592</v>
      </c>
      <c r="E259" s="29">
        <v>1.8534630599999999</v>
      </c>
      <c r="F259" s="29">
        <v>-1.67402066</v>
      </c>
      <c r="G259" s="29">
        <v>4.3006518729999996</v>
      </c>
      <c r="H259" s="29">
        <v>3.1402765540000002</v>
      </c>
      <c r="I259" s="29">
        <v>2.5169628529999999</v>
      </c>
      <c r="J259" s="29">
        <v>2.6629359789999998</v>
      </c>
      <c r="K259" s="29">
        <v>2.8474592900000002</v>
      </c>
      <c r="L259" s="29">
        <v>2.8791524559999999</v>
      </c>
      <c r="M259" s="29">
        <v>2.5921716880000001</v>
      </c>
      <c r="N259" s="29">
        <v>3.261971339</v>
      </c>
      <c r="O259" s="29">
        <v>3.0423131579999998</v>
      </c>
    </row>
    <row r="260" spans="1:15">
      <c r="A260" s="29" t="s">
        <v>563</v>
      </c>
      <c r="B260" s="29" t="s">
        <v>564</v>
      </c>
      <c r="C260" s="29" t="s">
        <v>591</v>
      </c>
      <c r="D260" s="29" t="s">
        <v>592</v>
      </c>
      <c r="E260" s="29">
        <v>1.0090877549999999</v>
      </c>
      <c r="F260" s="29">
        <v>-4.80827385</v>
      </c>
      <c r="G260" s="29">
        <v>0.479158678</v>
      </c>
      <c r="H260" s="29">
        <v>4.1733934579999996</v>
      </c>
      <c r="I260" s="29">
        <v>-4.0887237699999996</v>
      </c>
      <c r="J260" s="29">
        <v>-0.41884440000000001</v>
      </c>
      <c r="K260" s="29">
        <v>7.8245334999999999E-2</v>
      </c>
      <c r="L260" s="29">
        <v>4.272188528</v>
      </c>
      <c r="M260" s="29">
        <v>8.0541604380000003</v>
      </c>
      <c r="N260" s="29">
        <v>1.01555952</v>
      </c>
      <c r="O260" s="29">
        <v>-2.16809568</v>
      </c>
    </row>
    <row r="261" spans="1:15">
      <c r="A261" s="29" t="s">
        <v>565</v>
      </c>
      <c r="B261" s="29" t="s">
        <v>566</v>
      </c>
      <c r="C261" s="29" t="s">
        <v>591</v>
      </c>
      <c r="D261" s="29" t="s">
        <v>592</v>
      </c>
      <c r="E261" s="29">
        <v>6.3058560679999998</v>
      </c>
      <c r="F261" s="29">
        <v>3.5953435659999999</v>
      </c>
      <c r="G261" s="29">
        <v>3.3099076080000001</v>
      </c>
      <c r="H261" s="29">
        <v>4.3752839620000001</v>
      </c>
      <c r="I261" s="29">
        <v>2.810260671</v>
      </c>
      <c r="J261" s="29">
        <v>3.4395508819999998</v>
      </c>
      <c r="K261" s="29">
        <v>1.222167987</v>
      </c>
      <c r="L261" s="29">
        <v>4.0951953300000001</v>
      </c>
      <c r="M261" s="29">
        <v>4.0709488550000001</v>
      </c>
      <c r="N261" s="29">
        <v>4.22563055</v>
      </c>
      <c r="O261" s="29">
        <v>3.8156192020000002</v>
      </c>
    </row>
    <row r="262" spans="1:15">
      <c r="A262" s="29" t="s">
        <v>567</v>
      </c>
      <c r="B262" s="29" t="s">
        <v>568</v>
      </c>
      <c r="C262" s="29" t="s">
        <v>591</v>
      </c>
      <c r="D262" s="29" t="s">
        <v>592</v>
      </c>
      <c r="E262" s="29">
        <v>3.6475694700000001</v>
      </c>
      <c r="F262" s="29">
        <v>3.8662295160000002</v>
      </c>
      <c r="G262" s="29">
        <v>7.70230704</v>
      </c>
      <c r="H262" s="29">
        <v>-12.714823000000001</v>
      </c>
      <c r="I262" s="29">
        <v>2.3928856820000002</v>
      </c>
      <c r="J262" s="29">
        <v>4.823414981</v>
      </c>
      <c r="K262" s="29">
        <v>-0.18859144999999999</v>
      </c>
      <c r="L262" s="29">
        <v>-27.994438500000001</v>
      </c>
      <c r="M262" s="29">
        <v>-9.3750595099999998</v>
      </c>
      <c r="N262" s="29">
        <v>-5.0720100199999996</v>
      </c>
      <c r="O262" s="29">
        <v>0.75259867899999999</v>
      </c>
    </row>
    <row r="263" spans="1:15">
      <c r="A263" s="29" t="s">
        <v>52</v>
      </c>
      <c r="B263" s="29" t="s">
        <v>569</v>
      </c>
      <c r="C263" s="29" t="s">
        <v>591</v>
      </c>
      <c r="D263" s="29" t="s">
        <v>592</v>
      </c>
      <c r="E263" s="29">
        <v>3.1910467410000001</v>
      </c>
      <c r="F263" s="29">
        <v>-1.53808933</v>
      </c>
      <c r="G263" s="29">
        <v>3.0397308139999999</v>
      </c>
      <c r="H263" s="29">
        <v>3.284168142</v>
      </c>
      <c r="I263" s="29">
        <v>2.2133548080000001</v>
      </c>
      <c r="J263" s="29">
        <v>2.4852004999999999</v>
      </c>
      <c r="K263" s="29">
        <v>1.8469916040000001</v>
      </c>
      <c r="L263" s="29">
        <v>1.1937328009999999</v>
      </c>
      <c r="M263" s="29">
        <v>0.39908792999999998</v>
      </c>
      <c r="N263" s="29">
        <v>1.4145126260000001</v>
      </c>
      <c r="O263" s="29">
        <v>0.78705557000000004</v>
      </c>
    </row>
    <row r="264" spans="1:15">
      <c r="A264" s="29" t="s">
        <v>57</v>
      </c>
      <c r="B264" s="29" t="s">
        <v>570</v>
      </c>
      <c r="C264" s="29" t="s">
        <v>591</v>
      </c>
      <c r="D264" s="29" t="s">
        <v>592</v>
      </c>
      <c r="E264" s="29">
        <v>7.7738958150000004</v>
      </c>
      <c r="F264" s="29">
        <v>9.2203484059999994</v>
      </c>
      <c r="G264" s="29">
        <v>10.29822332</v>
      </c>
      <c r="H264" s="29">
        <v>5.5646023370000002</v>
      </c>
      <c r="I264" s="29">
        <v>7.5975932110000004</v>
      </c>
      <c r="J264" s="29">
        <v>5.0574909259999998</v>
      </c>
      <c r="K264" s="29">
        <v>4.6977291499999998</v>
      </c>
      <c r="L264" s="29">
        <v>2.919980212</v>
      </c>
      <c r="M264" s="29">
        <v>3.7767754920000001</v>
      </c>
      <c r="N264" s="29">
        <v>3.504325948</v>
      </c>
      <c r="O264" s="29">
        <v>4.0348115699999996</v>
      </c>
    </row>
    <row r="265" spans="1:15">
      <c r="A265" s="29" t="s">
        <v>48</v>
      </c>
      <c r="B265" s="29" t="s">
        <v>571</v>
      </c>
      <c r="C265" s="29" t="s">
        <v>591</v>
      </c>
      <c r="D265" s="29" t="s">
        <v>592</v>
      </c>
      <c r="E265" s="29">
        <v>-17.668946300000002</v>
      </c>
      <c r="F265" s="29">
        <v>12.01955993</v>
      </c>
      <c r="G265" s="29">
        <v>19.67532314</v>
      </c>
      <c r="H265" s="29">
        <v>14.19391296</v>
      </c>
      <c r="I265" s="29">
        <v>16.665428769999998</v>
      </c>
      <c r="J265" s="29">
        <v>1.989492762</v>
      </c>
      <c r="K265" s="29">
        <v>2.376929327</v>
      </c>
      <c r="L265" s="29">
        <v>1.7798727029999999</v>
      </c>
      <c r="M265" s="29">
        <v>0.75586925100000002</v>
      </c>
      <c r="N265" s="29">
        <v>4.7040353909999997</v>
      </c>
      <c r="O265" s="29">
        <v>4.8296735909999997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国家流量</vt:lpstr>
      <vt:lpstr>OFDI(all)</vt:lpstr>
      <vt:lpstr>国家存量</vt:lpstr>
      <vt:lpstr>OFDI</vt:lpstr>
      <vt:lpstr>08-18EPI汇总</vt:lpstr>
      <vt:lpstr>EPI</vt:lpstr>
      <vt:lpstr>国家GDP</vt:lpstr>
      <vt:lpstr>国家GDP增速</vt:lpstr>
      <vt:lpstr>GDP增速（all）</vt:lpstr>
      <vt:lpstr>RT</vt:lpstr>
      <vt:lpstr>RT(all)</vt:lpstr>
      <vt:lpstr>mineral</vt:lpstr>
      <vt:lpstr>fuel(all)</vt:lpstr>
      <vt:lpstr>mineral(countries)</vt:lpstr>
      <vt:lpstr>fuel</vt:lpstr>
      <vt:lpstr>GDP(all)</vt:lpstr>
      <vt:lpstr>WAGE</vt:lpstr>
      <vt:lpstr>WAGE(all)</vt:lpstr>
      <vt:lpstr>LFP(all)</vt:lpstr>
      <vt:lpstr>LFP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2020-10-13T02:12:32Z</dcterms:created>
  <dcterms:modified xsi:type="dcterms:W3CDTF">2020-10-13T10:19:52Z</dcterms:modified>
</cp:coreProperties>
</file>