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ishanshan\Desktop\"/>
    </mc:Choice>
  </mc:AlternateContent>
  <xr:revisionPtr revIDLastSave="0" documentId="13_ncr:1_{5D71280E-9BE4-4DAD-9DF2-C8D988BBBC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作業勤務報告書(新)" sheetId="2" r:id="rId1"/>
    <sheet name="祝日" sheetId="4" state="hidden" r:id="rId2"/>
  </sheets>
  <definedNames>
    <definedName name="祝日">祝日!$A$2:$A$44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2" l="1"/>
  <c r="B38" i="2"/>
  <c r="B39" i="2"/>
  <c r="A37" i="2"/>
  <c r="A38" i="2"/>
  <c r="A39" i="2" s="1"/>
  <c r="I40" i="2"/>
  <c r="I38" i="2"/>
  <c r="I37" i="2"/>
  <c r="C40" i="2" l="1"/>
  <c r="H58" i="2" l="1"/>
  <c r="I58" i="2" s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9" i="2"/>
  <c r="K9" i="2" s="1"/>
  <c r="B9" i="2"/>
  <c r="A9" i="2"/>
  <c r="A10" i="2" s="1"/>
  <c r="K10" i="2" l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B10" i="2"/>
  <c r="A11" i="2"/>
  <c r="B11" i="2" l="1"/>
  <c r="A12" i="2"/>
  <c r="A13" i="2" l="1"/>
  <c r="B12" i="2"/>
  <c r="B13" i="2" l="1"/>
  <c r="A14" i="2"/>
  <c r="A15" i="2" l="1"/>
  <c r="B14" i="2"/>
  <c r="A16" i="2" l="1"/>
  <c r="B15" i="2"/>
  <c r="A17" i="2" l="1"/>
  <c r="B16" i="2"/>
  <c r="B17" i="2" l="1"/>
  <c r="A18" i="2"/>
  <c r="B18" i="2" l="1"/>
  <c r="A19" i="2"/>
  <c r="B19" i="2" l="1"/>
  <c r="A20" i="2"/>
  <c r="B20" i="2" l="1"/>
  <c r="A21" i="2"/>
  <c r="B21" i="2" l="1"/>
  <c r="A22" i="2"/>
  <c r="B22" i="2" l="1"/>
  <c r="A23" i="2"/>
  <c r="A24" i="2" l="1"/>
  <c r="B23" i="2"/>
  <c r="B24" i="2" l="1"/>
  <c r="A25" i="2"/>
  <c r="B25" i="2" l="1"/>
  <c r="A26" i="2"/>
  <c r="B26" i="2" l="1"/>
  <c r="A27" i="2"/>
  <c r="B27" i="2" l="1"/>
  <c r="A28" i="2"/>
  <c r="B28" i="2" l="1"/>
  <c r="A29" i="2"/>
  <c r="B29" i="2" l="1"/>
  <c r="A30" i="2"/>
  <c r="B30" i="2" l="1"/>
  <c r="A31" i="2"/>
  <c r="A32" i="2" l="1"/>
  <c r="B31" i="2"/>
  <c r="A33" i="2" l="1"/>
  <c r="B32" i="2"/>
  <c r="B33" i="2" l="1"/>
  <c r="A34" i="2"/>
  <c r="A35" i="2" l="1"/>
  <c r="B34" i="2"/>
  <c r="B35" i="2" l="1"/>
  <c r="A36" i="2"/>
  <c r="B36" i="2" l="1"/>
  <c r="K40" i="2" l="1"/>
</calcChain>
</file>

<file path=xl/sharedStrings.xml><?xml version="1.0" encoding="utf-8"?>
<sst xmlns="http://schemas.openxmlformats.org/spreadsheetml/2006/main" count="52" uniqueCount="32">
  <si>
    <t xml:space="preserve">作　業　勤　務　報　告　書 </t>
    <phoneticPr fontId="2"/>
  </si>
  <si>
    <t>年</t>
    <rPh sb="0" eb="1">
      <t>ネン</t>
    </rPh>
    <phoneticPr fontId="2"/>
  </si>
  <si>
    <t>月</t>
    <rPh sb="0" eb="1">
      <t>ゲツ</t>
    </rPh>
    <phoneticPr fontId="2"/>
  </si>
  <si>
    <t>氏　名：</t>
    <rPh sb="0" eb="1">
      <t>シ</t>
    </rPh>
    <rPh sb="2" eb="3">
      <t>メイ</t>
    </rPh>
    <phoneticPr fontId="2"/>
  </si>
  <si>
    <t>日  付</t>
    <rPh sb="0" eb="1">
      <t>ヒ</t>
    </rPh>
    <rPh sb="3" eb="4">
      <t>ヅケ</t>
    </rPh>
    <phoneticPr fontId="2"/>
  </si>
  <si>
    <t>曜日</t>
    <rPh sb="0" eb="1">
      <t>ヒカリ</t>
    </rPh>
    <rPh sb="1" eb="2">
      <t>ヒ</t>
    </rPh>
    <phoneticPr fontId="2"/>
  </si>
  <si>
    <t>作業内容</t>
    <rPh sb="0" eb="2">
      <t>サギョウ</t>
    </rPh>
    <rPh sb="2" eb="4">
      <t>ナイヨウ</t>
    </rPh>
    <phoneticPr fontId="2"/>
  </si>
  <si>
    <t>開始
時刻</t>
    <rPh sb="0" eb="1">
      <t>カイ</t>
    </rPh>
    <rPh sb="1" eb="2">
      <t>ハジメ</t>
    </rPh>
    <rPh sb="3" eb="5">
      <t>ジコク</t>
    </rPh>
    <phoneticPr fontId="2"/>
  </si>
  <si>
    <t>終了
時刻</t>
    <rPh sb="0" eb="1">
      <t>シュウ</t>
    </rPh>
    <rPh sb="1" eb="2">
      <t>リョウ</t>
    </rPh>
    <rPh sb="3" eb="5">
      <t>ジコク</t>
    </rPh>
    <phoneticPr fontId="2"/>
  </si>
  <si>
    <t>休憩
時間</t>
    <rPh sb="0" eb="1">
      <t>キュウ</t>
    </rPh>
    <rPh sb="1" eb="2">
      <t>イコイ</t>
    </rPh>
    <rPh sb="3" eb="5">
      <t>ジカン</t>
    </rPh>
    <phoneticPr fontId="2"/>
  </si>
  <si>
    <t>残業
時間</t>
    <rPh sb="0" eb="1">
      <t>ザン</t>
    </rPh>
    <rPh sb="1" eb="2">
      <t>ギョウ</t>
    </rPh>
    <rPh sb="3" eb="5">
      <t>ジカン</t>
    </rPh>
    <phoneticPr fontId="2"/>
  </si>
  <si>
    <t>日勤務
時間数</t>
    <rPh sb="0" eb="1">
      <t>ニチ</t>
    </rPh>
    <rPh sb="1" eb="3">
      <t>キンム</t>
    </rPh>
    <rPh sb="4" eb="7">
      <t>ジカンスウ</t>
    </rPh>
    <phoneticPr fontId="2"/>
  </si>
  <si>
    <t>月累計
時間数</t>
    <rPh sb="0" eb="1">
      <t>ガツ</t>
    </rPh>
    <rPh sb="1" eb="3">
      <t>ルイケイ</t>
    </rPh>
    <rPh sb="4" eb="7">
      <t>ジカンスウ</t>
    </rPh>
    <phoneticPr fontId="2"/>
  </si>
  <si>
    <t>実動日数：</t>
    <phoneticPr fontId="2"/>
  </si>
  <si>
    <t>残業時間数：</t>
    <phoneticPr fontId="2"/>
  </si>
  <si>
    <t>作業時間累計</t>
    <rPh sb="2" eb="4">
      <t>ジカン</t>
    </rPh>
    <phoneticPr fontId="2"/>
  </si>
  <si>
    <t>承　認　印</t>
    <phoneticPr fontId="2"/>
  </si>
  <si>
    <r>
      <t>※１　残業時間：１日８時間を超えた労働時間を計算しています。</t>
    </r>
    <r>
      <rPr>
        <sz val="11"/>
        <color indexed="10"/>
        <rFont val="ＭＳ Ｐゴシック"/>
        <family val="3"/>
        <charset val="128"/>
      </rPr>
      <t>(深夜残業、休日残業の計算が含めていません。)</t>
    </r>
    <rPh sb="3" eb="7">
      <t>ザンギョウジカン</t>
    </rPh>
    <rPh sb="31" eb="33">
      <t>シンヤ</t>
    </rPh>
    <rPh sb="33" eb="35">
      <t>ザンギョウ</t>
    </rPh>
    <rPh sb="36" eb="38">
      <t>キュウジツ</t>
    </rPh>
    <rPh sb="38" eb="40">
      <t>ザンギョウ</t>
    </rPh>
    <rPh sb="41" eb="43">
      <t>ケイサン</t>
    </rPh>
    <rPh sb="44" eb="45">
      <t>フク</t>
    </rPh>
    <phoneticPr fontId="2"/>
  </si>
  <si>
    <t>※２　実動日数：手動で入力してください。</t>
    <phoneticPr fontId="2"/>
  </si>
  <si>
    <t>※３　時間記入単位は各現場責任者に確認して下さい→</t>
    <rPh sb="3" eb="5">
      <t>ジカン</t>
    </rPh>
    <rPh sb="5" eb="7">
      <t>キニュウ</t>
    </rPh>
    <rPh sb="7" eb="9">
      <t>タンイ</t>
    </rPh>
    <rPh sb="10" eb="13">
      <t>カクゲンバ</t>
    </rPh>
    <rPh sb="13" eb="15">
      <t>セキニン</t>
    </rPh>
    <rPh sb="15" eb="16">
      <t>シャ</t>
    </rPh>
    <rPh sb="17" eb="19">
      <t>カクニン</t>
    </rPh>
    <rPh sb="21" eb="22">
      <t>クダ</t>
    </rPh>
    <phoneticPr fontId="2"/>
  </si>
  <si>
    <t>※４　毎日標準作業時間を記入してください→</t>
    <rPh sb="3" eb="5">
      <t>マイニチ</t>
    </rPh>
    <rPh sb="5" eb="7">
      <t>ヒョウジュン</t>
    </rPh>
    <rPh sb="7" eb="9">
      <t>サギョウ</t>
    </rPh>
    <rPh sb="9" eb="11">
      <t>ジカン</t>
    </rPh>
    <rPh sb="12" eb="14">
      <t>キニュウ</t>
    </rPh>
    <phoneticPr fontId="2"/>
  </si>
  <si>
    <t>※記入例</t>
    <rPh sb="1" eb="3">
      <t>キニュウ</t>
    </rPh>
    <rPh sb="3" eb="4">
      <t>レイ</t>
    </rPh>
    <phoneticPr fontId="2"/>
  </si>
  <si>
    <t>開始
時刻</t>
    <rPh sb="0" eb="2">
      <t>カイシ</t>
    </rPh>
    <phoneticPr fontId="2"/>
  </si>
  <si>
    <t>終了
時刻</t>
    <rPh sb="0" eb="2">
      <t>シュウリョウ</t>
    </rPh>
    <phoneticPr fontId="2"/>
  </si>
  <si>
    <t>休憩
時間</t>
    <rPh sb="0" eb="2">
      <t>キュウケイ</t>
    </rPh>
    <phoneticPr fontId="2"/>
  </si>
  <si>
    <t>残業
時間</t>
    <rPh sb="0" eb="2">
      <t>ザンギョウ</t>
    </rPh>
    <rPh sb="3" eb="5">
      <t>ジカン</t>
    </rPh>
    <phoneticPr fontId="2"/>
  </si>
  <si>
    <t>祝日一覧</t>
    <phoneticPr fontId="2"/>
  </si>
  <si>
    <t>ユーザ企業名：</t>
    <phoneticPr fontId="2"/>
  </si>
  <si>
    <t>蔡サンサン</t>
    <rPh sb="0" eb="1">
      <t>サイ</t>
    </rPh>
    <phoneticPr fontId="2"/>
  </si>
  <si>
    <t>2022</t>
    <phoneticPr fontId="2"/>
  </si>
  <si>
    <t>1</t>
    <phoneticPr fontId="2"/>
  </si>
  <si>
    <t>ADF作業</t>
    <rPh sb="3" eb="5">
      <t>サギョウ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</si>
</sst>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&quot;月&quot;d&quot;日&quot;;@"/>
    <numFmt numFmtId="177" formatCode="[$-F400]h:mm:ss\ AM/PM"/>
    <numFmt numFmtId="178" formatCode="h:mm;@"/>
    <numFmt numFmtId="179" formatCode="mm/dd"/>
    <numFmt numFmtId="180" formatCode="aaa"/>
    <numFmt numFmtId="181" formatCode="0.0_);[Red]\(0.0\)"/>
    <numFmt numFmtId="182" formatCode="0.00_);[Red]\(0.00\)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/>
  </cellStyleXfs>
  <cellXfs count="92">
    <xf numFmtId="0" fontId="0" fillId="0" borderId="0" xfId="0">
      <alignment vertical="center"/>
    </xf>
    <xf numFmtId="178" fontId="4" fillId="0" borderId="1" xfId="0" applyNumberFormat="1" applyFont="1" applyBorder="1" applyAlignment="1">
      <alignment horizontal="center"/>
    </xf>
    <xf numFmtId="0" fontId="4" fillId="2" borderId="1" xfId="1" applyNumberFormat="1" applyFon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/>
    </xf>
    <xf numFmtId="177" fontId="0" fillId="0" borderId="0" xfId="0" applyNumberFormat="1">
      <alignment vertical="center"/>
    </xf>
    <xf numFmtId="0" fontId="0" fillId="0" borderId="0" xfId="1" applyNumberFormat="1" applyFont="1" applyAlignment="1"/>
    <xf numFmtId="176" fontId="0" fillId="0" borderId="0" xfId="0" applyNumberFormat="1" applyAlignment="1"/>
    <xf numFmtId="176" fontId="0" fillId="0" borderId="0" xfId="0" applyNumberFormat="1" applyAlignment="1">
      <alignment horizontal="center"/>
    </xf>
    <xf numFmtId="0" fontId="3" fillId="3" borderId="1" xfId="0" applyFont="1" applyFill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20" fontId="3" fillId="3" borderId="1" xfId="0" applyNumberFormat="1" applyFont="1" applyFill="1" applyBorder="1" applyProtection="1">
      <alignment vertical="center"/>
      <protection locked="0"/>
    </xf>
    <xf numFmtId="20" fontId="0" fillId="0" borderId="0" xfId="0" applyNumberFormat="1">
      <alignment vertical="center"/>
    </xf>
    <xf numFmtId="177" fontId="4" fillId="0" borderId="1" xfId="0" applyNumberFormat="1" applyFont="1" applyBorder="1" applyAlignment="1">
      <alignment horizontal="center" wrapText="1"/>
    </xf>
    <xf numFmtId="0" fontId="4" fillId="0" borderId="1" xfId="1" applyNumberFormat="1" applyFont="1" applyBorder="1" applyAlignment="1">
      <alignment horizontal="center" wrapText="1"/>
    </xf>
    <xf numFmtId="49" fontId="0" fillId="0" borderId="0" xfId="0" applyNumberFormat="1">
      <alignment vertical="center"/>
    </xf>
    <xf numFmtId="49" fontId="0" fillId="0" borderId="2" xfId="0" applyNumberFormat="1" applyBorder="1" applyAlignment="1">
      <alignment vertical="center"/>
    </xf>
    <xf numFmtId="49" fontId="0" fillId="4" borderId="0" xfId="0" applyNumberFormat="1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179" fontId="7" fillId="0" borderId="8" xfId="0" applyNumberFormat="1" applyFont="1" applyBorder="1" applyAlignment="1">
      <alignment horizontal="center" vertical="center"/>
    </xf>
    <xf numFmtId="180" fontId="7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 applyAlignment="1">
      <alignment horizontal="left"/>
    </xf>
    <xf numFmtId="176" fontId="0" fillId="0" borderId="11" xfId="0" applyNumberFormat="1" applyBorder="1" applyAlignment="1">
      <alignment horizontal="left"/>
    </xf>
    <xf numFmtId="178" fontId="0" fillId="0" borderId="12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49" fontId="8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0" fontId="7" fillId="0" borderId="0" xfId="0" applyFont="1" applyBorder="1" applyAlignment="1">
      <alignment vertical="center"/>
    </xf>
    <xf numFmtId="182" fontId="0" fillId="0" borderId="12" xfId="0" applyNumberFormat="1" applyBorder="1" applyAlignment="1">
      <alignment horizontal="center" vertical="center"/>
    </xf>
    <xf numFmtId="182" fontId="0" fillId="4" borderId="3" xfId="0" applyNumberFormat="1" applyFill="1" applyBorder="1" applyAlignment="1">
      <alignment horizontal="center" vertical="center" wrapText="1"/>
    </xf>
    <xf numFmtId="178" fontId="0" fillId="5" borderId="9" xfId="0" applyNumberFormat="1" applyFill="1" applyBorder="1" applyAlignment="1">
      <alignment horizontal="center" vertical="center"/>
    </xf>
    <xf numFmtId="49" fontId="3" fillId="0" borderId="2" xfId="0" applyNumberFormat="1" applyFont="1" applyBorder="1" applyAlignment="1">
      <alignment vertical="center"/>
    </xf>
    <xf numFmtId="20" fontId="0" fillId="6" borderId="9" xfId="0" applyNumberFormat="1" applyFill="1" applyBorder="1" applyAlignment="1">
      <alignment horizontal="center" vertical="center"/>
    </xf>
    <xf numFmtId="20" fontId="0" fillId="6" borderId="1" xfId="0" applyNumberFormat="1" applyFill="1" applyBorder="1" applyAlignment="1">
      <alignment horizontal="center" vertical="center"/>
    </xf>
    <xf numFmtId="178" fontId="0" fillId="6" borderId="12" xfId="0" applyNumberFormat="1" applyFill="1" applyBorder="1" applyAlignment="1">
      <alignment horizontal="center" vertical="center"/>
    </xf>
    <xf numFmtId="178" fontId="0" fillId="6" borderId="9" xfId="0" applyNumberFormat="1" applyFill="1" applyBorder="1" applyAlignment="1">
      <alignment horizontal="center" vertical="center"/>
    </xf>
    <xf numFmtId="182" fontId="0" fillId="6" borderId="12" xfId="0" applyNumberFormat="1" applyFill="1" applyBorder="1" applyAlignment="1">
      <alignment horizontal="center" vertical="center"/>
    </xf>
    <xf numFmtId="178" fontId="0" fillId="6" borderId="22" xfId="0" applyNumberFormat="1" applyFill="1" applyBorder="1" applyAlignment="1">
      <alignment horizontal="center" vertical="center"/>
    </xf>
    <xf numFmtId="178" fontId="0" fillId="6" borderId="10" xfId="0" applyNumberFormat="1" applyFill="1" applyBorder="1" applyAlignment="1">
      <alignment horizontal="center" vertical="center"/>
    </xf>
    <xf numFmtId="178" fontId="0" fillId="0" borderId="12" xfId="0" applyNumberFormat="1" applyFill="1" applyBorder="1" applyAlignment="1">
      <alignment horizontal="center" vertical="center"/>
    </xf>
    <xf numFmtId="178" fontId="0" fillId="0" borderId="9" xfId="0" applyNumberFormat="1" applyFill="1" applyBorder="1" applyAlignment="1">
      <alignment horizontal="center" vertical="center"/>
    </xf>
    <xf numFmtId="182" fontId="0" fillId="0" borderId="12" xfId="0" applyNumberFormat="1" applyFill="1" applyBorder="1" applyAlignment="1">
      <alignment horizontal="center" vertical="center"/>
    </xf>
    <xf numFmtId="20" fontId="0" fillId="7" borderId="9" xfId="0" applyNumberFormat="1" applyFill="1" applyBorder="1" applyAlignment="1">
      <alignment horizontal="center" vertical="center"/>
    </xf>
    <xf numFmtId="20" fontId="0" fillId="7" borderId="1" xfId="0" applyNumberFormat="1" applyFill="1" applyBorder="1" applyAlignment="1">
      <alignment horizontal="center" vertical="center"/>
    </xf>
    <xf numFmtId="49" fontId="3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49" fontId="3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49" fontId="0" fillId="0" borderId="4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49" fontId="3" fillId="0" borderId="2" xfId="0" applyNumberFormat="1" applyFont="1" applyBorder="1" applyAlignment="1">
      <alignment vertical="center" wrapText="1"/>
    </xf>
    <xf numFmtId="181" fontId="3" fillId="0" borderId="2" xfId="0" applyNumberFormat="1" applyFont="1" applyBorder="1" applyAlignment="1">
      <alignment horizontal="center" vertical="center"/>
    </xf>
    <xf numFmtId="49" fontId="0" fillId="6" borderId="1" xfId="0" applyNumberFormat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6" borderId="12" xfId="0" applyFill="1" applyBorder="1" applyAlignment="1">
      <alignment horizontal="left" vertical="top"/>
    </xf>
    <xf numFmtId="49" fontId="5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9" fontId="0" fillId="4" borderId="7" xfId="0" applyNumberFormat="1" applyFill="1" applyBorder="1" applyAlignment="1">
      <alignment horizontal="center" vertical="center"/>
    </xf>
    <xf numFmtId="49" fontId="0" fillId="4" borderId="21" xfId="0" applyNumberFormat="1" applyFill="1" applyBorder="1" applyAlignment="1">
      <alignment horizontal="center" vertical="center"/>
    </xf>
    <xf numFmtId="178" fontId="3" fillId="0" borderId="2" xfId="0" applyNumberFormat="1" applyFont="1" applyBorder="1" applyAlignment="1">
      <alignment vertical="center" wrapText="1"/>
    </xf>
    <xf numFmtId="178" fontId="3" fillId="0" borderId="2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9" xfId="0" applyFont="1" applyBorder="1" applyAlignment="1">
      <alignment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4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20" fontId="0" fillId="0" borderId="9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標準 2" xfId="2" xr:uid="{00000000-0005-0000-0000-000002000000}"/>
  </cellStyles>
  <dxfs count="151"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rgb="FFFF0000"/>
      </font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theme="3" tint="0.39994506668294322"/>
      </font>
      <fill>
        <patternFill>
          <bgColor rgb="FFFEF4EC"/>
        </patternFill>
      </fill>
    </dxf>
    <dxf>
      <font>
        <color rgb="FFFF0000"/>
      </font>
      <fill>
        <patternFill>
          <bgColor rgb="FFFEF4E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58"/>
  <sheetViews>
    <sheetView showGridLines="0" tabSelected="1" zoomScale="90" zoomScaleNormal="90" workbookViewId="0">
      <selection activeCell="G33" sqref="G33"/>
    </sheetView>
  </sheetViews>
  <sheetFormatPr defaultColWidth="8.88671875" defaultRowHeight="13.2" x14ac:dyDescent="0.2"/>
  <cols>
    <col min="1" max="1" width="8.88671875" style="14"/>
    <col min="2" max="2" width="5.88671875" style="14" bestFit="1" customWidth="1"/>
    <col min="3" max="7" width="8.88671875" style="14"/>
    <col min="8" max="8" width="15.33203125" style="14" bestFit="1" customWidth="1"/>
    <col min="9" max="16384" width="8.88671875" style="14"/>
  </cols>
  <sheetData>
    <row r="2" spans="1:11" x14ac:dyDescent="0.2">
      <c r="C2" s="75" t="s">
        <v>0</v>
      </c>
      <c r="D2" s="75"/>
      <c r="E2" s="75"/>
      <c r="F2" s="75"/>
      <c r="G2" s="75"/>
      <c r="J2" s="15" t="s">
        <v>29</v>
      </c>
      <c r="K2" s="43" t="s">
        <v>1</v>
      </c>
    </row>
    <row r="3" spans="1:11" x14ac:dyDescent="0.2">
      <c r="C3" s="75"/>
      <c r="D3" s="75"/>
      <c r="E3" s="75"/>
      <c r="F3" s="75"/>
      <c r="G3" s="75"/>
      <c r="J3" s="15" t="s">
        <v>30</v>
      </c>
      <c r="K3" s="43" t="s">
        <v>2</v>
      </c>
    </row>
    <row r="5" spans="1:11" x14ac:dyDescent="0.2">
      <c r="A5" s="76" t="s">
        <v>3</v>
      </c>
      <c r="B5" s="76" t="s">
        <v>28</v>
      </c>
      <c r="C5" s="82"/>
      <c r="D5" s="76" t="s">
        <v>27</v>
      </c>
      <c r="E5" s="82"/>
      <c r="F5" s="82"/>
      <c r="G5" s="82"/>
      <c r="H5" s="82"/>
      <c r="I5" s="82"/>
    </row>
    <row r="6" spans="1:11" x14ac:dyDescent="0.2">
      <c r="A6" s="77"/>
      <c r="B6" s="83"/>
      <c r="C6" s="83"/>
      <c r="D6" s="83"/>
      <c r="E6" s="83"/>
      <c r="F6" s="83"/>
      <c r="G6" s="83"/>
      <c r="H6" s="83"/>
      <c r="I6" s="83"/>
    </row>
    <row r="7" spans="1:11" ht="26.4" x14ac:dyDescent="0.2">
      <c r="A7" s="22" t="s">
        <v>4</v>
      </c>
      <c r="B7" s="21" t="s">
        <v>5</v>
      </c>
      <c r="C7" s="78" t="s">
        <v>6</v>
      </c>
      <c r="D7" s="79"/>
      <c r="E7" s="79"/>
      <c r="F7" s="23" t="s">
        <v>7</v>
      </c>
      <c r="G7" s="24" t="s">
        <v>8</v>
      </c>
      <c r="H7" s="24" t="s">
        <v>9</v>
      </c>
      <c r="I7" s="25" t="s">
        <v>10</v>
      </c>
      <c r="J7" s="23" t="s">
        <v>11</v>
      </c>
      <c r="K7" s="25" t="s">
        <v>12</v>
      </c>
    </row>
    <row r="8" spans="1:11" hidden="1" x14ac:dyDescent="0.2">
      <c r="A8" s="20"/>
      <c r="B8" s="16"/>
      <c r="C8" s="16"/>
      <c r="D8" s="16"/>
      <c r="E8" s="17"/>
      <c r="F8" s="18"/>
      <c r="G8" s="18"/>
      <c r="H8" s="18"/>
      <c r="I8" s="19"/>
      <c r="J8" s="18"/>
      <c r="K8" s="41">
        <v>0</v>
      </c>
    </row>
    <row r="9" spans="1:11" x14ac:dyDescent="0.2">
      <c r="A9" s="29">
        <f>DATE(J2,J3,1)</f>
        <v>44562</v>
      </c>
      <c r="B9" s="26">
        <f>DATE(J2,J3,1)</f>
        <v>44562</v>
      </c>
      <c r="C9" s="58"/>
      <c r="D9" s="59"/>
      <c r="E9" s="60"/>
      <c r="F9" s="28"/>
      <c r="G9" s="27"/>
      <c r="H9" s="27"/>
      <c r="I9" s="35"/>
      <c r="J9" s="42">
        <f>IF(OR($F9="",$G9=""),0,IF($G9&lt;$F9,(($G9+"24:00:00")-$F9)-$H9,($G9-$F9)-$H9))</f>
        <v>0</v>
      </c>
      <c r="K9" s="40">
        <f>K8+J9*24</f>
        <v>0</v>
      </c>
    </row>
    <row r="10" spans="1:11" x14ac:dyDescent="0.2">
      <c r="A10" s="29">
        <f>A9+1</f>
        <v>44563</v>
      </c>
      <c r="B10" s="26">
        <f>A10</f>
        <v>44563</v>
      </c>
      <c r="C10" s="58"/>
      <c r="D10" s="59"/>
      <c r="E10" s="60"/>
      <c r="F10" s="28"/>
      <c r="G10" s="27"/>
      <c r="H10" s="27"/>
      <c r="I10" s="35"/>
      <c r="J10" s="42">
        <f>IF(OR($F10="",$G10=""),0,IF($G10&lt;$F10,(($G10+"24:00:00")-$F10)-$H10,($G10-$F10)-$H10))</f>
        <v>0</v>
      </c>
      <c r="K10" s="40">
        <f t="shared" ref="K10:K39" si="0">K9+J10*24</f>
        <v>0</v>
      </c>
    </row>
    <row r="11" spans="1:11" x14ac:dyDescent="0.2">
      <c r="A11" s="29">
        <f t="shared" ref="A11:A39" si="1">A10+1</f>
        <v>44564</v>
      </c>
      <c r="B11" s="26">
        <f t="shared" ref="B11:B39" si="2">A11</f>
        <v>44564</v>
      </c>
      <c r="C11" s="58"/>
      <c r="D11" s="59"/>
      <c r="E11" s="60"/>
      <c r="F11" s="28"/>
      <c r="G11" s="27"/>
      <c r="H11" s="27"/>
      <c r="I11" s="35"/>
      <c r="J11" s="42">
        <f t="shared" ref="J11:J39" si="3">IF(OR($F11="",$G11=""),0,IF($G11&lt;$F11,(($G11+"24:00:00")-$F11)-$H11,($G11-$F11)-$H11))</f>
        <v>0</v>
      </c>
      <c r="K11" s="40">
        <f t="shared" si="0"/>
        <v>0</v>
      </c>
    </row>
    <row r="12" spans="1:11" x14ac:dyDescent="0.2">
      <c r="A12" s="29">
        <f t="shared" si="1"/>
        <v>44565</v>
      </c>
      <c r="B12" s="26">
        <f t="shared" si="2"/>
        <v>44565</v>
      </c>
      <c r="C12" s="58" t="s">
        <v>31</v>
      </c>
      <c r="D12" s="59"/>
      <c r="E12" s="60"/>
      <c r="F12" s="28">
        <v>0.41666666666666669</v>
      </c>
      <c r="G12" s="27">
        <v>0.77083333333333337</v>
      </c>
      <c r="H12" s="27">
        <v>4.1666666666666664E-2</v>
      </c>
      <c r="I12" s="35"/>
      <c r="J12" s="42">
        <f t="shared" si="3"/>
        <v>0.3125</v>
      </c>
      <c r="K12" s="40">
        <f t="shared" si="0"/>
        <v>7.5</v>
      </c>
    </row>
    <row r="13" spans="1:11" x14ac:dyDescent="0.2">
      <c r="A13" s="30">
        <f t="shared" si="1"/>
        <v>44566</v>
      </c>
      <c r="B13" s="31">
        <f t="shared" si="2"/>
        <v>44566</v>
      </c>
      <c r="C13" s="58" t="s">
        <v>31</v>
      </c>
      <c r="D13" s="59"/>
      <c r="E13" s="60"/>
      <c r="F13" s="28">
        <v>0.41666666666666669</v>
      </c>
      <c r="G13" s="27">
        <v>0.83333333333333337</v>
      </c>
      <c r="H13" s="27">
        <v>4.1666666666666664E-2</v>
      </c>
      <c r="I13" s="35"/>
      <c r="J13" s="42">
        <f t="shared" si="3"/>
        <v>0.375</v>
      </c>
      <c r="K13" s="40">
        <f t="shared" si="0"/>
        <v>16.5</v>
      </c>
    </row>
    <row r="14" spans="1:11" x14ac:dyDescent="0.2">
      <c r="A14" s="30">
        <f t="shared" si="1"/>
        <v>44567</v>
      </c>
      <c r="B14" s="31">
        <f t="shared" si="2"/>
        <v>44567</v>
      </c>
      <c r="C14" s="58" t="s">
        <v>31</v>
      </c>
      <c r="D14" s="59"/>
      <c r="E14" s="60"/>
      <c r="F14" s="28">
        <v>0.375</v>
      </c>
      <c r="G14" s="27">
        <v>0.79166666666666663</v>
      </c>
      <c r="H14" s="27">
        <v>4.1666666666666664E-2</v>
      </c>
      <c r="I14" s="35"/>
      <c r="J14" s="42">
        <f t="shared" si="3"/>
        <v>0.37499999999999994</v>
      </c>
      <c r="K14" s="40">
        <f t="shared" si="0"/>
        <v>25.5</v>
      </c>
    </row>
    <row r="15" spans="1:11" x14ac:dyDescent="0.2">
      <c r="A15" s="29">
        <f t="shared" si="1"/>
        <v>44568</v>
      </c>
      <c r="B15" s="26">
        <f t="shared" si="2"/>
        <v>44568</v>
      </c>
      <c r="C15" s="58" t="s">
        <v>31</v>
      </c>
      <c r="D15" s="59"/>
      <c r="E15" s="60"/>
      <c r="F15" s="28">
        <v>0.375</v>
      </c>
      <c r="G15" s="27">
        <v>0.72916666666666663</v>
      </c>
      <c r="H15" s="27">
        <v>4.1666666666666664E-2</v>
      </c>
      <c r="I15" s="35"/>
      <c r="J15" s="42">
        <f t="shared" si="3"/>
        <v>0.31249999999999994</v>
      </c>
      <c r="K15" s="40">
        <f t="shared" si="0"/>
        <v>33</v>
      </c>
    </row>
    <row r="16" spans="1:11" x14ac:dyDescent="0.2">
      <c r="A16" s="29">
        <f t="shared" si="1"/>
        <v>44569</v>
      </c>
      <c r="B16" s="26">
        <f t="shared" si="2"/>
        <v>44569</v>
      </c>
      <c r="C16" s="58"/>
      <c r="D16" s="59"/>
      <c r="E16" s="60"/>
      <c r="F16" s="28"/>
      <c r="G16" s="27"/>
      <c r="H16" s="27"/>
      <c r="I16" s="35"/>
      <c r="J16" s="42">
        <f t="shared" si="3"/>
        <v>0</v>
      </c>
      <c r="K16" s="40">
        <f t="shared" si="0"/>
        <v>33</v>
      </c>
    </row>
    <row r="17" spans="1:11" x14ac:dyDescent="0.2">
      <c r="A17" s="29">
        <f t="shared" si="1"/>
        <v>44570</v>
      </c>
      <c r="B17" s="26">
        <f t="shared" si="2"/>
        <v>44570</v>
      </c>
      <c r="C17" s="58"/>
      <c r="D17" s="59"/>
      <c r="E17" s="60"/>
      <c r="F17" s="28"/>
      <c r="G17" s="27"/>
      <c r="H17" s="27"/>
      <c r="I17" s="35"/>
      <c r="J17" s="42">
        <f t="shared" si="3"/>
        <v>0</v>
      </c>
      <c r="K17" s="40">
        <f t="shared" si="0"/>
        <v>33</v>
      </c>
    </row>
    <row r="18" spans="1:11" x14ac:dyDescent="0.2">
      <c r="A18" s="29">
        <f t="shared" si="1"/>
        <v>44571</v>
      </c>
      <c r="B18" s="26">
        <f t="shared" si="2"/>
        <v>44571</v>
      </c>
      <c r="C18" s="58"/>
      <c r="D18" s="59"/>
      <c r="E18" s="60"/>
      <c r="F18" s="28"/>
      <c r="G18" s="27"/>
      <c r="H18" s="27"/>
      <c r="I18" s="35"/>
      <c r="J18" s="42">
        <f t="shared" si="3"/>
        <v>0</v>
      </c>
      <c r="K18" s="40">
        <f t="shared" si="0"/>
        <v>33</v>
      </c>
    </row>
    <row r="19" spans="1:11" x14ac:dyDescent="0.2">
      <c r="A19" s="29">
        <f t="shared" si="1"/>
        <v>44572</v>
      </c>
      <c r="B19" s="26">
        <f t="shared" si="2"/>
        <v>44572</v>
      </c>
      <c r="C19" s="58" t="s">
        <v>31</v>
      </c>
      <c r="D19" s="59"/>
      <c r="E19" s="60"/>
      <c r="F19" s="28">
        <v>0.375</v>
      </c>
      <c r="G19" s="27">
        <v>0.79166666666666663</v>
      </c>
      <c r="H19" s="27">
        <v>4.1666666666666664E-2</v>
      </c>
      <c r="I19" s="35"/>
      <c r="J19" s="42">
        <f t="shared" si="3"/>
        <v>0.37499999999999994</v>
      </c>
      <c r="K19" s="40">
        <f t="shared" si="0"/>
        <v>42</v>
      </c>
    </row>
    <row r="20" spans="1:11" x14ac:dyDescent="0.2">
      <c r="A20" s="30">
        <f t="shared" si="1"/>
        <v>44573</v>
      </c>
      <c r="B20" s="31">
        <f t="shared" si="2"/>
        <v>44573</v>
      </c>
      <c r="C20" s="58" t="s">
        <v>31</v>
      </c>
      <c r="D20" s="59"/>
      <c r="E20" s="60"/>
      <c r="F20" s="28">
        <v>0.375</v>
      </c>
      <c r="G20" s="27">
        <v>0.79166666666666663</v>
      </c>
      <c r="H20" s="27">
        <v>4.1666666666666664E-2</v>
      </c>
      <c r="I20" s="35"/>
      <c r="J20" s="42">
        <f t="shared" si="3"/>
        <v>0.37499999999999994</v>
      </c>
      <c r="K20" s="40">
        <f t="shared" si="0"/>
        <v>51</v>
      </c>
    </row>
    <row r="21" spans="1:11" x14ac:dyDescent="0.2">
      <c r="A21" s="30">
        <f t="shared" si="1"/>
        <v>44574</v>
      </c>
      <c r="B21" s="31">
        <f t="shared" si="2"/>
        <v>44574</v>
      </c>
      <c r="C21" s="58" t="s">
        <v>31</v>
      </c>
      <c r="D21" s="59"/>
      <c r="E21" s="60"/>
      <c r="F21" s="90">
        <v>0.375</v>
      </c>
      <c r="G21" s="91">
        <v>0.84722222222222221</v>
      </c>
      <c r="H21" s="27">
        <v>4.1666666666666664E-2</v>
      </c>
      <c r="I21" s="35"/>
      <c r="J21" s="42">
        <f t="shared" si="3"/>
        <v>0.43055555555555552</v>
      </c>
      <c r="K21" s="40">
        <f t="shared" si="0"/>
        <v>61.333333333333329</v>
      </c>
    </row>
    <row r="22" spans="1:11" x14ac:dyDescent="0.2">
      <c r="A22" s="29">
        <f t="shared" si="1"/>
        <v>44575</v>
      </c>
      <c r="B22" s="26">
        <f t="shared" si="2"/>
        <v>44575</v>
      </c>
      <c r="C22" s="58" t="s">
        <v>31</v>
      </c>
      <c r="D22" s="59"/>
      <c r="E22" s="60"/>
      <c r="F22" s="90">
        <v>0.4236111111111111</v>
      </c>
      <c r="G22" s="91">
        <v>0.79861111111111116</v>
      </c>
      <c r="H22" s="27">
        <v>4.1666666666666664E-2</v>
      </c>
      <c r="I22" s="35"/>
      <c r="J22" s="42">
        <f t="shared" si="3"/>
        <v>0.33333333333333337</v>
      </c>
      <c r="K22" s="40">
        <f t="shared" si="0"/>
        <v>69.333333333333329</v>
      </c>
    </row>
    <row r="23" spans="1:11" x14ac:dyDescent="0.2">
      <c r="A23" s="29">
        <f t="shared" si="1"/>
        <v>44576</v>
      </c>
      <c r="B23" s="26">
        <f t="shared" si="2"/>
        <v>44576</v>
      </c>
      <c r="C23" s="58"/>
      <c r="D23" s="59"/>
      <c r="E23" s="60"/>
      <c r="F23" s="54"/>
      <c r="G23" s="55"/>
      <c r="H23" s="27"/>
      <c r="I23" s="35"/>
      <c r="J23" s="42">
        <f t="shared" si="3"/>
        <v>0</v>
      </c>
      <c r="K23" s="40">
        <f t="shared" si="0"/>
        <v>69.333333333333329</v>
      </c>
    </row>
    <row r="24" spans="1:11" x14ac:dyDescent="0.2">
      <c r="A24" s="29">
        <f t="shared" si="1"/>
        <v>44577</v>
      </c>
      <c r="B24" s="26">
        <f t="shared" si="2"/>
        <v>44577</v>
      </c>
      <c r="C24" s="58"/>
      <c r="D24" s="59"/>
      <c r="E24" s="60"/>
      <c r="F24" s="28"/>
      <c r="G24" s="27"/>
      <c r="H24" s="27"/>
      <c r="I24" s="35"/>
      <c r="J24" s="42">
        <f t="shared" si="3"/>
        <v>0</v>
      </c>
      <c r="K24" s="40">
        <f t="shared" si="0"/>
        <v>69.333333333333329</v>
      </c>
    </row>
    <row r="25" spans="1:11" x14ac:dyDescent="0.2">
      <c r="A25" s="29">
        <f t="shared" si="1"/>
        <v>44578</v>
      </c>
      <c r="B25" s="26">
        <f t="shared" si="2"/>
        <v>44578</v>
      </c>
      <c r="C25" s="58" t="s">
        <v>31</v>
      </c>
      <c r="D25" s="59"/>
      <c r="E25" s="60"/>
      <c r="F25" s="28">
        <v>0.375</v>
      </c>
      <c r="G25" s="27">
        <v>0.86111111111111116</v>
      </c>
      <c r="H25" s="27">
        <v>4.1666666666666664E-2</v>
      </c>
      <c r="I25" s="35"/>
      <c r="J25" s="42">
        <f t="shared" si="3"/>
        <v>0.44444444444444448</v>
      </c>
      <c r="K25" s="40">
        <f t="shared" si="0"/>
        <v>80</v>
      </c>
    </row>
    <row r="26" spans="1:11" x14ac:dyDescent="0.2">
      <c r="A26" s="29">
        <f t="shared" si="1"/>
        <v>44579</v>
      </c>
      <c r="B26" s="26">
        <f t="shared" si="2"/>
        <v>44579</v>
      </c>
      <c r="C26" s="58" t="s">
        <v>31</v>
      </c>
      <c r="D26" s="59"/>
      <c r="E26" s="60"/>
      <c r="F26" s="28">
        <v>0.41666666666666669</v>
      </c>
      <c r="G26" s="27">
        <v>0.84027777777777779</v>
      </c>
      <c r="H26" s="27">
        <v>4.1666666666666664E-2</v>
      </c>
      <c r="I26" s="35"/>
      <c r="J26" s="42">
        <f t="shared" si="3"/>
        <v>0.38194444444444442</v>
      </c>
      <c r="K26" s="40">
        <f t="shared" si="0"/>
        <v>89.166666666666671</v>
      </c>
    </row>
    <row r="27" spans="1:11" x14ac:dyDescent="0.2">
      <c r="A27" s="30">
        <f t="shared" si="1"/>
        <v>44580</v>
      </c>
      <c r="B27" s="31">
        <f t="shared" si="2"/>
        <v>44580</v>
      </c>
      <c r="C27" s="58" t="s">
        <v>31</v>
      </c>
      <c r="D27" s="59"/>
      <c r="E27" s="60"/>
      <c r="F27" s="28">
        <v>0.41666666666666669</v>
      </c>
      <c r="G27" s="27">
        <v>0.79166666666666663</v>
      </c>
      <c r="H27" s="27">
        <v>4.1666666666666664E-2</v>
      </c>
      <c r="I27" s="35"/>
      <c r="J27" s="42">
        <f t="shared" si="3"/>
        <v>0.33333333333333326</v>
      </c>
      <c r="K27" s="40">
        <f t="shared" si="0"/>
        <v>97.166666666666671</v>
      </c>
    </row>
    <row r="28" spans="1:11" x14ac:dyDescent="0.2">
      <c r="A28" s="30">
        <f t="shared" si="1"/>
        <v>44581</v>
      </c>
      <c r="B28" s="31">
        <f t="shared" si="2"/>
        <v>44581</v>
      </c>
      <c r="C28" s="58" t="s">
        <v>31</v>
      </c>
      <c r="D28" s="59"/>
      <c r="E28" s="60"/>
      <c r="F28" s="28">
        <v>0.375</v>
      </c>
      <c r="G28" s="27">
        <v>0.72916666666666663</v>
      </c>
      <c r="H28" s="27">
        <v>4.1666666666666664E-2</v>
      </c>
      <c r="I28" s="35"/>
      <c r="J28" s="42">
        <f t="shared" si="3"/>
        <v>0.31249999999999994</v>
      </c>
      <c r="K28" s="40">
        <f t="shared" si="0"/>
        <v>104.66666666666667</v>
      </c>
    </row>
    <row r="29" spans="1:11" x14ac:dyDescent="0.2">
      <c r="A29" s="30">
        <f t="shared" si="1"/>
        <v>44582</v>
      </c>
      <c r="B29" s="31">
        <f t="shared" si="2"/>
        <v>44582</v>
      </c>
      <c r="C29" s="58" t="s">
        <v>31</v>
      </c>
      <c r="D29" s="59"/>
      <c r="E29" s="60"/>
      <c r="F29" s="28">
        <v>0.38194444444444442</v>
      </c>
      <c r="G29" s="27">
        <v>0.75694444444444453</v>
      </c>
      <c r="H29" s="27">
        <v>4.1666666666666664E-2</v>
      </c>
      <c r="I29" s="35"/>
      <c r="J29" s="42">
        <f t="shared" si="3"/>
        <v>0.33333333333333343</v>
      </c>
      <c r="K29" s="40">
        <f t="shared" si="0"/>
        <v>112.66666666666667</v>
      </c>
    </row>
    <row r="30" spans="1:11" x14ac:dyDescent="0.2">
      <c r="A30" s="30">
        <f t="shared" si="1"/>
        <v>44583</v>
      </c>
      <c r="B30" s="31">
        <f t="shared" si="2"/>
        <v>44583</v>
      </c>
      <c r="C30" s="58"/>
      <c r="D30" s="59"/>
      <c r="E30" s="60"/>
      <c r="F30" s="28"/>
      <c r="G30" s="27"/>
      <c r="H30" s="27"/>
      <c r="I30" s="35"/>
      <c r="J30" s="42">
        <f t="shared" si="3"/>
        <v>0</v>
      </c>
      <c r="K30" s="40">
        <f t="shared" si="0"/>
        <v>112.66666666666667</v>
      </c>
    </row>
    <row r="31" spans="1:11" x14ac:dyDescent="0.2">
      <c r="A31" s="30">
        <f t="shared" si="1"/>
        <v>44584</v>
      </c>
      <c r="B31" s="31">
        <f t="shared" si="2"/>
        <v>44584</v>
      </c>
      <c r="C31" s="58"/>
      <c r="D31" s="59"/>
      <c r="E31" s="60"/>
      <c r="F31" s="28"/>
      <c r="G31" s="27"/>
      <c r="H31" s="27"/>
      <c r="I31" s="35"/>
      <c r="J31" s="42">
        <f t="shared" si="3"/>
        <v>0</v>
      </c>
      <c r="K31" s="40">
        <f t="shared" si="0"/>
        <v>112.66666666666667</v>
      </c>
    </row>
    <row r="32" spans="1:11" x14ac:dyDescent="0.2">
      <c r="A32" s="30">
        <f t="shared" si="1"/>
        <v>44585</v>
      </c>
      <c r="B32" s="31">
        <f t="shared" si="2"/>
        <v>44585</v>
      </c>
      <c r="C32" s="58" t="s">
        <v>31</v>
      </c>
      <c r="D32" s="59"/>
      <c r="E32" s="60"/>
      <c r="F32" s="28">
        <v>0.375</v>
      </c>
      <c r="G32" s="27">
        <v>0.75</v>
      </c>
      <c r="H32" s="27">
        <v>4.1666666666666664E-2</v>
      </c>
      <c r="I32" s="35"/>
      <c r="J32" s="42">
        <f t="shared" si="3"/>
        <v>0.33333333333333331</v>
      </c>
      <c r="K32" s="40">
        <f t="shared" si="0"/>
        <v>120.66666666666667</v>
      </c>
    </row>
    <row r="33" spans="1:11" x14ac:dyDescent="0.2">
      <c r="A33" s="30">
        <f t="shared" si="1"/>
        <v>44586</v>
      </c>
      <c r="B33" s="31">
        <f t="shared" si="2"/>
        <v>44586</v>
      </c>
      <c r="C33" s="58" t="s">
        <v>31</v>
      </c>
      <c r="D33" s="59"/>
      <c r="E33" s="60"/>
      <c r="F33" s="28">
        <v>0.375</v>
      </c>
      <c r="G33" s="27">
        <v>0.72916666666666663</v>
      </c>
      <c r="H33" s="27">
        <v>4.1666666666666664E-2</v>
      </c>
      <c r="I33" s="35"/>
      <c r="J33" s="42">
        <f t="shared" si="3"/>
        <v>0.31249999999999994</v>
      </c>
      <c r="K33" s="40">
        <f t="shared" si="0"/>
        <v>128.16666666666666</v>
      </c>
    </row>
    <row r="34" spans="1:11" x14ac:dyDescent="0.2">
      <c r="A34" s="30">
        <f t="shared" si="1"/>
        <v>44587</v>
      </c>
      <c r="B34" s="31">
        <f t="shared" si="2"/>
        <v>44587</v>
      </c>
      <c r="C34" s="58" t="s">
        <v>31</v>
      </c>
      <c r="D34" s="59"/>
      <c r="E34" s="60"/>
      <c r="F34" s="28">
        <v>0.375</v>
      </c>
      <c r="G34" s="27">
        <v>0.75</v>
      </c>
      <c r="H34" s="27">
        <v>4.1666666666666664E-2</v>
      </c>
      <c r="I34" s="35"/>
      <c r="J34" s="42">
        <f t="shared" si="3"/>
        <v>0.33333333333333331</v>
      </c>
      <c r="K34" s="40">
        <f t="shared" si="0"/>
        <v>136.16666666666666</v>
      </c>
    </row>
    <row r="35" spans="1:11" x14ac:dyDescent="0.2">
      <c r="A35" s="30">
        <f t="shared" si="1"/>
        <v>44588</v>
      </c>
      <c r="B35" s="31">
        <f t="shared" si="2"/>
        <v>44588</v>
      </c>
      <c r="C35" s="58" t="s">
        <v>31</v>
      </c>
      <c r="D35" s="59"/>
      <c r="E35" s="60"/>
      <c r="F35" s="28">
        <v>0.41666666666666669</v>
      </c>
      <c r="G35" s="27">
        <v>0.72916666666666663</v>
      </c>
      <c r="H35" s="27">
        <v>4.1666666666666664E-2</v>
      </c>
      <c r="I35" s="35"/>
      <c r="J35" s="42">
        <f t="shared" si="3"/>
        <v>0.27083333333333326</v>
      </c>
      <c r="K35" s="40">
        <f t="shared" si="0"/>
        <v>142.66666666666666</v>
      </c>
    </row>
    <row r="36" spans="1:11" x14ac:dyDescent="0.2">
      <c r="A36" s="30">
        <f t="shared" si="1"/>
        <v>44589</v>
      </c>
      <c r="B36" s="31">
        <f t="shared" si="2"/>
        <v>44589</v>
      </c>
      <c r="C36" s="58" t="s">
        <v>31</v>
      </c>
      <c r="D36" s="59"/>
      <c r="E36" s="60"/>
      <c r="F36" s="28">
        <v>0.375</v>
      </c>
      <c r="G36" s="27">
        <v>0.78472222222222221</v>
      </c>
      <c r="H36" s="27">
        <v>4.1666666666666664E-2</v>
      </c>
      <c r="I36" s="35"/>
      <c r="J36" s="42">
        <f t="shared" si="3"/>
        <v>0.36805555555555552</v>
      </c>
      <c r="K36" s="40">
        <f t="shared" si="0"/>
        <v>151.5</v>
      </c>
    </row>
    <row r="37" spans="1:11" x14ac:dyDescent="0.2">
      <c r="A37" s="30">
        <f t="shared" si="1"/>
        <v>44590</v>
      </c>
      <c r="B37" s="31">
        <f t="shared" si="2"/>
        <v>44590</v>
      </c>
      <c r="C37" s="58"/>
      <c r="D37" s="59"/>
      <c r="E37" s="60"/>
      <c r="F37" s="28"/>
      <c r="G37" s="27"/>
      <c r="H37" s="27"/>
      <c r="I37" s="51" t="str">
        <f t="shared" ref="I37:I38" si="4">IF(G37-F37-H37&gt;1/3,G37-F37-H37-1/3,"")</f>
        <v/>
      </c>
      <c r="J37" s="52">
        <f t="shared" si="3"/>
        <v>0</v>
      </c>
      <c r="K37" s="53">
        <f t="shared" si="0"/>
        <v>151.5</v>
      </c>
    </row>
    <row r="38" spans="1:11" x14ac:dyDescent="0.2">
      <c r="A38" s="30">
        <f t="shared" si="1"/>
        <v>44591</v>
      </c>
      <c r="B38" s="31">
        <f t="shared" si="2"/>
        <v>44591</v>
      </c>
      <c r="C38" s="72"/>
      <c r="D38" s="73"/>
      <c r="E38" s="74"/>
      <c r="F38" s="44"/>
      <c r="G38" s="45"/>
      <c r="H38" s="45"/>
      <c r="I38" s="46" t="str">
        <f t="shared" si="4"/>
        <v/>
      </c>
      <c r="J38" s="47">
        <f t="shared" si="3"/>
        <v>0</v>
      </c>
      <c r="K38" s="48">
        <f t="shared" si="0"/>
        <v>151.5</v>
      </c>
    </row>
    <row r="39" spans="1:11" x14ac:dyDescent="0.2">
      <c r="A39" s="30">
        <f t="shared" si="1"/>
        <v>44592</v>
      </c>
      <c r="B39" s="31">
        <f t="shared" si="2"/>
        <v>44592</v>
      </c>
      <c r="C39" s="58" t="s">
        <v>31</v>
      </c>
      <c r="D39" s="59"/>
      <c r="E39" s="60"/>
      <c r="F39" s="28">
        <v>0.375</v>
      </c>
      <c r="G39" s="27">
        <v>0.77083333333333337</v>
      </c>
      <c r="H39" s="27">
        <v>4.1666666666666664E-2</v>
      </c>
      <c r="I39" s="49"/>
      <c r="J39" s="50">
        <f t="shared" si="3"/>
        <v>0.35416666666666669</v>
      </c>
      <c r="K39" s="48">
        <f t="shared" si="0"/>
        <v>160</v>
      </c>
    </row>
    <row r="40" spans="1:11" x14ac:dyDescent="0.2">
      <c r="A40" s="56" t="s">
        <v>13</v>
      </c>
      <c r="B40" s="57"/>
      <c r="C40" s="84">
        <f>COUNT(F9:F39)</f>
        <v>19</v>
      </c>
      <c r="D40" s="85"/>
      <c r="E40" s="85"/>
      <c r="F40" s="86"/>
      <c r="G40" s="56" t="s">
        <v>14</v>
      </c>
      <c r="H40" s="57"/>
      <c r="I40" s="80">
        <f>SUM(I9:I39)</f>
        <v>0</v>
      </c>
      <c r="J40" s="70" t="s">
        <v>15</v>
      </c>
      <c r="K40" s="71">
        <f>K39</f>
        <v>160</v>
      </c>
    </row>
    <row r="41" spans="1:11" x14ac:dyDescent="0.2">
      <c r="A41" s="57"/>
      <c r="B41" s="57"/>
      <c r="C41" s="87"/>
      <c r="D41" s="88"/>
      <c r="E41" s="88"/>
      <c r="F41" s="89"/>
      <c r="G41" s="57"/>
      <c r="H41" s="57"/>
      <c r="I41" s="81"/>
      <c r="J41" s="57"/>
      <c r="K41" s="71"/>
    </row>
    <row r="42" spans="1:11" x14ac:dyDescent="0.2">
      <c r="C42" s="37"/>
    </row>
    <row r="43" spans="1:11" x14ac:dyDescent="0.2">
      <c r="J43" s="61" t="s">
        <v>16</v>
      </c>
      <c r="K43" s="62"/>
    </row>
    <row r="44" spans="1:11" x14ac:dyDescent="0.2">
      <c r="J44" s="63"/>
      <c r="K44" s="64"/>
    </row>
    <row r="45" spans="1:11" x14ac:dyDescent="0.2">
      <c r="J45" s="65"/>
      <c r="K45" s="66"/>
    </row>
    <row r="46" spans="1:11" x14ac:dyDescent="0.2">
      <c r="J46" s="67"/>
      <c r="K46" s="66"/>
    </row>
    <row r="47" spans="1:11" x14ac:dyDescent="0.2">
      <c r="J47" s="67"/>
      <c r="K47" s="66"/>
    </row>
    <row r="48" spans="1:11" x14ac:dyDescent="0.2">
      <c r="J48" s="67"/>
      <c r="K48" s="66"/>
    </row>
    <row r="49" spans="1:14" x14ac:dyDescent="0.2">
      <c r="J49" s="68"/>
      <c r="K49" s="69"/>
    </row>
    <row r="50" spans="1:14" x14ac:dyDescent="0.2">
      <c r="J50" s="36"/>
      <c r="K50" s="36"/>
    </row>
    <row r="51" spans="1:14" x14ac:dyDescent="0.2">
      <c r="A51" s="38" t="s">
        <v>17</v>
      </c>
      <c r="B51" s="38"/>
      <c r="C51" s="38"/>
      <c r="D51" s="38"/>
      <c r="E51" s="38"/>
      <c r="F51" s="38"/>
      <c r="G51" s="38"/>
      <c r="H51" s="38"/>
      <c r="I51" s="38"/>
      <c r="J51" s="39"/>
      <c r="K51" s="39"/>
      <c r="L51" s="38"/>
      <c r="M51" s="38"/>
      <c r="N51" s="38"/>
    </row>
    <row r="52" spans="1:14" x14ac:dyDescent="0.2">
      <c r="A52" s="38" t="s">
        <v>18</v>
      </c>
      <c r="B52" s="38"/>
      <c r="C52" s="38"/>
      <c r="D52" s="38"/>
      <c r="E52" s="38"/>
      <c r="F52" s="38"/>
      <c r="G52" s="38"/>
      <c r="H52" s="38"/>
      <c r="I52" s="38"/>
      <c r="J52" s="38"/>
      <c r="K52" s="39"/>
      <c r="L52" s="38"/>
      <c r="M52" s="38"/>
      <c r="N52" s="38"/>
    </row>
    <row r="53" spans="1:14" x14ac:dyDescent="0.2">
      <c r="A53" s="33" t="s">
        <v>19</v>
      </c>
      <c r="B53" s="33"/>
      <c r="C53" s="33"/>
      <c r="D53" s="33"/>
      <c r="E53" s="33"/>
      <c r="F53" s="33"/>
      <c r="G53" s="34"/>
      <c r="H53" s="8">
        <v>30</v>
      </c>
      <c r="J53" s="36"/>
    </row>
    <row r="54" spans="1:14" x14ac:dyDescent="0.2">
      <c r="A54" s="6" t="s">
        <v>20</v>
      </c>
      <c r="B54"/>
      <c r="C54"/>
      <c r="D54"/>
      <c r="E54" s="4"/>
      <c r="F54" s="4"/>
      <c r="G54" s="5"/>
      <c r="H54" s="10">
        <v>0.3125</v>
      </c>
      <c r="I54" s="9"/>
    </row>
    <row r="55" spans="1:14" x14ac:dyDescent="0.2">
      <c r="A55" s="6"/>
      <c r="B55"/>
      <c r="C55"/>
      <c r="D55"/>
      <c r="E55" s="4"/>
      <c r="F55" s="4"/>
      <c r="G55" s="5"/>
      <c r="H55" s="10"/>
      <c r="I55" s="4"/>
    </row>
    <row r="56" spans="1:14" x14ac:dyDescent="0.2">
      <c r="A56" s="6"/>
      <c r="B56"/>
      <c r="C56"/>
      <c r="D56"/>
      <c r="E56" s="4"/>
      <c r="F56" s="4"/>
      <c r="G56" s="5"/>
      <c r="H56" s="11"/>
      <c r="I56" s="4"/>
    </row>
    <row r="57" spans="1:14" ht="24.6" x14ac:dyDescent="0.2">
      <c r="A57" s="7" t="s">
        <v>21</v>
      </c>
      <c r="B57"/>
      <c r="C57"/>
      <c r="D57" s="12" t="s">
        <v>22</v>
      </c>
      <c r="E57" s="12" t="s">
        <v>23</v>
      </c>
      <c r="F57" s="12" t="s">
        <v>24</v>
      </c>
      <c r="G57" s="13" t="s">
        <v>25</v>
      </c>
      <c r="H57" s="12" t="s">
        <v>11</v>
      </c>
      <c r="I57" s="12" t="s">
        <v>12</v>
      </c>
    </row>
    <row r="58" spans="1:14" x14ac:dyDescent="0.15">
      <c r="A58"/>
      <c r="B58"/>
      <c r="C58"/>
      <c r="D58" s="1">
        <v>0.375</v>
      </c>
      <c r="E58" s="1">
        <v>0.75</v>
      </c>
      <c r="F58" s="1">
        <v>4.1666666666666664E-2</v>
      </c>
      <c r="G58" s="2"/>
      <c r="H58" s="3">
        <f>IF(OR($C58="",$D58=""),0,IF($D58&lt;$C58,(($D58+"24:00:00")-$C58)-$E58,($D58-$C58)-$E58))</f>
        <v>0</v>
      </c>
      <c r="I58" s="3">
        <f>H58</f>
        <v>0</v>
      </c>
    </row>
  </sheetData>
  <mergeCells count="44">
    <mergeCell ref="C2:G3"/>
    <mergeCell ref="A5:A6"/>
    <mergeCell ref="C7:E7"/>
    <mergeCell ref="I40:I41"/>
    <mergeCell ref="C17:E17"/>
    <mergeCell ref="C18:E18"/>
    <mergeCell ref="C19:E19"/>
    <mergeCell ref="C20:E20"/>
    <mergeCell ref="B5:C6"/>
    <mergeCell ref="D5:I6"/>
    <mergeCell ref="G40:H41"/>
    <mergeCell ref="C26:E26"/>
    <mergeCell ref="C15:E15"/>
    <mergeCell ref="C16:E16"/>
    <mergeCell ref="C40:F41"/>
    <mergeCell ref="C25:E25"/>
    <mergeCell ref="C29:E29"/>
    <mergeCell ref="C30:E30"/>
    <mergeCell ref="K40:K41"/>
    <mergeCell ref="C9:E9"/>
    <mergeCell ref="C38:E38"/>
    <mergeCell ref="C39:E39"/>
    <mergeCell ref="J43:K44"/>
    <mergeCell ref="J45:K49"/>
    <mergeCell ref="C35:E35"/>
    <mergeCell ref="C36:E36"/>
    <mergeCell ref="C37:E37"/>
    <mergeCell ref="J40:J41"/>
    <mergeCell ref="A40:B41"/>
    <mergeCell ref="C10:E10"/>
    <mergeCell ref="C11:E11"/>
    <mergeCell ref="C12:E12"/>
    <mergeCell ref="C13:E13"/>
    <mergeCell ref="C14:E14"/>
    <mergeCell ref="C27:E27"/>
    <mergeCell ref="C28:E28"/>
    <mergeCell ref="C31:E31"/>
    <mergeCell ref="C32:E32"/>
    <mergeCell ref="C33:E33"/>
    <mergeCell ref="C34:E34"/>
    <mergeCell ref="C21:E21"/>
    <mergeCell ref="C22:E22"/>
    <mergeCell ref="C23:E23"/>
    <mergeCell ref="C24:E24"/>
  </mergeCells>
  <phoneticPr fontId="2"/>
  <conditionalFormatting sqref="I9:K39 A31:E31 C38:E38 A9:E17 A18:B30 A32:B39">
    <cfRule type="expression" dxfId="150" priority="328" stopIfTrue="1">
      <formula>COUNTIF(祝日,$B9) =1</formula>
    </cfRule>
    <cfRule type="expression" dxfId="149" priority="329" stopIfTrue="1">
      <formula>WEEKDAY($B9)=7</formula>
    </cfRule>
    <cfRule type="expression" dxfId="148" priority="330" stopIfTrue="1">
      <formula>WEEKDAY($B9)=1</formula>
    </cfRule>
  </conditionalFormatting>
  <conditionalFormatting sqref="F38 H38">
    <cfRule type="expression" dxfId="138" priority="232" stopIfTrue="1">
      <formula>COUNTIF(祝日,$B38) =1</formula>
    </cfRule>
    <cfRule type="expression" dxfId="137" priority="233" stopIfTrue="1">
      <formula>WEEKDAY($B38)=7</formula>
    </cfRule>
    <cfRule type="expression" dxfId="136" priority="234" stopIfTrue="1">
      <formula>WEEKDAY($B38)=1</formula>
    </cfRule>
  </conditionalFormatting>
  <conditionalFormatting sqref="G38">
    <cfRule type="expression" dxfId="135" priority="205" stopIfTrue="1">
      <formula>COUNTIF(祝日,$B38) =1</formula>
    </cfRule>
    <cfRule type="expression" dxfId="134" priority="206" stopIfTrue="1">
      <formula>WEEKDAY($B38)=7</formula>
    </cfRule>
    <cfRule type="expression" dxfId="133" priority="207" stopIfTrue="1">
      <formula>WEEKDAY($B38)=1</formula>
    </cfRule>
  </conditionalFormatting>
  <conditionalFormatting sqref="H9">
    <cfRule type="expression" dxfId="132" priority="202" stopIfTrue="1">
      <formula>COUNTIF(祝日,$B9) =1</formula>
    </cfRule>
    <cfRule type="expression" dxfId="131" priority="203" stopIfTrue="1">
      <formula>WEEKDAY($B9)=7</formula>
    </cfRule>
    <cfRule type="expression" dxfId="130" priority="204" stopIfTrue="1">
      <formula>WEEKDAY($B9)=1</formula>
    </cfRule>
  </conditionalFormatting>
  <conditionalFormatting sqref="F9:G9">
    <cfRule type="expression" dxfId="129" priority="199" stopIfTrue="1">
      <formula>COUNTIF(祝日,$B9) =1</formula>
    </cfRule>
    <cfRule type="expression" dxfId="128" priority="200" stopIfTrue="1">
      <formula>WEEKDAY($B9)=7</formula>
    </cfRule>
    <cfRule type="expression" dxfId="127" priority="201" stopIfTrue="1">
      <formula>WEEKDAY($B9)=1</formula>
    </cfRule>
  </conditionalFormatting>
  <conditionalFormatting sqref="H10">
    <cfRule type="expression" dxfId="126" priority="196" stopIfTrue="1">
      <formula>COUNTIF(祝日,$B10) =1</formula>
    </cfRule>
    <cfRule type="expression" dxfId="125" priority="197" stopIfTrue="1">
      <formula>WEEKDAY($B10)=7</formula>
    </cfRule>
    <cfRule type="expression" dxfId="124" priority="198" stopIfTrue="1">
      <formula>WEEKDAY($B10)=1</formula>
    </cfRule>
  </conditionalFormatting>
  <conditionalFormatting sqref="F10:G10">
    <cfRule type="expression" dxfId="123" priority="193" stopIfTrue="1">
      <formula>COUNTIF(祝日,$B10) =1</formula>
    </cfRule>
    <cfRule type="expression" dxfId="122" priority="194" stopIfTrue="1">
      <formula>WEEKDAY($B10)=7</formula>
    </cfRule>
    <cfRule type="expression" dxfId="121" priority="195" stopIfTrue="1">
      <formula>WEEKDAY($B10)=1</formula>
    </cfRule>
  </conditionalFormatting>
  <conditionalFormatting sqref="H11">
    <cfRule type="expression" dxfId="120" priority="190" stopIfTrue="1">
      <formula>COUNTIF(祝日,$B11) =1</formula>
    </cfRule>
    <cfRule type="expression" dxfId="119" priority="191" stopIfTrue="1">
      <formula>WEEKDAY($B11)=7</formula>
    </cfRule>
    <cfRule type="expression" dxfId="118" priority="192" stopIfTrue="1">
      <formula>WEEKDAY($B11)=1</formula>
    </cfRule>
  </conditionalFormatting>
  <conditionalFormatting sqref="F11:G11">
    <cfRule type="expression" dxfId="117" priority="187" stopIfTrue="1">
      <formula>COUNTIF(祝日,$B11) =1</formula>
    </cfRule>
    <cfRule type="expression" dxfId="116" priority="188" stopIfTrue="1">
      <formula>WEEKDAY($B11)=7</formula>
    </cfRule>
    <cfRule type="expression" dxfId="115" priority="189" stopIfTrue="1">
      <formula>WEEKDAY($B11)=1</formula>
    </cfRule>
  </conditionalFormatting>
  <conditionalFormatting sqref="H12">
    <cfRule type="expression" dxfId="114" priority="184" stopIfTrue="1">
      <formula>COUNTIF(祝日,$B12) =1</formula>
    </cfRule>
    <cfRule type="expression" dxfId="113" priority="185" stopIfTrue="1">
      <formula>WEEKDAY($B12)=7</formula>
    </cfRule>
    <cfRule type="expression" dxfId="112" priority="186" stopIfTrue="1">
      <formula>WEEKDAY($B12)=1</formula>
    </cfRule>
  </conditionalFormatting>
  <conditionalFormatting sqref="F12:G12">
    <cfRule type="expression" dxfId="111" priority="181" stopIfTrue="1">
      <formula>COUNTIF(祝日,$B12) =1</formula>
    </cfRule>
    <cfRule type="expression" dxfId="110" priority="182" stopIfTrue="1">
      <formula>WEEKDAY($B12)=7</formula>
    </cfRule>
    <cfRule type="expression" dxfId="109" priority="183" stopIfTrue="1">
      <formula>WEEKDAY($B12)=1</formula>
    </cfRule>
  </conditionalFormatting>
  <conditionalFormatting sqref="F19:G19">
    <cfRule type="expression" dxfId="108" priority="160" stopIfTrue="1">
      <formula>COUNTIF(祝日,$B19) =1</formula>
    </cfRule>
    <cfRule type="expression" dxfId="107" priority="161" stopIfTrue="1">
      <formula>WEEKDAY($B19)=7</formula>
    </cfRule>
    <cfRule type="expression" dxfId="106" priority="162" stopIfTrue="1">
      <formula>WEEKDAY($B19)=1</formula>
    </cfRule>
  </conditionalFormatting>
  <conditionalFormatting sqref="H16">
    <cfRule type="expression" dxfId="105" priority="109" stopIfTrue="1">
      <formula>COUNTIF(祝日,$B16) =1</formula>
    </cfRule>
    <cfRule type="expression" dxfId="104" priority="110" stopIfTrue="1">
      <formula>WEEKDAY($B16)=7</formula>
    </cfRule>
    <cfRule type="expression" dxfId="103" priority="111" stopIfTrue="1">
      <formula>WEEKDAY($B16)=1</formula>
    </cfRule>
  </conditionalFormatting>
  <conditionalFormatting sqref="F13:G16">
    <cfRule type="expression" dxfId="102" priority="106" stopIfTrue="1">
      <formula>COUNTIF(祝日,$B13) =1</formula>
    </cfRule>
    <cfRule type="expression" dxfId="101" priority="107" stopIfTrue="1">
      <formula>WEEKDAY($B13)=7</formula>
    </cfRule>
    <cfRule type="expression" dxfId="100" priority="108" stopIfTrue="1">
      <formula>WEEKDAY($B13)=1</formula>
    </cfRule>
  </conditionalFormatting>
  <conditionalFormatting sqref="C23:E24">
    <cfRule type="expression" dxfId="99" priority="103" stopIfTrue="1">
      <formula>COUNTIF(祝日,$B23) =1</formula>
    </cfRule>
    <cfRule type="expression" dxfId="98" priority="104" stopIfTrue="1">
      <formula>WEEKDAY($B23)=7</formula>
    </cfRule>
    <cfRule type="expression" dxfId="97" priority="105" stopIfTrue="1">
      <formula>WEEKDAY($B23)=1</formula>
    </cfRule>
  </conditionalFormatting>
  <conditionalFormatting sqref="F20:G20">
    <cfRule type="expression" dxfId="93" priority="97" stopIfTrue="1">
      <formula>COUNTIF(祝日,$B20) =1</formula>
    </cfRule>
    <cfRule type="expression" dxfId="92" priority="98" stopIfTrue="1">
      <formula>WEEKDAY($B20)=7</formula>
    </cfRule>
    <cfRule type="expression" dxfId="91" priority="99" stopIfTrue="1">
      <formula>WEEKDAY($B20)=1</formula>
    </cfRule>
  </conditionalFormatting>
  <conditionalFormatting sqref="C30:E30">
    <cfRule type="expression" dxfId="90" priority="88" stopIfTrue="1">
      <formula>COUNTIF(祝日,$B30) =1</formula>
    </cfRule>
    <cfRule type="expression" dxfId="89" priority="89" stopIfTrue="1">
      <formula>WEEKDAY($B30)=7</formula>
    </cfRule>
    <cfRule type="expression" dxfId="88" priority="90" stopIfTrue="1">
      <formula>WEEKDAY($B30)=1</formula>
    </cfRule>
  </conditionalFormatting>
  <conditionalFormatting sqref="F26:G26">
    <cfRule type="expression" dxfId="84" priority="82" stopIfTrue="1">
      <formula>COUNTIF(祝日,$B26) =1</formula>
    </cfRule>
    <cfRule type="expression" dxfId="83" priority="83" stopIfTrue="1">
      <formula>WEEKDAY($B26)=7</formula>
    </cfRule>
    <cfRule type="expression" dxfId="82" priority="84" stopIfTrue="1">
      <formula>WEEKDAY($B26)=1</formula>
    </cfRule>
  </conditionalFormatting>
  <conditionalFormatting sqref="F27:G27">
    <cfRule type="expression" dxfId="78" priority="76" stopIfTrue="1">
      <formula>COUNTIF(祝日,$B27) =1</formula>
    </cfRule>
    <cfRule type="expression" dxfId="77" priority="77" stopIfTrue="1">
      <formula>WEEKDAY($B27)=7</formula>
    </cfRule>
    <cfRule type="expression" dxfId="76" priority="78" stopIfTrue="1">
      <formula>WEEKDAY($B27)=1</formula>
    </cfRule>
  </conditionalFormatting>
  <conditionalFormatting sqref="C37:E37">
    <cfRule type="expression" dxfId="75" priority="73" stopIfTrue="1">
      <formula>COUNTIF(祝日,$B37) =1</formula>
    </cfRule>
    <cfRule type="expression" dxfId="74" priority="74" stopIfTrue="1">
      <formula>WEEKDAY($B37)=7</formula>
    </cfRule>
    <cfRule type="expression" dxfId="73" priority="75" stopIfTrue="1">
      <formula>WEEKDAY($B37)=1</formula>
    </cfRule>
  </conditionalFormatting>
  <conditionalFormatting sqref="F33:G33">
    <cfRule type="expression" dxfId="69" priority="67" stopIfTrue="1">
      <formula>COUNTIF(祝日,$B33) =1</formula>
    </cfRule>
    <cfRule type="expression" dxfId="68" priority="68" stopIfTrue="1">
      <formula>WEEKDAY($B33)=7</formula>
    </cfRule>
    <cfRule type="expression" dxfId="67" priority="69" stopIfTrue="1">
      <formula>WEEKDAY($B33)=1</formula>
    </cfRule>
  </conditionalFormatting>
  <conditionalFormatting sqref="H37">
    <cfRule type="expression" dxfId="66" priority="64" stopIfTrue="1">
      <formula>COUNTIF(祝日,$B37) =1</formula>
    </cfRule>
    <cfRule type="expression" dxfId="65" priority="65" stopIfTrue="1">
      <formula>WEEKDAY($B37)=7</formula>
    </cfRule>
    <cfRule type="expression" dxfId="64" priority="66" stopIfTrue="1">
      <formula>WEEKDAY($B37)=1</formula>
    </cfRule>
  </conditionalFormatting>
  <conditionalFormatting sqref="F34:G34 F37:G37">
    <cfRule type="expression" dxfId="63" priority="61" stopIfTrue="1">
      <formula>COUNTIF(祝日,$B34) =1</formula>
    </cfRule>
    <cfRule type="expression" dxfId="62" priority="62" stopIfTrue="1">
      <formula>WEEKDAY($B34)=7</formula>
    </cfRule>
    <cfRule type="expression" dxfId="61" priority="63" stopIfTrue="1">
      <formula>WEEKDAY($B34)=1</formula>
    </cfRule>
  </conditionalFormatting>
  <conditionalFormatting sqref="H17">
    <cfRule type="expression" dxfId="60" priority="58" stopIfTrue="1">
      <formula>COUNTIF(祝日,$B17) =1</formula>
    </cfRule>
    <cfRule type="expression" dxfId="59" priority="59" stopIfTrue="1">
      <formula>WEEKDAY($B17)=7</formula>
    </cfRule>
    <cfRule type="expression" dxfId="58" priority="60" stopIfTrue="1">
      <formula>WEEKDAY($B17)=1</formula>
    </cfRule>
  </conditionalFormatting>
  <conditionalFormatting sqref="F17:G17">
    <cfRule type="expression" dxfId="57" priority="55" stopIfTrue="1">
      <formula>COUNTIF(祝日,$B17) =1</formula>
    </cfRule>
    <cfRule type="expression" dxfId="56" priority="56" stopIfTrue="1">
      <formula>WEEKDAY($B17)=7</formula>
    </cfRule>
    <cfRule type="expression" dxfId="55" priority="57" stopIfTrue="1">
      <formula>WEEKDAY($B17)=1</formula>
    </cfRule>
  </conditionalFormatting>
  <conditionalFormatting sqref="H18">
    <cfRule type="expression" dxfId="54" priority="52" stopIfTrue="1">
      <formula>COUNTIF(祝日,$B18) =1</formula>
    </cfRule>
    <cfRule type="expression" dxfId="53" priority="53" stopIfTrue="1">
      <formula>WEEKDAY($B18)=7</formula>
    </cfRule>
    <cfRule type="expression" dxfId="52" priority="54" stopIfTrue="1">
      <formula>WEEKDAY($B18)=1</formula>
    </cfRule>
  </conditionalFormatting>
  <conditionalFormatting sqref="F18:G18">
    <cfRule type="expression" dxfId="51" priority="49" stopIfTrue="1">
      <formula>COUNTIF(祝日,$B18) =1</formula>
    </cfRule>
    <cfRule type="expression" dxfId="50" priority="50" stopIfTrue="1">
      <formula>WEEKDAY($B18)=7</formula>
    </cfRule>
    <cfRule type="expression" dxfId="49" priority="51" stopIfTrue="1">
      <formula>WEEKDAY($B18)=1</formula>
    </cfRule>
  </conditionalFormatting>
  <conditionalFormatting sqref="H21:H25">
    <cfRule type="expression" dxfId="48" priority="46" stopIfTrue="1">
      <formula>COUNTIF(祝日,$B21) =1</formula>
    </cfRule>
    <cfRule type="expression" dxfId="47" priority="47" stopIfTrue="1">
      <formula>WEEKDAY($B21)=7</formula>
    </cfRule>
    <cfRule type="expression" dxfId="46" priority="48" stopIfTrue="1">
      <formula>WEEKDAY($B21)=1</formula>
    </cfRule>
  </conditionalFormatting>
  <conditionalFormatting sqref="F21:G25">
    <cfRule type="expression" dxfId="45" priority="43" stopIfTrue="1">
      <formula>COUNTIF(祝日,$B21) =1</formula>
    </cfRule>
    <cfRule type="expression" dxfId="44" priority="44" stopIfTrue="1">
      <formula>WEEKDAY($B21)=7</formula>
    </cfRule>
    <cfRule type="expression" dxfId="43" priority="45" stopIfTrue="1">
      <formula>WEEKDAY($B21)=1</formula>
    </cfRule>
  </conditionalFormatting>
  <conditionalFormatting sqref="H28:H32">
    <cfRule type="expression" dxfId="42" priority="40" stopIfTrue="1">
      <formula>COUNTIF(祝日,$B28) =1</formula>
    </cfRule>
    <cfRule type="expression" dxfId="41" priority="41" stopIfTrue="1">
      <formula>WEEKDAY($B28)=7</formula>
    </cfRule>
    <cfRule type="expression" dxfId="40" priority="42" stopIfTrue="1">
      <formula>WEEKDAY($B28)=1</formula>
    </cfRule>
  </conditionalFormatting>
  <conditionalFormatting sqref="F28:G32">
    <cfRule type="expression" dxfId="39" priority="37" stopIfTrue="1">
      <formula>COUNTIF(祝日,$B28) =1</formula>
    </cfRule>
    <cfRule type="expression" dxfId="38" priority="38" stopIfTrue="1">
      <formula>WEEKDAY($B28)=7</formula>
    </cfRule>
    <cfRule type="expression" dxfId="37" priority="39" stopIfTrue="1">
      <formula>WEEKDAY($B28)=1</formula>
    </cfRule>
  </conditionalFormatting>
  <conditionalFormatting sqref="H35:H36">
    <cfRule type="expression" dxfId="36" priority="34" stopIfTrue="1">
      <formula>COUNTIF(祝日,$B35) =1</formula>
    </cfRule>
    <cfRule type="expression" dxfId="35" priority="35" stopIfTrue="1">
      <formula>WEEKDAY($B35)=7</formula>
    </cfRule>
    <cfRule type="expression" dxfId="34" priority="36" stopIfTrue="1">
      <formula>WEEKDAY($B35)=1</formula>
    </cfRule>
  </conditionalFormatting>
  <conditionalFormatting sqref="F35:G36">
    <cfRule type="expression" dxfId="33" priority="31" stopIfTrue="1">
      <formula>COUNTIF(祝日,$B35) =1</formula>
    </cfRule>
    <cfRule type="expression" dxfId="32" priority="32" stopIfTrue="1">
      <formula>WEEKDAY($B35)=7</formula>
    </cfRule>
    <cfRule type="expression" dxfId="31" priority="33" stopIfTrue="1">
      <formula>WEEKDAY($B35)=1</formula>
    </cfRule>
  </conditionalFormatting>
  <conditionalFormatting sqref="C18:E22">
    <cfRule type="expression" dxfId="29" priority="28" stopIfTrue="1">
      <formula>COUNTIF(祝日,$B18) =1</formula>
    </cfRule>
    <cfRule type="expression" dxfId="28" priority="29" stopIfTrue="1">
      <formula>WEEKDAY($B18)=7</formula>
    </cfRule>
    <cfRule type="expression" dxfId="27" priority="30" stopIfTrue="1">
      <formula>WEEKDAY($B18)=1</formula>
    </cfRule>
  </conditionalFormatting>
  <conditionalFormatting sqref="C25:E29">
    <cfRule type="expression" dxfId="26" priority="25" stopIfTrue="1">
      <formula>COUNTIF(祝日,$B25) =1</formula>
    </cfRule>
    <cfRule type="expression" dxfId="25" priority="26" stopIfTrue="1">
      <formula>WEEKDAY($B25)=7</formula>
    </cfRule>
    <cfRule type="expression" dxfId="24" priority="27" stopIfTrue="1">
      <formula>WEEKDAY($B25)=1</formula>
    </cfRule>
  </conditionalFormatting>
  <conditionalFormatting sqref="C32:E36">
    <cfRule type="expression" dxfId="23" priority="22" stopIfTrue="1">
      <formula>COUNTIF(祝日,$B32) =1</formula>
    </cfRule>
    <cfRule type="expression" dxfId="22" priority="23" stopIfTrue="1">
      <formula>WEEKDAY($B32)=7</formula>
    </cfRule>
    <cfRule type="expression" dxfId="21" priority="24" stopIfTrue="1">
      <formula>WEEKDAY($B32)=1</formula>
    </cfRule>
  </conditionalFormatting>
  <conditionalFormatting sqref="C39:E39">
    <cfRule type="expression" dxfId="20" priority="19" stopIfTrue="1">
      <formula>COUNTIF(祝日,$B39) =1</formula>
    </cfRule>
    <cfRule type="expression" dxfId="19" priority="20" stopIfTrue="1">
      <formula>WEEKDAY($B39)=7</formula>
    </cfRule>
    <cfRule type="expression" dxfId="18" priority="21" stopIfTrue="1">
      <formula>WEEKDAY($B39)=1</formula>
    </cfRule>
  </conditionalFormatting>
  <conditionalFormatting sqref="H39">
    <cfRule type="expression" dxfId="17" priority="16" stopIfTrue="1">
      <formula>COUNTIF(祝日,$B39) =1</formula>
    </cfRule>
    <cfRule type="expression" dxfId="16" priority="17" stopIfTrue="1">
      <formula>WEEKDAY($B39)=7</formula>
    </cfRule>
    <cfRule type="expression" dxfId="15" priority="18" stopIfTrue="1">
      <formula>WEEKDAY($B39)=1</formula>
    </cfRule>
  </conditionalFormatting>
  <conditionalFormatting sqref="F39:G39">
    <cfRule type="expression" dxfId="14" priority="13" stopIfTrue="1">
      <formula>COUNTIF(祝日,$B39) =1</formula>
    </cfRule>
    <cfRule type="expression" dxfId="13" priority="14" stopIfTrue="1">
      <formula>WEEKDAY($B39)=7</formula>
    </cfRule>
    <cfRule type="expression" dxfId="12" priority="15" stopIfTrue="1">
      <formula>WEEKDAY($B39)=1</formula>
    </cfRule>
  </conditionalFormatting>
  <conditionalFormatting sqref="H13:H15">
    <cfRule type="expression" dxfId="11" priority="10" stopIfTrue="1">
      <formula>COUNTIF(祝日,$B13) =1</formula>
    </cfRule>
    <cfRule type="expression" dxfId="10" priority="11" stopIfTrue="1">
      <formula>WEEKDAY($B13)=7</formula>
    </cfRule>
    <cfRule type="expression" dxfId="9" priority="12" stopIfTrue="1">
      <formula>WEEKDAY($B13)=1</formula>
    </cfRule>
  </conditionalFormatting>
  <conditionalFormatting sqref="H19:H20">
    <cfRule type="expression" dxfId="8" priority="7" stopIfTrue="1">
      <formula>COUNTIF(祝日,$B19) =1</formula>
    </cfRule>
    <cfRule type="expression" dxfId="7" priority="8" stopIfTrue="1">
      <formula>WEEKDAY($B19)=7</formula>
    </cfRule>
    <cfRule type="expression" dxfId="6" priority="9" stopIfTrue="1">
      <formula>WEEKDAY($B19)=1</formula>
    </cfRule>
  </conditionalFormatting>
  <conditionalFormatting sqref="H26:H27">
    <cfRule type="expression" dxfId="5" priority="4" stopIfTrue="1">
      <formula>COUNTIF(祝日,$B26) =1</formula>
    </cfRule>
    <cfRule type="expression" dxfId="4" priority="5" stopIfTrue="1">
      <formula>WEEKDAY($B26)=7</formula>
    </cfRule>
    <cfRule type="expression" dxfId="3" priority="6" stopIfTrue="1">
      <formula>WEEKDAY($B26)=1</formula>
    </cfRule>
  </conditionalFormatting>
  <conditionalFormatting sqref="H33:H34">
    <cfRule type="expression" dxfId="2" priority="1" stopIfTrue="1">
      <formula>COUNTIF(祝日,$B33) =1</formula>
    </cfRule>
    <cfRule type="expression" dxfId="1" priority="2" stopIfTrue="1">
      <formula>WEEKDAY($B33)=7</formula>
    </cfRule>
    <cfRule type="expression" dxfId="0" priority="3" stopIfTrue="1">
      <formula>WEEKDAY($B33)=1</formula>
    </cfRule>
  </conditionalFormatting>
  <pageMargins left="0.7" right="0.7" top="0.75" bottom="0.75" header="0.3" footer="0.3"/>
  <pageSetup paperSize="9" scale="92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topLeftCell="A16" workbookViewId="0">
      <selection activeCell="L48" sqref="L48"/>
    </sheetView>
  </sheetViews>
  <sheetFormatPr defaultRowHeight="13.2" x14ac:dyDescent="0.2"/>
  <cols>
    <col min="1" max="1" width="11.6640625" style="32" bestFit="1" customWidth="1"/>
  </cols>
  <sheetData>
    <row r="1" spans="1:1" x14ac:dyDescent="0.2">
      <c r="A1" s="32" t="s">
        <v>26</v>
      </c>
    </row>
    <row r="2" spans="1:1" x14ac:dyDescent="0.2">
      <c r="A2" s="32">
        <v>43466</v>
      </c>
    </row>
    <row r="3" spans="1:1" x14ac:dyDescent="0.2">
      <c r="A3" s="32">
        <v>43479</v>
      </c>
    </row>
    <row r="4" spans="1:1" x14ac:dyDescent="0.2">
      <c r="A4" s="32">
        <v>43507</v>
      </c>
    </row>
    <row r="5" spans="1:1" x14ac:dyDescent="0.2">
      <c r="A5" s="32">
        <v>43545</v>
      </c>
    </row>
    <row r="6" spans="1:1" x14ac:dyDescent="0.2">
      <c r="A6" s="32">
        <v>43584</v>
      </c>
    </row>
    <row r="7" spans="1:1" x14ac:dyDescent="0.2">
      <c r="A7" s="32">
        <v>43585</v>
      </c>
    </row>
    <row r="8" spans="1:1" x14ac:dyDescent="0.2">
      <c r="A8" s="32">
        <v>43586</v>
      </c>
    </row>
    <row r="9" spans="1:1" x14ac:dyDescent="0.2">
      <c r="A9" s="32">
        <v>43587</v>
      </c>
    </row>
    <row r="10" spans="1:1" x14ac:dyDescent="0.2">
      <c r="A10" s="32">
        <v>43588</v>
      </c>
    </row>
    <row r="11" spans="1:1" x14ac:dyDescent="0.2">
      <c r="A11" s="32">
        <v>43589</v>
      </c>
    </row>
    <row r="12" spans="1:1" x14ac:dyDescent="0.2">
      <c r="A12" s="32">
        <v>43590</v>
      </c>
    </row>
    <row r="13" spans="1:1" x14ac:dyDescent="0.2">
      <c r="A13" s="32">
        <v>43591</v>
      </c>
    </row>
    <row r="14" spans="1:1" x14ac:dyDescent="0.2">
      <c r="A14" s="32">
        <v>43661</v>
      </c>
    </row>
    <row r="15" spans="1:1" x14ac:dyDescent="0.2">
      <c r="A15" s="32">
        <v>43688</v>
      </c>
    </row>
    <row r="16" spans="1:1" x14ac:dyDescent="0.2">
      <c r="A16" s="32">
        <v>43689</v>
      </c>
    </row>
    <row r="17" spans="1:1" x14ac:dyDescent="0.2">
      <c r="A17" s="32">
        <v>43724</v>
      </c>
    </row>
    <row r="18" spans="1:1" x14ac:dyDescent="0.2">
      <c r="A18" s="32">
        <v>43731</v>
      </c>
    </row>
    <row r="19" spans="1:1" x14ac:dyDescent="0.2">
      <c r="A19" s="32">
        <v>43752</v>
      </c>
    </row>
    <row r="20" spans="1:1" x14ac:dyDescent="0.2">
      <c r="A20" s="32">
        <v>43760</v>
      </c>
    </row>
    <row r="21" spans="1:1" x14ac:dyDescent="0.2">
      <c r="A21" s="32">
        <v>43772</v>
      </c>
    </row>
    <row r="22" spans="1:1" x14ac:dyDescent="0.2">
      <c r="A22" s="32">
        <v>43773</v>
      </c>
    </row>
    <row r="23" spans="1:1" x14ac:dyDescent="0.2">
      <c r="A23" s="32">
        <v>43792</v>
      </c>
    </row>
    <row r="24" spans="1:1" x14ac:dyDescent="0.2">
      <c r="A24" s="32">
        <v>43831</v>
      </c>
    </row>
    <row r="25" spans="1:1" x14ac:dyDescent="0.2">
      <c r="A25" s="32">
        <v>43843</v>
      </c>
    </row>
    <row r="26" spans="1:1" x14ac:dyDescent="0.2">
      <c r="A26" s="32">
        <v>43872</v>
      </c>
    </row>
    <row r="27" spans="1:1" x14ac:dyDescent="0.2">
      <c r="A27" s="32">
        <v>43884</v>
      </c>
    </row>
    <row r="28" spans="1:1" x14ac:dyDescent="0.2">
      <c r="A28" s="32">
        <v>43885</v>
      </c>
    </row>
    <row r="29" spans="1:1" x14ac:dyDescent="0.2">
      <c r="A29" s="32">
        <v>43910</v>
      </c>
    </row>
    <row r="30" spans="1:1" x14ac:dyDescent="0.2">
      <c r="A30" s="32">
        <v>43950</v>
      </c>
    </row>
    <row r="31" spans="1:1" x14ac:dyDescent="0.2">
      <c r="A31" s="32">
        <v>43954</v>
      </c>
    </row>
    <row r="32" spans="1:1" x14ac:dyDescent="0.2">
      <c r="A32" s="32">
        <v>43955</v>
      </c>
    </row>
    <row r="33" spans="1:1" x14ac:dyDescent="0.2">
      <c r="A33" s="32">
        <v>43956</v>
      </c>
    </row>
    <row r="34" spans="1:1" x14ac:dyDescent="0.2">
      <c r="A34" s="32">
        <v>43957</v>
      </c>
    </row>
    <row r="35" spans="1:1" x14ac:dyDescent="0.2">
      <c r="A35" s="32">
        <v>44035</v>
      </c>
    </row>
    <row r="36" spans="1:1" x14ac:dyDescent="0.2">
      <c r="A36" s="32">
        <v>44036</v>
      </c>
    </row>
    <row r="37" spans="1:1" x14ac:dyDescent="0.2">
      <c r="A37" s="32">
        <v>44053</v>
      </c>
    </row>
    <row r="38" spans="1:1" x14ac:dyDescent="0.2">
      <c r="A38" s="32">
        <v>44095</v>
      </c>
    </row>
    <row r="39" spans="1:1" x14ac:dyDescent="0.2">
      <c r="A39" s="32">
        <v>44096</v>
      </c>
    </row>
    <row r="40" spans="1:1" x14ac:dyDescent="0.2">
      <c r="A40" s="32">
        <v>44138</v>
      </c>
    </row>
    <row r="41" spans="1:1" x14ac:dyDescent="0.2">
      <c r="A41" s="32">
        <v>44158</v>
      </c>
    </row>
    <row r="42" spans="1:1" x14ac:dyDescent="0.2">
      <c r="A42" s="32">
        <v>44197</v>
      </c>
    </row>
    <row r="43" spans="1:1" x14ac:dyDescent="0.2">
      <c r="A43" s="32">
        <v>44207</v>
      </c>
    </row>
    <row r="44" spans="1:1" x14ac:dyDescent="0.2">
      <c r="A44" s="32">
        <v>44238</v>
      </c>
    </row>
  </sheetData>
  <phoneticPr fontId="2"/>
  <conditionalFormatting sqref="A2:A44">
    <cfRule type="expression" dxfId="30" priority="1" stopIfTrue="1">
      <formula>COUNTIF(祝日,$A2) =1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70ACB67D9BF8EA4FA8A54060EF28BC74" ma:contentTypeVersion="2" ma:contentTypeDescription="新建文档。" ma:contentTypeScope="" ma:versionID="aff1bc6fade9fbf0dba6cc572c921397">
  <xsd:schema xmlns:xsd="http://www.w3.org/2001/XMLSchema" xmlns:xs="http://www.w3.org/2001/XMLSchema" xmlns:p="http://schemas.microsoft.com/office/2006/metadata/properties" xmlns:ns2="8b374a02-f73d-44b3-86cd-e47161f7bf46" targetNamespace="http://schemas.microsoft.com/office/2006/metadata/properties" ma:root="true" ma:fieldsID="97b10e17ae5b01bcc48c16a46e754660" ns2:_="">
    <xsd:import namespace="8b374a02-f73d-44b3-86cd-e47161f7bf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4a02-f73d-44b3-86cd-e47161f7bf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76C799-B259-43A5-99EB-3CB265240692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b374a02-f73d-44b3-86cd-e47161f7bf46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95CEB4F-0F93-4768-9772-B8618F5A28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74a02-f73d-44b3-86cd-e47161f7bf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80551E-FE2C-4FEC-8D9C-70FFEFAB3B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作業勤務報告書(新)</vt:lpstr>
      <vt:lpstr>祝日</vt:lpstr>
      <vt:lpstr>祝日</vt:lpstr>
    </vt:vector>
  </TitlesOfParts>
  <Manager/>
  <Company>ZHONGGUO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LUYM</dc:creator>
  <cp:keywords/>
  <dc:description/>
  <cp:lastModifiedBy>caishanshan</cp:lastModifiedBy>
  <cp:revision/>
  <dcterms:created xsi:type="dcterms:W3CDTF">2006-05-08T13:23:00Z</dcterms:created>
  <dcterms:modified xsi:type="dcterms:W3CDTF">2022-01-30T22:42:36Z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0x01010070ACB67D9BF8EA4FA8A54060EF28BC74</vt:lpwstr>
  </property>
</Properties>
</file>