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ata\python\ObjCreator_fromJson\"/>
    </mc:Choice>
  </mc:AlternateContent>
  <xr:revisionPtr revIDLastSave="0" documentId="13_ncr:1_{F2087E91-7D3A-4297-ADF4-0D1E10C13F89}" xr6:coauthVersionLast="36" xr6:coauthVersionMax="36" xr10:uidLastSave="{00000000-0000-0000-0000-000000000000}"/>
  <bookViews>
    <workbookView xWindow="0" yWindow="0" windowWidth="28800" windowHeight="11520" activeTab="3" xr2:uid="{0F992ECB-5088-4CB1-B0B7-8BB2717C6125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3" i="3"/>
  <c r="N3" i="3"/>
  <c r="M5" i="3"/>
  <c r="K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3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4" i="3"/>
  <c r="G3" i="3"/>
  <c r="V2" i="1" l="1"/>
  <c r="V3" i="1"/>
  <c r="V4" i="1"/>
  <c r="V5" i="1"/>
  <c r="V6" i="1"/>
  <c r="V7" i="1"/>
  <c r="V8" i="1"/>
  <c r="V9" i="1"/>
  <c r="V10" i="1"/>
  <c r="V11" i="1"/>
  <c r="X4" i="1"/>
  <c r="Y3" i="1"/>
  <c r="X3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AD36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2" i="1"/>
  <c r="AB3" i="1"/>
  <c r="AB4" i="1"/>
  <c r="AD4" i="1" s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2" i="1"/>
  <c r="AD9" i="1" s="1"/>
  <c r="AA37" i="1"/>
  <c r="Y4" i="1"/>
  <c r="Y5" i="1"/>
  <c r="Y6" i="1"/>
  <c r="Y7" i="1"/>
  <c r="Y8" i="1"/>
  <c r="Y9" i="1"/>
  <c r="Z9" i="1" s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2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2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Z8" i="1" l="1"/>
  <c r="AD20" i="1"/>
  <c r="Z11" i="1"/>
  <c r="Z7" i="1"/>
  <c r="AC6" i="1"/>
  <c r="AC5" i="1"/>
  <c r="Z10" i="1"/>
  <c r="Z6" i="1"/>
  <c r="AC9" i="1"/>
  <c r="AD8" i="1"/>
  <c r="AD3" i="1"/>
  <c r="AC2" i="1"/>
  <c r="AC21" i="1"/>
  <c r="AD24" i="1"/>
  <c r="AD5" i="1"/>
  <c r="AC4" i="1"/>
  <c r="AC29" i="1"/>
  <c r="AC13" i="1"/>
  <c r="AD32" i="1"/>
  <c r="AD16" i="1"/>
  <c r="Z3" i="1"/>
  <c r="AC33" i="1"/>
  <c r="AC17" i="1"/>
  <c r="Z2" i="1"/>
  <c r="Z5" i="1"/>
  <c r="AC3" i="1"/>
  <c r="AC25" i="1"/>
  <c r="AD28" i="1"/>
  <c r="AD12" i="1"/>
  <c r="Z4" i="1"/>
  <c r="AC36" i="1"/>
  <c r="AC32" i="1"/>
  <c r="AC28" i="1"/>
  <c r="AC24" i="1"/>
  <c r="AC20" i="1"/>
  <c r="AC16" i="1"/>
  <c r="AC12" i="1"/>
  <c r="AC8" i="1"/>
  <c r="AD35" i="1"/>
  <c r="AD31" i="1"/>
  <c r="AD27" i="1"/>
  <c r="AD23" i="1"/>
  <c r="AD19" i="1"/>
  <c r="AD15" i="1"/>
  <c r="AD11" i="1"/>
  <c r="AD7" i="1"/>
  <c r="AC35" i="1"/>
  <c r="AC31" i="1"/>
  <c r="AC27" i="1"/>
  <c r="AC23" i="1"/>
  <c r="AC19" i="1"/>
  <c r="AC15" i="1"/>
  <c r="AC11" i="1"/>
  <c r="AC7" i="1"/>
  <c r="AD34" i="1"/>
  <c r="AD30" i="1"/>
  <c r="AD26" i="1"/>
  <c r="AD22" i="1"/>
  <c r="AD18" i="1"/>
  <c r="AD14" i="1"/>
  <c r="AD10" i="1"/>
  <c r="AD6" i="1"/>
  <c r="AC34" i="1"/>
  <c r="AC30" i="1"/>
  <c r="AC26" i="1"/>
  <c r="AC22" i="1"/>
  <c r="AC18" i="1"/>
  <c r="AC14" i="1"/>
  <c r="AC10" i="1"/>
  <c r="AD2" i="1"/>
  <c r="AD33" i="1"/>
  <c r="AD29" i="1"/>
  <c r="AD25" i="1"/>
  <c r="AD21" i="1"/>
  <c r="AD17" i="1"/>
  <c r="AD13" i="1"/>
</calcChain>
</file>

<file path=xl/sharedStrings.xml><?xml version="1.0" encoding="utf-8"?>
<sst xmlns="http://schemas.openxmlformats.org/spreadsheetml/2006/main" count="475" uniqueCount="25">
  <si>
    <t>i:</t>
  </si>
  <si>
    <t>j</t>
  </si>
  <si>
    <t>:</t>
  </si>
  <si>
    <t>lat</t>
  </si>
  <si>
    <t>lon</t>
  </si>
  <si>
    <t>lon_5186</t>
  </si>
  <si>
    <t>lat_5186</t>
  </si>
  <si>
    <t>lon-lon_0</t>
    <phoneticPr fontId="1" type="noConversion"/>
  </si>
  <si>
    <t>lat-lat_0</t>
    <phoneticPr fontId="1" type="noConversion"/>
  </si>
  <si>
    <t>lon_2-lon_1</t>
    <phoneticPr fontId="1" type="noConversion"/>
  </si>
  <si>
    <t>lat_2-lat_1</t>
    <phoneticPr fontId="1" type="noConversion"/>
  </si>
  <si>
    <t>length</t>
    <phoneticPr fontId="1" type="noConversion"/>
  </si>
  <si>
    <t>lon_2+lon_1/2</t>
    <phoneticPr fontId="1" type="noConversion"/>
  </si>
  <si>
    <t>lat_2+lat_1/2</t>
    <phoneticPr fontId="1" type="noConversion"/>
  </si>
  <si>
    <t>x</t>
    <phoneticPr fontId="1" type="noConversion"/>
  </si>
  <si>
    <t>y</t>
    <phoneticPr fontId="1" type="noConversion"/>
  </si>
  <si>
    <t>azimuth</t>
  </si>
  <si>
    <t>{"groupNo":704,"type":"line","geometry":[{"lat":35.15497039,"lon":128.9300547,"depth":-2.775,"azimuth":162.51},{"lat":35.15485937,"lon":128.9300975,"depth":-2.795,"azimuth":162.51},{"lat":35.1546875,"lon":128.9301637,"depth":-2.755,"azimuth":162.52},{"lat":35.15451564,"lon":128.9302299,"depth":-2.785,"azimuth":162.52},{"lat":35.15434377,"lon":128.9302962,"depth":-2.845,"azimuth":162.49},{"lat":35.1541719,"lon":128.9303624,"depth":-2.905,"azimuth":162.52},{"lat":35.15400004,"lon":128.9304286,"depth":-2.935,"azimuth":162.52},{"lat":35.15382817,"lon":128.9304949,"depth":-2.895,"azimuth":162.49},{"lat":35.1536563,"lon":128.9305611,"depth":-2.825,"azimuth":162.52},{"lat":35.15348444,"lon":128.9306273,"depth":-2.775,"azimuth":162.52},{"lat":35.15331257,"lon":128.9306936,"depth":-2.685,"azimuth":162.49},{"lat":35.1531407,"lon":128.9307598,"depth":-2.645,"azimuth":162.52},{"lat":35.15296884,"lon":128.930826,"depth":-2.665,"azimuth":162.52},{"lat":35.15279697,"lon":128.9308923,"depth":-2.725,"azimuth":162.49},{"lat":35.1526251,"lon":128.9309585,"depth":-2.785,"azimuth":162.52},{"lat":35.15245324,"lon":128.9310247,"depth":-2.815,"azimuth":162.52},{"lat":35.15228137,"lon":128.931091,"depth":-2.775,"azimuth":162.49},{"lat":35.15220541,"lon":128.9311202,"depth":-2.755,"azimuth":162.55},{"lat":35.15210951,"lon":128.9311572,"depth":-2.675,"azimuth":162.49},{"lat":35.15207943,"lon":128.9311688,"depth":-2.665,"azimuth":162.5},{"lat":35.15201498,"lon":128.9311936,"depth":-2.615,"azimuth":162.54}],"diameter":150,"category":5,"shape":0,"azimuth":0.0},{"groupNo":705,"type":"line","geometry":[{"lat":35.15201498,"lon":128.9311936,"depth":-2.615,"azimuth":162.51},{"lat":35.15193764,"lon":128.9312234,"depth":-2.645,"azimuth":162.51},{"lat":35.15176577,"lon":128.9312897,"depth":-2.555,"azimuth":162.49},{"lat":35.1515939,"lon":128.9313559,"depth":-2.515,"azimuth":162.52},{"lat":35.15142203,"lon":128.9314221,"depth":-2.535,"azimuth":162.52},{"lat":35.15125016,"lon":128.9314884,"depth":-2.595,"azimuth":162.49},{"lat":35.15107829,"lon":128.9315546,"depth":-2.655,"azimuth":162.52},{"lat":35.15090643,"lon":128.9316208,"depth":-2.685,"azimuth":162.52},{"lat":35.15073456,"lon":128.9316871,"depth":-2.645,"azimuth":162.49},{"lat":35.15056269,"lon":128.9317533,"depth":-2.575,"azimuth":162.52},{"lat":35.15039082,"lon":128.9318195,"depth":-2.505,"azimuth":162.52},{"lat":35.15021895,"lon":128.9318858,"depth":-2.435,"azimuth":162.49},{"lat":35.15014161,"lon":128.9319156,"depth":-2.225,"azimuth":162.51},{"lat":35.15012872,"lon":128.9319205,"depth":-2.295,"azimuth":162.73}],"diameter":150,"category":5,"shape":0,"azimuth":0.0},{"groupNo":706,"type":"line","geometry":[{"lat":35.15493553,"lon":128.9298954,"depth":-2.855,"azimuth":75.01},{"lat":35.15494932,"lon":128.9299584,"depth":-2.86,"azimuth":75.01},{"lat":35.1549501,"lon":128.929962,"depth":-3.196,"azimuth":75.16},{"lat":35.1549573,"lon":128.9299948,"depth":-3.196,"azimuth":74.97},{"lat":35.15495808,"lon":128.9299984,"depth":-2.86,"azimuth":75.16},{"lat":35.15496175,"lon":128.9300152,"depth":-2.855,"azimuth":75.04},{"lat":35.15497039,"lon":128.9300547,"depth":-2.775,"azimuth":75.02},{"lat":35.15497308,"lon":128.9300669,"depth":-2.685,"azimuth":74.91},{"lat":35.15498748,"lon":128.9301327,"depth":-2.885,"azimuth":75.01},{"lat":35.1550082,"lon":128.9302273,"depth":-2.905,"azimuth":75.0},{"lat":35.15505464,"lon":128.9304394,"depth":-2.975,"azimuth":75.01},{"lat":35.15510109,"lon":128.9306515,"depth":-3.005,"azimuth":75.0},{"lat":35.1551127,"lon":128.9307045,"depth":-3.005,"azimuth":75.0},{"lat":35.15514754,"lon":128.9308636,"depth":-2.995,"azimuth":75.01},{"lat":35.15519399,"lon":128.9310757,"depth":-2.965,"azimuth":75.0},{"lat":35.15521487,"lon":128.931171,"depth":-2.735,"azimuth":75.0},{"lat":35.15521914,"lon":128.9311905,"depth":-2.815,"azimuth":75.01}],"diameter":150,"category":5,"shape":0,"azimuth":0.0},{"groupNo":707,"type":"line","geometry":[{"lat":35.15197419,"lon":128.9310367,"depth":-2.685,"azimuth":72.39},{"lat":35.15198945,"lon":128.9310955,"depth":-2.692,"azimuth":72.39},{"lat":35.15199034,"lon":128.9310989,"depth":-3.019,"azimuth":72.25},{"lat":35.15199876,"lon":128.9311314,"depth":-3.019,"azimuth":72.42},{"lat":35.15199964,"lon":128.9311348,"depth":-2.693,"azimuth":72.43},{"lat":35.15200541,"lon":128.931157,"depth":-2.685,"azimuth":72.37},{"lat":35.15201498,"lon":128.9311936,"depth":-2.615,"azimuth":72.27},{"lat":35.15201898,"lon":128.9312094,"depth":-2.515,"azimuth":72.8},{"lat":35.15203435,"lon":128.9312686,"depth":-2.715,"azimuth":72.38},{"lat":35.15205971,"lon":128.9313663,"depth":-2.735,"azimuth":72.39},{"lat":35.152114,"lon":128.9315756,"depth":-2.785,"azimuth":72.4},{"lat":35.15214116,"lon":128.9316803,"depth":-2.785,"azimuth":72.4},{"lat":35.1521683,"lon":128.9317849,"depth":-2.785,"azimuth":72.39},{"lat":35.1522226,"lon":128.9319942,"depth":-2.735,"azimuth":72.4},{"lat":35.1522769,"lon":128.9322035,"depth":-2.665,"azimuth":72.4},{"lat":35.15228597,"lon":128.9322385,"depth":-2.665,"azimuth":72.41},{"lat":35.15230133,"lon":128.9322977,"depth":-2.465,"azimuth":72.39},{"lat":35.15230541,"lon":128.9323134,"depth":-2.545,"azimuth":72.37}],"diameter":150,"category":5,"shape":0,"azimuth":0.0}</t>
    <phoneticPr fontId="1" type="noConversion"/>
  </si>
  <si>
    <t>(x1+x2)/2</t>
    <phoneticPr fontId="1" type="noConversion"/>
  </si>
  <si>
    <t>(y1+y2)/2</t>
    <phoneticPr fontId="1" type="noConversion"/>
  </si>
  <si>
    <t>694:194.41</t>
    <phoneticPr fontId="1" type="noConversion"/>
  </si>
  <si>
    <t>700:162.6</t>
    <phoneticPr fontId="1" type="noConversion"/>
  </si>
  <si>
    <t>0/128.9313992,35.15526018,2.51,128.9314059,35.15526163,2.48,128.9315006,35.15528238,2.65,128.9317112,35.15532853,2.62,128.9319219,35.15537468,2.64,128.9321326,35.15541602,2.7,128.932343,35.1554247,2.76,128.9325533,35.15539856,2.82,128.9327636,35.15536331,2.88,128.9328687,35.15534568,2.88,128.9329738,35.15532805,2.88,128.933184,35.1552928,2.83,128.933326,35.15526898,2.78,128.93333,35.15526833,3.23,128.9333572,35.15526377,3.23,128.9333611,35.1552631,2.77,128.9333942,35.15525755,2.78,128.9334233,35.15525267,2.72,128.9334995,35.15523991,2.84,128.9336088,35.15522158,2.85,128.9337165,35.15520353,2.87,128.9338241,35.15518549,2.88,128.9340394,35.1551494,2.83,128.9342547,35.15511331,2.74,128.93447,35.15507723,2.64,128.9346056,35.15505449,2.59,128.9346852,35.15504114,2.59,128.9346917,35.15504006,2.59,128.9347628,35.15502814,2.63,128.9348988,35.15500534,2.66,128.9351124,35.15496953,2.75,128.9353259,35.15493374,2.8,128.9355395,35.15489793,2.77,128.9357112,35.15486915,2.73,128.9357531,35.15486213,2.52,128.9357919,35.15485561,2.54</t>
  </si>
  <si>
    <t>0/128.9313922,35.15526331,2.53,128.9314045,35.155266,2.49,128.9314999,35.15528688,2.64,128.931712,35.15533333,2.61,128.931924,35.15537978,2.63,128.9321371,35.15542109,2.69,128.9323189,35.15542999,2.75,128.9325344,35.15540627,2.81,128.9327495,35.15537022,2.87,128.932857,35.15535219,2.87,128.9329646,35.15533417,2.87,128.9331797,35.15529812,2.82,128.9333214,35.15527436,2.78,128.9333262,35.15527355,3.23,128.9333595,35.15526797,3.23,128.9333645,35.15526714,2.77,128.9333947,35.15526207,2.78,128.9334193,35.15525794,2.72,128.9335006,35.15524433,2.83,128.9336099,35.15522599,2.84,128.9337176,35.15520795,2.86,128.9338252,35.15518991,2.87,128.9340405,35.15515382,2.82,128.9342558,35.15511773,2.73,128.9344711,35.15508165,2.63,128.9346067,35.15505891,2.59,128.9346874,35.15504538,2.6,128.9347639,35.15503255,2.62,128.9349001,35.15500973,2.65,128.9351138,35.1549739,2.74,128.9353275,35.15493807,2.79,128.9355412,35.15490224,2.76,128.935713,35.15487343,2.72,128.9357549,35.15486642,2.53,128.93578,35.1548622,2.52,128.9357961,35.15485951,2.55,128.935799,35.15485903,2.55</t>
  </si>
  <si>
    <t xml:space="preserve"> {'lat': 35.15485951, 'lon': 128.9357961, 'depth': -2.6, 'azimuth': 101.55, 'lon_5186': 376393.10777650774, 'lat_5186': 285991.4301832984, 'diameter': 100.0, 'location': [376393.10777650774, 285991.4301832984, -2.6], 'pitch': 0, 'roll': 0, 'length': 0.3, 'width': 0, 'height': 0, 'groupNo': 716, 'xyz': [402.212748241378, 37.005933696520515, -2.6], 'angle': [-90, 0, 100.55], 'fileName': 'G:/Data/python/Objwriter/gnsea12/pipe/pipe-0.3.obj', 'mapfile': 'G:/Data/python/Objwriter/mapObj/pipe-0.3_101.55.obj'}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</si>
</sst>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0_ "/>
    <numFmt numFmtId="178" formatCode="0.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177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178" fontId="0" fillId="0" borderId="0" xfId="0" applyNumberFormat="1">
      <alignment vertical="center"/>
    </xf>
    <xf numFmtId="178" fontId="0" fillId="2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664781</xdr:colOff>
      <xdr:row>46</xdr:row>
      <xdr:rowOff>198795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25D94AB-8353-4312-829C-6BAE42B6B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752381" cy="98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66A3D-2515-4898-A419-F32564C72832}">
  <dimension ref="A1:AD49"/>
  <sheetViews>
    <sheetView workbookViewId="0">
      <selection activeCell="O3" sqref="O3"/>
    </sheetView>
  </sheetViews>
  <sheetFormatPr defaultRowHeight="16.5" x14ac:dyDescent="0.3"/>
  <cols>
    <col min="2" max="2" width="2.375" bestFit="1" customWidth="1"/>
    <col min="3" max="3" width="2.5" bestFit="1" customWidth="1"/>
    <col min="4" max="4" width="2" bestFit="1" customWidth="1"/>
    <col min="5" max="5" width="1.875" bestFit="1" customWidth="1"/>
    <col min="6" max="6" width="3.5" bestFit="1" customWidth="1"/>
    <col min="7" max="7" width="3.625" bestFit="1" customWidth="1"/>
    <col min="8" max="8" width="1.875" bestFit="1" customWidth="1"/>
    <col min="10" max="10" width="4.25" bestFit="1" customWidth="1"/>
    <col min="11" max="11" width="1.875" bestFit="1" customWidth="1"/>
    <col min="14" max="14" width="1.875" bestFit="1" customWidth="1"/>
    <col min="15" max="15" width="12.75" style="4" bestFit="1" customWidth="1"/>
    <col min="17" max="17" width="1.875" bestFit="1" customWidth="1"/>
    <col min="18" max="18" width="12.75" style="4" bestFit="1" customWidth="1"/>
    <col min="20" max="20" width="1.875" bestFit="1" customWidth="1"/>
    <col min="21" max="21" width="7.5" bestFit="1" customWidth="1"/>
    <col min="22" max="22" width="13.625" bestFit="1" customWidth="1"/>
    <col min="23" max="23" width="10.5" style="1" bestFit="1" customWidth="1"/>
    <col min="24" max="24" width="12.75" style="4" bestFit="1" customWidth="1"/>
    <col min="26" max="26" width="9.5" bestFit="1" customWidth="1"/>
    <col min="27" max="27" width="3.875" customWidth="1"/>
    <col min="28" max="28" width="3.375" customWidth="1"/>
  </cols>
  <sheetData>
    <row r="1" spans="1:30" x14ac:dyDescent="0.3">
      <c r="V1" t="s">
        <v>7</v>
      </c>
      <c r="W1" t="s">
        <v>8</v>
      </c>
      <c r="X1" t="s">
        <v>9</v>
      </c>
      <c r="Y1" t="s">
        <v>10</v>
      </c>
      <c r="Z1" s="1" t="s">
        <v>11</v>
      </c>
      <c r="AA1" s="4" t="s">
        <v>12</v>
      </c>
      <c r="AB1" s="4" t="s">
        <v>13</v>
      </c>
      <c r="AC1" t="s">
        <v>14</v>
      </c>
      <c r="AD1" t="s">
        <v>15</v>
      </c>
    </row>
    <row r="2" spans="1:30" x14ac:dyDescent="0.3">
      <c r="A2" s="2"/>
      <c r="B2" s="2" t="s">
        <v>0</v>
      </c>
      <c r="C2" s="2">
        <v>0</v>
      </c>
      <c r="D2" s="2" t="s">
        <v>1</v>
      </c>
      <c r="E2" s="2" t="s">
        <v>2</v>
      </c>
      <c r="F2" s="2">
        <v>0</v>
      </c>
      <c r="G2" s="2" t="s">
        <v>3</v>
      </c>
      <c r="H2" s="2" t="s">
        <v>2</v>
      </c>
      <c r="I2" s="2">
        <v>35.158989130000002</v>
      </c>
      <c r="J2" s="2" t="s">
        <v>4</v>
      </c>
      <c r="K2" s="2" t="s">
        <v>2</v>
      </c>
      <c r="L2" s="2">
        <v>128.9237909</v>
      </c>
      <c r="M2" s="2" t="s">
        <v>5</v>
      </c>
      <c r="N2" s="2" t="s">
        <v>2</v>
      </c>
      <c r="O2" s="5">
        <v>375290.16998770798</v>
      </c>
      <c r="P2" s="2" t="s">
        <v>6</v>
      </c>
      <c r="Q2" s="2" t="s">
        <v>2</v>
      </c>
      <c r="R2" s="5">
        <v>286428.44642263697</v>
      </c>
      <c r="S2" s="2" t="s">
        <v>16</v>
      </c>
      <c r="T2" s="2" t="s">
        <v>2</v>
      </c>
      <c r="U2" s="2">
        <v>189.65</v>
      </c>
      <c r="V2" s="5">
        <f>O2-$O$2</f>
        <v>0</v>
      </c>
      <c r="W2" s="3">
        <f>R2-$R$2</f>
        <v>0</v>
      </c>
      <c r="X2" s="5">
        <f>O3-O2</f>
        <v>0</v>
      </c>
      <c r="Y2" s="5">
        <f>R3-R2</f>
        <v>0</v>
      </c>
      <c r="Z2" s="7">
        <f>SQRT((Y2*Y2)+(X2*X2))</f>
        <v>0</v>
      </c>
      <c r="AA2" s="2">
        <f>(O2+O3)/2</f>
        <v>375290.16998770798</v>
      </c>
      <c r="AB2" s="2">
        <f>(R2+R3)/2</f>
        <v>286428.44642263697</v>
      </c>
      <c r="AC2" s="2">
        <f>AA2-$AA$2</f>
        <v>0</v>
      </c>
      <c r="AD2" s="2">
        <f>AB2-$AB$2</f>
        <v>0</v>
      </c>
    </row>
    <row r="3" spans="1:30" x14ac:dyDescent="0.3">
      <c r="A3" s="2"/>
      <c r="B3" s="2" t="s">
        <v>0</v>
      </c>
      <c r="C3" s="2">
        <v>0</v>
      </c>
      <c r="D3" s="2" t="s">
        <v>1</v>
      </c>
      <c r="E3" s="2" t="s">
        <v>2</v>
      </c>
      <c r="F3" s="2">
        <v>1</v>
      </c>
      <c r="G3" s="2" t="s">
        <v>3</v>
      </c>
      <c r="H3" s="2" t="s">
        <v>2</v>
      </c>
      <c r="I3" s="2">
        <v>35.158310210000003</v>
      </c>
      <c r="J3" s="2" t="s">
        <v>4</v>
      </c>
      <c r="K3" s="2" t="s">
        <v>2</v>
      </c>
      <c r="L3" s="2">
        <v>128.9236497</v>
      </c>
      <c r="M3" s="2" t="s">
        <v>5</v>
      </c>
      <c r="N3" s="2" t="s">
        <v>2</v>
      </c>
      <c r="O3" s="5">
        <v>375290.16998770798</v>
      </c>
      <c r="P3" s="2" t="s">
        <v>6</v>
      </c>
      <c r="Q3" s="2" t="s">
        <v>2</v>
      </c>
      <c r="R3" s="5">
        <v>286428.44642263697</v>
      </c>
      <c r="S3" s="2" t="s">
        <v>16</v>
      </c>
      <c r="T3" s="2" t="s">
        <v>2</v>
      </c>
      <c r="U3" s="2">
        <v>189.65</v>
      </c>
      <c r="V3" s="5">
        <f t="shared" ref="V3:V36" si="0">O3-$O$2</f>
        <v>0</v>
      </c>
      <c r="W3" s="3">
        <f t="shared" ref="W3:W36" si="1">R3-$R$2</f>
        <v>0</v>
      </c>
      <c r="X3" s="5">
        <f>O3-O2</f>
        <v>0</v>
      </c>
      <c r="Y3" s="5">
        <f>R3-R2</f>
        <v>0</v>
      </c>
      <c r="Z3" s="7">
        <f t="shared" ref="Z3:Z36" si="2">SQRT((Y3*Y3)+(X3*X3))</f>
        <v>0</v>
      </c>
      <c r="AA3" s="2">
        <f t="shared" ref="AA3:AA36" si="3">(O3+O4)/2</f>
        <v>375284.46482877445</v>
      </c>
      <c r="AB3" s="2">
        <f t="shared" ref="AB3:AB36" si="4">(R3+R4)/2</f>
        <v>286390.65390090051</v>
      </c>
      <c r="AC3" s="2">
        <f t="shared" ref="AC3:AC36" si="5">AA3-$AA$2</f>
        <v>-5.7051589335314929</v>
      </c>
      <c r="AD3" s="2">
        <f t="shared" ref="AD3:AD36" si="6">AB3-$AB$2</f>
        <v>-37.792521736468188</v>
      </c>
    </row>
    <row r="4" spans="1:30" x14ac:dyDescent="0.3">
      <c r="A4" s="2"/>
      <c r="B4" s="2" t="s">
        <v>0</v>
      </c>
      <c r="C4" s="2">
        <v>1</v>
      </c>
      <c r="D4" s="2" t="s">
        <v>1</v>
      </c>
      <c r="E4" s="2" t="s">
        <v>2</v>
      </c>
      <c r="F4" s="2">
        <v>0</v>
      </c>
      <c r="G4" s="2" t="s">
        <v>3</v>
      </c>
      <c r="H4" s="2" t="s">
        <v>2</v>
      </c>
      <c r="I4" s="2">
        <v>35.158310210000003</v>
      </c>
      <c r="J4" s="2" t="s">
        <v>4</v>
      </c>
      <c r="K4" s="2" t="s">
        <v>2</v>
      </c>
      <c r="L4" s="2">
        <v>128.9236497</v>
      </c>
      <c r="M4" s="2" t="s">
        <v>5</v>
      </c>
      <c r="N4" s="2" t="s">
        <v>2</v>
      </c>
      <c r="O4" s="5">
        <v>375278.75966984098</v>
      </c>
      <c r="P4" s="2" t="s">
        <v>6</v>
      </c>
      <c r="Q4" s="2" t="s">
        <v>2</v>
      </c>
      <c r="R4" s="5">
        <v>286352.86137916398</v>
      </c>
      <c r="S4" s="2" t="s">
        <v>16</v>
      </c>
      <c r="T4" s="2" t="s">
        <v>2</v>
      </c>
      <c r="U4" s="2">
        <v>185.71</v>
      </c>
      <c r="V4" s="5">
        <f t="shared" si="0"/>
        <v>-11.410317867004778</v>
      </c>
      <c r="W4" s="3">
        <f t="shared" si="1"/>
        <v>-75.585043472994585</v>
      </c>
      <c r="X4" s="5">
        <f>O4-O3</f>
        <v>-11.410317867004778</v>
      </c>
      <c r="Y4" s="5">
        <f t="shared" ref="Y4:Y36" si="7">R5-R4</f>
        <v>0</v>
      </c>
      <c r="Z4" s="7">
        <f t="shared" si="2"/>
        <v>11.410317867004778</v>
      </c>
      <c r="AA4" s="2">
        <f t="shared" si="3"/>
        <v>375278.75966984098</v>
      </c>
      <c r="AB4" s="2">
        <f t="shared" si="4"/>
        <v>286352.86137916398</v>
      </c>
      <c r="AC4" s="2">
        <f t="shared" si="5"/>
        <v>-11.410317867004778</v>
      </c>
      <c r="AD4" s="2">
        <f t="shared" si="6"/>
        <v>-75.585043472994585</v>
      </c>
    </row>
    <row r="5" spans="1:30" x14ac:dyDescent="0.3">
      <c r="A5" s="2"/>
      <c r="B5" s="2" t="s">
        <v>0</v>
      </c>
      <c r="C5" s="2">
        <v>1</v>
      </c>
      <c r="D5" s="2" t="s">
        <v>1</v>
      </c>
      <c r="E5" s="2" t="s">
        <v>2</v>
      </c>
      <c r="F5" s="2">
        <v>1</v>
      </c>
      <c r="G5" s="2" t="s">
        <v>3</v>
      </c>
      <c r="H5" s="2" t="s">
        <v>2</v>
      </c>
      <c r="I5" s="2">
        <v>35.15803811</v>
      </c>
      <c r="J5" s="2" t="s">
        <v>4</v>
      </c>
      <c r="K5" s="2" t="s">
        <v>2</v>
      </c>
      <c r="L5" s="2">
        <v>128.92361639999999</v>
      </c>
      <c r="M5" s="2" t="s">
        <v>5</v>
      </c>
      <c r="N5" s="2" t="s">
        <v>2</v>
      </c>
      <c r="O5" s="5">
        <v>375278.75966984098</v>
      </c>
      <c r="P5" s="2" t="s">
        <v>6</v>
      </c>
      <c r="Q5" s="2" t="s">
        <v>2</v>
      </c>
      <c r="R5" s="5">
        <v>286352.86137916398</v>
      </c>
      <c r="S5" s="2" t="s">
        <v>16</v>
      </c>
      <c r="T5" s="2" t="s">
        <v>2</v>
      </c>
      <c r="U5" s="2">
        <v>185.71</v>
      </c>
      <c r="V5" s="5">
        <f t="shared" si="0"/>
        <v>-11.410317867004778</v>
      </c>
      <c r="W5" s="3">
        <f t="shared" si="1"/>
        <v>-75.585043472994585</v>
      </c>
      <c r="X5" s="5">
        <f t="shared" ref="X5:X36" si="8">O6-O5</f>
        <v>-2.4506646919762716</v>
      </c>
      <c r="Y5" s="5">
        <f t="shared" si="7"/>
        <v>-30.252188769984059</v>
      </c>
      <c r="Z5" s="7">
        <f t="shared" si="2"/>
        <v>30.351287992558877</v>
      </c>
      <c r="AA5" s="2">
        <f t="shared" si="3"/>
        <v>375277.53433749499</v>
      </c>
      <c r="AB5" s="2">
        <f t="shared" si="4"/>
        <v>286337.73528477899</v>
      </c>
      <c r="AC5" s="2">
        <f t="shared" si="5"/>
        <v>-12.635650212992914</v>
      </c>
      <c r="AD5" s="2">
        <f t="shared" si="6"/>
        <v>-90.711137857986614</v>
      </c>
    </row>
    <row r="6" spans="1:30" x14ac:dyDescent="0.3">
      <c r="A6" s="2"/>
      <c r="B6" s="2" t="s">
        <v>0</v>
      </c>
      <c r="C6" s="2">
        <v>2</v>
      </c>
      <c r="D6" s="2" t="s">
        <v>1</v>
      </c>
      <c r="E6" s="2" t="s">
        <v>2</v>
      </c>
      <c r="F6" s="2">
        <v>0</v>
      </c>
      <c r="G6" s="2" t="s">
        <v>3</v>
      </c>
      <c r="H6" s="2" t="s">
        <v>2</v>
      </c>
      <c r="I6" s="2">
        <v>35.15803811</v>
      </c>
      <c r="J6" s="2" t="s">
        <v>4</v>
      </c>
      <c r="K6" s="2" t="s">
        <v>2</v>
      </c>
      <c r="L6" s="2">
        <v>128.92361639999999</v>
      </c>
      <c r="M6" s="2" t="s">
        <v>5</v>
      </c>
      <c r="N6" s="2" t="s">
        <v>2</v>
      </c>
      <c r="O6" s="5">
        <v>375276.309005149</v>
      </c>
      <c r="P6" s="2" t="s">
        <v>6</v>
      </c>
      <c r="Q6" s="2" t="s">
        <v>2</v>
      </c>
      <c r="R6" s="5">
        <v>286322.609190394</v>
      </c>
      <c r="S6" s="2" t="s">
        <v>16</v>
      </c>
      <c r="T6" s="2" t="s">
        <v>2</v>
      </c>
      <c r="U6" s="2">
        <v>177.84</v>
      </c>
      <c r="V6" s="5">
        <f t="shared" si="0"/>
        <v>-13.86098255898105</v>
      </c>
      <c r="W6" s="3">
        <f t="shared" si="1"/>
        <v>-105.83723224297864</v>
      </c>
      <c r="X6" s="5">
        <f t="shared" si="8"/>
        <v>0</v>
      </c>
      <c r="Y6" s="5">
        <f t="shared" si="7"/>
        <v>0</v>
      </c>
      <c r="Z6" s="7">
        <f t="shared" si="2"/>
        <v>0</v>
      </c>
      <c r="AA6" s="2">
        <f t="shared" si="3"/>
        <v>375276.309005149</v>
      </c>
      <c r="AB6" s="2">
        <f t="shared" si="4"/>
        <v>286322.609190394</v>
      </c>
      <c r="AC6" s="2">
        <f t="shared" si="5"/>
        <v>-13.86098255898105</v>
      </c>
      <c r="AD6" s="2">
        <f t="shared" si="6"/>
        <v>-105.83723224297864</v>
      </c>
    </row>
    <row r="7" spans="1:30" x14ac:dyDescent="0.3">
      <c r="A7" s="2"/>
      <c r="B7" s="2" t="s">
        <v>0</v>
      </c>
      <c r="C7" s="2">
        <v>2</v>
      </c>
      <c r="D7" s="2" t="s">
        <v>1</v>
      </c>
      <c r="E7" s="2" t="s">
        <v>2</v>
      </c>
      <c r="F7" s="2">
        <v>1</v>
      </c>
      <c r="G7" s="2" t="s">
        <v>3</v>
      </c>
      <c r="H7" s="2" t="s">
        <v>2</v>
      </c>
      <c r="I7" s="2">
        <v>35.157764819999997</v>
      </c>
      <c r="J7" s="2" t="s">
        <v>4</v>
      </c>
      <c r="K7" s="2" t="s">
        <v>2</v>
      </c>
      <c r="L7" s="2">
        <v>128.92362900000001</v>
      </c>
      <c r="M7" s="2" t="s">
        <v>5</v>
      </c>
      <c r="N7" s="2" t="s">
        <v>2</v>
      </c>
      <c r="O7" s="5">
        <v>375276.309005149</v>
      </c>
      <c r="P7" s="2" t="s">
        <v>6</v>
      </c>
      <c r="Q7" s="2" t="s">
        <v>2</v>
      </c>
      <c r="R7" s="5">
        <v>286322.609190394</v>
      </c>
      <c r="S7" s="2" t="s">
        <v>16</v>
      </c>
      <c r="T7" s="2" t="s">
        <v>2</v>
      </c>
      <c r="U7" s="2">
        <v>177.84</v>
      </c>
      <c r="V7" s="5">
        <f t="shared" si="0"/>
        <v>-13.86098255898105</v>
      </c>
      <c r="W7" s="3">
        <f t="shared" si="1"/>
        <v>-105.83723224297864</v>
      </c>
      <c r="X7" s="5">
        <f t="shared" si="8"/>
        <v>82.700488854025025</v>
      </c>
      <c r="Y7" s="5">
        <f t="shared" si="7"/>
        <v>92.989061885979027</v>
      </c>
      <c r="Z7" s="7">
        <f t="shared" si="2"/>
        <v>124.44410989327359</v>
      </c>
      <c r="AA7" s="2">
        <f t="shared" si="3"/>
        <v>375317.65924957604</v>
      </c>
      <c r="AB7" s="2">
        <f t="shared" si="4"/>
        <v>286369.10372133699</v>
      </c>
      <c r="AC7" s="2">
        <f t="shared" si="5"/>
        <v>27.489261868060566</v>
      </c>
      <c r="AD7" s="2">
        <f t="shared" si="6"/>
        <v>-59.34270129998913</v>
      </c>
    </row>
    <row r="8" spans="1:30" x14ac:dyDescent="0.3">
      <c r="A8" s="2"/>
      <c r="B8" s="2" t="s">
        <v>0</v>
      </c>
      <c r="C8" s="2">
        <v>3</v>
      </c>
      <c r="D8" s="2" t="s">
        <v>1</v>
      </c>
      <c r="E8" s="2" t="s">
        <v>2</v>
      </c>
      <c r="F8" s="2">
        <v>0</v>
      </c>
      <c r="G8" s="2" t="s">
        <v>3</v>
      </c>
      <c r="H8" s="2" t="s">
        <v>2</v>
      </c>
      <c r="I8" s="2">
        <v>35.158861389999998</v>
      </c>
      <c r="J8" s="2" t="s">
        <v>4</v>
      </c>
      <c r="K8" s="2" t="s">
        <v>2</v>
      </c>
      <c r="L8" s="2">
        <v>128.92454330000001</v>
      </c>
      <c r="M8" s="2" t="s">
        <v>5</v>
      </c>
      <c r="N8" s="2" t="s">
        <v>2</v>
      </c>
      <c r="O8" s="5">
        <v>375359.00949400302</v>
      </c>
      <c r="P8" s="2" t="s">
        <v>6</v>
      </c>
      <c r="Q8" s="2" t="s">
        <v>2</v>
      </c>
      <c r="R8" s="5">
        <v>286415.59825227997</v>
      </c>
      <c r="S8" s="2" t="s">
        <v>16</v>
      </c>
      <c r="T8" s="2" t="s">
        <v>2</v>
      </c>
      <c r="U8" s="2">
        <v>281.73</v>
      </c>
      <c r="V8" s="5">
        <f t="shared" si="0"/>
        <v>68.839506295043975</v>
      </c>
      <c r="W8" s="3">
        <f t="shared" si="1"/>
        <v>-12.848170356999617</v>
      </c>
      <c r="X8" s="5">
        <f t="shared" si="8"/>
        <v>0</v>
      </c>
      <c r="Y8" s="5">
        <f t="shared" si="7"/>
        <v>0</v>
      </c>
      <c r="Z8" s="7">
        <f t="shared" si="2"/>
        <v>0</v>
      </c>
      <c r="AA8" s="2">
        <f t="shared" si="3"/>
        <v>375359.00949400302</v>
      </c>
      <c r="AB8" s="2">
        <f t="shared" si="4"/>
        <v>286415.59825227997</v>
      </c>
      <c r="AC8" s="2">
        <f t="shared" si="5"/>
        <v>68.839506295043975</v>
      </c>
      <c r="AD8" s="2">
        <f t="shared" si="6"/>
        <v>-12.848170356999617</v>
      </c>
    </row>
    <row r="9" spans="1:30" x14ac:dyDescent="0.3">
      <c r="A9" s="2"/>
      <c r="B9" s="2" t="s">
        <v>0</v>
      </c>
      <c r="C9" s="2">
        <v>3</v>
      </c>
      <c r="D9" s="2" t="s">
        <v>1</v>
      </c>
      <c r="E9" s="2" t="s">
        <v>2</v>
      </c>
      <c r="F9" s="2">
        <v>1</v>
      </c>
      <c r="G9" s="2" t="s">
        <v>3</v>
      </c>
      <c r="H9" s="2" t="s">
        <v>2</v>
      </c>
      <c r="I9" s="2">
        <v>35.158989130000002</v>
      </c>
      <c r="J9" s="2" t="s">
        <v>4</v>
      </c>
      <c r="K9" s="2" t="s">
        <v>2</v>
      </c>
      <c r="L9" s="2">
        <v>128.9237909</v>
      </c>
      <c r="M9" s="2" t="s">
        <v>5</v>
      </c>
      <c r="N9" s="2" t="s">
        <v>2</v>
      </c>
      <c r="O9" s="5">
        <v>375359.00949400302</v>
      </c>
      <c r="P9" s="2" t="s">
        <v>6</v>
      </c>
      <c r="Q9" s="2" t="s">
        <v>2</v>
      </c>
      <c r="R9" s="5">
        <v>286415.59825227997</v>
      </c>
      <c r="S9" s="2" t="s">
        <v>16</v>
      </c>
      <c r="T9" s="2" t="s">
        <v>2</v>
      </c>
      <c r="U9" s="2">
        <v>281.73</v>
      </c>
      <c r="V9" s="5">
        <f t="shared" si="0"/>
        <v>68.839506295043975</v>
      </c>
      <c r="W9" s="3">
        <f t="shared" si="1"/>
        <v>-12.848170356999617</v>
      </c>
      <c r="X9" s="5">
        <f t="shared" si="8"/>
        <v>73.753012265951838</v>
      </c>
      <c r="Y9" s="5">
        <f t="shared" si="7"/>
        <v>-13.768253971997183</v>
      </c>
      <c r="Z9" s="7">
        <f t="shared" si="2"/>
        <v>75.027139327972904</v>
      </c>
      <c r="AA9" s="2">
        <f t="shared" si="3"/>
        <v>375395.88600013603</v>
      </c>
      <c r="AB9" s="2">
        <f t="shared" si="4"/>
        <v>286408.71412529401</v>
      </c>
      <c r="AC9" s="2">
        <f t="shared" si="5"/>
        <v>105.716012428049</v>
      </c>
      <c r="AD9" s="2">
        <f t="shared" si="6"/>
        <v>-19.732297342969105</v>
      </c>
    </row>
    <row r="10" spans="1:30" x14ac:dyDescent="0.3">
      <c r="A10" s="2"/>
      <c r="B10" s="2" t="s">
        <v>0</v>
      </c>
      <c r="C10" s="2">
        <v>4</v>
      </c>
      <c r="D10" s="2" t="s">
        <v>1</v>
      </c>
      <c r="E10" s="2" t="s">
        <v>2</v>
      </c>
      <c r="F10" s="2">
        <v>0</v>
      </c>
      <c r="G10" s="2" t="s">
        <v>3</v>
      </c>
      <c r="H10" s="2" t="s">
        <v>2</v>
      </c>
      <c r="I10" s="2">
        <v>35.158724499999998</v>
      </c>
      <c r="J10" s="2" t="s">
        <v>4</v>
      </c>
      <c r="K10" s="2" t="s">
        <v>2</v>
      </c>
      <c r="L10" s="2">
        <v>128.92534939999999</v>
      </c>
      <c r="M10" s="2" t="s">
        <v>5</v>
      </c>
      <c r="N10" s="2" t="s">
        <v>2</v>
      </c>
      <c r="O10" s="5">
        <v>375432.76250626898</v>
      </c>
      <c r="P10" s="2" t="s">
        <v>6</v>
      </c>
      <c r="Q10" s="2" t="s">
        <v>2</v>
      </c>
      <c r="R10" s="5">
        <v>286401.82999830798</v>
      </c>
      <c r="S10" s="2" t="s">
        <v>16</v>
      </c>
      <c r="T10" s="2" t="s">
        <v>2</v>
      </c>
      <c r="U10" s="2">
        <v>281.73</v>
      </c>
      <c r="V10" s="5">
        <f t="shared" si="0"/>
        <v>142.59251856099581</v>
      </c>
      <c r="W10" s="3">
        <f t="shared" si="1"/>
        <v>-26.6164243289968</v>
      </c>
      <c r="X10" s="5">
        <f t="shared" si="8"/>
        <v>0</v>
      </c>
      <c r="Y10" s="5">
        <f t="shared" si="7"/>
        <v>0</v>
      </c>
      <c r="Z10" s="7">
        <f t="shared" si="2"/>
        <v>0</v>
      </c>
      <c r="AA10" s="2">
        <f t="shared" si="3"/>
        <v>375432.76250626898</v>
      </c>
      <c r="AB10" s="2">
        <f t="shared" si="4"/>
        <v>286401.82999830798</v>
      </c>
      <c r="AC10" s="2">
        <f t="shared" si="5"/>
        <v>142.59251856099581</v>
      </c>
      <c r="AD10" s="2">
        <f t="shared" si="6"/>
        <v>-26.6164243289968</v>
      </c>
    </row>
    <row r="11" spans="1:30" x14ac:dyDescent="0.3">
      <c r="A11" s="2"/>
      <c r="B11" s="2" t="s">
        <v>0</v>
      </c>
      <c r="C11" s="2">
        <v>4</v>
      </c>
      <c r="D11" s="2" t="s">
        <v>1</v>
      </c>
      <c r="E11" s="2" t="s">
        <v>2</v>
      </c>
      <c r="F11" s="2">
        <v>1</v>
      </c>
      <c r="G11" s="2" t="s">
        <v>3</v>
      </c>
      <c r="H11" s="2" t="s">
        <v>2</v>
      </c>
      <c r="I11" s="2">
        <v>35.158861389999998</v>
      </c>
      <c r="J11" s="2" t="s">
        <v>4</v>
      </c>
      <c r="K11" s="2" t="s">
        <v>2</v>
      </c>
      <c r="L11" s="2">
        <v>128.92454330000001</v>
      </c>
      <c r="M11" s="2" t="s">
        <v>5</v>
      </c>
      <c r="N11" s="2" t="s">
        <v>2</v>
      </c>
      <c r="O11" s="5">
        <v>375432.76250626898</v>
      </c>
      <c r="P11" s="2" t="s">
        <v>6</v>
      </c>
      <c r="Q11" s="2" t="s">
        <v>2</v>
      </c>
      <c r="R11" s="5">
        <v>286401.82999830798</v>
      </c>
      <c r="S11" s="2" t="s">
        <v>16</v>
      </c>
      <c r="T11" s="2" t="s">
        <v>2</v>
      </c>
      <c r="U11" s="2">
        <v>281.73</v>
      </c>
      <c r="V11" s="5">
        <f t="shared" si="0"/>
        <v>142.59251856099581</v>
      </c>
      <c r="W11" s="3">
        <f t="shared" si="1"/>
        <v>-26.6164243289968</v>
      </c>
      <c r="X11" s="5">
        <f t="shared" si="8"/>
        <v>-201921.86473203398</v>
      </c>
      <c r="Y11" s="5">
        <f t="shared" si="7"/>
        <v>269542.33306724799</v>
      </c>
      <c r="Z11" s="7">
        <f t="shared" si="2"/>
        <v>336787.03771403834</v>
      </c>
      <c r="AA11" s="2">
        <f t="shared" si="3"/>
        <v>274471.83014025202</v>
      </c>
      <c r="AB11" s="2">
        <f t="shared" si="4"/>
        <v>421172.99653193197</v>
      </c>
      <c r="AC11" s="2">
        <f t="shared" si="5"/>
        <v>-100818.33984745597</v>
      </c>
      <c r="AD11" s="2">
        <f t="shared" si="6"/>
        <v>134744.550109295</v>
      </c>
    </row>
    <row r="12" spans="1:30" x14ac:dyDescent="0.3">
      <c r="A12" s="2"/>
      <c r="B12" s="2" t="s">
        <v>0</v>
      </c>
      <c r="C12" s="2">
        <v>0</v>
      </c>
      <c r="D12" s="2" t="s">
        <v>1</v>
      </c>
      <c r="E12" s="2" t="s">
        <v>2</v>
      </c>
      <c r="F12" s="2">
        <v>10</v>
      </c>
      <c r="G12" s="2" t="s">
        <v>3</v>
      </c>
      <c r="H12" s="2" t="s">
        <v>2</v>
      </c>
      <c r="I12" s="2">
        <v>37.602693330000001</v>
      </c>
      <c r="J12" s="2" t="s">
        <v>4</v>
      </c>
      <c r="K12" s="2" t="s">
        <v>2</v>
      </c>
      <c r="L12" s="2">
        <v>126.70002479999999</v>
      </c>
      <c r="M12" s="2" t="s">
        <v>5</v>
      </c>
      <c r="N12" s="2" t="s">
        <v>2</v>
      </c>
      <c r="O12" s="5">
        <v>173510.897774235</v>
      </c>
      <c r="P12" s="2" t="s">
        <v>6</v>
      </c>
      <c r="Q12" s="2" t="s">
        <v>2</v>
      </c>
      <c r="R12" s="5">
        <v>555944.16306555597</v>
      </c>
      <c r="S12" s="2" t="s">
        <v>16</v>
      </c>
      <c r="T12" s="2" t="s">
        <v>2</v>
      </c>
      <c r="U12" s="2">
        <v>359.77</v>
      </c>
      <c r="V12" s="5">
        <f t="shared" si="0"/>
        <v>-201779.27221347298</v>
      </c>
      <c r="W12" s="3">
        <f t="shared" si="1"/>
        <v>269515.716642919</v>
      </c>
      <c r="X12" s="5">
        <f t="shared" si="8"/>
        <v>-5.2350629994180053E-3</v>
      </c>
      <c r="Y12" s="5">
        <f t="shared" si="7"/>
        <v>1.1254603649722412</v>
      </c>
      <c r="Z12" s="7">
        <f t="shared" si="2"/>
        <v>1.125472540317203</v>
      </c>
      <c r="AA12" s="2">
        <f t="shared" si="3"/>
        <v>173510.89515670348</v>
      </c>
      <c r="AB12" s="2">
        <f t="shared" si="4"/>
        <v>555944.7257957384</v>
      </c>
      <c r="AC12" s="2">
        <f t="shared" si="5"/>
        <v>-201779.2748310045</v>
      </c>
      <c r="AD12" s="2">
        <f t="shared" si="6"/>
        <v>269516.27937310142</v>
      </c>
    </row>
    <row r="13" spans="1:30" x14ac:dyDescent="0.3">
      <c r="A13" s="8"/>
      <c r="B13" s="8" t="s">
        <v>0</v>
      </c>
      <c r="C13" s="8">
        <v>0</v>
      </c>
      <c r="D13" s="8" t="s">
        <v>1</v>
      </c>
      <c r="E13" s="8" t="s">
        <v>2</v>
      </c>
      <c r="F13" s="8">
        <v>11</v>
      </c>
      <c r="G13" s="8" t="s">
        <v>3</v>
      </c>
      <c r="H13" s="8" t="s">
        <v>2</v>
      </c>
      <c r="I13" s="8">
        <v>37.602703470000002</v>
      </c>
      <c r="J13" s="8" t="s">
        <v>4</v>
      </c>
      <c r="K13" s="8" t="s">
        <v>2</v>
      </c>
      <c r="L13" s="8">
        <v>126.7000247</v>
      </c>
      <c r="M13" s="8" t="s">
        <v>5</v>
      </c>
      <c r="N13" s="8" t="s">
        <v>2</v>
      </c>
      <c r="O13" s="9">
        <v>173510.892539172</v>
      </c>
      <c r="P13" s="8" t="s">
        <v>6</v>
      </c>
      <c r="Q13" s="8" t="s">
        <v>2</v>
      </c>
      <c r="R13" s="9">
        <v>555945.28852592094</v>
      </c>
      <c r="S13" s="8" t="s">
        <v>16</v>
      </c>
      <c r="T13" s="8" t="s">
        <v>2</v>
      </c>
      <c r="U13" s="8">
        <v>359.55</v>
      </c>
      <c r="V13" s="9">
        <f t="shared" si="0"/>
        <v>-201779.27744853598</v>
      </c>
      <c r="W13" s="1">
        <f t="shared" si="1"/>
        <v>269516.84210328397</v>
      </c>
      <c r="X13" s="4">
        <f t="shared" si="8"/>
        <v>4.318722989410162E-3</v>
      </c>
      <c r="Y13" s="4">
        <f t="shared" si="7"/>
        <v>1.3518504640087485</v>
      </c>
      <c r="Z13" s="6">
        <f t="shared" si="2"/>
        <v>1.3518573624495034</v>
      </c>
      <c r="AA13">
        <f t="shared" si="3"/>
        <v>173510.89469853349</v>
      </c>
      <c r="AB13">
        <f t="shared" si="4"/>
        <v>555945.96445115295</v>
      </c>
      <c r="AC13">
        <f t="shared" si="5"/>
        <v>-201779.27528917449</v>
      </c>
      <c r="AD13">
        <f t="shared" si="6"/>
        <v>269517.51802851597</v>
      </c>
    </row>
    <row r="14" spans="1:30" x14ac:dyDescent="0.3">
      <c r="A14" s="8"/>
      <c r="B14" s="8" t="s">
        <v>0</v>
      </c>
      <c r="C14" s="8">
        <v>0</v>
      </c>
      <c r="D14" s="8" t="s">
        <v>1</v>
      </c>
      <c r="E14" s="8" t="s">
        <v>2</v>
      </c>
      <c r="F14" s="8">
        <v>12</v>
      </c>
      <c r="G14" s="8" t="s">
        <v>3</v>
      </c>
      <c r="H14" s="8" t="s">
        <v>2</v>
      </c>
      <c r="I14" s="8">
        <v>37.60271565</v>
      </c>
      <c r="J14" s="8" t="s">
        <v>4</v>
      </c>
      <c r="K14" s="8" t="s">
        <v>2</v>
      </c>
      <c r="L14" s="8">
        <v>126.7000247</v>
      </c>
      <c r="M14" s="8" t="s">
        <v>5</v>
      </c>
      <c r="N14" s="8" t="s">
        <v>2</v>
      </c>
      <c r="O14" s="9">
        <v>173510.89685789499</v>
      </c>
      <c r="P14" s="8" t="s">
        <v>6</v>
      </c>
      <c r="Q14" s="8" t="s">
        <v>2</v>
      </c>
      <c r="R14" s="9">
        <v>555946.64037638495</v>
      </c>
      <c r="S14" s="8" t="s">
        <v>16</v>
      </c>
      <c r="T14" s="8" t="s">
        <v>2</v>
      </c>
      <c r="U14" s="8">
        <v>0</v>
      </c>
      <c r="V14" s="9">
        <f t="shared" si="0"/>
        <v>-201779.27312981299</v>
      </c>
      <c r="W14" s="1">
        <f t="shared" si="1"/>
        <v>269518.19395374798</v>
      </c>
      <c r="X14" s="4">
        <f t="shared" si="8"/>
        <v>3.7518488460045774</v>
      </c>
      <c r="Y14" s="4">
        <f t="shared" si="7"/>
        <v>-0.35383582289796323</v>
      </c>
      <c r="Z14" s="6">
        <f t="shared" si="2"/>
        <v>3.768496988566099</v>
      </c>
      <c r="AA14">
        <f t="shared" si="3"/>
        <v>173512.772782318</v>
      </c>
      <c r="AB14">
        <f t="shared" si="4"/>
        <v>555946.46345847356</v>
      </c>
      <c r="AC14">
        <f t="shared" si="5"/>
        <v>-201777.39720538998</v>
      </c>
      <c r="AD14">
        <f t="shared" si="6"/>
        <v>269518.01703583659</v>
      </c>
    </row>
    <row r="15" spans="1:30" x14ac:dyDescent="0.3">
      <c r="A15" s="8"/>
      <c r="B15" s="8" t="s">
        <v>0</v>
      </c>
      <c r="C15" s="8">
        <v>0</v>
      </c>
      <c r="D15" s="8" t="s">
        <v>1</v>
      </c>
      <c r="E15" s="8" t="s">
        <v>2</v>
      </c>
      <c r="F15" s="8">
        <v>13</v>
      </c>
      <c r="G15" s="8" t="s">
        <v>3</v>
      </c>
      <c r="H15" s="8" t="s">
        <v>2</v>
      </c>
      <c r="I15" s="8">
        <v>37.602712570000001</v>
      </c>
      <c r="J15" s="8" t="s">
        <v>4</v>
      </c>
      <c r="K15" s="8" t="s">
        <v>2</v>
      </c>
      <c r="L15" s="8">
        <v>126.70006720000001</v>
      </c>
      <c r="M15" s="8" t="s">
        <v>5</v>
      </c>
      <c r="N15" s="8" t="s">
        <v>2</v>
      </c>
      <c r="O15" s="9">
        <v>173514.64870674099</v>
      </c>
      <c r="P15" s="8" t="s">
        <v>6</v>
      </c>
      <c r="Q15" s="8" t="s">
        <v>2</v>
      </c>
      <c r="R15" s="9">
        <v>555946.28654056205</v>
      </c>
      <c r="S15" s="8" t="s">
        <v>16</v>
      </c>
      <c r="T15" s="8" t="s">
        <v>2</v>
      </c>
      <c r="U15" s="8">
        <v>95.23</v>
      </c>
      <c r="V15" s="9">
        <f t="shared" si="0"/>
        <v>-201775.52128096699</v>
      </c>
      <c r="W15" s="1">
        <f t="shared" si="1"/>
        <v>269517.84011792508</v>
      </c>
      <c r="X15" s="4">
        <f t="shared" si="8"/>
        <v>5.9764773630013224</v>
      </c>
      <c r="Y15" s="4">
        <f t="shared" si="7"/>
        <v>-0.56294147809967399</v>
      </c>
      <c r="Z15" s="6">
        <f t="shared" si="2"/>
        <v>6.0029313487855482</v>
      </c>
      <c r="AA15">
        <f t="shared" si="3"/>
        <v>173517.63694542251</v>
      </c>
      <c r="AB15">
        <f t="shared" si="4"/>
        <v>555946.005069823</v>
      </c>
      <c r="AC15">
        <f t="shared" si="5"/>
        <v>-201772.53304228547</v>
      </c>
      <c r="AD15">
        <f t="shared" si="6"/>
        <v>269517.55864718603</v>
      </c>
    </row>
    <row r="16" spans="1:30" x14ac:dyDescent="0.3">
      <c r="A16" s="8"/>
      <c r="B16" s="8" t="s">
        <v>0</v>
      </c>
      <c r="C16" s="8">
        <v>0</v>
      </c>
      <c r="D16" s="8" t="s">
        <v>1</v>
      </c>
      <c r="E16" s="8" t="s">
        <v>2</v>
      </c>
      <c r="F16" s="8">
        <v>14</v>
      </c>
      <c r="G16" s="8" t="s">
        <v>3</v>
      </c>
      <c r="H16" s="8" t="s">
        <v>2</v>
      </c>
      <c r="I16" s="8">
        <v>37.602707670000001</v>
      </c>
      <c r="J16" s="8" t="s">
        <v>4</v>
      </c>
      <c r="K16" s="8" t="s">
        <v>2</v>
      </c>
      <c r="L16" s="8">
        <v>126.70013489999999</v>
      </c>
      <c r="M16" s="8" t="s">
        <v>5</v>
      </c>
      <c r="N16" s="8" t="s">
        <v>2</v>
      </c>
      <c r="O16" s="9">
        <v>173520.62518410399</v>
      </c>
      <c r="P16" s="8" t="s">
        <v>6</v>
      </c>
      <c r="Q16" s="8" t="s">
        <v>2</v>
      </c>
      <c r="R16" s="9">
        <v>555945.72359908395</v>
      </c>
      <c r="S16" s="8" t="s">
        <v>16</v>
      </c>
      <c r="T16" s="8" t="s">
        <v>2</v>
      </c>
      <c r="U16" s="8">
        <v>95.22</v>
      </c>
      <c r="V16" s="9">
        <f t="shared" si="0"/>
        <v>-201769.54480360399</v>
      </c>
      <c r="W16" s="1">
        <f t="shared" si="1"/>
        <v>269517.27717644698</v>
      </c>
      <c r="X16" s="4">
        <f t="shared" si="8"/>
        <v>40.281666993018007</v>
      </c>
      <c r="Y16" s="4">
        <f t="shared" si="7"/>
        <v>-3.7901180229382589</v>
      </c>
      <c r="Z16" s="6">
        <f t="shared" si="2"/>
        <v>40.459580946472961</v>
      </c>
      <c r="AA16">
        <f t="shared" si="3"/>
        <v>173540.76601760049</v>
      </c>
      <c r="AB16">
        <f t="shared" si="4"/>
        <v>555943.82854007254</v>
      </c>
      <c r="AC16">
        <f t="shared" si="5"/>
        <v>-201749.40397010749</v>
      </c>
      <c r="AD16">
        <f t="shared" si="6"/>
        <v>269515.38211743557</v>
      </c>
    </row>
    <row r="17" spans="1:30" x14ac:dyDescent="0.3">
      <c r="A17" s="8"/>
      <c r="B17" s="8" t="s">
        <v>0</v>
      </c>
      <c r="C17" s="8">
        <v>0</v>
      </c>
      <c r="D17" s="8" t="s">
        <v>1</v>
      </c>
      <c r="E17" s="8" t="s">
        <v>2</v>
      </c>
      <c r="F17" s="8">
        <v>15</v>
      </c>
      <c r="G17" s="8" t="s">
        <v>3</v>
      </c>
      <c r="H17" s="8" t="s">
        <v>2</v>
      </c>
      <c r="I17" s="8">
        <v>37.60267468</v>
      </c>
      <c r="J17" s="8" t="s">
        <v>4</v>
      </c>
      <c r="K17" s="8" t="s">
        <v>2</v>
      </c>
      <c r="L17" s="8">
        <v>126.70059120000001</v>
      </c>
      <c r="M17" s="8" t="s">
        <v>5</v>
      </c>
      <c r="N17" s="8" t="s">
        <v>2</v>
      </c>
      <c r="O17" s="9">
        <v>173560.90685109701</v>
      </c>
      <c r="P17" s="8" t="s">
        <v>6</v>
      </c>
      <c r="Q17" s="8" t="s">
        <v>2</v>
      </c>
      <c r="R17" s="9">
        <v>555941.93348106102</v>
      </c>
      <c r="S17" s="8" t="s">
        <v>16</v>
      </c>
      <c r="T17" s="8" t="s">
        <v>2</v>
      </c>
      <c r="U17" s="8">
        <v>95.21</v>
      </c>
      <c r="V17" s="9">
        <f t="shared" si="0"/>
        <v>-201729.26313661097</v>
      </c>
      <c r="W17" s="1">
        <f t="shared" si="1"/>
        <v>269513.48705842404</v>
      </c>
      <c r="X17" s="4">
        <f t="shared" si="8"/>
        <v>18.785762546001934</v>
      </c>
      <c r="Y17" s="4">
        <f t="shared" si="7"/>
        <v>-1.7680233640130609</v>
      </c>
      <c r="Z17" s="6">
        <f t="shared" si="2"/>
        <v>18.868777942687892</v>
      </c>
      <c r="AA17">
        <f t="shared" si="3"/>
        <v>173570.29973237001</v>
      </c>
      <c r="AB17">
        <f t="shared" si="4"/>
        <v>555941.04946937901</v>
      </c>
      <c r="AC17">
        <f t="shared" si="5"/>
        <v>-201719.87025533797</v>
      </c>
      <c r="AD17">
        <f t="shared" si="6"/>
        <v>269512.60304674204</v>
      </c>
    </row>
    <row r="18" spans="1:30" x14ac:dyDescent="0.3">
      <c r="A18" s="8"/>
      <c r="B18" s="8" t="s">
        <v>0</v>
      </c>
      <c r="C18" s="8">
        <v>0</v>
      </c>
      <c r="D18" s="8" t="s">
        <v>1</v>
      </c>
      <c r="E18" s="8" t="s">
        <v>2</v>
      </c>
      <c r="F18" s="8">
        <v>16</v>
      </c>
      <c r="G18" s="8" t="s">
        <v>3</v>
      </c>
      <c r="H18" s="8" t="s">
        <v>2</v>
      </c>
      <c r="I18" s="8">
        <v>37.602659289999998</v>
      </c>
      <c r="J18" s="8" t="s">
        <v>4</v>
      </c>
      <c r="K18" s="8" t="s">
        <v>2</v>
      </c>
      <c r="L18" s="8">
        <v>126.70080400000001</v>
      </c>
      <c r="M18" s="8" t="s">
        <v>5</v>
      </c>
      <c r="N18" s="8" t="s">
        <v>2</v>
      </c>
      <c r="O18" s="9">
        <v>173579.69261364301</v>
      </c>
      <c r="P18" s="8" t="s">
        <v>6</v>
      </c>
      <c r="Q18" s="8" t="s">
        <v>2</v>
      </c>
      <c r="R18" s="9">
        <v>555940.165457697</v>
      </c>
      <c r="S18" s="8" t="s">
        <v>16</v>
      </c>
      <c r="T18" s="8" t="s">
        <v>2</v>
      </c>
      <c r="U18" s="8">
        <v>95.22</v>
      </c>
      <c r="V18" s="9">
        <f t="shared" si="0"/>
        <v>-201710.47737406497</v>
      </c>
      <c r="W18" s="1">
        <f t="shared" si="1"/>
        <v>269511.71903506003</v>
      </c>
      <c r="X18" s="4">
        <f t="shared" si="8"/>
        <v>1.3594940609764308</v>
      </c>
      <c r="Y18" s="4">
        <f t="shared" si="7"/>
        <v>-0.12864109000656754</v>
      </c>
      <c r="Z18" s="6">
        <f t="shared" si="2"/>
        <v>1.3655667804498852</v>
      </c>
      <c r="AA18">
        <f t="shared" si="3"/>
        <v>173580.3723606735</v>
      </c>
      <c r="AB18">
        <f t="shared" si="4"/>
        <v>555940.10113715194</v>
      </c>
      <c r="AC18">
        <f t="shared" si="5"/>
        <v>-201709.79762703448</v>
      </c>
      <c r="AD18">
        <f t="shared" si="6"/>
        <v>269511.65471451497</v>
      </c>
    </row>
    <row r="19" spans="1:30" x14ac:dyDescent="0.3">
      <c r="A19" s="8"/>
      <c r="B19" s="8" t="s">
        <v>0</v>
      </c>
      <c r="C19" s="8">
        <v>0</v>
      </c>
      <c r="D19" s="8" t="s">
        <v>1</v>
      </c>
      <c r="E19" s="8" t="s">
        <v>2</v>
      </c>
      <c r="F19" s="8">
        <v>17</v>
      </c>
      <c r="G19" s="8" t="s">
        <v>3</v>
      </c>
      <c r="H19" s="8" t="s">
        <v>2</v>
      </c>
      <c r="I19" s="8">
        <v>37.602658169999998</v>
      </c>
      <c r="J19" s="8" t="s">
        <v>4</v>
      </c>
      <c r="K19" s="8" t="s">
        <v>2</v>
      </c>
      <c r="L19" s="8">
        <v>126.7008194</v>
      </c>
      <c r="M19" s="8" t="s">
        <v>5</v>
      </c>
      <c r="N19" s="8" t="s">
        <v>2</v>
      </c>
      <c r="O19" s="9">
        <v>173581.05210770399</v>
      </c>
      <c r="P19" s="8" t="s">
        <v>6</v>
      </c>
      <c r="Q19" s="8" t="s">
        <v>2</v>
      </c>
      <c r="R19" s="9">
        <v>555940.036816607</v>
      </c>
      <c r="S19" s="8" t="s">
        <v>16</v>
      </c>
      <c r="T19" s="8" t="s">
        <v>2</v>
      </c>
      <c r="U19" s="8">
        <v>95.24</v>
      </c>
      <c r="V19" s="9">
        <f t="shared" si="0"/>
        <v>-201709.11788000399</v>
      </c>
      <c r="W19" s="1">
        <f t="shared" si="1"/>
        <v>269511.59039397002</v>
      </c>
      <c r="X19" s="4">
        <f t="shared" si="8"/>
        <v>20.136442018003436</v>
      </c>
      <c r="Y19" s="4">
        <f t="shared" si="7"/>
        <v>-1.894367552944459</v>
      </c>
      <c r="Z19" s="6">
        <f t="shared" si="2"/>
        <v>20.225353533870873</v>
      </c>
      <c r="AA19">
        <f t="shared" si="3"/>
        <v>173591.12032871298</v>
      </c>
      <c r="AB19">
        <f t="shared" si="4"/>
        <v>555939.08963283058</v>
      </c>
      <c r="AC19">
        <f t="shared" si="5"/>
        <v>-201699.04965899501</v>
      </c>
      <c r="AD19">
        <f t="shared" si="6"/>
        <v>269510.64321019361</v>
      </c>
    </row>
    <row r="20" spans="1:30" x14ac:dyDescent="0.3">
      <c r="A20" s="8"/>
      <c r="B20" s="8" t="s">
        <v>0</v>
      </c>
      <c r="C20" s="8">
        <v>0</v>
      </c>
      <c r="D20" s="8" t="s">
        <v>1</v>
      </c>
      <c r="E20" s="8" t="s">
        <v>2</v>
      </c>
      <c r="F20" s="8">
        <v>18</v>
      </c>
      <c r="G20" s="8" t="s">
        <v>3</v>
      </c>
      <c r="H20" s="8" t="s">
        <v>2</v>
      </c>
      <c r="I20" s="8">
        <v>37.602641679999998</v>
      </c>
      <c r="J20" s="8" t="s">
        <v>4</v>
      </c>
      <c r="K20" s="8" t="s">
        <v>2</v>
      </c>
      <c r="L20" s="8">
        <v>126.7010475</v>
      </c>
      <c r="M20" s="8" t="s">
        <v>5</v>
      </c>
      <c r="N20" s="8" t="s">
        <v>2</v>
      </c>
      <c r="O20" s="9">
        <v>173601.18854972199</v>
      </c>
      <c r="P20" s="8" t="s">
        <v>6</v>
      </c>
      <c r="Q20" s="8" t="s">
        <v>2</v>
      </c>
      <c r="R20" s="9">
        <v>555938.14244905405</v>
      </c>
      <c r="S20" s="8" t="s">
        <v>16</v>
      </c>
      <c r="T20" s="8" t="s">
        <v>2</v>
      </c>
      <c r="U20" s="8">
        <v>95.21</v>
      </c>
      <c r="V20" s="9">
        <f t="shared" si="0"/>
        <v>-201688.98143798599</v>
      </c>
      <c r="W20" s="1">
        <f t="shared" si="1"/>
        <v>269509.69602641708</v>
      </c>
      <c r="X20" s="4">
        <f t="shared" si="8"/>
        <v>20.145274199021515</v>
      </c>
      <c r="Y20" s="4">
        <f t="shared" si="7"/>
        <v>-1.8965664770221338</v>
      </c>
      <c r="Z20" s="6">
        <f t="shared" si="2"/>
        <v>20.234352891939146</v>
      </c>
      <c r="AA20">
        <f t="shared" si="3"/>
        <v>173611.2611868215</v>
      </c>
      <c r="AB20">
        <f t="shared" si="4"/>
        <v>555937.1941658156</v>
      </c>
      <c r="AC20">
        <f t="shared" si="5"/>
        <v>-201678.90880088648</v>
      </c>
      <c r="AD20">
        <f t="shared" si="6"/>
        <v>269508.74774317862</v>
      </c>
    </row>
    <row r="21" spans="1:30" x14ac:dyDescent="0.3">
      <c r="A21" s="8"/>
      <c r="B21" s="8" t="s">
        <v>0</v>
      </c>
      <c r="C21" s="8">
        <v>0</v>
      </c>
      <c r="D21" s="8" t="s">
        <v>1</v>
      </c>
      <c r="E21" s="8" t="s">
        <v>2</v>
      </c>
      <c r="F21" s="8">
        <v>19</v>
      </c>
      <c r="G21" s="8" t="s">
        <v>3</v>
      </c>
      <c r="H21" s="8" t="s">
        <v>2</v>
      </c>
      <c r="I21" s="8">
        <v>37.602625170000003</v>
      </c>
      <c r="J21" s="8" t="s">
        <v>4</v>
      </c>
      <c r="K21" s="8" t="s">
        <v>2</v>
      </c>
      <c r="L21" s="8">
        <v>126.7012757</v>
      </c>
      <c r="M21" s="8" t="s">
        <v>5</v>
      </c>
      <c r="N21" s="8" t="s">
        <v>2</v>
      </c>
      <c r="O21" s="9">
        <v>173621.33382392101</v>
      </c>
      <c r="P21" s="8" t="s">
        <v>6</v>
      </c>
      <c r="Q21" s="8" t="s">
        <v>2</v>
      </c>
      <c r="R21" s="9">
        <v>555936.24588257703</v>
      </c>
      <c r="S21" s="8" t="s">
        <v>16</v>
      </c>
      <c r="T21" s="8" t="s">
        <v>2</v>
      </c>
      <c r="U21" s="8">
        <v>95.22</v>
      </c>
      <c r="V21" s="9">
        <f t="shared" si="0"/>
        <v>-201668.83616378697</v>
      </c>
      <c r="W21" s="1">
        <f t="shared" si="1"/>
        <v>269507.79945994006</v>
      </c>
      <c r="X21" s="4">
        <f t="shared" si="8"/>
        <v>0.944587274978403</v>
      </c>
      <c r="Y21" s="4">
        <f t="shared" si="7"/>
        <v>-8.8467676076106727E-2</v>
      </c>
      <c r="Z21" s="6">
        <f t="shared" si="2"/>
        <v>0.94872106003895162</v>
      </c>
      <c r="AA21">
        <f t="shared" si="3"/>
        <v>173621.8061175585</v>
      </c>
      <c r="AB21">
        <f t="shared" si="4"/>
        <v>555936.20164873893</v>
      </c>
      <c r="AC21">
        <f t="shared" si="5"/>
        <v>-201668.36387014948</v>
      </c>
      <c r="AD21">
        <f t="shared" si="6"/>
        <v>269507.75522610196</v>
      </c>
    </row>
    <row r="22" spans="1:30" x14ac:dyDescent="0.3">
      <c r="B22" t="s">
        <v>0</v>
      </c>
      <c r="C22">
        <v>0</v>
      </c>
      <c r="D22" t="s">
        <v>1</v>
      </c>
      <c r="E22" t="s">
        <v>2</v>
      </c>
      <c r="F22">
        <v>20</v>
      </c>
      <c r="G22" t="s">
        <v>3</v>
      </c>
      <c r="H22" t="s">
        <v>2</v>
      </c>
      <c r="I22">
        <v>37.602624400000003</v>
      </c>
      <c r="J22" t="s">
        <v>4</v>
      </c>
      <c r="K22" t="s">
        <v>2</v>
      </c>
      <c r="L22">
        <v>126.7012864</v>
      </c>
      <c r="M22" t="s">
        <v>5</v>
      </c>
      <c r="N22" t="s">
        <v>2</v>
      </c>
      <c r="O22" s="4">
        <v>173622.27841119599</v>
      </c>
      <c r="P22" t="s">
        <v>6</v>
      </c>
      <c r="Q22" t="s">
        <v>2</v>
      </c>
      <c r="R22" s="4">
        <v>555936.15741490095</v>
      </c>
      <c r="S22" t="s">
        <v>16</v>
      </c>
      <c r="T22" t="s">
        <v>2</v>
      </c>
      <c r="U22">
        <v>95.19</v>
      </c>
      <c r="V22" s="4">
        <f t="shared" si="0"/>
        <v>-201667.89157651199</v>
      </c>
      <c r="W22" s="1">
        <f t="shared" si="1"/>
        <v>269507.71099226398</v>
      </c>
      <c r="X22" s="4">
        <f t="shared" si="8"/>
        <v>5.9480831279943231</v>
      </c>
      <c r="Y22" s="4">
        <f t="shared" si="7"/>
        <v>-1.1654517810093239</v>
      </c>
      <c r="Z22" s="6">
        <f t="shared" si="2"/>
        <v>6.0611855895846434</v>
      </c>
      <c r="AA22">
        <f t="shared" si="3"/>
        <v>173625.25245276</v>
      </c>
      <c r="AB22">
        <f t="shared" si="4"/>
        <v>555935.57468901039</v>
      </c>
      <c r="AC22">
        <f t="shared" si="5"/>
        <v>-201664.91753494798</v>
      </c>
      <c r="AD22">
        <f t="shared" si="6"/>
        <v>269507.12826637342</v>
      </c>
    </row>
    <row r="23" spans="1:30" x14ac:dyDescent="0.3">
      <c r="B23" t="s">
        <v>0</v>
      </c>
      <c r="C23">
        <v>0</v>
      </c>
      <c r="D23" t="s">
        <v>1</v>
      </c>
      <c r="E23" t="s">
        <v>2</v>
      </c>
      <c r="F23">
        <v>21</v>
      </c>
      <c r="G23" t="s">
        <v>3</v>
      </c>
      <c r="H23" t="s">
        <v>2</v>
      </c>
      <c r="I23">
        <v>37.602614070000001</v>
      </c>
      <c r="J23" t="s">
        <v>4</v>
      </c>
      <c r="K23" t="s">
        <v>2</v>
      </c>
      <c r="L23">
        <v>126.70135380000001</v>
      </c>
      <c r="M23" t="s">
        <v>5</v>
      </c>
      <c r="N23" t="s">
        <v>2</v>
      </c>
      <c r="O23" s="4">
        <v>173628.22649432399</v>
      </c>
      <c r="P23" t="s">
        <v>6</v>
      </c>
      <c r="Q23" t="s">
        <v>2</v>
      </c>
      <c r="R23" s="4">
        <v>555934.99196311994</v>
      </c>
      <c r="S23" t="s">
        <v>16</v>
      </c>
      <c r="T23" t="s">
        <v>2</v>
      </c>
      <c r="U23">
        <v>100.95</v>
      </c>
      <c r="V23" s="4">
        <f t="shared" si="0"/>
        <v>-201661.94349338399</v>
      </c>
      <c r="W23" s="1">
        <f t="shared" si="1"/>
        <v>269506.54554048297</v>
      </c>
      <c r="X23" s="4">
        <f t="shared" si="8"/>
        <v>1.0325320410192944</v>
      </c>
      <c r="Y23" s="4">
        <f t="shared" si="7"/>
        <v>-0.2019568809773773</v>
      </c>
      <c r="Z23" s="6">
        <f t="shared" si="2"/>
        <v>1.0520974277630284</v>
      </c>
      <c r="AA23">
        <f t="shared" si="3"/>
        <v>173628.7427603445</v>
      </c>
      <c r="AB23">
        <f t="shared" si="4"/>
        <v>555934.89098467946</v>
      </c>
      <c r="AC23">
        <f t="shared" si="5"/>
        <v>-201661.42722736349</v>
      </c>
      <c r="AD23">
        <f t="shared" si="6"/>
        <v>269506.44456204248</v>
      </c>
    </row>
    <row r="24" spans="1:30" x14ac:dyDescent="0.3">
      <c r="B24" t="s">
        <v>0</v>
      </c>
      <c r="C24">
        <v>0</v>
      </c>
      <c r="D24" t="s">
        <v>1</v>
      </c>
      <c r="E24" t="s">
        <v>2</v>
      </c>
      <c r="F24">
        <v>22</v>
      </c>
      <c r="G24" t="s">
        <v>3</v>
      </c>
      <c r="H24" t="s">
        <v>2</v>
      </c>
      <c r="I24">
        <v>37.602612280000002</v>
      </c>
      <c r="J24" t="s">
        <v>4</v>
      </c>
      <c r="K24" t="s">
        <v>2</v>
      </c>
      <c r="L24">
        <v>126.70136549999999</v>
      </c>
      <c r="M24" t="s">
        <v>5</v>
      </c>
      <c r="N24" t="s">
        <v>2</v>
      </c>
      <c r="O24" s="4">
        <v>173629.25902636501</v>
      </c>
      <c r="P24" t="s">
        <v>6</v>
      </c>
      <c r="Q24" t="s">
        <v>2</v>
      </c>
      <c r="R24" s="4">
        <v>555934.79000623897</v>
      </c>
      <c r="S24" t="s">
        <v>16</v>
      </c>
      <c r="T24" t="s">
        <v>2</v>
      </c>
      <c r="U24">
        <v>100.93</v>
      </c>
      <c r="V24" s="4">
        <f t="shared" si="0"/>
        <v>-201660.91096134298</v>
      </c>
      <c r="W24" s="1">
        <f t="shared" si="1"/>
        <v>269506.34358360199</v>
      </c>
      <c r="X24" s="4">
        <f t="shared" si="8"/>
        <v>2.4886687179969158</v>
      </c>
      <c r="Y24" s="4">
        <f t="shared" si="7"/>
        <v>-0.48628353793174028</v>
      </c>
      <c r="Z24" s="6">
        <f t="shared" si="2"/>
        <v>2.5357333588529811</v>
      </c>
      <c r="AA24">
        <f t="shared" si="3"/>
        <v>173630.50336072402</v>
      </c>
      <c r="AB24">
        <f t="shared" si="4"/>
        <v>555934.54686447</v>
      </c>
      <c r="AC24">
        <f t="shared" si="5"/>
        <v>-201659.66662698396</v>
      </c>
      <c r="AD24">
        <f t="shared" si="6"/>
        <v>269506.10044183303</v>
      </c>
    </row>
    <row r="25" spans="1:30" x14ac:dyDescent="0.3">
      <c r="B25" t="s">
        <v>0</v>
      </c>
      <c r="C25">
        <v>0</v>
      </c>
      <c r="D25" t="s">
        <v>1</v>
      </c>
      <c r="E25" t="s">
        <v>2</v>
      </c>
      <c r="F25">
        <v>23</v>
      </c>
      <c r="G25" t="s">
        <v>3</v>
      </c>
      <c r="H25" t="s">
        <v>2</v>
      </c>
      <c r="I25">
        <v>37.602607970000001</v>
      </c>
      <c r="J25" t="s">
        <v>4</v>
      </c>
      <c r="K25" t="s">
        <v>2</v>
      </c>
      <c r="L25">
        <v>126.7013937</v>
      </c>
      <c r="M25" t="s">
        <v>5</v>
      </c>
      <c r="N25" t="s">
        <v>2</v>
      </c>
      <c r="O25" s="4">
        <v>173631.747695083</v>
      </c>
      <c r="P25" t="s">
        <v>6</v>
      </c>
      <c r="Q25" t="s">
        <v>2</v>
      </c>
      <c r="R25" s="4">
        <v>555934.30372270104</v>
      </c>
      <c r="S25" t="s">
        <v>16</v>
      </c>
      <c r="T25" t="s">
        <v>2</v>
      </c>
      <c r="U25">
        <v>100.92</v>
      </c>
      <c r="V25" s="4">
        <f t="shared" si="0"/>
        <v>-201658.42229262498</v>
      </c>
      <c r="W25" s="1">
        <f t="shared" si="1"/>
        <v>269505.85730006406</v>
      </c>
      <c r="X25" s="4">
        <f t="shared" si="8"/>
        <v>0.39712722500553355</v>
      </c>
      <c r="Y25" s="4">
        <f t="shared" si="7"/>
        <v>-7.7846321044489741E-2</v>
      </c>
      <c r="Z25" s="6">
        <f t="shared" si="2"/>
        <v>0.40468516471543337</v>
      </c>
      <c r="AA25">
        <f t="shared" si="3"/>
        <v>173631.94625869551</v>
      </c>
      <c r="AB25">
        <f t="shared" si="4"/>
        <v>555934.26479954051</v>
      </c>
      <c r="AC25">
        <f t="shared" si="5"/>
        <v>-201658.22372901248</v>
      </c>
      <c r="AD25">
        <f t="shared" si="6"/>
        <v>269505.81837690354</v>
      </c>
    </row>
    <row r="26" spans="1:30" x14ac:dyDescent="0.3">
      <c r="B26" t="s">
        <v>0</v>
      </c>
      <c r="C26">
        <v>0</v>
      </c>
      <c r="D26" t="s">
        <v>1</v>
      </c>
      <c r="E26" t="s">
        <v>2</v>
      </c>
      <c r="F26">
        <v>24</v>
      </c>
      <c r="G26" t="s">
        <v>3</v>
      </c>
      <c r="H26" t="s">
        <v>2</v>
      </c>
      <c r="I26">
        <v>37.602607280000001</v>
      </c>
      <c r="J26" t="s">
        <v>4</v>
      </c>
      <c r="K26" t="s">
        <v>2</v>
      </c>
      <c r="L26">
        <v>126.7013982</v>
      </c>
      <c r="M26" t="s">
        <v>5</v>
      </c>
      <c r="N26" t="s">
        <v>2</v>
      </c>
      <c r="O26" s="4">
        <v>173632.14482230801</v>
      </c>
      <c r="P26" t="s">
        <v>6</v>
      </c>
      <c r="Q26" t="s">
        <v>2</v>
      </c>
      <c r="R26" s="4">
        <v>555934.22587637999</v>
      </c>
      <c r="S26" t="s">
        <v>16</v>
      </c>
      <c r="T26" t="s">
        <v>2</v>
      </c>
      <c r="U26">
        <v>100.95</v>
      </c>
      <c r="V26" s="4">
        <f t="shared" si="0"/>
        <v>-201658.02516539997</v>
      </c>
      <c r="W26" s="1">
        <f t="shared" si="1"/>
        <v>269505.77945374302</v>
      </c>
      <c r="X26" s="4">
        <f t="shared" si="8"/>
        <v>0.85630769998533651</v>
      </c>
      <c r="Y26" s="4">
        <f t="shared" si="7"/>
        <v>-8.0416386015713215E-2</v>
      </c>
      <c r="Z26" s="6">
        <f t="shared" si="2"/>
        <v>0.86007538750623791</v>
      </c>
      <c r="AA26">
        <f t="shared" si="3"/>
        <v>173632.572976158</v>
      </c>
      <c r="AB26">
        <f t="shared" si="4"/>
        <v>555934.18566818698</v>
      </c>
      <c r="AC26">
        <f t="shared" si="5"/>
        <v>-201657.59701154998</v>
      </c>
      <c r="AD26">
        <f t="shared" si="6"/>
        <v>269505.73924555001</v>
      </c>
    </row>
    <row r="27" spans="1:30" x14ac:dyDescent="0.3">
      <c r="B27" t="s">
        <v>0</v>
      </c>
      <c r="C27">
        <v>0</v>
      </c>
      <c r="D27" t="s">
        <v>1</v>
      </c>
      <c r="E27" t="s">
        <v>2</v>
      </c>
      <c r="F27">
        <v>25</v>
      </c>
      <c r="G27" t="s">
        <v>3</v>
      </c>
      <c r="H27" t="s">
        <v>2</v>
      </c>
      <c r="I27">
        <v>37.60260658</v>
      </c>
      <c r="J27" t="s">
        <v>4</v>
      </c>
      <c r="K27" t="s">
        <v>2</v>
      </c>
      <c r="L27">
        <v>126.70140790000001</v>
      </c>
      <c r="M27" t="s">
        <v>5</v>
      </c>
      <c r="N27" t="s">
        <v>2</v>
      </c>
      <c r="O27" s="4">
        <v>173633.00113000799</v>
      </c>
      <c r="P27" t="s">
        <v>6</v>
      </c>
      <c r="Q27" t="s">
        <v>2</v>
      </c>
      <c r="R27" s="4">
        <v>555934.14545999398</v>
      </c>
      <c r="S27" t="s">
        <v>16</v>
      </c>
      <c r="T27" t="s">
        <v>2</v>
      </c>
      <c r="U27">
        <v>95.2</v>
      </c>
      <c r="V27" s="4">
        <f t="shared" si="0"/>
        <v>-201657.16885769999</v>
      </c>
      <c r="W27" s="1">
        <f t="shared" si="1"/>
        <v>269505.699037357</v>
      </c>
      <c r="X27" s="4">
        <f t="shared" si="8"/>
        <v>8.324722435005242</v>
      </c>
      <c r="Y27" s="4">
        <f t="shared" si="7"/>
        <v>-0.78231308399699628</v>
      </c>
      <c r="Z27" s="6">
        <f t="shared" si="2"/>
        <v>8.3614004437816813</v>
      </c>
      <c r="AA27">
        <f t="shared" si="3"/>
        <v>173637.16349122551</v>
      </c>
      <c r="AB27">
        <f t="shared" si="4"/>
        <v>555933.75430345198</v>
      </c>
      <c r="AC27">
        <f t="shared" si="5"/>
        <v>-201653.00649648247</v>
      </c>
      <c r="AD27">
        <f t="shared" si="6"/>
        <v>269505.307880815</v>
      </c>
    </row>
    <row r="28" spans="1:30" x14ac:dyDescent="0.3">
      <c r="B28" t="s">
        <v>0</v>
      </c>
      <c r="C28">
        <v>0</v>
      </c>
      <c r="D28" t="s">
        <v>1</v>
      </c>
      <c r="E28" t="s">
        <v>2</v>
      </c>
      <c r="F28">
        <v>26</v>
      </c>
      <c r="G28" t="s">
        <v>3</v>
      </c>
      <c r="H28" t="s">
        <v>2</v>
      </c>
      <c r="I28">
        <v>37.602599769999998</v>
      </c>
      <c r="J28" t="s">
        <v>4</v>
      </c>
      <c r="K28" t="s">
        <v>2</v>
      </c>
      <c r="L28">
        <v>126.70150219999999</v>
      </c>
      <c r="M28" t="s">
        <v>5</v>
      </c>
      <c r="N28" t="s">
        <v>2</v>
      </c>
      <c r="O28" s="4">
        <v>173641.325852443</v>
      </c>
      <c r="P28" t="s">
        <v>6</v>
      </c>
      <c r="Q28" t="s">
        <v>2</v>
      </c>
      <c r="R28" s="4">
        <v>555933.36314690998</v>
      </c>
      <c r="S28" t="s">
        <v>16</v>
      </c>
      <c r="T28" t="s">
        <v>2</v>
      </c>
      <c r="U28">
        <v>95.21</v>
      </c>
      <c r="V28" s="4">
        <f t="shared" si="0"/>
        <v>-201648.84413526498</v>
      </c>
      <c r="W28" s="1">
        <f t="shared" si="1"/>
        <v>269504.916724273</v>
      </c>
      <c r="X28" s="4">
        <f t="shared" si="8"/>
        <v>8.4836264209880028</v>
      </c>
      <c r="Y28" s="4">
        <f t="shared" si="7"/>
        <v>-0.79723845701664686</v>
      </c>
      <c r="Z28" s="6">
        <f t="shared" si="2"/>
        <v>8.5210038380599258</v>
      </c>
      <c r="AA28">
        <f t="shared" si="3"/>
        <v>173645.56766565348</v>
      </c>
      <c r="AB28">
        <f t="shared" si="4"/>
        <v>555932.96452768147</v>
      </c>
      <c r="AC28">
        <f t="shared" si="5"/>
        <v>-201644.6023220545</v>
      </c>
      <c r="AD28">
        <f t="shared" si="6"/>
        <v>269504.5181050445</v>
      </c>
    </row>
    <row r="29" spans="1:30" x14ac:dyDescent="0.3">
      <c r="B29" t="s">
        <v>0</v>
      </c>
      <c r="C29">
        <v>0</v>
      </c>
      <c r="D29" t="s">
        <v>1</v>
      </c>
      <c r="E29" t="s">
        <v>2</v>
      </c>
      <c r="F29">
        <v>27</v>
      </c>
      <c r="G29" t="s">
        <v>3</v>
      </c>
      <c r="H29" t="s">
        <v>2</v>
      </c>
      <c r="I29">
        <v>37.602592829999999</v>
      </c>
      <c r="J29" t="s">
        <v>4</v>
      </c>
      <c r="K29" t="s">
        <v>2</v>
      </c>
      <c r="L29">
        <v>126.7015983</v>
      </c>
      <c r="M29" t="s">
        <v>5</v>
      </c>
      <c r="N29" t="s">
        <v>2</v>
      </c>
      <c r="O29" s="4">
        <v>173649.80947886399</v>
      </c>
      <c r="P29" t="s">
        <v>6</v>
      </c>
      <c r="Q29" t="s">
        <v>2</v>
      </c>
      <c r="R29" s="4">
        <v>555932.56590845296</v>
      </c>
      <c r="S29" t="s">
        <v>16</v>
      </c>
      <c r="T29" t="s">
        <v>2</v>
      </c>
      <c r="U29">
        <v>95.21</v>
      </c>
      <c r="V29" s="4">
        <f t="shared" si="0"/>
        <v>-201640.36050884399</v>
      </c>
      <c r="W29" s="1">
        <f t="shared" si="1"/>
        <v>269504.11948581599</v>
      </c>
      <c r="X29" s="4">
        <f t="shared" si="8"/>
        <v>0.39289417502004653</v>
      </c>
      <c r="Y29" s="4">
        <f t="shared" si="7"/>
        <v>4.1475755569990724</v>
      </c>
      <c r="Z29" s="6">
        <f t="shared" si="2"/>
        <v>4.1661431604999901</v>
      </c>
      <c r="AA29">
        <f t="shared" si="3"/>
        <v>173650.0059259515</v>
      </c>
      <c r="AB29">
        <f t="shared" si="4"/>
        <v>555934.63969623146</v>
      </c>
      <c r="AC29">
        <f t="shared" si="5"/>
        <v>-201640.16406175648</v>
      </c>
      <c r="AD29">
        <f t="shared" si="6"/>
        <v>269506.19327359449</v>
      </c>
    </row>
    <row r="30" spans="1:30" x14ac:dyDescent="0.3">
      <c r="B30" t="s">
        <v>0</v>
      </c>
      <c r="C30">
        <v>0</v>
      </c>
      <c r="D30" t="s">
        <v>1</v>
      </c>
      <c r="E30" t="s">
        <v>2</v>
      </c>
      <c r="F30">
        <v>28</v>
      </c>
      <c r="G30" t="s">
        <v>3</v>
      </c>
      <c r="H30" t="s">
        <v>2</v>
      </c>
      <c r="I30">
        <v>37.602630210000001</v>
      </c>
      <c r="J30" t="s">
        <v>4</v>
      </c>
      <c r="K30" t="s">
        <v>2</v>
      </c>
      <c r="L30">
        <v>126.7016026</v>
      </c>
      <c r="M30" t="s">
        <v>5</v>
      </c>
      <c r="N30" t="s">
        <v>2</v>
      </c>
      <c r="O30" s="4">
        <v>173650.20237303901</v>
      </c>
      <c r="P30" t="s">
        <v>6</v>
      </c>
      <c r="Q30" t="s">
        <v>2</v>
      </c>
      <c r="R30" s="4">
        <v>555936.71348400996</v>
      </c>
      <c r="S30" t="s">
        <v>16</v>
      </c>
      <c r="T30" t="s">
        <v>2</v>
      </c>
      <c r="U30">
        <v>5.21</v>
      </c>
      <c r="V30" s="4">
        <f t="shared" si="0"/>
        <v>-201639.96761466897</v>
      </c>
      <c r="W30" s="1">
        <f t="shared" si="1"/>
        <v>269508.26706137299</v>
      </c>
      <c r="X30" s="4">
        <f t="shared" si="8"/>
        <v>3.6542208981700242E-2</v>
      </c>
      <c r="Y30" s="4">
        <f t="shared" si="7"/>
        <v>0.38391093502286822</v>
      </c>
      <c r="Z30" s="6">
        <f t="shared" si="2"/>
        <v>0.38564613192328945</v>
      </c>
      <c r="AA30">
        <f t="shared" si="3"/>
        <v>173650.2206441435</v>
      </c>
      <c r="AB30">
        <f t="shared" si="4"/>
        <v>555936.90543947741</v>
      </c>
      <c r="AC30">
        <f t="shared" si="5"/>
        <v>-201639.94934356448</v>
      </c>
      <c r="AD30">
        <f t="shared" si="6"/>
        <v>269508.45901684044</v>
      </c>
    </row>
    <row r="31" spans="1:30" x14ac:dyDescent="0.3">
      <c r="B31" t="s">
        <v>0</v>
      </c>
      <c r="C31">
        <v>0</v>
      </c>
      <c r="D31" t="s">
        <v>1</v>
      </c>
      <c r="E31" t="s">
        <v>2</v>
      </c>
      <c r="F31">
        <v>29</v>
      </c>
      <c r="G31" t="s">
        <v>3</v>
      </c>
      <c r="H31" t="s">
        <v>2</v>
      </c>
      <c r="I31">
        <v>37.602633670000003</v>
      </c>
      <c r="J31" t="s">
        <v>4</v>
      </c>
      <c r="K31" t="s">
        <v>2</v>
      </c>
      <c r="L31">
        <v>126.70160300000001</v>
      </c>
      <c r="M31" t="s">
        <v>5</v>
      </c>
      <c r="N31" t="s">
        <v>2</v>
      </c>
      <c r="O31" s="4">
        <v>173650.23891524799</v>
      </c>
      <c r="P31" t="s">
        <v>6</v>
      </c>
      <c r="Q31" t="s">
        <v>2</v>
      </c>
      <c r="R31" s="4">
        <v>555937.09739494498</v>
      </c>
      <c r="S31" t="s">
        <v>16</v>
      </c>
      <c r="T31" t="s">
        <v>2</v>
      </c>
      <c r="U31">
        <v>5.23</v>
      </c>
      <c r="V31" s="4">
        <f t="shared" si="0"/>
        <v>-201639.93107245999</v>
      </c>
      <c r="W31" s="1">
        <f t="shared" si="1"/>
        <v>269508.65097230801</v>
      </c>
      <c r="X31" s="4">
        <f t="shared" si="8"/>
        <v>0.10071854901616462</v>
      </c>
      <c r="Y31" s="4">
        <f t="shared" si="7"/>
        <v>1.1273432089947164</v>
      </c>
      <c r="Z31" s="6">
        <f t="shared" si="2"/>
        <v>1.131833440477187</v>
      </c>
      <c r="AA31">
        <f t="shared" si="3"/>
        <v>173650.28927452251</v>
      </c>
      <c r="AB31">
        <f t="shared" si="4"/>
        <v>555937.66106654948</v>
      </c>
      <c r="AC31">
        <f t="shared" si="5"/>
        <v>-201639.88071318547</v>
      </c>
      <c r="AD31">
        <f t="shared" si="6"/>
        <v>269509.21464391251</v>
      </c>
    </row>
    <row r="32" spans="1:30" x14ac:dyDescent="0.3">
      <c r="B32" t="s">
        <v>0</v>
      </c>
      <c r="C32">
        <v>0</v>
      </c>
      <c r="D32" t="s">
        <v>1</v>
      </c>
      <c r="E32" t="s">
        <v>2</v>
      </c>
      <c r="F32">
        <v>30</v>
      </c>
      <c r="G32" t="s">
        <v>3</v>
      </c>
      <c r="H32" t="s">
        <v>2</v>
      </c>
      <c r="I32">
        <v>37.602643829999998</v>
      </c>
      <c r="J32" t="s">
        <v>4</v>
      </c>
      <c r="K32" t="s">
        <v>2</v>
      </c>
      <c r="L32">
        <v>126.7016041</v>
      </c>
      <c r="M32" t="s">
        <v>5</v>
      </c>
      <c r="N32" t="s">
        <v>2</v>
      </c>
      <c r="O32" s="4">
        <v>173650.339633797</v>
      </c>
      <c r="P32" t="s">
        <v>6</v>
      </c>
      <c r="Q32" t="s">
        <v>2</v>
      </c>
      <c r="R32" s="4">
        <v>555938.22473815398</v>
      </c>
      <c r="S32" t="s">
        <v>16</v>
      </c>
      <c r="T32" t="s">
        <v>2</v>
      </c>
      <c r="U32">
        <v>4.9000000000000004</v>
      </c>
      <c r="V32" s="4">
        <f t="shared" si="0"/>
        <v>-201639.83035391098</v>
      </c>
      <c r="W32" s="1">
        <f t="shared" si="1"/>
        <v>269509.778315517</v>
      </c>
      <c r="X32" s="4">
        <f t="shared" si="8"/>
        <v>1.5997390770062339</v>
      </c>
      <c r="Y32" s="4">
        <f t="shared" si="7"/>
        <v>17.117418006062508</v>
      </c>
      <c r="Z32" s="6">
        <f t="shared" si="2"/>
        <v>17.192008733966304</v>
      </c>
      <c r="AA32">
        <f t="shared" si="3"/>
        <v>173651.13950333552</v>
      </c>
      <c r="AB32">
        <f t="shared" si="4"/>
        <v>555946.78344715701</v>
      </c>
      <c r="AC32">
        <f t="shared" si="5"/>
        <v>-201639.03048437246</v>
      </c>
      <c r="AD32">
        <f t="shared" si="6"/>
        <v>269518.33702452003</v>
      </c>
    </row>
    <row r="33" spans="1:30" x14ac:dyDescent="0.3">
      <c r="B33" t="s">
        <v>0</v>
      </c>
      <c r="C33">
        <v>0</v>
      </c>
      <c r="D33" t="s">
        <v>1</v>
      </c>
      <c r="E33" t="s">
        <v>2</v>
      </c>
      <c r="F33">
        <v>31</v>
      </c>
      <c r="G33" t="s">
        <v>3</v>
      </c>
      <c r="H33" t="s">
        <v>2</v>
      </c>
      <c r="I33">
        <v>37.602798100000001</v>
      </c>
      <c r="J33" t="s">
        <v>4</v>
      </c>
      <c r="K33" t="s">
        <v>2</v>
      </c>
      <c r="L33">
        <v>126.7016216</v>
      </c>
      <c r="M33" t="s">
        <v>5</v>
      </c>
      <c r="N33" t="s">
        <v>2</v>
      </c>
      <c r="O33" s="4">
        <v>173651.93937287401</v>
      </c>
      <c r="P33" t="s">
        <v>6</v>
      </c>
      <c r="Q33" t="s">
        <v>2</v>
      </c>
      <c r="R33" s="4">
        <v>555955.34215616004</v>
      </c>
      <c r="S33" t="s">
        <v>16</v>
      </c>
      <c r="T33" t="s">
        <v>2</v>
      </c>
      <c r="U33">
        <v>5.14</v>
      </c>
      <c r="V33" s="4">
        <f t="shared" si="0"/>
        <v>-201638.23061483397</v>
      </c>
      <c r="W33" s="1">
        <f t="shared" si="1"/>
        <v>269526.89573352307</v>
      </c>
      <c r="X33" s="4">
        <f t="shared" si="8"/>
        <v>2.7581123984418809E-2</v>
      </c>
      <c r="Y33" s="4">
        <f t="shared" si="7"/>
        <v>0.3428729479201138</v>
      </c>
      <c r="Z33" s="6">
        <f t="shared" si="2"/>
        <v>0.34398048900435174</v>
      </c>
      <c r="AA33">
        <f t="shared" si="3"/>
        <v>173651.953163436</v>
      </c>
      <c r="AB33">
        <f t="shared" si="4"/>
        <v>555955.513592634</v>
      </c>
      <c r="AC33">
        <f t="shared" si="5"/>
        <v>-201638.21682427198</v>
      </c>
      <c r="AD33">
        <f t="shared" si="6"/>
        <v>269527.06716999703</v>
      </c>
    </row>
    <row r="34" spans="1:30" x14ac:dyDescent="0.3">
      <c r="B34" t="s">
        <v>0</v>
      </c>
      <c r="C34">
        <v>0</v>
      </c>
      <c r="D34" t="s">
        <v>1</v>
      </c>
      <c r="E34" t="s">
        <v>2</v>
      </c>
      <c r="F34">
        <v>32</v>
      </c>
      <c r="G34" t="s">
        <v>3</v>
      </c>
      <c r="H34" t="s">
        <v>2</v>
      </c>
      <c r="I34">
        <v>37.602801190000001</v>
      </c>
      <c r="J34" t="s">
        <v>4</v>
      </c>
      <c r="K34" t="s">
        <v>2</v>
      </c>
      <c r="L34">
        <v>126.70162190000001</v>
      </c>
      <c r="M34" t="s">
        <v>5</v>
      </c>
      <c r="N34" t="s">
        <v>2</v>
      </c>
      <c r="O34" s="4">
        <v>173651.966953998</v>
      </c>
      <c r="P34" t="s">
        <v>6</v>
      </c>
      <c r="Q34" t="s">
        <v>2</v>
      </c>
      <c r="R34" s="4">
        <v>555955.68502910796</v>
      </c>
      <c r="S34" t="s">
        <v>16</v>
      </c>
      <c r="T34" t="s">
        <v>2</v>
      </c>
      <c r="U34">
        <v>4.4000000000000004</v>
      </c>
      <c r="V34" s="4">
        <f t="shared" si="0"/>
        <v>-201638.20303370999</v>
      </c>
      <c r="W34" s="1">
        <f t="shared" si="1"/>
        <v>269527.23860647099</v>
      </c>
      <c r="X34" s="4">
        <f t="shared" si="8"/>
        <v>1.7005809769907501</v>
      </c>
      <c r="Y34" s="4">
        <f t="shared" si="7"/>
        <v>18.285828113090247</v>
      </c>
      <c r="Z34" s="6">
        <f t="shared" si="2"/>
        <v>18.364734831757971</v>
      </c>
      <c r="AA34">
        <f t="shared" si="3"/>
        <v>173652.81724448648</v>
      </c>
      <c r="AB34">
        <f t="shared" si="4"/>
        <v>555964.82794316451</v>
      </c>
      <c r="AC34">
        <f t="shared" si="5"/>
        <v>-201637.35274322151</v>
      </c>
      <c r="AD34">
        <f t="shared" si="6"/>
        <v>269536.38152052753</v>
      </c>
    </row>
    <row r="35" spans="1:30" x14ac:dyDescent="0.3">
      <c r="A35" s="2"/>
      <c r="B35" s="2" t="s">
        <v>0</v>
      </c>
      <c r="C35" s="2">
        <v>0</v>
      </c>
      <c r="D35" s="2" t="s">
        <v>1</v>
      </c>
      <c r="E35" s="2" t="s">
        <v>2</v>
      </c>
      <c r="F35" s="2">
        <v>33</v>
      </c>
      <c r="G35" s="2" t="s">
        <v>3</v>
      </c>
      <c r="H35" s="2" t="s">
        <v>2</v>
      </c>
      <c r="I35" s="2">
        <v>37.602965990000001</v>
      </c>
      <c r="J35" s="2" t="s">
        <v>4</v>
      </c>
      <c r="K35" s="2" t="s">
        <v>2</v>
      </c>
      <c r="L35" s="2">
        <v>126.7016405</v>
      </c>
      <c r="M35" s="2" t="s">
        <v>5</v>
      </c>
      <c r="N35" s="2" t="s">
        <v>2</v>
      </c>
      <c r="O35" s="5">
        <v>173653.66753497499</v>
      </c>
      <c r="P35" s="2" t="s">
        <v>6</v>
      </c>
      <c r="Q35" s="2" t="s">
        <v>2</v>
      </c>
      <c r="R35" s="5">
        <v>555973.97085722105</v>
      </c>
      <c r="S35" s="2" t="s">
        <v>16</v>
      </c>
      <c r="T35" s="2" t="s">
        <v>2</v>
      </c>
      <c r="U35" s="2">
        <v>5.1100000000000003</v>
      </c>
      <c r="V35" s="4">
        <f t="shared" si="0"/>
        <v>-201636.502452733</v>
      </c>
      <c r="W35" s="1">
        <f t="shared" si="1"/>
        <v>269545.52443458408</v>
      </c>
      <c r="X35" s="4">
        <f t="shared" si="8"/>
        <v>0</v>
      </c>
      <c r="Y35" s="4">
        <f t="shared" si="7"/>
        <v>0</v>
      </c>
      <c r="Z35" s="6">
        <f t="shared" si="2"/>
        <v>0</v>
      </c>
      <c r="AA35">
        <f t="shared" si="3"/>
        <v>173653.66753497499</v>
      </c>
      <c r="AB35">
        <f t="shared" si="4"/>
        <v>555973.97085722105</v>
      </c>
      <c r="AC35">
        <f t="shared" si="5"/>
        <v>-201636.502452733</v>
      </c>
      <c r="AD35">
        <f t="shared" si="6"/>
        <v>269545.52443458408</v>
      </c>
    </row>
    <row r="36" spans="1:30" x14ac:dyDescent="0.3">
      <c r="A36" s="2"/>
      <c r="B36" s="2" t="s">
        <v>0</v>
      </c>
      <c r="C36" s="2">
        <v>0</v>
      </c>
      <c r="D36" s="2" t="s">
        <v>1</v>
      </c>
      <c r="E36" s="2" t="s">
        <v>2</v>
      </c>
      <c r="F36" s="2">
        <v>34</v>
      </c>
      <c r="G36" s="2" t="s">
        <v>3</v>
      </c>
      <c r="H36" s="2" t="s">
        <v>2</v>
      </c>
      <c r="I36" s="2">
        <v>37.603026010000001</v>
      </c>
      <c r="J36" s="2" t="s">
        <v>4</v>
      </c>
      <c r="K36" s="2" t="s">
        <v>2</v>
      </c>
      <c r="L36" s="2">
        <v>126.7016473</v>
      </c>
      <c r="M36" s="2" t="s">
        <v>5</v>
      </c>
      <c r="N36" s="2" t="s">
        <v>2</v>
      </c>
      <c r="O36" s="5">
        <v>173653.66753497499</v>
      </c>
      <c r="P36" s="2" t="s">
        <v>6</v>
      </c>
      <c r="Q36" s="2" t="s">
        <v>2</v>
      </c>
      <c r="R36" s="5">
        <v>555973.97085722105</v>
      </c>
      <c r="S36" s="2" t="s">
        <v>16</v>
      </c>
      <c r="T36" s="2" t="s">
        <v>2</v>
      </c>
      <c r="U36" s="2">
        <v>5.13</v>
      </c>
      <c r="V36" s="4">
        <f t="shared" si="0"/>
        <v>-201636.502452733</v>
      </c>
      <c r="W36" s="1">
        <f t="shared" si="1"/>
        <v>269545.52443458408</v>
      </c>
      <c r="X36" s="4">
        <f t="shared" si="8"/>
        <v>-173653.66753497499</v>
      </c>
      <c r="Y36" s="4">
        <f t="shared" si="7"/>
        <v>-555973.97085722105</v>
      </c>
      <c r="Z36" s="6">
        <f t="shared" si="2"/>
        <v>582462.57606741891</v>
      </c>
      <c r="AA36">
        <f t="shared" si="3"/>
        <v>86826.833767487493</v>
      </c>
      <c r="AB36">
        <f t="shared" si="4"/>
        <v>277986.98542861053</v>
      </c>
      <c r="AC36">
        <f t="shared" si="5"/>
        <v>-288463.33622022049</v>
      </c>
      <c r="AD36">
        <f t="shared" si="6"/>
        <v>-8441.460994026449</v>
      </c>
    </row>
    <row r="37" spans="1:30" x14ac:dyDescent="0.3">
      <c r="Z37" s="4"/>
      <c r="AA37">
        <f t="shared" ref="AA37" si="9">(O38+O37)/2</f>
        <v>0</v>
      </c>
    </row>
    <row r="38" spans="1:30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5"/>
      <c r="P38" s="2"/>
      <c r="Q38" s="2"/>
      <c r="R38" s="5"/>
      <c r="S38" s="2"/>
      <c r="T38" s="2"/>
      <c r="U38" s="2"/>
      <c r="V38" s="2"/>
      <c r="W38" s="3"/>
      <c r="Z38" s="4"/>
    </row>
    <row r="39" spans="1:30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5"/>
      <c r="P39" s="2"/>
      <c r="Q39" s="2"/>
      <c r="R39" s="5"/>
      <c r="S39" s="2"/>
      <c r="T39" s="2"/>
      <c r="U39" s="2"/>
      <c r="V39" s="2"/>
      <c r="W39" s="3"/>
      <c r="Z39" s="4"/>
    </row>
    <row r="40" spans="1:30" x14ac:dyDescent="0.3">
      <c r="Z40" s="4"/>
    </row>
    <row r="41" spans="1:30" x14ac:dyDescent="0.3">
      <c r="Z41" s="4"/>
    </row>
    <row r="42" spans="1:30" x14ac:dyDescent="0.3">
      <c r="Z42" s="4"/>
    </row>
    <row r="43" spans="1:30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5"/>
      <c r="P43" s="2"/>
      <c r="Q43" s="2"/>
      <c r="R43" s="5"/>
      <c r="S43" s="2"/>
      <c r="T43" s="2"/>
      <c r="U43" s="2"/>
      <c r="V43" s="2"/>
      <c r="W43" s="3"/>
      <c r="Z43" s="4"/>
    </row>
    <row r="44" spans="1:30" x14ac:dyDescent="0.3">
      <c r="Z44" s="4"/>
    </row>
    <row r="45" spans="1:30" x14ac:dyDescent="0.3">
      <c r="Z45" s="4"/>
    </row>
    <row r="46" spans="1:30" x14ac:dyDescent="0.3">
      <c r="Z46" s="4"/>
    </row>
    <row r="47" spans="1:30" x14ac:dyDescent="0.3">
      <c r="Z47" s="4"/>
    </row>
    <row r="48" spans="1:30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5"/>
      <c r="P48" s="2"/>
      <c r="Q48" s="2"/>
      <c r="R48" s="5"/>
      <c r="S48" s="2"/>
      <c r="T48" s="2"/>
      <c r="U48" s="2"/>
      <c r="V48" s="2"/>
      <c r="W48" s="3"/>
      <c r="Z48" s="4"/>
    </row>
    <row r="49" spans="26:26" x14ac:dyDescent="0.3">
      <c r="Z49" s="4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016A6-E313-4A97-B06D-AC343E49E493}">
  <dimension ref="A1"/>
  <sheetViews>
    <sheetView topLeftCell="A7" workbookViewId="0"/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4B993-DA92-4B81-B90D-ECD98E775DF4}">
  <dimension ref="A1:N28"/>
  <sheetViews>
    <sheetView topLeftCell="A16" workbookViewId="0">
      <selection activeCell="B29" sqref="B29"/>
    </sheetView>
  </sheetViews>
  <sheetFormatPr defaultRowHeight="16.5" x14ac:dyDescent="0.3"/>
  <cols>
    <col min="2" max="2" width="12.75" bestFit="1" customWidth="1"/>
    <col min="5" max="5" width="12.75" bestFit="1" customWidth="1"/>
    <col min="6" max="6" width="9.25" customWidth="1"/>
    <col min="11" max="11" width="9.5" bestFit="1" customWidth="1"/>
  </cols>
  <sheetData>
    <row r="1" spans="1:14" x14ac:dyDescent="0.3">
      <c r="A1" t="s">
        <v>17</v>
      </c>
    </row>
    <row r="2" spans="1:14" x14ac:dyDescent="0.3">
      <c r="G2" t="s">
        <v>18</v>
      </c>
      <c r="H2" t="s">
        <v>19</v>
      </c>
      <c r="I2" t="s">
        <v>14</v>
      </c>
      <c r="J2" t="s">
        <v>15</v>
      </c>
      <c r="K2" t="s">
        <v>11</v>
      </c>
    </row>
    <row r="3" spans="1:14" x14ac:dyDescent="0.3">
      <c r="B3">
        <v>128.9300547</v>
      </c>
      <c r="C3">
        <v>35.154970390000003</v>
      </c>
      <c r="D3">
        <v>2.7</v>
      </c>
      <c r="E3">
        <v>375869.635359345</v>
      </c>
      <c r="F3">
        <v>285993.56638697401</v>
      </c>
      <c r="G3">
        <f>(E3+E4)/2</f>
        <v>375871.70513225254</v>
      </c>
      <c r="H3">
        <f>(F3+F4)/2</f>
        <v>285987.44457261998</v>
      </c>
      <c r="I3">
        <f>E3-$E$3</f>
        <v>0</v>
      </c>
      <c r="J3">
        <f>F3-$F$3</f>
        <v>0</v>
      </c>
      <c r="K3" s="6">
        <f>SQRT(((I4-I3)*(I4-I3))+((J4-J3)*(J4-J3)))</f>
        <v>12.924483877278769</v>
      </c>
      <c r="L3">
        <f>(I4-I3)</f>
        <v>4.1395458150072955</v>
      </c>
      <c r="M3">
        <v>5.2713239999999999</v>
      </c>
      <c r="N3">
        <f>E3-E4</f>
        <v>-4.1395458150072955</v>
      </c>
    </row>
    <row r="4" spans="1:14" x14ac:dyDescent="0.3">
      <c r="B4">
        <v>128.93009749999999</v>
      </c>
      <c r="C4">
        <v>35.154859369999997</v>
      </c>
      <c r="D4">
        <v>2.72</v>
      </c>
      <c r="E4">
        <v>375873.77490516001</v>
      </c>
      <c r="F4">
        <v>285981.322758266</v>
      </c>
      <c r="G4">
        <f>(E4+E5)/2</f>
        <v>375876.97645651951</v>
      </c>
      <c r="H4">
        <f t="shared" ref="H4:H22" si="0">(F4+F5)/2</f>
        <v>285971.84553066699</v>
      </c>
      <c r="I4">
        <f t="shared" ref="I4:I22" si="1">E4-$E$3</f>
        <v>4.1395458150072955</v>
      </c>
      <c r="J4">
        <f t="shared" ref="J4:J22" si="2">F4-$F$3</f>
        <v>-12.243628708005417</v>
      </c>
      <c r="K4" s="6">
        <f t="shared" ref="K4:K22" si="3">SQRT(((I5-I4)*(I5-I4))+((J5-J4)*(J5-J4)))</f>
        <v>20.006776259152122</v>
      </c>
      <c r="M4">
        <v>-4.9080399999999997</v>
      </c>
    </row>
    <row r="5" spans="1:14" x14ac:dyDescent="0.3">
      <c r="B5">
        <v>128.93016370000001</v>
      </c>
      <c r="C5">
        <v>35.154687500000001</v>
      </c>
      <c r="D5">
        <v>2.68</v>
      </c>
      <c r="E5">
        <v>375880.178007879</v>
      </c>
      <c r="F5">
        <v>285962.36830306798</v>
      </c>
      <c r="G5">
        <f t="shared" ref="G5:G22" si="4">(E5+E6)/2</f>
        <v>375883.37956042448</v>
      </c>
      <c r="H5">
        <f t="shared" si="0"/>
        <v>285952.89163229149</v>
      </c>
      <c r="I5">
        <f t="shared" si="1"/>
        <v>10.542648533999454</v>
      </c>
      <c r="J5">
        <f t="shared" si="2"/>
        <v>-31.198083906027023</v>
      </c>
      <c r="K5" s="6">
        <f t="shared" si="3"/>
        <v>20.005721952250582</v>
      </c>
      <c r="M5">
        <f>M3:M3-M4</f>
        <v>10.179364</v>
      </c>
    </row>
    <row r="6" spans="1:14" x14ac:dyDescent="0.3">
      <c r="B6">
        <v>128.9302299</v>
      </c>
      <c r="C6">
        <v>35.15451564</v>
      </c>
      <c r="D6">
        <v>2.71</v>
      </c>
      <c r="E6">
        <v>375886.58111297002</v>
      </c>
      <c r="F6">
        <v>285943.41496151499</v>
      </c>
      <c r="G6">
        <f t="shared" si="4"/>
        <v>375889.78724493599</v>
      </c>
      <c r="H6">
        <f t="shared" si="0"/>
        <v>285933.93782633753</v>
      </c>
      <c r="I6">
        <f t="shared" si="1"/>
        <v>16.945753625012003</v>
      </c>
      <c r="J6">
        <f t="shared" si="2"/>
        <v>-50.151425459014717</v>
      </c>
      <c r="K6" s="6">
        <f t="shared" si="3"/>
        <v>20.009535062661406</v>
      </c>
    </row>
    <row r="7" spans="1:14" x14ac:dyDescent="0.3">
      <c r="B7">
        <v>128.93029619999999</v>
      </c>
      <c r="C7">
        <v>35.154343769999997</v>
      </c>
      <c r="D7">
        <v>2.77</v>
      </c>
      <c r="E7">
        <v>375892.99337690201</v>
      </c>
      <c r="F7">
        <v>285924.46069116</v>
      </c>
      <c r="G7">
        <f t="shared" si="4"/>
        <v>375896.19496413297</v>
      </c>
      <c r="H7">
        <f t="shared" si="0"/>
        <v>285914.98346955853</v>
      </c>
      <c r="I7">
        <f t="shared" si="1"/>
        <v>23.358017557009589</v>
      </c>
      <c r="J7">
        <f t="shared" si="2"/>
        <v>-69.105695814010687</v>
      </c>
      <c r="K7" s="6">
        <f t="shared" si="3"/>
        <v>20.006787856274702</v>
      </c>
    </row>
    <row r="8" spans="1:14" x14ac:dyDescent="0.3">
      <c r="B8">
        <v>128.93036240000001</v>
      </c>
      <c r="C8">
        <v>35.154171900000001</v>
      </c>
      <c r="D8">
        <v>2.83</v>
      </c>
      <c r="E8">
        <v>375899.39655136399</v>
      </c>
      <c r="F8">
        <v>285905.506247957</v>
      </c>
      <c r="G8">
        <f t="shared" si="4"/>
        <v>375902.59813977999</v>
      </c>
      <c r="H8">
        <f t="shared" si="0"/>
        <v>285896.02958317701</v>
      </c>
      <c r="I8">
        <f t="shared" si="1"/>
        <v>29.761192018981092</v>
      </c>
      <c r="J8">
        <f t="shared" si="2"/>
        <v>-88.060139017004985</v>
      </c>
      <c r="K8" s="6">
        <f t="shared" si="3"/>
        <v>20.005733551957217</v>
      </c>
    </row>
    <row r="9" spans="1:14" x14ac:dyDescent="0.3">
      <c r="B9">
        <v>128.9304286</v>
      </c>
      <c r="C9">
        <v>35.15400004</v>
      </c>
      <c r="D9">
        <v>2.86</v>
      </c>
      <c r="E9">
        <v>375905.799728196</v>
      </c>
      <c r="F9">
        <v>285886.55291839701</v>
      </c>
      <c r="G9">
        <f t="shared" si="4"/>
        <v>375909.005896063</v>
      </c>
      <c r="H9">
        <f t="shared" si="0"/>
        <v>285877.07578922447</v>
      </c>
      <c r="I9">
        <f t="shared" si="1"/>
        <v>36.164368850993924</v>
      </c>
      <c r="J9">
        <f t="shared" si="2"/>
        <v>-107.01346857700264</v>
      </c>
      <c r="K9" s="6">
        <f t="shared" si="3"/>
        <v>20.009546695886971</v>
      </c>
    </row>
    <row r="10" spans="1:14" x14ac:dyDescent="0.3">
      <c r="B10">
        <v>128.93049490000001</v>
      </c>
      <c r="C10">
        <v>35.153828169999997</v>
      </c>
      <c r="D10">
        <v>2.82</v>
      </c>
      <c r="E10">
        <v>375912.21206393</v>
      </c>
      <c r="F10">
        <v>285867.598660052</v>
      </c>
      <c r="G10">
        <f t="shared" si="4"/>
        <v>375915.41368702997</v>
      </c>
      <c r="H10">
        <f t="shared" si="0"/>
        <v>285858.12144444801</v>
      </c>
      <c r="I10">
        <f t="shared" si="1"/>
        <v>42.576704584993422</v>
      </c>
      <c r="J10">
        <f t="shared" si="2"/>
        <v>-125.96772692201193</v>
      </c>
      <c r="K10" s="6">
        <f t="shared" si="3"/>
        <v>20.006799452126643</v>
      </c>
    </row>
    <row r="11" spans="1:14" x14ac:dyDescent="0.3">
      <c r="B11">
        <v>128.93056110000001</v>
      </c>
      <c r="C11">
        <v>35.153656300000002</v>
      </c>
      <c r="D11">
        <v>2.75</v>
      </c>
      <c r="E11">
        <v>375918.61531013</v>
      </c>
      <c r="F11">
        <v>285848.64422884397</v>
      </c>
      <c r="G11">
        <f t="shared" si="4"/>
        <v>375921.81693441601</v>
      </c>
      <c r="H11">
        <f t="shared" si="0"/>
        <v>285839.16757006099</v>
      </c>
      <c r="I11">
        <f t="shared" si="1"/>
        <v>48.979950784996618</v>
      </c>
      <c r="J11">
        <f t="shared" si="2"/>
        <v>-144.92215813003713</v>
      </c>
      <c r="K11" s="6">
        <f t="shared" si="3"/>
        <v>20.005745150612245</v>
      </c>
    </row>
    <row r="12" spans="1:14" x14ac:dyDescent="0.3">
      <c r="B12">
        <v>128.9306273</v>
      </c>
      <c r="C12">
        <v>35.15348444</v>
      </c>
      <c r="D12">
        <v>2.7</v>
      </c>
      <c r="E12">
        <v>375925.01855870202</v>
      </c>
      <c r="F12">
        <v>285829.69091127801</v>
      </c>
      <c r="G12">
        <f t="shared" si="4"/>
        <v>375928.22476246901</v>
      </c>
      <c r="H12">
        <f t="shared" si="0"/>
        <v>285820.213788111</v>
      </c>
      <c r="I12">
        <f t="shared" si="1"/>
        <v>55.383199357020203</v>
      </c>
      <c r="J12">
        <f t="shared" si="2"/>
        <v>-163.87547569599701</v>
      </c>
      <c r="K12" s="6">
        <f t="shared" si="3"/>
        <v>20.009558327780422</v>
      </c>
    </row>
    <row r="13" spans="1:14" x14ac:dyDescent="0.3">
      <c r="B13">
        <v>128.93069360000001</v>
      </c>
      <c r="C13">
        <v>35.153312569999997</v>
      </c>
      <c r="D13">
        <v>2.61</v>
      </c>
      <c r="E13">
        <v>375931.43096623599</v>
      </c>
      <c r="F13">
        <v>285810.73666494398</v>
      </c>
      <c r="G13">
        <f t="shared" si="4"/>
        <v>375934.6326252055</v>
      </c>
      <c r="H13">
        <f t="shared" si="0"/>
        <v>285801.25945533649</v>
      </c>
      <c r="I13">
        <f t="shared" si="1"/>
        <v>61.795606890984345</v>
      </c>
      <c r="J13">
        <f t="shared" si="2"/>
        <v>-182.8297220300301</v>
      </c>
      <c r="K13" s="6">
        <f t="shared" si="3"/>
        <v>20.006811050372804</v>
      </c>
    </row>
    <row r="14" spans="1:14" x14ac:dyDescent="0.3">
      <c r="B14">
        <v>128.9307598</v>
      </c>
      <c r="C14">
        <v>35.153140700000002</v>
      </c>
      <c r="D14">
        <v>2.57</v>
      </c>
      <c r="E14">
        <v>375937.83428417501</v>
      </c>
      <c r="F14">
        <v>285791.782245729</v>
      </c>
      <c r="G14">
        <f t="shared" si="4"/>
        <v>375937.83428417501</v>
      </c>
      <c r="H14">
        <f t="shared" si="0"/>
        <v>285782.30559294252</v>
      </c>
      <c r="I14">
        <f t="shared" si="1"/>
        <v>68.198924830008764</v>
      </c>
      <c r="J14">
        <f t="shared" si="2"/>
        <v>-201.78414124500705</v>
      </c>
      <c r="K14" s="6">
        <f t="shared" si="3"/>
        <v>18.953305573028047</v>
      </c>
    </row>
    <row r="15" spans="1:14" x14ac:dyDescent="0.3">
      <c r="B15">
        <v>128.930826</v>
      </c>
      <c r="C15">
        <v>35.15296884</v>
      </c>
      <c r="D15">
        <v>2.59</v>
      </c>
      <c r="E15">
        <v>375937.83428417501</v>
      </c>
      <c r="F15">
        <v>285772.82894015597</v>
      </c>
      <c r="G15">
        <f t="shared" si="4"/>
        <v>375941.03594433051</v>
      </c>
      <c r="H15">
        <f t="shared" si="0"/>
        <v>285763.351822995</v>
      </c>
      <c r="I15">
        <f t="shared" si="1"/>
        <v>68.198924830008764</v>
      </c>
      <c r="J15">
        <f t="shared" si="2"/>
        <v>-220.7374468180351</v>
      </c>
      <c r="K15" s="6">
        <f t="shared" si="3"/>
        <v>20.00663664228739</v>
      </c>
    </row>
    <row r="16" spans="1:14" x14ac:dyDescent="0.3">
      <c r="B16">
        <v>128.93089230000001</v>
      </c>
      <c r="C16">
        <v>35.152796969999997</v>
      </c>
      <c r="D16">
        <v>2.65</v>
      </c>
      <c r="E16">
        <v>375944.237604486</v>
      </c>
      <c r="F16">
        <v>285753.87470583402</v>
      </c>
      <c r="G16">
        <f t="shared" si="4"/>
        <v>375947.44384415</v>
      </c>
      <c r="H16">
        <f t="shared" si="0"/>
        <v>285744.39750222303</v>
      </c>
      <c r="I16">
        <f t="shared" si="1"/>
        <v>74.602245140995365</v>
      </c>
      <c r="J16">
        <f t="shared" si="2"/>
        <v>-239.69168113998603</v>
      </c>
      <c r="K16" s="6">
        <f t="shared" si="3"/>
        <v>20.009733738134443</v>
      </c>
    </row>
    <row r="17" spans="2:11" x14ac:dyDescent="0.3">
      <c r="B17">
        <v>128.9309585</v>
      </c>
      <c r="C17">
        <v>35.152625100000002</v>
      </c>
      <c r="D17">
        <v>2.71</v>
      </c>
      <c r="E17">
        <v>375950.65008381399</v>
      </c>
      <c r="F17">
        <v>285734.92029861198</v>
      </c>
      <c r="G17">
        <f t="shared" si="4"/>
        <v>375953.8517786545</v>
      </c>
      <c r="H17">
        <f t="shared" si="0"/>
        <v>285725.44365182251</v>
      </c>
      <c r="I17">
        <f t="shared" si="1"/>
        <v>81.014724468986969</v>
      </c>
      <c r="J17">
        <f t="shared" si="2"/>
        <v>-258.64608836203115</v>
      </c>
      <c r="K17" s="6">
        <f t="shared" si="3"/>
        <v>20.005767590830231</v>
      </c>
    </row>
    <row r="18" spans="2:11" x14ac:dyDescent="0.3">
      <c r="B18">
        <v>128.93102469999999</v>
      </c>
      <c r="C18">
        <v>35.15245324</v>
      </c>
      <c r="D18">
        <v>2.74</v>
      </c>
      <c r="E18">
        <v>375957.05347349501</v>
      </c>
      <c r="F18">
        <v>285715.96700503299</v>
      </c>
      <c r="G18">
        <f t="shared" si="4"/>
        <v>375960.25516951852</v>
      </c>
      <c r="H18">
        <f t="shared" si="0"/>
        <v>285706.48989387549</v>
      </c>
      <c r="I18">
        <f t="shared" si="1"/>
        <v>87.418114150001202</v>
      </c>
      <c r="J18">
        <f t="shared" si="2"/>
        <v>-277.59938194102142</v>
      </c>
      <c r="K18" s="6">
        <f t="shared" si="3"/>
        <v>20.00664822686311</v>
      </c>
    </row>
    <row r="19" spans="2:11" x14ac:dyDescent="0.3">
      <c r="B19">
        <v>128.93109100000001</v>
      </c>
      <c r="C19">
        <v>35.152281369999997</v>
      </c>
      <c r="D19">
        <v>2.7</v>
      </c>
      <c r="E19">
        <v>375963.45686554199</v>
      </c>
      <c r="F19">
        <v>285697.012782718</v>
      </c>
      <c r="G19">
        <f t="shared" si="4"/>
        <v>375966.66314110399</v>
      </c>
      <c r="H19">
        <f t="shared" si="0"/>
        <v>285692.8241705515</v>
      </c>
      <c r="I19">
        <f t="shared" si="1"/>
        <v>93.821506196982227</v>
      </c>
      <c r="J19">
        <f t="shared" si="2"/>
        <v>-296.55360425601248</v>
      </c>
      <c r="K19" s="6">
        <f t="shared" si="3"/>
        <v>10.549819877293372</v>
      </c>
    </row>
    <row r="20" spans="2:11" x14ac:dyDescent="0.3">
      <c r="B20">
        <v>128.93112020000001</v>
      </c>
      <c r="C20">
        <v>35.152205410000001</v>
      </c>
      <c r="D20">
        <v>2.68</v>
      </c>
      <c r="E20">
        <v>375969.86941666598</v>
      </c>
      <c r="F20">
        <v>285688.63555838499</v>
      </c>
      <c r="G20">
        <f t="shared" si="4"/>
        <v>375971.28182080248</v>
      </c>
      <c r="H20">
        <f t="shared" si="0"/>
        <v>285683.34752776148</v>
      </c>
      <c r="I20">
        <f t="shared" si="1"/>
        <v>100.23405732098036</v>
      </c>
      <c r="J20">
        <f t="shared" si="2"/>
        <v>-304.93082858901471</v>
      </c>
      <c r="K20" s="6">
        <f t="shared" si="3"/>
        <v>10.946808360383669</v>
      </c>
    </row>
    <row r="21" spans="2:11" x14ac:dyDescent="0.3">
      <c r="B21">
        <v>128.9311572</v>
      </c>
      <c r="C21">
        <v>35.152109510000003</v>
      </c>
      <c r="D21">
        <v>2.6</v>
      </c>
      <c r="E21">
        <v>375972.69422493898</v>
      </c>
      <c r="F21">
        <v>285678.05949713802</v>
      </c>
      <c r="G21">
        <f t="shared" si="4"/>
        <v>375974.48354074103</v>
      </c>
      <c r="H21">
        <f t="shared" si="0"/>
        <v>285676.40084845352</v>
      </c>
      <c r="I21">
        <f t="shared" si="1"/>
        <v>103.05886559397914</v>
      </c>
      <c r="J21">
        <f t="shared" si="2"/>
        <v>-315.50688983598957</v>
      </c>
      <c r="K21" s="6">
        <f t="shared" si="3"/>
        <v>4.8796583888435068</v>
      </c>
    </row>
    <row r="22" spans="2:11" x14ac:dyDescent="0.3">
      <c r="B22">
        <v>128.93116879999999</v>
      </c>
      <c r="C22">
        <v>35.152079430000001</v>
      </c>
      <c r="D22">
        <v>2.59</v>
      </c>
      <c r="E22">
        <v>375976.27285654302</v>
      </c>
      <c r="F22">
        <v>285674.74219976901</v>
      </c>
      <c r="G22">
        <f t="shared" si="4"/>
        <v>187988.13642827151</v>
      </c>
      <c r="H22">
        <f t="shared" si="0"/>
        <v>142837.37109988451</v>
      </c>
      <c r="I22">
        <f t="shared" si="1"/>
        <v>106.63749719801126</v>
      </c>
      <c r="J22">
        <f t="shared" si="2"/>
        <v>-318.82418720499845</v>
      </c>
      <c r="K22" s="6">
        <f t="shared" si="3"/>
        <v>336.18509508243187</v>
      </c>
    </row>
    <row r="23" spans="2:11" x14ac:dyDescent="0.3">
      <c r="B23">
        <v>128.9311936</v>
      </c>
      <c r="C23">
        <v>35.152014979999997</v>
      </c>
      <c r="D23">
        <v>2.54</v>
      </c>
    </row>
    <row r="27" spans="2:11" x14ac:dyDescent="0.3">
      <c r="B27" t="s">
        <v>20</v>
      </c>
    </row>
    <row r="28" spans="2:11" x14ac:dyDescent="0.3">
      <c r="B28" t="s">
        <v>21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E6A75-9FE4-4220-BA86-B48809EFE195}">
  <dimension ref="A1:A4"/>
  <sheetViews>
    <sheetView tabSelected="1" workbookViewId="0">
      <selection activeCell="A4" sqref="A4:A5"/>
    </sheetView>
  </sheetViews>
  <sheetFormatPr defaultRowHeight="16.5" x14ac:dyDescent="0.3"/>
  <sheetData>
    <row r="1" spans="1:1" x14ac:dyDescent="0.3">
      <c r="A1" t="s">
        <v>22</v>
      </c>
    </row>
    <row r="2" spans="1:1" x14ac:dyDescent="0.3">
      <c r="A2" t="s">
        <v>23</v>
      </c>
    </row>
    <row r="4" spans="1:1" x14ac:dyDescent="0.3">
      <c r="A4" t="s">
        <v>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 Hee 2019</dc:creator>
  <cp:lastModifiedBy>Sul Hee 2019</cp:lastModifiedBy>
  <dcterms:created xsi:type="dcterms:W3CDTF">2021-06-16T00:22:45Z</dcterms:created>
  <dcterms:modified xsi:type="dcterms:W3CDTF">2021-06-17T06:11:27Z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G:\Data\python\ObjCreator_fromJson\통합 문서1.xlsx</vt:lpwstr>
  </property>
</Properties>
</file>