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lomiasraf/Desktop/degree/MomentumProject/"/>
    </mc:Choice>
  </mc:AlternateContent>
  <xr:revisionPtr revIDLastSave="0" documentId="13_ncr:1_{7BB46C56-66CC-664A-84C2-7D8DBECC4526}" xr6:coauthVersionLast="47" xr6:coauthVersionMax="47" xr10:uidLastSave="{00000000-0000-0000-0000-000000000000}"/>
  <bookViews>
    <workbookView xWindow="0" yWindow="760" windowWidth="30240" windowHeight="17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F8" i="1"/>
  <c r="E8" i="1"/>
  <c r="C8" i="1"/>
  <c r="B8" i="1"/>
  <c r="G7" i="1"/>
  <c r="D7" i="1"/>
  <c r="H7" i="1"/>
  <c r="I7" i="1"/>
  <c r="I8" i="1" s="1"/>
  <c r="J7" i="1"/>
  <c r="K7" i="1"/>
  <c r="K8" i="1" s="1"/>
  <c r="F7" i="1" l="1"/>
  <c r="E7" i="1"/>
  <c r="C7" i="1"/>
  <c r="B7" i="1"/>
</calcChain>
</file>

<file path=xl/sharedStrings.xml><?xml version="1.0" encoding="utf-8"?>
<sst xmlns="http://schemas.openxmlformats.org/spreadsheetml/2006/main" count="19" uniqueCount="19">
  <si>
    <t>Wins in Momentum</t>
  </si>
  <si>
    <t>Non-Wins in Momentum</t>
  </si>
  <si>
    <t>Losses in Negative Momentum</t>
  </si>
  <si>
    <t>Non-Losses in Negative Momentum</t>
  </si>
  <si>
    <t>year</t>
  </si>
  <si>
    <t>23/24</t>
  </si>
  <si>
    <t>22/23</t>
  </si>
  <si>
    <t>21/22</t>
  </si>
  <si>
    <t>20/21</t>
  </si>
  <si>
    <t>19/20</t>
  </si>
  <si>
    <t>total</t>
  </si>
  <si>
    <t>percent</t>
  </si>
  <si>
    <t>Total Matches Analyzed</t>
  </si>
  <si>
    <t>Momentum Winner Victories</t>
  </si>
  <si>
    <t>Total Cases Where Momentum Switched</t>
  </si>
  <si>
    <t xml:space="preserve">Positive Momentum Bias </t>
  </si>
  <si>
    <t>Negative Momentum Bias</t>
  </si>
  <si>
    <t>Momentum Switched &amp; Negative Winners</t>
  </si>
  <si>
    <t>Momentum Switched &amp; Positive Winners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</si>
</sst>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Normal="100" workbookViewId="0">
      <selection activeCell="A7" sqref="A7"/>
    </sheetView>
  </sheetViews>
  <sheetFormatPr baseColWidth="10" defaultColWidth="8.83203125" defaultRowHeight="14" x14ac:dyDescent="0.15"/>
  <cols>
    <col min="1" max="1" width="23.1640625" bestFit="1" customWidth="1"/>
    <col min="2" max="2" width="27.5" bestFit="1" customWidth="1"/>
    <col min="3" max="3" width="33.6640625" bestFit="1" customWidth="1"/>
    <col min="4" max="4" width="38" bestFit="1" customWidth="1"/>
    <col min="5" max="6" width="32.83203125" bestFit="1" customWidth="1"/>
    <col min="7" max="7" width="38" bestFit="1" customWidth="1"/>
    <col min="8" max="8" width="37.1640625" bestFit="1" customWidth="1"/>
    <col min="9" max="9" width="38" bestFit="1" customWidth="1"/>
    <col min="10" max="10" width="37.1640625" bestFit="1" customWidth="1"/>
    <col min="11" max="12" width="38" bestFit="1" customWidth="1"/>
  </cols>
  <sheetData>
    <row r="1" spans="1:12" x14ac:dyDescent="0.15">
      <c r="A1" s="9" t="s">
        <v>4</v>
      </c>
      <c r="B1" s="5" t="s">
        <v>0</v>
      </c>
      <c r="C1" s="5" t="s">
        <v>1</v>
      </c>
      <c r="D1" s="5" t="s">
        <v>15</v>
      </c>
      <c r="E1" s="5" t="s">
        <v>2</v>
      </c>
      <c r="F1" s="5" t="s">
        <v>3</v>
      </c>
      <c r="G1" s="5" t="s">
        <v>16</v>
      </c>
      <c r="H1" s="1" t="s">
        <v>12</v>
      </c>
      <c r="I1" s="1" t="s">
        <v>13</v>
      </c>
      <c r="J1" s="1" t="s">
        <v>14</v>
      </c>
      <c r="K1" s="1" t="s">
        <v>18</v>
      </c>
      <c r="L1" s="1" t="s">
        <v>17</v>
      </c>
    </row>
    <row r="2" spans="1:12" x14ac:dyDescent="0.15">
      <c r="A2" s="10" t="s">
        <v>5</v>
      </c>
      <c r="B2" s="6">
        <v>66</v>
      </c>
      <c r="C2" s="6">
        <v>57</v>
      </c>
      <c r="D2" s="6">
        <v>4.96</v>
      </c>
      <c r="E2" s="6">
        <v>49</v>
      </c>
      <c r="F2" s="6">
        <v>63</v>
      </c>
      <c r="G2" s="6">
        <v>4.9400000000000004</v>
      </c>
      <c r="H2" s="2">
        <v>316</v>
      </c>
      <c r="I2" s="2">
        <v>163</v>
      </c>
      <c r="J2" s="2">
        <v>46</v>
      </c>
      <c r="K2" s="2">
        <v>8</v>
      </c>
      <c r="L2" s="2">
        <v>3</v>
      </c>
    </row>
    <row r="3" spans="1:12" x14ac:dyDescent="0.15">
      <c r="A3" s="10" t="s">
        <v>6</v>
      </c>
      <c r="B3" s="6">
        <v>59</v>
      </c>
      <c r="C3" s="6">
        <v>63</v>
      </c>
      <c r="D3" s="6">
        <v>5.19</v>
      </c>
      <c r="E3" s="6">
        <v>57</v>
      </c>
      <c r="F3" s="6">
        <v>67</v>
      </c>
      <c r="G3" s="6">
        <v>5.76</v>
      </c>
      <c r="H3" s="2">
        <v>304</v>
      </c>
      <c r="I3" s="2">
        <v>147</v>
      </c>
      <c r="J3" s="2">
        <v>51</v>
      </c>
      <c r="K3" s="2">
        <v>4</v>
      </c>
      <c r="L3" s="2">
        <v>2</v>
      </c>
    </row>
    <row r="4" spans="1:12" x14ac:dyDescent="0.15">
      <c r="A4" s="10" t="s">
        <v>7</v>
      </c>
      <c r="B4" s="6">
        <v>61</v>
      </c>
      <c r="C4" s="6">
        <v>67</v>
      </c>
      <c r="D4" s="6">
        <v>5.41</v>
      </c>
      <c r="E4" s="6">
        <v>65</v>
      </c>
      <c r="F4" s="6">
        <v>64</v>
      </c>
      <c r="G4" s="6">
        <v>6.04</v>
      </c>
      <c r="H4" s="2">
        <v>305</v>
      </c>
      <c r="I4" s="2">
        <v>143</v>
      </c>
      <c r="J4" s="2">
        <v>51</v>
      </c>
      <c r="K4" s="2">
        <v>4</v>
      </c>
      <c r="L4" s="2">
        <v>5</v>
      </c>
    </row>
    <row r="5" spans="1:12" x14ac:dyDescent="0.15">
      <c r="A5" s="10" t="s">
        <v>8</v>
      </c>
      <c r="B5" s="6">
        <v>53</v>
      </c>
      <c r="C5" s="6">
        <v>59</v>
      </c>
      <c r="D5" s="6">
        <v>5.0999999999999996</v>
      </c>
      <c r="E5" s="6">
        <v>40</v>
      </c>
      <c r="F5" s="6">
        <v>70</v>
      </c>
      <c r="G5" s="6">
        <v>5.25</v>
      </c>
      <c r="H5" s="2">
        <v>304</v>
      </c>
      <c r="I5" s="2">
        <v>138</v>
      </c>
      <c r="J5" s="2">
        <v>56</v>
      </c>
      <c r="K5" s="2">
        <v>8</v>
      </c>
      <c r="L5" s="2">
        <v>6</v>
      </c>
    </row>
    <row r="6" spans="1:12" x14ac:dyDescent="0.15">
      <c r="A6" s="10" t="s">
        <v>9</v>
      </c>
      <c r="B6" s="6">
        <v>49</v>
      </c>
      <c r="C6" s="6">
        <v>63</v>
      </c>
      <c r="D6" s="6">
        <v>5.04</v>
      </c>
      <c r="E6" s="6">
        <v>50</v>
      </c>
      <c r="F6" s="6">
        <v>65</v>
      </c>
      <c r="G6" s="6">
        <v>5.6</v>
      </c>
      <c r="H6" s="2">
        <v>316</v>
      </c>
      <c r="I6" s="2">
        <v>134</v>
      </c>
      <c r="J6" s="2">
        <v>52</v>
      </c>
      <c r="K6" s="2">
        <v>2</v>
      </c>
      <c r="L6" s="2">
        <v>8</v>
      </c>
    </row>
    <row r="7" spans="1:12" x14ac:dyDescent="0.15">
      <c r="A7" s="9" t="s">
        <v>10</v>
      </c>
      <c r="B7" s="7">
        <f>SUM(B2:B6)</f>
        <v>288</v>
      </c>
      <c r="C7" s="7">
        <f>SUM(C2:C6)</f>
        <v>309</v>
      </c>
      <c r="D7" s="7">
        <f>SUM(D2:D6)</f>
        <v>25.7</v>
      </c>
      <c r="E7" s="7">
        <f>SUM(E2:E6)</f>
        <v>261</v>
      </c>
      <c r="F7" s="7">
        <f>SUM(F2:F6)</f>
        <v>329</v>
      </c>
      <c r="G7" s="7">
        <f>SUM(G2:G6)</f>
        <v>27.589999999999996</v>
      </c>
      <c r="H7" s="3">
        <f t="shared" ref="H7:K7" si="0">SUM(H2:H6)</f>
        <v>1545</v>
      </c>
      <c r="I7" s="3">
        <f t="shared" si="0"/>
        <v>725</v>
      </c>
      <c r="J7" s="3">
        <f t="shared" si="0"/>
        <v>256</v>
      </c>
      <c r="K7" s="3">
        <f t="shared" si="0"/>
        <v>26</v>
      </c>
      <c r="L7" s="3">
        <f t="shared" ref="L7" si="1">SUM(L2:L6)</f>
        <v>24</v>
      </c>
    </row>
    <row r="8" spans="1:12" x14ac:dyDescent="0.15">
      <c r="A8" s="11" t="s">
        <v>11</v>
      </c>
      <c r="B8" s="8">
        <f>(B7+D7) / (B7 + C7)</f>
        <v>0.5254606365159129</v>
      </c>
      <c r="C8" s="8">
        <f>(C7-D7) / (C7 + B7)</f>
        <v>0.4745393634840871</v>
      </c>
      <c r="D8" s="7">
        <v>25.7</v>
      </c>
      <c r="E8" s="8">
        <f>(E7+G7) / (E7 + F7)</f>
        <v>0.48913559322033895</v>
      </c>
      <c r="F8" s="8">
        <f>(F7-G7) / (F7 + E7)</f>
        <v>0.51086440677966105</v>
      </c>
      <c r="G8" s="6">
        <v>57</v>
      </c>
      <c r="H8" s="2">
        <v>1545</v>
      </c>
      <c r="I8" s="4">
        <f>I7 / (H7)</f>
        <v>0.46925566343042069</v>
      </c>
      <c r="J8" s="2">
        <v>256</v>
      </c>
      <c r="K8" s="4">
        <f>K7 / (J7)</f>
        <v>0.1015625</v>
      </c>
      <c r="L8" s="4">
        <f>L7 / (J7)</f>
        <v>9.375E-2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2025-03-15T22:56:19Z</dcterms:created>
  <dcterms:modified xsi:type="dcterms:W3CDTF">2025-04-08T10:51:31Z</dcterms:modified>
</cp:coreProperties>
</file>