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lomiasraf/Desktop/degree/MomentumProject/"/>
    </mc:Choice>
  </mc:AlternateContent>
  <xr:revisionPtr revIDLastSave="0" documentId="13_ncr:1_{58F99A39-49BA-A242-92FD-325609F4CC54}" xr6:coauthVersionLast="47" xr6:coauthVersionMax="47" xr10:uidLastSave="{00000000-0000-0000-0000-000000000000}"/>
  <bookViews>
    <workbookView xWindow="0" yWindow="760" windowWidth="30240" windowHeight="17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F7" i="1"/>
  <c r="G7" i="1"/>
  <c r="H7" i="1"/>
  <c r="I7" i="1"/>
  <c r="E8" i="1" l="1"/>
  <c r="D8" i="1"/>
  <c r="C8" i="1"/>
  <c r="B8" i="1"/>
  <c r="E7" i="1"/>
  <c r="D7" i="1"/>
  <c r="C7" i="1"/>
  <c r="B7" i="1"/>
</calcChain>
</file>

<file path=xl/sharedStrings.xml><?xml version="1.0" encoding="utf-8"?>
<sst xmlns="http://schemas.openxmlformats.org/spreadsheetml/2006/main" count="16" uniqueCount="16">
  <si>
    <t>Wins in Momentum</t>
  </si>
  <si>
    <t>Non-Wins in Momentum</t>
  </si>
  <si>
    <t>Losses in Negative Momentum</t>
  </si>
  <si>
    <t>Non-Losses in Negative Momentum</t>
  </si>
  <si>
    <t>year</t>
  </si>
  <si>
    <t>23/24</t>
  </si>
  <si>
    <t>22/23</t>
  </si>
  <si>
    <t>21/22</t>
  </si>
  <si>
    <t>20/21</t>
  </si>
  <si>
    <t>19/20</t>
  </si>
  <si>
    <t>total</t>
  </si>
  <si>
    <t>percent</t>
  </si>
  <si>
    <t>Total Matches Analyzed</t>
  </si>
  <si>
    <t>Momentum Winner Victories</t>
  </si>
  <si>
    <t>Total Cases Where Momentum Switched</t>
  </si>
  <si>
    <t>Momentum Switched &amp; Different 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</si>
</sst>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C1" zoomScaleNormal="100" workbookViewId="0">
      <selection activeCell="H8" sqref="H8"/>
    </sheetView>
  </sheetViews>
  <sheetFormatPr baseColWidth="10" defaultColWidth="8.83203125" defaultRowHeight="14" x14ac:dyDescent="0.15"/>
  <cols>
    <col min="1" max="1" width="23.1640625" bestFit="1" customWidth="1"/>
    <col min="2" max="2" width="27.5" bestFit="1" customWidth="1"/>
    <col min="3" max="3" width="33.6640625" bestFit="1" customWidth="1"/>
    <col min="4" max="4" width="38" bestFit="1" customWidth="1"/>
    <col min="5" max="5" width="32.83203125" bestFit="1" customWidth="1"/>
    <col min="6" max="6" width="22.33203125" bestFit="1" customWidth="1"/>
    <col min="7" max="7" width="26.33203125" bestFit="1" customWidth="1"/>
    <col min="8" max="8" width="37.1640625" bestFit="1" customWidth="1"/>
    <col min="9" max="9" width="38" bestFit="1" customWidth="1"/>
  </cols>
  <sheetData>
    <row r="1" spans="1:9" x14ac:dyDescent="0.1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15">
      <c r="A2" s="2" t="s">
        <v>5</v>
      </c>
      <c r="B2" s="2">
        <v>66</v>
      </c>
      <c r="C2" s="2">
        <v>57</v>
      </c>
      <c r="D2" s="2">
        <v>49</v>
      </c>
      <c r="E2" s="2">
        <v>63</v>
      </c>
      <c r="F2" s="2">
        <v>316</v>
      </c>
      <c r="G2" s="2">
        <v>163</v>
      </c>
      <c r="H2" s="2">
        <v>46</v>
      </c>
      <c r="I2" s="2">
        <v>8</v>
      </c>
    </row>
    <row r="3" spans="1:9" x14ac:dyDescent="0.15">
      <c r="A3" s="2" t="s">
        <v>6</v>
      </c>
      <c r="B3" s="2">
        <v>59</v>
      </c>
      <c r="C3" s="2">
        <v>63</v>
      </c>
      <c r="D3" s="2">
        <v>57</v>
      </c>
      <c r="E3" s="2">
        <v>67</v>
      </c>
      <c r="F3" s="2">
        <v>304</v>
      </c>
      <c r="G3" s="2">
        <v>147</v>
      </c>
      <c r="H3" s="2">
        <v>51</v>
      </c>
      <c r="I3" s="2">
        <v>4</v>
      </c>
    </row>
    <row r="4" spans="1:9" x14ac:dyDescent="0.15">
      <c r="A4" s="2" t="s">
        <v>7</v>
      </c>
      <c r="B4" s="2">
        <v>61</v>
      </c>
      <c r="C4" s="2">
        <v>67</v>
      </c>
      <c r="D4" s="2">
        <v>65</v>
      </c>
      <c r="E4" s="2">
        <v>64</v>
      </c>
      <c r="F4" s="2">
        <v>305</v>
      </c>
      <c r="G4" s="2">
        <v>143</v>
      </c>
      <c r="H4" s="2">
        <v>51</v>
      </c>
      <c r="I4" s="2">
        <v>4</v>
      </c>
    </row>
    <row r="5" spans="1:9" x14ac:dyDescent="0.15">
      <c r="A5" s="2" t="s">
        <v>8</v>
      </c>
      <c r="B5" s="2">
        <v>53</v>
      </c>
      <c r="C5" s="2">
        <v>59</v>
      </c>
      <c r="D5" s="2">
        <v>40</v>
      </c>
      <c r="E5" s="2">
        <v>70</v>
      </c>
      <c r="F5" s="2">
        <v>304</v>
      </c>
      <c r="G5" s="2">
        <v>138</v>
      </c>
      <c r="H5" s="2">
        <v>56</v>
      </c>
      <c r="I5" s="2">
        <v>8</v>
      </c>
    </row>
    <row r="6" spans="1:9" x14ac:dyDescent="0.15">
      <c r="A6" s="2" t="s">
        <v>9</v>
      </c>
      <c r="B6" s="2">
        <v>49</v>
      </c>
      <c r="C6" s="2">
        <v>63</v>
      </c>
      <c r="D6" s="2">
        <v>50</v>
      </c>
      <c r="E6" s="2">
        <v>65</v>
      </c>
      <c r="F6" s="2">
        <v>316</v>
      </c>
      <c r="G6" s="2">
        <v>134</v>
      </c>
      <c r="H6" s="2">
        <v>52</v>
      </c>
      <c r="I6" s="2">
        <v>2</v>
      </c>
    </row>
    <row r="7" spans="1:9" x14ac:dyDescent="0.15">
      <c r="A7" s="1" t="s">
        <v>10</v>
      </c>
      <c r="B7" s="3">
        <f>SUM(B2:B6)</f>
        <v>288</v>
      </c>
      <c r="C7" s="3">
        <f>SUM(C2:C6)</f>
        <v>309</v>
      </c>
      <c r="D7" s="3">
        <f>SUM(D2:D6)</f>
        <v>261</v>
      </c>
      <c r="E7" s="3">
        <f>SUM(E2:E6)</f>
        <v>329</v>
      </c>
      <c r="F7" s="3">
        <f t="shared" ref="F7:I7" si="0">SUM(F2:F6)</f>
        <v>1545</v>
      </c>
      <c r="G7" s="3">
        <f t="shared" si="0"/>
        <v>725</v>
      </c>
      <c r="H7" s="3">
        <f t="shared" si="0"/>
        <v>256</v>
      </c>
      <c r="I7" s="3">
        <f t="shared" si="0"/>
        <v>26</v>
      </c>
    </row>
    <row r="8" spans="1:9" x14ac:dyDescent="0.15">
      <c r="A8" s="4" t="s">
        <v>11</v>
      </c>
      <c r="B8" s="5">
        <f>B7 / (B7 + C7)</f>
        <v>0.48241206030150752</v>
      </c>
      <c r="C8" s="5">
        <f>C7 / (C7 + B7)</f>
        <v>0.51758793969849248</v>
      </c>
      <c r="D8" s="5">
        <f>D7 / (D7 + E7)</f>
        <v>0.44237288135593222</v>
      </c>
      <c r="E8" s="5">
        <f>E7 / (E7 + D7)</f>
        <v>0.55762711864406778</v>
      </c>
      <c r="F8" s="6">
        <v>1545</v>
      </c>
      <c r="G8" s="5">
        <f>G7 / (F7)</f>
        <v>0.46925566343042069</v>
      </c>
      <c r="H8" s="6">
        <v>256</v>
      </c>
      <c r="I8" s="5">
        <f>I7 / (H7)</f>
        <v>0.1015625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2025-03-15T22:56:19Z</dcterms:created>
  <dcterms:modified xsi:type="dcterms:W3CDTF">2025-03-18T09:17:14Z</dcterms:modified>
</cp:coreProperties>
</file>