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mmie2\KimmieDoc\串檔文件區\"/>
    </mc:Choice>
  </mc:AlternateContent>
  <bookViews>
    <workbookView xWindow="0" yWindow="0" windowWidth="28800" windowHeight="11970"/>
  </bookViews>
  <sheets>
    <sheet name="程式讀取頁" sheetId="2" r:id="rId1"/>
    <sheet name="更新歷程-必保留此頁" sheetId="3" r:id="rId2"/>
    <sheet name="表格製作提醒-必保留此頁" sheetId="4" r:id="rId3"/>
    <sheet name="對應名稱與負責人" sheetId="5" r:id="rId4"/>
    <sheet name="CG表編號規劃" sheetId="6" r:id="rId5"/>
  </sheets>
  <externalReferences>
    <externalReference r:id="rId6"/>
  </externalReferences>
  <definedNames>
    <definedName name="_xlnm._FilterDatabase" localSheetId="0" hidden="1">程式讀取頁!$B$4:$F$4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5" i="2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3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2" i="6"/>
</calcChain>
</file>

<file path=xl/sharedStrings.xml><?xml version="1.0" encoding="utf-8"?>
<sst xmlns="http://schemas.openxmlformats.org/spreadsheetml/2006/main" count="380" uniqueCount="231">
  <si>
    <t>關0/開1/測試2</t>
    <phoneticPr fontId="5" type="noConversion"/>
  </si>
  <si>
    <t>EndOfFile</t>
    <phoneticPr fontId="5" type="noConversion"/>
  </si>
  <si>
    <t>C</t>
    <phoneticPr fontId="5" type="noConversion"/>
  </si>
  <si>
    <t>日期</t>
    <phoneticPr fontId="5" type="noConversion"/>
  </si>
  <si>
    <t>填表人</t>
    <phoneticPr fontId="5" type="noConversion"/>
  </si>
  <si>
    <t>說明</t>
    <phoneticPr fontId="5" type="noConversion"/>
  </si>
  <si>
    <t>Scott</t>
    <phoneticPr fontId="5" type="noConversion"/>
  </si>
  <si>
    <t>結構檔建立</t>
    <phoneticPr fontId="5" type="noConversion"/>
  </si>
  <si>
    <t>本條</t>
    <phoneticPr fontId="5" type="noConversion"/>
  </si>
  <si>
    <t>欄位定義與規則提示，由負責表格企劃填寫</t>
    <phoneticPr fontId="5" type="noConversion"/>
  </si>
  <si>
    <t>EndOfFile</t>
    <phoneticPr fontId="5" type="noConversion"/>
  </si>
  <si>
    <t>有1則讀</t>
    <phoneticPr fontId="5" type="noConversion"/>
  </si>
  <si>
    <t>程式讀檔字串，由程式填寫，英文字</t>
    <phoneticPr fontId="5" type="noConversion"/>
  </si>
  <si>
    <t>填0則不讀</t>
    <phoneticPr fontId="5" type="noConversion"/>
  </si>
  <si>
    <t>資料型態，由程式填寫，英文字</t>
    <phoneticPr fontId="5" type="noConversion"/>
  </si>
  <si>
    <t>匯出目標Client/Server，共同討論後填寫為C/S/CS，大寫</t>
    <phoneticPr fontId="5" type="noConversion"/>
  </si>
  <si>
    <t>本條之第一格的資料</t>
    <phoneticPr fontId="5" type="noConversion"/>
  </si>
  <si>
    <t>本條之第二格的資料，此為不開放</t>
    <phoneticPr fontId="5" type="noConversion"/>
  </si>
  <si>
    <t>本條之第三格的資料</t>
    <phoneticPr fontId="5" type="noConversion"/>
  </si>
  <si>
    <t>EndOfFile</t>
    <phoneticPr fontId="5" type="noConversion"/>
  </si>
  <si>
    <t>1.表格注意事項</t>
    <phoneticPr fontId="5" type="noConversion"/>
  </si>
  <si>
    <t>1-1.首列：中文字，欄位定義與規則提示，由負責表格企劃填寫，程式不讀此列。</t>
    <phoneticPr fontId="5" type="noConversion"/>
  </si>
  <si>
    <t>1-2.第二列：英文字，程式讀檔定義字串，由程式填寫。</t>
    <phoneticPr fontId="5" type="noConversion"/>
  </si>
  <si>
    <t>1-3.第三列：英文字，資料型態，程式讀取。</t>
    <phoneticPr fontId="5" type="noConversion"/>
  </si>
  <si>
    <t>1-4.第四列：英文字，匯出目標Client/Server，共同討論後填寫為英文字大寫C/S/CS，程式讀取。</t>
    <phoneticPr fontId="5" type="noConversion"/>
  </si>
  <si>
    <t>1-5.第一條：功能「開啟」填1、「關閉」填0。</t>
    <phoneticPr fontId="5" type="noConversion"/>
  </si>
  <si>
    <t>2.編碼規則：8位數</t>
    <phoneticPr fontId="5" type="noConversion"/>
  </si>
  <si>
    <t>2-1.前三碼，類別顯示。</t>
    <phoneticPr fontId="5" type="noConversion"/>
  </si>
  <si>
    <t>2-2.後五碼，依照該系統需求各自定義。</t>
    <phoneticPr fontId="5" type="noConversion"/>
  </si>
  <si>
    <t>3.語言檔獨立編碼：8位數</t>
    <phoneticPr fontId="5" type="noConversion"/>
  </si>
  <si>
    <t>4.Excel頁籤讀取默認為「第一頁」</t>
  </si>
  <si>
    <t>4-1.後續其它頁籤可放企劃案、相關規格、備註、注意事項...等</t>
    <phoneticPr fontId="5" type="noConversion"/>
  </si>
  <si>
    <t>5.格子內可以直接填寫「算式」，而「算式內參數」限制只有讀檔頁面裡的資料。</t>
    <phoneticPr fontId="5" type="noConversion"/>
  </si>
  <si>
    <t>6.不可合併格</t>
    <phoneticPr fontId="5" type="noConversion"/>
  </si>
  <si>
    <t>7.表格命名時，單字字首一律大寫，可以多單字組成。</t>
    <phoneticPr fontId="5" type="noConversion"/>
  </si>
  <si>
    <t>8.表格內GID不可重複。</t>
    <phoneticPr fontId="5" type="noConversion"/>
  </si>
  <si>
    <t>9.EndOfFile必填。</t>
    <phoneticPr fontId="5" type="noConversion"/>
  </si>
  <si>
    <t xml:space="preserve">10.欄位內，以數字代表種類時，要從1開始編輯；0統一代表「不使用」
</t>
    <phoneticPr fontId="5" type="noConversion"/>
  </si>
  <si>
    <t>通用相關</t>
    <phoneticPr fontId="5" type="noConversion"/>
  </si>
  <si>
    <t>負責人</t>
    <phoneticPr fontId="5" type="noConversion"/>
  </si>
  <si>
    <t>表格說明</t>
    <phoneticPr fontId="5" type="noConversion"/>
  </si>
  <si>
    <t>編號區間-中文、英文、日文</t>
    <phoneticPr fontId="5" type="noConversion"/>
  </si>
  <si>
    <t>Text</t>
    <phoneticPr fontId="5" type="noConversion"/>
  </si>
  <si>
    <t>米莉</t>
    <phoneticPr fontId="5" type="noConversion"/>
  </si>
  <si>
    <t>UIText</t>
    <phoneticPr fontId="5" type="noConversion"/>
  </si>
  <si>
    <t>10000000-10199999</t>
    <phoneticPr fontId="5" type="noConversion"/>
  </si>
  <si>
    <t>MailText</t>
    <phoneticPr fontId="5" type="noConversion"/>
  </si>
  <si>
    <t>10200000-10299999</t>
    <phoneticPr fontId="5" type="noConversion"/>
  </si>
  <si>
    <t>EventText</t>
    <phoneticPr fontId="5" type="noConversion"/>
  </si>
  <si>
    <t>10300000-10399999</t>
    <phoneticPr fontId="5" type="noConversion"/>
  </si>
  <si>
    <t>StageText</t>
    <phoneticPr fontId="5" type="noConversion"/>
  </si>
  <si>
    <t>20000000-20099999</t>
    <phoneticPr fontId="5" type="noConversion"/>
  </si>
  <si>
    <t>ChapterText</t>
    <phoneticPr fontId="5" type="noConversion"/>
  </si>
  <si>
    <t>30000000-30099999</t>
    <phoneticPr fontId="5" type="noConversion"/>
  </si>
  <si>
    <t>MissionText</t>
    <phoneticPr fontId="5" type="noConversion"/>
  </si>
  <si>
    <t>40000000-40099999</t>
    <phoneticPr fontId="5" type="noConversion"/>
  </si>
  <si>
    <t>ItemText</t>
    <phoneticPr fontId="5" type="noConversion"/>
  </si>
  <si>
    <t>50000000-50099999</t>
    <phoneticPr fontId="5" type="noConversion"/>
  </si>
  <si>
    <t>NPCText</t>
    <phoneticPr fontId="5" type="noConversion"/>
  </si>
  <si>
    <t>60000000-60099999</t>
    <phoneticPr fontId="5" type="noConversion"/>
  </si>
  <si>
    <t>劇情編輯器文字</t>
    <phoneticPr fontId="5" type="noConversion"/>
  </si>
  <si>
    <t>劇情對話從Unity插件匯出，跟程式索取檔案。</t>
    <phoneticPr fontId="5" type="noConversion"/>
  </si>
  <si>
    <t>戰鬥相關</t>
    <phoneticPr fontId="5" type="noConversion"/>
  </si>
  <si>
    <t>編號區間</t>
    <phoneticPr fontId="5" type="noConversion"/>
  </si>
  <si>
    <t>Setting</t>
    <phoneticPr fontId="5" type="noConversion"/>
  </si>
  <si>
    <t>Elsa</t>
    <phoneticPr fontId="5" type="noConversion"/>
  </si>
  <si>
    <t>主角屬性設定</t>
    <phoneticPr fontId="5" type="noConversion"/>
  </si>
  <si>
    <t>10000000-10099999</t>
    <phoneticPr fontId="5" type="noConversion"/>
  </si>
  <si>
    <t>LevelExp</t>
    <phoneticPr fontId="5" type="noConversion"/>
  </si>
  <si>
    <t>主角升級公式與數值</t>
    <phoneticPr fontId="5" type="noConversion"/>
  </si>
  <si>
    <t>10100000-10199999</t>
    <phoneticPr fontId="5" type="noConversion"/>
  </si>
  <si>
    <t>NPCSetting</t>
    <phoneticPr fontId="5" type="noConversion"/>
  </si>
  <si>
    <t>NPC屬性設定</t>
    <phoneticPr fontId="5" type="noConversion"/>
  </si>
  <si>
    <t>NPCExp</t>
    <phoneticPr fontId="5" type="noConversion"/>
  </si>
  <si>
    <t>NPC升級公式與數值</t>
    <phoneticPr fontId="5" type="noConversion"/>
  </si>
  <si>
    <t>NPCSeries</t>
    <phoneticPr fontId="5" type="noConversion"/>
  </si>
  <si>
    <t>NPC系列</t>
    <phoneticPr fontId="5" type="noConversion"/>
  </si>
  <si>
    <t>10400000-10499999</t>
    <phoneticPr fontId="5" type="noConversion"/>
  </si>
  <si>
    <t>NPCAlbum</t>
    <phoneticPr fontId="5" type="noConversion"/>
  </si>
  <si>
    <t>NPC圖鑑</t>
    <phoneticPr fontId="5" type="noConversion"/>
  </si>
  <si>
    <t>10500000-10599999</t>
    <phoneticPr fontId="5" type="noConversion"/>
  </si>
  <si>
    <t>MobSetting</t>
    <phoneticPr fontId="5" type="noConversion"/>
  </si>
  <si>
    <t>戰鬥時屬性設定與公式</t>
    <phoneticPr fontId="5" type="noConversion"/>
  </si>
  <si>
    <t>10600000-10699999</t>
    <phoneticPr fontId="5" type="noConversion"/>
  </si>
  <si>
    <t>MobAI</t>
    <phoneticPr fontId="5" type="noConversion"/>
  </si>
  <si>
    <t>戰鬥時反應</t>
    <phoneticPr fontId="5" type="noConversion"/>
  </si>
  <si>
    <t>10700000-10799999</t>
    <phoneticPr fontId="5" type="noConversion"/>
  </si>
  <si>
    <t>關卡相關</t>
    <phoneticPr fontId="5" type="noConversion"/>
  </si>
  <si>
    <t>Stage</t>
    <phoneticPr fontId="5" type="noConversion"/>
  </si>
  <si>
    <t>Scott</t>
    <phoneticPr fontId="5" type="noConversion"/>
  </si>
  <si>
    <t>關卡</t>
    <phoneticPr fontId="5" type="noConversion"/>
  </si>
  <si>
    <t>Chapter</t>
    <phoneticPr fontId="5" type="noConversion"/>
  </si>
  <si>
    <t>章節</t>
    <phoneticPr fontId="5" type="noConversion"/>
  </si>
  <si>
    <t>20100000-20199999</t>
    <phoneticPr fontId="5" type="noConversion"/>
  </si>
  <si>
    <t>Mission</t>
    <phoneticPr fontId="5" type="noConversion"/>
  </si>
  <si>
    <t>每日任務、成就</t>
    <phoneticPr fontId="5" type="noConversion"/>
  </si>
  <si>
    <t>20200000-20299999</t>
    <phoneticPr fontId="5" type="noConversion"/>
  </si>
  <si>
    <t>Cutscenes</t>
    <phoneticPr fontId="5" type="noConversion"/>
  </si>
  <si>
    <t>過場演出</t>
    <phoneticPr fontId="5" type="noConversion"/>
  </si>
  <si>
    <t>20300000-20399999</t>
    <phoneticPr fontId="5" type="noConversion"/>
  </si>
  <si>
    <t>TiroHelp</t>
    <phoneticPr fontId="5" type="noConversion"/>
  </si>
  <si>
    <t>新手教學</t>
    <phoneticPr fontId="5" type="noConversion"/>
  </si>
  <si>
    <t>20400000-20499999</t>
    <phoneticPr fontId="5" type="noConversion"/>
  </si>
  <si>
    <t>Mail</t>
    <phoneticPr fontId="5" type="noConversion"/>
  </si>
  <si>
    <t>官方系統通知</t>
    <phoneticPr fontId="5" type="noConversion"/>
  </si>
  <si>
    <t>20500000-20599999</t>
    <phoneticPr fontId="5" type="noConversion"/>
  </si>
  <si>
    <t>編號對照總表</t>
    <phoneticPr fontId="5" type="noConversion"/>
  </si>
  <si>
    <t>全部編號分配表</t>
    <phoneticPr fontId="5" type="noConversion"/>
  </si>
  <si>
    <t>物品相關</t>
    <phoneticPr fontId="5" type="noConversion"/>
  </si>
  <si>
    <t>Item</t>
    <phoneticPr fontId="5" type="noConversion"/>
  </si>
  <si>
    <t>Ruby</t>
    <phoneticPr fontId="5" type="noConversion"/>
  </si>
  <si>
    <t>服裝</t>
    <phoneticPr fontId="5" type="noConversion"/>
  </si>
  <si>
    <t>30000000-30199999</t>
    <phoneticPr fontId="5" type="noConversion"/>
  </si>
  <si>
    <t>StageReward</t>
    <phoneticPr fontId="5" type="noConversion"/>
  </si>
  <si>
    <t>關卡掉寶</t>
    <phoneticPr fontId="5" type="noConversion"/>
  </si>
  <si>
    <t>30200000-30399999</t>
    <phoneticPr fontId="5" type="noConversion"/>
  </si>
  <si>
    <t>ChapterReward</t>
    <phoneticPr fontId="5" type="noConversion"/>
  </si>
  <si>
    <t>章節完成獎勵</t>
    <phoneticPr fontId="5" type="noConversion"/>
  </si>
  <si>
    <t>30400000-30599999</t>
    <phoneticPr fontId="5" type="noConversion"/>
  </si>
  <si>
    <t>MissionReward</t>
    <phoneticPr fontId="5" type="noConversion"/>
  </si>
  <si>
    <t>任務與成就完成獎勵</t>
    <phoneticPr fontId="5" type="noConversion"/>
  </si>
  <si>
    <t>30600000-30799999</t>
    <phoneticPr fontId="5" type="noConversion"/>
  </si>
  <si>
    <t>FreeReward</t>
    <phoneticPr fontId="5" type="noConversion"/>
  </si>
  <si>
    <t>廣告獎勵</t>
    <phoneticPr fontId="5" type="noConversion"/>
  </si>
  <si>
    <t>30800000-30999999</t>
    <phoneticPr fontId="5" type="noConversion"/>
  </si>
  <si>
    <t>Store</t>
    <phoneticPr fontId="5" type="noConversion"/>
  </si>
  <si>
    <t>商城</t>
    <phoneticPr fontId="5" type="noConversion"/>
  </si>
  <si>
    <t>31000000-31099999</t>
    <phoneticPr fontId="5" type="noConversion"/>
  </si>
  <si>
    <t>Lotto</t>
    <phoneticPr fontId="5" type="noConversion"/>
  </si>
  <si>
    <t>禮包</t>
    <phoneticPr fontId="5" type="noConversion"/>
  </si>
  <si>
    <t>31100000-31199999</t>
    <phoneticPr fontId="5" type="noConversion"/>
  </si>
  <si>
    <t>LottoDrop</t>
    <phoneticPr fontId="5" type="noConversion"/>
  </si>
  <si>
    <t>禮包內容物</t>
    <phoneticPr fontId="5" type="noConversion"/>
  </si>
  <si>
    <t>31200000-31399999</t>
    <phoneticPr fontId="5" type="noConversion"/>
  </si>
  <si>
    <t>Constant</t>
    <phoneticPr fontId="5" type="noConversion"/>
  </si>
  <si>
    <t>常數-新創角色數值與服裝，每日送體力值…</t>
    <phoneticPr fontId="5" type="noConversion"/>
  </si>
  <si>
    <t>31400000-31499999</t>
    <phoneticPr fontId="5" type="noConversion"/>
  </si>
  <si>
    <t>AppleStore</t>
    <phoneticPr fontId="5" type="noConversion"/>
  </si>
  <si>
    <t>iOS儲值項目（iOS系統用儲值渠道）</t>
    <phoneticPr fontId="5" type="noConversion"/>
  </si>
  <si>
    <t>31500000-31599999</t>
    <phoneticPr fontId="5" type="noConversion"/>
  </si>
  <si>
    <t>AndroidStore</t>
    <phoneticPr fontId="5" type="noConversion"/>
  </si>
  <si>
    <t>Android儲值項目（Andriod系統用儲值渠道）</t>
    <phoneticPr fontId="5" type="noConversion"/>
  </si>
  <si>
    <t>31600000-31699999</t>
    <phoneticPr fontId="5" type="noConversion"/>
  </si>
  <si>
    <t>所屬NPC GID</t>
    <phoneticPr fontId="10" type="noConversion"/>
  </si>
  <si>
    <t>ID</t>
    <phoneticPr fontId="5" type="noConversion"/>
  </si>
  <si>
    <t>DWORD</t>
    <phoneticPr fontId="5" type="noConversion"/>
  </si>
  <si>
    <t>任務編號欄位結構修改</t>
    <phoneticPr fontId="5" type="noConversion"/>
  </si>
  <si>
    <t>npcId</t>
    <phoneticPr fontId="2" type="noConversion"/>
  </si>
  <si>
    <t>DWORD</t>
    <phoneticPr fontId="2" type="noConversion"/>
  </si>
  <si>
    <t>C</t>
    <phoneticPr fontId="5" type="noConversion"/>
  </si>
  <si>
    <t>C</t>
  </si>
  <si>
    <t>GID
20600000-20699999</t>
    <phoneticPr fontId="5" type="noConversion"/>
  </si>
  <si>
    <t>檔名</t>
    <phoneticPr fontId="10" type="noConversion"/>
  </si>
  <si>
    <t>種類
1=2D圖
2=影片(mp4)</t>
    <phoneticPr fontId="2" type="noConversion"/>
  </si>
  <si>
    <t>C</t>
    <phoneticPr fontId="2" type="noConversion"/>
  </si>
  <si>
    <t>Video0006</t>
    <phoneticPr fontId="2" type="noConversion"/>
  </si>
  <si>
    <t>fileName</t>
    <phoneticPr fontId="2" type="noConversion"/>
  </si>
  <si>
    <t>type</t>
    <phoneticPr fontId="2" type="noConversion"/>
  </si>
  <si>
    <t>BYTE</t>
    <phoneticPr fontId="2" type="noConversion"/>
  </si>
  <si>
    <t>修改結構</t>
    <phoneticPr fontId="2" type="noConversion"/>
  </si>
  <si>
    <t>000</t>
    <phoneticPr fontId="5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</si>
  <si>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</si>
  <si>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</si>
  <si>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</si>
  <si>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</si>
  <si>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</si>
  <si>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</si>
  <si>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</si>
  <si>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</si>
  <si>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</si>
  <si>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</si>
  <si>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</si>
  <si>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</si>
  <si>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</si>
  <si>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</si>
  <si>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</si>
  <si>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</si>
  <si>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</si>
  <si>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</si>
  <si>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</si>
  <si>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</si>
  <si>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</si>
  <si>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</si>
  <si>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</si>
  <si>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</si>
  <si>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</si>
  <si>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</si>
  <si>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</si>
  <si>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</si>
  <si>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</si>
  <si>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</si>
  <si>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</si>
  <si>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001</t>
    <phoneticPr fontId="5" type="noConversion"/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</si>
  <si>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</si>
  <si>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</si>
  <si>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</si>
  <si>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</si>
  <si>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</si>
  <si>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</si>
  <si>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</si>
  <si>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</si>
  <si>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</si>
  <si>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</si>
  <si>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</si>
  <si>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</si>
  <si>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</si>
  <si>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</si>
  <si>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</si>
  <si>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</si>
  <si>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</si>
  <si>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</si>
  <si>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</si>
  <si>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</si>
  <si>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00~89</t>
    <phoneticPr fontId="5" type="noConversion"/>
  </si>
  <si>
    <t>90～99</t>
    <phoneticPr fontId="5" type="noConversion"/>
  </si>
  <si>
    <t>起</t>
    <phoneticPr fontId="5" type="noConversion"/>
  </si>
  <si>
    <t>迄</t>
    <phoneticPr fontId="5" type="noConversion"/>
  </si>
  <si>
    <t>前三碼</t>
    <phoneticPr fontId="5" type="noConversion"/>
  </si>
  <si>
    <t>後兩碼-CG流水號</t>
    <phoneticPr fontId="5" type="noConversion"/>
  </si>
  <si>
    <t>後兩碼-影片流水號</t>
    <phoneticPr fontId="5" type="noConversion"/>
  </si>
  <si>
    <t>中間三碼-Npc ID尾數</t>
    <phoneticPr fontId="5" type="noConversion"/>
  </si>
  <si>
    <t>角色所屬CG編號規劃</t>
    <phoneticPr fontId="5" type="noConversion"/>
  </si>
  <si>
    <t>巴特婁保護奇米</t>
  </si>
  <si>
    <t>海斗追貓</t>
    <phoneticPr fontId="10" type="noConversion"/>
  </si>
  <si>
    <t>連恩（睡蓮）睡著</t>
    <phoneticPr fontId="10" type="noConversion"/>
  </si>
  <si>
    <t>負傷的尚</t>
  </si>
  <si>
    <t>備註</t>
    <phoneticPr fontId="2" type="noConversion"/>
  </si>
  <si>
    <t>巴特婁摟住奇米</t>
    <phoneticPr fontId="10" type="noConversion"/>
  </si>
  <si>
    <t>洛斯演奏圖</t>
    <phoneticPr fontId="2" type="noConversion"/>
  </si>
  <si>
    <t>娜塔莉登場影片</t>
    <phoneticPr fontId="2" type="noConversion"/>
  </si>
  <si>
    <t>STR32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</si>
</sst>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rgb="FF000000"/>
      <name val="Arial"/>
      <family val="2"/>
    </font>
    <font>
      <sz val="15"/>
      <color rgb="FF000000"/>
      <name val="微软雅黑"/>
      <family val="2"/>
      <charset val="134"/>
    </font>
    <font>
      <sz val="9"/>
      <name val="Wawati TC"/>
      <family val="3"/>
      <charset val="136"/>
    </font>
    <font>
      <sz val="15"/>
      <color theme="0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2"/>
      <color theme="0"/>
      <name val="微软雅黑"/>
      <family val="2"/>
      <charset val="134"/>
    </font>
    <font>
      <sz val="9"/>
      <name val="新細明體"/>
      <family val="3"/>
      <charset val="136"/>
      <scheme val="minor"/>
    </font>
    <font>
      <sz val="12"/>
      <color rgb="FFFF000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000000"/>
      <name val="微软雅黑"/>
      <family val="2"/>
      <charset val="134"/>
    </font>
    <font>
      <sz val="12"/>
      <color rgb="FF000000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8">
    <xf numFmtId="0" fontId="0" fillId="0" borderId="0" xfId="0">
      <alignment vertical="center"/>
    </xf>
    <xf numFmtId="0" fontId="4" fillId="0" borderId="1" xfId="1" applyFont="1" applyBorder="1" applyAlignment="1">
      <alignment horizontal="right" vertical="top" wrapText="1"/>
    </xf>
    <xf numFmtId="0" fontId="7" fillId="0" borderId="3" xfId="1" applyFont="1" applyFill="1" applyBorder="1"/>
    <xf numFmtId="0" fontId="4" fillId="0" borderId="3" xfId="1" applyFont="1" applyBorder="1"/>
    <xf numFmtId="0" fontId="4" fillId="6" borderId="3" xfId="1" applyFont="1" applyFill="1" applyBorder="1"/>
    <xf numFmtId="0" fontId="6" fillId="2" borderId="3" xfId="1" applyFont="1" applyFill="1" applyBorder="1"/>
    <xf numFmtId="14" fontId="4" fillId="6" borderId="3" xfId="1" applyNumberFormat="1" applyFont="1" applyFill="1" applyBorder="1"/>
    <xf numFmtId="0" fontId="4" fillId="6" borderId="3" xfId="1" applyFont="1" applyFill="1" applyBorder="1" applyAlignment="1">
      <alignment wrapText="1"/>
    </xf>
    <xf numFmtId="0" fontId="4" fillId="7" borderId="6" xfId="1" applyFont="1" applyFill="1" applyBorder="1" applyAlignment="1">
      <alignment horizontal="center"/>
    </xf>
    <xf numFmtId="0" fontId="4" fillId="7" borderId="8" xfId="1" applyFont="1" applyFill="1" applyBorder="1" applyAlignment="1">
      <alignment horizontal="center"/>
    </xf>
    <xf numFmtId="0" fontId="4" fillId="0" borderId="9" xfId="1" applyFont="1" applyBorder="1"/>
    <xf numFmtId="0" fontId="4" fillId="0" borderId="2" xfId="1" applyFont="1" applyBorder="1"/>
    <xf numFmtId="0" fontId="6" fillId="8" borderId="2" xfId="1" applyFont="1" applyFill="1" applyBorder="1"/>
    <xf numFmtId="0" fontId="7" fillId="0" borderId="5" xfId="1" applyFont="1" applyFill="1" applyBorder="1"/>
    <xf numFmtId="0" fontId="4" fillId="7" borderId="7" xfId="1" applyFont="1" applyFill="1" applyBorder="1" applyAlignment="1">
      <alignment horizontal="center"/>
    </xf>
    <xf numFmtId="0" fontId="4" fillId="0" borderId="4" xfId="1" applyFont="1" applyFill="1" applyBorder="1"/>
    <xf numFmtId="0" fontId="4" fillId="0" borderId="10" xfId="1" applyFont="1" applyBorder="1"/>
    <xf numFmtId="0" fontId="4" fillId="9" borderId="4" xfId="1" applyFont="1" applyFill="1" applyBorder="1"/>
    <xf numFmtId="0" fontId="4" fillId="0" borderId="5" xfId="1" applyFont="1" applyFill="1" applyBorder="1"/>
    <xf numFmtId="0" fontId="8" fillId="0" borderId="11" xfId="1" applyFont="1" applyBorder="1"/>
    <xf numFmtId="0" fontId="4" fillId="10" borderId="5" xfId="1" applyFont="1" applyFill="1" applyBorder="1"/>
    <xf numFmtId="0" fontId="4" fillId="0" borderId="1" xfId="1" applyFont="1" applyBorder="1"/>
    <xf numFmtId="0" fontId="6" fillId="5" borderId="5" xfId="1" applyFont="1" applyFill="1" applyBorder="1"/>
    <xf numFmtId="0" fontId="4" fillId="0" borderId="10" xfId="1" applyFont="1" applyFill="1" applyBorder="1"/>
    <xf numFmtId="0" fontId="4" fillId="0" borderId="3" xfId="1" applyFont="1" applyFill="1" applyBorder="1"/>
    <xf numFmtId="0" fontId="8" fillId="0" borderId="5" xfId="1" applyFont="1" applyFill="1" applyBorder="1"/>
    <xf numFmtId="0" fontId="8" fillId="0" borderId="3" xfId="1" applyFont="1" applyFill="1" applyBorder="1"/>
    <xf numFmtId="0" fontId="4" fillId="7" borderId="4" xfId="1" applyFont="1" applyFill="1" applyBorder="1" applyAlignment="1">
      <alignment horizontal="center"/>
    </xf>
    <xf numFmtId="0" fontId="4" fillId="0" borderId="3" xfId="0" applyFont="1" applyBorder="1" applyAlignment="1"/>
    <xf numFmtId="0" fontId="4" fillId="6" borderId="3" xfId="1" applyFont="1" applyFill="1" applyBorder="1" applyAlignment="1">
      <alignment horizontal="right"/>
    </xf>
    <xf numFmtId="0" fontId="9" fillId="2" borderId="3" xfId="1" applyFont="1" applyFill="1" applyBorder="1" applyAlignment="1">
      <alignment wrapText="1"/>
    </xf>
    <xf numFmtId="0" fontId="6" fillId="3" borderId="3" xfId="0" applyFont="1" applyFill="1" applyBorder="1" applyAlignment="1"/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0" fontId="4" fillId="6" borderId="3" xfId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 vertical="center"/>
    </xf>
    <xf numFmtId="0" fontId="7" fillId="0" borderId="3" xfId="1" applyFont="1" applyBorder="1"/>
    <xf numFmtId="0" fontId="14" fillId="0" borderId="1" xfId="1" applyFont="1" applyBorder="1" applyAlignment="1">
      <alignment horizontal="right" vertical="top" wrapText="1"/>
    </xf>
    <xf numFmtId="0" fontId="12" fillId="2" borderId="3" xfId="1" applyFont="1" applyFill="1" applyBorder="1" applyAlignment="1">
      <alignment wrapText="1"/>
    </xf>
    <xf numFmtId="0" fontId="11" fillId="0" borderId="3" xfId="1" applyFont="1" applyFill="1" applyBorder="1"/>
    <xf numFmtId="0" fontId="14" fillId="0" borderId="3" xfId="1" applyFont="1" applyBorder="1"/>
    <xf numFmtId="0" fontId="13" fillId="6" borderId="3" xfId="1" applyFont="1" applyFill="1" applyBorder="1"/>
    <xf numFmtId="0" fontId="13" fillId="11" borderId="3" xfId="1" applyFont="1" applyFill="1" applyBorder="1"/>
    <xf numFmtId="49" fontId="14" fillId="6" borderId="3" xfId="1" applyNumberFormat="1" applyFont="1" applyFill="1" applyBorder="1" applyAlignment="1">
      <alignment horizontal="center" vertical="center"/>
    </xf>
    <xf numFmtId="49" fontId="14" fillId="0" borderId="3" xfId="1" applyNumberFormat="1" applyFont="1" applyBorder="1"/>
    <xf numFmtId="49" fontId="12" fillId="2" borderId="3" xfId="1" applyNumberFormat="1" applyFont="1" applyFill="1" applyBorder="1" applyAlignment="1">
      <alignment horizontal="center" wrapText="1"/>
    </xf>
    <xf numFmtId="49" fontId="12" fillId="2" borderId="3" xfId="1" applyNumberFormat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vertical="center" wrapText="1"/>
    </xf>
    <xf numFmtId="0" fontId="13" fillId="11" borderId="3" xfId="1" applyFont="1" applyFill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" fillId="9" borderId="0" xfId="0" applyNumberFormat="1" applyFont="1" applyFill="1" applyBorder="1" applyAlignment="1"/>
    <xf numFmtId="0" fontId="4" fillId="7" borderId="0" xfId="1" applyFont="1" applyFill="1" applyBorder="1" applyAlignment="1">
      <alignment horizontal="center"/>
    </xf>
    <xf numFmtId="0" fontId="4" fillId="7" borderId="6" xfId="1" applyFont="1" applyFill="1" applyBorder="1" applyAlignment="1">
      <alignment horizontal="center"/>
    </xf>
    <xf numFmtId="0" fontId="4" fillId="7" borderId="7" xfId="1" applyFont="1" applyFill="1" applyBorder="1" applyAlignment="1">
      <alignment horizontal="center"/>
    </xf>
    <xf numFmtId="0" fontId="4" fillId="7" borderId="13" xfId="1" applyFont="1" applyFill="1" applyBorder="1" applyAlignment="1">
      <alignment horizontal="center"/>
    </xf>
    <xf numFmtId="0" fontId="4" fillId="7" borderId="10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/>
    </xf>
    <xf numFmtId="0" fontId="4" fillId="7" borderId="5" xfId="1" applyFont="1" applyFill="1" applyBorder="1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PCSet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程式讀取頁"/>
      <sheetName val="更新歷程-必保留此頁"/>
      <sheetName val="備註"/>
      <sheetName val="表格製作提醒-必保留此頁"/>
      <sheetName val="對應名稱與負責人"/>
    </sheetNames>
    <sheetDataSet>
      <sheetData sheetId="0">
        <row r="1">
          <cell r="B1" t="str">
            <v>NPC ID
流水號：10200000-10299999
角色：10201000-10201999
小怪：10202000-10202999
精英：10203000-10203999
Boss：10204000-10204999
劇情NPC：10209000-10209999</v>
          </cell>
          <cell r="C1" t="str">
            <v>角色姓名對照（程式不讀）</v>
          </cell>
        </row>
        <row r="2">
          <cell r="B2" t="str">
            <v>gid</v>
          </cell>
          <cell r="C2"/>
        </row>
        <row r="3">
          <cell r="B3" t="str">
            <v>DWORD</v>
          </cell>
          <cell r="C3"/>
        </row>
        <row r="4">
          <cell r="B4" t="str">
            <v>CS</v>
          </cell>
          <cell r="C4"/>
        </row>
        <row r="5">
          <cell r="B5">
            <v>10201000</v>
          </cell>
          <cell r="C5" t="str">
            <v>巴特婁</v>
          </cell>
        </row>
        <row r="6">
          <cell r="B6">
            <v>10201001</v>
          </cell>
          <cell r="C6" t="str">
            <v>霍伯特</v>
          </cell>
        </row>
        <row r="7">
          <cell r="B7">
            <v>10201002</v>
          </cell>
          <cell r="C7" t="str">
            <v>海斗</v>
          </cell>
        </row>
        <row r="8">
          <cell r="B8">
            <v>10201003</v>
          </cell>
          <cell r="C8" t="str">
            <v>連恩</v>
          </cell>
        </row>
        <row r="9">
          <cell r="B9">
            <v>10201004</v>
          </cell>
          <cell r="C9" t="str">
            <v>洛斯</v>
          </cell>
        </row>
        <row r="10">
          <cell r="B10">
            <v>10201005</v>
          </cell>
          <cell r="C10" t="str">
            <v>尚</v>
          </cell>
        </row>
        <row r="11">
          <cell r="B11">
            <v>10201006</v>
          </cell>
          <cell r="C11" t="str">
            <v>娜塔莉</v>
          </cell>
        </row>
        <row r="12">
          <cell r="B12">
            <v>10201007</v>
          </cell>
          <cell r="C12" t="str">
            <v>葛麗葉</v>
          </cell>
        </row>
        <row r="13">
          <cell r="B13">
            <v>10201008</v>
          </cell>
          <cell r="C13" t="str">
            <v>蘭廷</v>
          </cell>
        </row>
        <row r="14">
          <cell r="B14">
            <v>10201009</v>
          </cell>
          <cell r="C14" t="str">
            <v>流浪兒</v>
          </cell>
        </row>
        <row r="15">
          <cell r="B15">
            <v>10201010</v>
          </cell>
          <cell r="C15" t="str">
            <v>草地上的聖母</v>
          </cell>
        </row>
        <row r="16">
          <cell r="B16">
            <v>10201011</v>
          </cell>
          <cell r="C16" t="str">
            <v>歐洛戰神像</v>
          </cell>
        </row>
        <row r="17">
          <cell r="B17">
            <v>10201012</v>
          </cell>
          <cell r="C17" t="str">
            <v>雨神特勒洛克像</v>
          </cell>
        </row>
        <row r="18">
          <cell r="B18">
            <v>10201013</v>
          </cell>
          <cell r="C18" t="str">
            <v>死者之書</v>
          </cell>
        </row>
        <row r="19">
          <cell r="B19">
            <v>10201014</v>
          </cell>
          <cell r="C19" t="str">
            <v>巴特農神殿</v>
          </cell>
        </row>
        <row r="20">
          <cell r="B20">
            <v>10201015</v>
          </cell>
          <cell r="C20" t="str">
            <v>擲鐵餅者</v>
          </cell>
        </row>
        <row r="21">
          <cell r="B21">
            <v>10201016</v>
          </cell>
          <cell r="C21" t="str">
            <v>使神漢彌士與幼年的酒神戴奧尼西斯</v>
          </cell>
        </row>
        <row r="22">
          <cell r="B22">
            <v>10201017</v>
          </cell>
          <cell r="C22" t="str">
            <v>勞孔父子群像</v>
          </cell>
        </row>
        <row r="23">
          <cell r="B23">
            <v>10201018</v>
          </cell>
          <cell r="C23" t="str">
            <v>羅馬競技場</v>
          </cell>
        </row>
        <row r="24">
          <cell r="B24">
            <v>10201019</v>
          </cell>
          <cell r="C24" t="str">
            <v>有翼的獅子</v>
          </cell>
        </row>
        <row r="25">
          <cell r="B25">
            <v>10201020</v>
          </cell>
          <cell r="C25" t="str">
            <v>諾坦普頓夏郡教堂</v>
          </cell>
        </row>
        <row r="26">
          <cell r="B26">
            <v>10201021</v>
          </cell>
          <cell r="C26" t="str">
            <v>格洛斯特大教堂的燭台</v>
          </cell>
        </row>
        <row r="27">
          <cell r="B27">
            <v>10201022</v>
          </cell>
          <cell r="C27" t="str">
            <v>維納斯的誕生</v>
          </cell>
        </row>
        <row r="28">
          <cell r="B28">
            <v>10201023</v>
          </cell>
          <cell r="C28" t="str">
            <v>蒙娜麗莎</v>
          </cell>
        </row>
        <row r="29">
          <cell r="B29">
            <v>10201024</v>
          </cell>
          <cell r="C29" t="str">
            <v>麥可里像</v>
          </cell>
        </row>
        <row r="30">
          <cell r="B30">
            <v>10201025</v>
          </cell>
          <cell r="C30" t="str">
            <v>宮女</v>
          </cell>
        </row>
        <row r="31">
          <cell r="B31">
            <v>10201026</v>
          </cell>
          <cell r="C31" t="str">
            <v>聖女泰瑞莎的幻象</v>
          </cell>
        </row>
        <row r="32">
          <cell r="B32">
            <v>10201027</v>
          </cell>
          <cell r="C32" t="str">
            <v>維也納望樓</v>
          </cell>
        </row>
        <row r="33">
          <cell r="B33">
            <v>10201028</v>
          </cell>
          <cell r="C33" t="str">
            <v>阿拉伯幻想</v>
          </cell>
        </row>
        <row r="34">
          <cell r="B34">
            <v>10201029</v>
          </cell>
          <cell r="C34" t="str">
            <v>拾穗者</v>
          </cell>
        </row>
        <row r="35">
          <cell r="B35">
            <v>10201030</v>
          </cell>
          <cell r="C35" t="str">
            <v>人物雕刻</v>
          </cell>
        </row>
        <row r="36">
          <cell r="B36">
            <v>10201031</v>
          </cell>
          <cell r="C36" t="str">
            <v>兵馬俑</v>
          </cell>
        </row>
        <row r="37">
          <cell r="B37">
            <v>10201032</v>
          </cell>
          <cell r="C37" t="str">
            <v>馴悍記</v>
          </cell>
        </row>
        <row r="38">
          <cell r="B38">
            <v>10201033</v>
          </cell>
          <cell r="C38" t="str">
            <v>參孫與達莉拉</v>
          </cell>
        </row>
        <row r="39">
          <cell r="B39">
            <v>10201034</v>
          </cell>
          <cell r="C39" t="str">
            <v>吶喊</v>
          </cell>
        </row>
        <row r="40">
          <cell r="B40">
            <v>10201035</v>
          </cell>
          <cell r="C40" t="str">
            <v>大衛像</v>
          </cell>
        </row>
        <row r="41">
          <cell r="B41">
            <v>10201036</v>
          </cell>
          <cell r="C41" t="str">
            <v>歌劇魅影</v>
          </cell>
        </row>
        <row r="42">
          <cell r="B42">
            <v>10201037</v>
          </cell>
          <cell r="C42" t="str">
            <v>吉思夢妲</v>
          </cell>
        </row>
        <row r="43">
          <cell r="B43">
            <v>10201038</v>
          </cell>
          <cell r="C43" t="str">
            <v>月光下的羊欄</v>
          </cell>
        </row>
        <row r="44">
          <cell r="B44">
            <v>10201039</v>
          </cell>
          <cell r="C44" t="str">
            <v>星夜</v>
          </cell>
        </row>
        <row r="45">
          <cell r="B45">
            <v>10201040</v>
          </cell>
          <cell r="C45" t="str">
            <v>斯芬克斯獅身人面像</v>
          </cell>
        </row>
        <row r="46">
          <cell r="B46">
            <v>10201041</v>
          </cell>
          <cell r="C46" t="str">
            <v>楔形文字泥板</v>
          </cell>
        </row>
        <row r="47">
          <cell r="B47">
            <v>10201042</v>
          </cell>
          <cell r="C47" t="str">
            <v>漢摩拉比法典碑</v>
          </cell>
        </row>
        <row r="48">
          <cell r="B48">
            <v>10201043</v>
          </cell>
          <cell r="C48" t="str">
            <v>貝多芬命運交響曲</v>
          </cell>
        </row>
        <row r="49">
          <cell r="B49">
            <v>10201044</v>
          </cell>
          <cell r="C49" t="str">
            <v>貝多芬歡樂頌</v>
          </cell>
        </row>
        <row r="50">
          <cell r="B50">
            <v>10201045</v>
          </cell>
          <cell r="C50" t="str">
            <v>氣球狗</v>
          </cell>
        </row>
        <row r="51">
          <cell r="B51">
            <v>10201046</v>
          </cell>
          <cell r="C51" t="str">
            <v>創世紀</v>
          </cell>
        </row>
        <row r="52">
          <cell r="B52">
            <v>10201047</v>
          </cell>
          <cell r="C52" t="str">
            <v>圖坦卡門黃金面具</v>
          </cell>
        </row>
        <row r="53">
          <cell r="B53">
            <v>10201048</v>
          </cell>
          <cell r="C53" t="str">
            <v>水晶骷髏頭</v>
          </cell>
        </row>
        <row r="54">
          <cell r="B54">
            <v>10201049</v>
          </cell>
          <cell r="C54" t="str">
            <v>清明上河圖</v>
          </cell>
        </row>
        <row r="55">
          <cell r="B55">
            <v>10201050</v>
          </cell>
          <cell r="C55" t="str">
            <v>快雪時晴帖</v>
          </cell>
        </row>
        <row r="56">
          <cell r="B56">
            <v>10201051</v>
          </cell>
          <cell r="C56" t="str">
            <v>巴黎聖母院</v>
          </cell>
        </row>
        <row r="57">
          <cell r="B57">
            <v>10201052</v>
          </cell>
          <cell r="C57" t="str">
            <v>萬葉集</v>
          </cell>
        </row>
        <row r="58">
          <cell r="B58">
            <v>10209000</v>
          </cell>
          <cell r="C58" t="str">
            <v>我</v>
          </cell>
        </row>
        <row r="59">
          <cell r="B59">
            <v>10209001</v>
          </cell>
          <cell r="C59" t="str">
            <v>奇米</v>
          </cell>
        </row>
        <row r="60">
          <cell r="B60">
            <v>10209002</v>
          </cell>
          <cell r="C60" t="str">
            <v>迪莉婭</v>
          </cell>
        </row>
        <row r="61">
          <cell r="B61">
            <v>10209003</v>
          </cell>
          <cell r="C61" t="str">
            <v>亞瑟</v>
          </cell>
        </row>
        <row r="62">
          <cell r="B62">
            <v>10209004</v>
          </cell>
          <cell r="C62" t="str">
            <v>旁白</v>
          </cell>
        </row>
        <row r="63">
          <cell r="B63">
            <v>10209005</v>
          </cell>
          <cell r="C63" t="str">
            <v>滝崎塔卡茲</v>
          </cell>
        </row>
        <row r="64">
          <cell r="B64">
            <v>10209006</v>
          </cell>
          <cell r="C64" t="str">
            <v>黑化連恩</v>
          </cell>
        </row>
        <row r="65">
          <cell r="B65">
            <v>10209007</v>
          </cell>
          <cell r="C65" t="str">
            <v>黑衣人</v>
          </cell>
        </row>
        <row r="66">
          <cell r="B66">
            <v>10209008</v>
          </cell>
          <cell r="C66" t="str">
            <v>海爾森公主</v>
          </cell>
        </row>
        <row r="67">
          <cell r="B67">
            <v>10209009</v>
          </cell>
          <cell r="C67" t="str">
            <v>滝崎管家</v>
          </cell>
        </row>
        <row r="68">
          <cell r="B68">
            <v>10209010</v>
          </cell>
          <cell r="C68" t="str">
            <v>某位NPC</v>
          </cell>
        </row>
        <row r="69">
          <cell r="B69">
            <v>10209011</v>
          </cell>
          <cell r="C69" t="str">
            <v>德瑞克</v>
          </cell>
        </row>
        <row r="70">
          <cell r="B70">
            <v>10209012</v>
          </cell>
          <cell r="C70" t="str">
            <v>貴族女子</v>
          </cell>
        </row>
        <row r="71">
          <cell r="B71">
            <v>10209013</v>
          </cell>
          <cell r="C71" t="str">
            <v>熱情的少女</v>
          </cell>
        </row>
        <row r="72">
          <cell r="B72">
            <v>10209014</v>
          </cell>
          <cell r="C72" t="str">
            <v>接待員</v>
          </cell>
        </row>
        <row r="73">
          <cell r="B73">
            <v>10209015</v>
          </cell>
          <cell r="C73" t="str">
            <v>埃文斯夫人</v>
          </cell>
        </row>
        <row r="74">
          <cell r="B74">
            <v>10209016</v>
          </cell>
          <cell r="C74" t="str">
            <v>小偷</v>
          </cell>
        </row>
        <row r="75">
          <cell r="B75">
            <v>10209017</v>
          </cell>
          <cell r="C75" t="str">
            <v>某位NPC</v>
          </cell>
        </row>
        <row r="76">
          <cell r="B76">
            <v>10209018</v>
          </cell>
          <cell r="C76" t="str">
            <v>滝崎家僕1</v>
          </cell>
        </row>
        <row r="77">
          <cell r="B77">
            <v>10209019</v>
          </cell>
          <cell r="C77" t="str">
            <v>滝崎家僕2</v>
          </cell>
        </row>
        <row r="78">
          <cell r="B78">
            <v>10209020</v>
          </cell>
          <cell r="C78" t="str">
            <v>畫攤老闆</v>
          </cell>
        </row>
        <row r="79">
          <cell r="B79"/>
          <cell r="C79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5" zoomScaleNormal="85" workbookViewId="0">
      <selection activeCell="O4" sqref="O4"/>
    </sheetView>
  </sheetViews>
  <sheetFormatPr defaultColWidth="7" defaultRowHeight="21.75"/>
  <cols>
    <col min="1" max="1" width="10.25" style="3" customWidth="1"/>
    <col min="2" max="2" width="30.5" style="3" customWidth="1"/>
    <col min="3" max="3" width="28.875" style="3" customWidth="1"/>
    <col min="4" max="4" width="15.5" style="3" customWidth="1"/>
    <col min="5" max="6" width="20.625" style="3" customWidth="1"/>
    <col min="7" max="16384" width="7" style="3"/>
  </cols>
  <sheetData>
    <row r="1" spans="1:7" ht="93" customHeight="1" thickBot="1">
      <c r="A1" s="1" t="s">
        <v>0</v>
      </c>
      <c r="B1" s="30" t="s">
        <v>151</v>
      </c>
      <c r="C1" s="30" t="s">
        <v>143</v>
      </c>
      <c r="D1" s="30" t="s">
        <v>153</v>
      </c>
      <c r="E1" s="30" t="s">
        <v>152</v>
      </c>
      <c r="F1" s="30" t="s">
        <v>226</v>
      </c>
      <c r="G1" s="2" t="s">
        <v>1</v>
      </c>
    </row>
    <row r="2" spans="1:7" ht="23.1" customHeight="1">
      <c r="B2" s="31" t="s">
        <v>144</v>
      </c>
      <c r="C2" s="31" t="s">
        <v>147</v>
      </c>
      <c r="D2" s="31" t="s">
        <v>157</v>
      </c>
      <c r="E2" s="31" t="s">
        <v>156</v>
      </c>
      <c r="F2" s="31"/>
    </row>
    <row r="3" spans="1:7" ht="23.1" customHeight="1">
      <c r="B3" s="32" t="s">
        <v>145</v>
      </c>
      <c r="C3" s="32" t="s">
        <v>148</v>
      </c>
      <c r="D3" s="32" t="s">
        <v>158</v>
      </c>
      <c r="E3" s="32" t="s">
        <v>230</v>
      </c>
      <c r="F3" s="32"/>
    </row>
    <row r="4" spans="1:7" ht="23.1" customHeight="1">
      <c r="B4" s="33" t="s">
        <v>2</v>
      </c>
      <c r="C4" s="33" t="s">
        <v>149</v>
      </c>
      <c r="D4" s="33" t="s">
        <v>154</v>
      </c>
      <c r="E4" s="33" t="s">
        <v>150</v>
      </c>
      <c r="F4" s="33"/>
    </row>
    <row r="5" spans="1:7" ht="23.1" customHeight="1">
      <c r="A5" s="3">
        <v>1</v>
      </c>
      <c r="B5" s="34">
        <v>20600000</v>
      </c>
      <c r="C5" s="34">
        <v>10201000</v>
      </c>
      <c r="D5" s="34">
        <v>1</v>
      </c>
      <c r="E5" s="35" t="str">
        <f>"BG"&amp;B5</f>
        <v>BG20600000</v>
      </c>
      <c r="F5" s="50" t="s">
        <v>227</v>
      </c>
    </row>
    <row r="6" spans="1:7" ht="23.1" customHeight="1">
      <c r="A6" s="3">
        <v>1</v>
      </c>
      <c r="B6" s="34">
        <v>20600001</v>
      </c>
      <c r="C6" s="34">
        <v>10201000</v>
      </c>
      <c r="D6" s="34">
        <v>1</v>
      </c>
      <c r="E6" s="35" t="str">
        <f t="shared" ref="E6:E10" si="0">"BG"&amp;B6</f>
        <v>BG20600001</v>
      </c>
      <c r="F6" s="50" t="s">
        <v>222</v>
      </c>
    </row>
    <row r="7" spans="1:7" ht="24" customHeight="1">
      <c r="A7" s="3">
        <v>1</v>
      </c>
      <c r="B7" s="34">
        <v>20600200</v>
      </c>
      <c r="C7" s="34">
        <v>10201002</v>
      </c>
      <c r="D7" s="34">
        <v>1</v>
      </c>
      <c r="E7" s="35" t="str">
        <f t="shared" si="0"/>
        <v>BG20600200</v>
      </c>
      <c r="F7" s="50" t="s">
        <v>223</v>
      </c>
    </row>
    <row r="8" spans="1:7" ht="24" customHeight="1">
      <c r="A8" s="3">
        <v>1</v>
      </c>
      <c r="B8" s="34">
        <v>20600300</v>
      </c>
      <c r="C8" s="34">
        <v>10201003</v>
      </c>
      <c r="D8" s="34">
        <v>1</v>
      </c>
      <c r="E8" s="35" t="str">
        <f t="shared" si="0"/>
        <v>BG20600300</v>
      </c>
      <c r="F8" s="50" t="s">
        <v>224</v>
      </c>
    </row>
    <row r="9" spans="1:7" ht="24" customHeight="1">
      <c r="A9" s="3">
        <v>1</v>
      </c>
      <c r="B9" s="34">
        <v>20600400</v>
      </c>
      <c r="C9" s="34">
        <v>10201004</v>
      </c>
      <c r="D9" s="34">
        <v>1</v>
      </c>
      <c r="E9" s="35" t="str">
        <f t="shared" si="0"/>
        <v>BG20600400</v>
      </c>
      <c r="F9" s="50" t="s">
        <v>228</v>
      </c>
    </row>
    <row r="10" spans="1:7" ht="24" customHeight="1">
      <c r="A10" s="3">
        <v>1</v>
      </c>
      <c r="B10" s="34">
        <v>20600500</v>
      </c>
      <c r="C10" s="34">
        <v>10201005</v>
      </c>
      <c r="D10" s="34">
        <v>1</v>
      </c>
      <c r="E10" s="35" t="str">
        <f t="shared" si="0"/>
        <v>BG20600500</v>
      </c>
      <c r="F10" s="50" t="s">
        <v>225</v>
      </c>
    </row>
    <row r="11" spans="1:7" ht="24" customHeight="1">
      <c r="A11" s="3">
        <v>0</v>
      </c>
      <c r="B11" s="34">
        <v>20600690</v>
      </c>
      <c r="C11" s="34">
        <v>10201006</v>
      </c>
      <c r="D11" s="34">
        <v>2</v>
      </c>
      <c r="E11" s="35" t="s">
        <v>155</v>
      </c>
      <c r="F11" s="50" t="s">
        <v>229</v>
      </c>
    </row>
    <row r="12" spans="1:7">
      <c r="A12" s="2" t="s">
        <v>1</v>
      </c>
      <c r="C12" s="36"/>
      <c r="D12" s="36"/>
      <c r="E12" s="36"/>
      <c r="F12" s="36"/>
    </row>
  </sheetData>
  <autoFilter ref="B4:F4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5" sqref="C5"/>
    </sheetView>
  </sheetViews>
  <sheetFormatPr defaultColWidth="7" defaultRowHeight="21.75"/>
  <cols>
    <col min="1" max="1" width="15.875" style="3" customWidth="1"/>
    <col min="2" max="2" width="12.125" style="3" customWidth="1"/>
    <col min="3" max="3" width="34.625" style="3" customWidth="1"/>
    <col min="4" max="16384" width="7" style="3"/>
  </cols>
  <sheetData>
    <row r="1" spans="1:3">
      <c r="A1" s="5" t="s">
        <v>3</v>
      </c>
      <c r="B1" s="5" t="s">
        <v>4</v>
      </c>
      <c r="C1" s="5" t="s">
        <v>5</v>
      </c>
    </row>
    <row r="2" spans="1:3">
      <c r="A2" s="6">
        <v>43489</v>
      </c>
      <c r="B2" s="4" t="s">
        <v>6</v>
      </c>
      <c r="C2" s="4" t="s">
        <v>7</v>
      </c>
    </row>
    <row r="3" spans="1:3">
      <c r="A3" s="6">
        <v>43510</v>
      </c>
      <c r="B3" s="4" t="s">
        <v>6</v>
      </c>
      <c r="C3" s="4" t="s">
        <v>146</v>
      </c>
    </row>
    <row r="4" spans="1:3">
      <c r="A4" s="6">
        <v>43607</v>
      </c>
      <c r="B4" s="4" t="s">
        <v>6</v>
      </c>
      <c r="C4" s="4" t="s">
        <v>159</v>
      </c>
    </row>
    <row r="5" spans="1:3">
      <c r="A5" s="6"/>
      <c r="B5" s="4"/>
      <c r="C5" s="4"/>
    </row>
    <row r="6" spans="1:3">
      <c r="A6" s="6"/>
      <c r="B6" s="4"/>
      <c r="C6" s="7"/>
    </row>
    <row r="7" spans="1:3">
      <c r="A7" s="6"/>
      <c r="B7" s="4"/>
      <c r="C7" s="4"/>
    </row>
    <row r="8" spans="1:3">
      <c r="A8" s="6"/>
      <c r="B8" s="4"/>
      <c r="C8" s="7"/>
    </row>
    <row r="9" spans="1:3">
      <c r="A9" s="6"/>
      <c r="B9" s="4"/>
      <c r="C9" s="4"/>
    </row>
    <row r="10" spans="1:3">
      <c r="A10" s="6"/>
      <c r="B10" s="4"/>
      <c r="C10" s="7"/>
    </row>
    <row r="11" spans="1:3">
      <c r="A11" s="6"/>
      <c r="B11" s="4"/>
      <c r="C11" s="7"/>
    </row>
    <row r="12" spans="1:3">
      <c r="A12" s="6"/>
      <c r="B12" s="4"/>
      <c r="C12" s="7"/>
    </row>
    <row r="13" spans="1:3">
      <c r="A13" s="6"/>
      <c r="B13" s="4"/>
      <c r="C13" s="7"/>
    </row>
    <row r="14" spans="1:3">
      <c r="A14" s="6"/>
      <c r="B14" s="4"/>
      <c r="C14" s="7"/>
    </row>
    <row r="15" spans="1:3">
      <c r="A15" s="6"/>
      <c r="B15" s="4"/>
      <c r="C15" s="4"/>
    </row>
    <row r="16" spans="1:3">
      <c r="A16" s="6"/>
      <c r="B16" s="4"/>
      <c r="C16" s="4"/>
    </row>
    <row r="17" spans="1:3">
      <c r="A17" s="6"/>
      <c r="B17" s="4"/>
      <c r="C17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9" workbookViewId="0">
      <selection activeCell="B40" sqref="B40"/>
    </sheetView>
  </sheetViews>
  <sheetFormatPr defaultColWidth="7" defaultRowHeight="21.75"/>
  <cols>
    <col min="1" max="1" width="0.875" style="3" customWidth="1"/>
    <col min="2" max="2" width="11.625" style="3" customWidth="1"/>
    <col min="3" max="3" width="0.375" style="3" customWidth="1"/>
    <col min="4" max="4" width="69.375" style="3" customWidth="1"/>
    <col min="5" max="5" width="13.125" style="3" customWidth="1"/>
    <col min="6" max="6" width="0.875" style="3" customWidth="1"/>
    <col min="7" max="16384" width="7" style="3"/>
  </cols>
  <sheetData>
    <row r="1" spans="1:6" ht="5.0999999999999996" customHeight="1" thickBot="1">
      <c r="A1" s="51"/>
      <c r="B1" s="51"/>
      <c r="C1" s="51"/>
      <c r="D1" s="52"/>
      <c r="E1" s="8"/>
      <c r="F1" s="53"/>
    </row>
    <row r="2" spans="1:6" ht="22.5" thickBot="1">
      <c r="A2" s="9"/>
      <c r="B2" s="10" t="s">
        <v>8</v>
      </c>
      <c r="C2" s="11"/>
      <c r="D2" s="12" t="s">
        <v>9</v>
      </c>
      <c r="E2" s="13" t="s">
        <v>10</v>
      </c>
      <c r="F2" s="52"/>
    </row>
    <row r="3" spans="1:6">
      <c r="A3" s="14"/>
      <c r="B3" s="15" t="s">
        <v>11</v>
      </c>
      <c r="C3" s="16"/>
      <c r="D3" s="17" t="s">
        <v>12</v>
      </c>
      <c r="E3" s="18"/>
      <c r="F3" s="53"/>
    </row>
    <row r="4" spans="1:6">
      <c r="A4" s="14"/>
      <c r="B4" s="19" t="s">
        <v>13</v>
      </c>
      <c r="C4" s="16"/>
      <c r="D4" s="20" t="s">
        <v>14</v>
      </c>
      <c r="E4" s="18"/>
      <c r="F4" s="53"/>
    </row>
    <row r="5" spans="1:6" ht="22.5" thickBot="1">
      <c r="A5" s="14"/>
      <c r="B5" s="21"/>
      <c r="C5" s="16"/>
      <c r="D5" s="22" t="s">
        <v>15</v>
      </c>
      <c r="E5" s="18"/>
      <c r="F5" s="53"/>
    </row>
    <row r="6" spans="1:6">
      <c r="A6" s="14"/>
      <c r="B6" s="15">
        <v>1</v>
      </c>
      <c r="C6" s="23"/>
      <c r="D6" s="24" t="s">
        <v>16</v>
      </c>
      <c r="E6" s="18"/>
      <c r="F6" s="53"/>
    </row>
    <row r="7" spans="1:6">
      <c r="A7" s="14"/>
      <c r="B7" s="25">
        <v>0</v>
      </c>
      <c r="C7" s="23"/>
      <c r="D7" s="26" t="s">
        <v>17</v>
      </c>
      <c r="E7" s="18"/>
      <c r="F7" s="53"/>
    </row>
    <row r="8" spans="1:6">
      <c r="A8" s="52"/>
      <c r="B8" s="24">
        <v>1</v>
      </c>
      <c r="C8" s="23"/>
      <c r="D8" s="24" t="s">
        <v>18</v>
      </c>
      <c r="E8" s="18"/>
      <c r="F8" s="53"/>
    </row>
    <row r="9" spans="1:6">
      <c r="A9" s="52"/>
      <c r="B9" s="2" t="s">
        <v>19</v>
      </c>
      <c r="C9" s="24"/>
      <c r="D9" s="18"/>
      <c r="E9" s="18"/>
      <c r="F9" s="53"/>
    </row>
    <row r="10" spans="1:6" ht="5.0999999999999996" customHeight="1">
      <c r="A10" s="55"/>
      <c r="B10" s="56"/>
      <c r="C10" s="56"/>
      <c r="D10" s="57"/>
      <c r="E10" s="27"/>
      <c r="F10" s="54"/>
    </row>
    <row r="11" spans="1:6">
      <c r="A11" s="16"/>
      <c r="E11" s="16"/>
      <c r="F11" s="16"/>
    </row>
    <row r="12" spans="1:6">
      <c r="A12" s="16"/>
      <c r="B12" s="3" t="s">
        <v>20</v>
      </c>
      <c r="E12" s="16"/>
      <c r="F12" s="16"/>
    </row>
    <row r="13" spans="1:6">
      <c r="A13" s="16"/>
      <c r="C13" s="3" t="s">
        <v>21</v>
      </c>
      <c r="E13" s="16"/>
      <c r="F13" s="16"/>
    </row>
    <row r="14" spans="1:6">
      <c r="C14" s="3" t="s">
        <v>22</v>
      </c>
    </row>
    <row r="15" spans="1:6">
      <c r="C15" s="3" t="s">
        <v>23</v>
      </c>
    </row>
    <row r="16" spans="1:6">
      <c r="C16" s="3" t="s">
        <v>24</v>
      </c>
    </row>
    <row r="17" spans="2:3">
      <c r="C17" s="3" t="s">
        <v>25</v>
      </c>
    </row>
    <row r="19" spans="2:3">
      <c r="B19" s="3" t="s">
        <v>26</v>
      </c>
    </row>
    <row r="20" spans="2:3">
      <c r="C20" s="3" t="s">
        <v>27</v>
      </c>
    </row>
    <row r="21" spans="2:3">
      <c r="C21" s="3" t="s">
        <v>28</v>
      </c>
    </row>
    <row r="23" spans="2:3">
      <c r="B23" s="3" t="s">
        <v>29</v>
      </c>
    </row>
    <row r="25" spans="2:3">
      <c r="B25" s="3" t="s">
        <v>30</v>
      </c>
    </row>
    <row r="26" spans="2:3">
      <c r="C26" s="3" t="s">
        <v>31</v>
      </c>
    </row>
    <row r="28" spans="2:3">
      <c r="B28" s="3" t="s">
        <v>32</v>
      </c>
    </row>
    <row r="30" spans="2:3">
      <c r="B30" s="3" t="s">
        <v>33</v>
      </c>
    </row>
    <row r="32" spans="2:3">
      <c r="B32" s="3" t="s">
        <v>34</v>
      </c>
    </row>
    <row r="34" spans="2:2">
      <c r="B34" s="3" t="s">
        <v>35</v>
      </c>
    </row>
    <row r="36" spans="2:2">
      <c r="B36" s="28" t="s">
        <v>36</v>
      </c>
    </row>
    <row r="37" spans="2:2">
      <c r="B37" s="28"/>
    </row>
    <row r="38" spans="2:2">
      <c r="B38" s="28" t="s">
        <v>37</v>
      </c>
    </row>
  </sheetData>
  <mergeCells count="4">
    <mergeCell ref="A1:D1"/>
    <mergeCell ref="F1:F10"/>
    <mergeCell ref="A8:A9"/>
    <mergeCell ref="A10:D1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="81" zoomScaleNormal="8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defaultColWidth="7" defaultRowHeight="21.75"/>
  <cols>
    <col min="1" max="1" width="19.125" style="3" customWidth="1"/>
    <col min="2" max="2" width="13.875" style="3" customWidth="1"/>
    <col min="3" max="3" width="48.125" style="3" customWidth="1"/>
    <col min="4" max="4" width="33.375" style="3" customWidth="1"/>
    <col min="5" max="6" width="36.875" style="3" customWidth="1"/>
    <col min="7" max="16384" width="7" style="3"/>
  </cols>
  <sheetData>
    <row r="1" spans="1:4">
      <c r="A1" s="5" t="s">
        <v>38</v>
      </c>
      <c r="B1" s="5" t="s">
        <v>39</v>
      </c>
      <c r="C1" s="5" t="s">
        <v>40</v>
      </c>
      <c r="D1" s="5" t="s">
        <v>41</v>
      </c>
    </row>
    <row r="2" spans="1:4">
      <c r="A2" s="4" t="s">
        <v>42</v>
      </c>
      <c r="B2" s="4" t="s">
        <v>43</v>
      </c>
      <c r="C2" s="4" t="s">
        <v>44</v>
      </c>
      <c r="D2" s="29" t="s">
        <v>45</v>
      </c>
    </row>
    <row r="3" spans="1:4">
      <c r="A3" s="4"/>
      <c r="B3" s="4" t="s">
        <v>43</v>
      </c>
      <c r="C3" s="4" t="s">
        <v>46</v>
      </c>
      <c r="D3" s="29" t="s">
        <v>47</v>
      </c>
    </row>
    <row r="4" spans="1:4">
      <c r="A4" s="4"/>
      <c r="B4" s="4" t="s">
        <v>43</v>
      </c>
      <c r="C4" s="4" t="s">
        <v>48</v>
      </c>
      <c r="D4" s="29" t="s">
        <v>49</v>
      </c>
    </row>
    <row r="5" spans="1:4">
      <c r="A5" s="4"/>
      <c r="B5" s="4" t="s">
        <v>43</v>
      </c>
      <c r="C5" s="4" t="s">
        <v>50</v>
      </c>
      <c r="D5" s="29" t="s">
        <v>51</v>
      </c>
    </row>
    <row r="6" spans="1:4">
      <c r="A6" s="4"/>
      <c r="B6" s="4" t="s">
        <v>43</v>
      </c>
      <c r="C6" s="4" t="s">
        <v>52</v>
      </c>
      <c r="D6" s="29" t="s">
        <v>53</v>
      </c>
    </row>
    <row r="7" spans="1:4">
      <c r="A7" s="4"/>
      <c r="B7" s="4" t="s">
        <v>43</v>
      </c>
      <c r="C7" s="4" t="s">
        <v>54</v>
      </c>
      <c r="D7" s="29" t="s">
        <v>55</v>
      </c>
    </row>
    <row r="8" spans="1:4">
      <c r="A8" s="4"/>
      <c r="B8" s="4" t="s">
        <v>43</v>
      </c>
      <c r="C8" s="4" t="s">
        <v>56</v>
      </c>
      <c r="D8" s="29" t="s">
        <v>57</v>
      </c>
    </row>
    <row r="9" spans="1:4">
      <c r="A9" s="4"/>
      <c r="B9" s="4" t="s">
        <v>43</v>
      </c>
      <c r="C9" s="4" t="s">
        <v>58</v>
      </c>
      <c r="D9" s="29" t="s">
        <v>59</v>
      </c>
    </row>
    <row r="10" spans="1:4">
      <c r="A10" s="4" t="s">
        <v>60</v>
      </c>
      <c r="B10" s="4" t="s">
        <v>43</v>
      </c>
      <c r="C10" s="4" t="s">
        <v>61</v>
      </c>
      <c r="D10" s="4"/>
    </row>
    <row r="12" spans="1:4">
      <c r="A12" s="5" t="s">
        <v>62</v>
      </c>
      <c r="B12" s="5" t="s">
        <v>39</v>
      </c>
      <c r="C12" s="5" t="s">
        <v>40</v>
      </c>
      <c r="D12" s="5" t="s">
        <v>63</v>
      </c>
    </row>
    <row r="13" spans="1:4">
      <c r="A13" s="4" t="s">
        <v>64</v>
      </c>
      <c r="B13" s="4" t="s">
        <v>65</v>
      </c>
      <c r="C13" s="4" t="s">
        <v>66</v>
      </c>
      <c r="D13" s="29" t="s">
        <v>67</v>
      </c>
    </row>
    <row r="14" spans="1:4">
      <c r="A14" s="4" t="s">
        <v>68</v>
      </c>
      <c r="B14" s="4" t="s">
        <v>65</v>
      </c>
      <c r="C14" s="4" t="s">
        <v>69</v>
      </c>
      <c r="D14" s="29" t="s">
        <v>70</v>
      </c>
    </row>
    <row r="15" spans="1:4">
      <c r="A15" s="4" t="s">
        <v>71</v>
      </c>
      <c r="B15" s="4" t="s">
        <v>65</v>
      </c>
      <c r="C15" s="4" t="s">
        <v>72</v>
      </c>
      <c r="D15" s="29" t="s">
        <v>47</v>
      </c>
    </row>
    <row r="16" spans="1:4">
      <c r="A16" s="4" t="s">
        <v>73</v>
      </c>
      <c r="B16" s="4" t="s">
        <v>65</v>
      </c>
      <c r="C16" s="4" t="s">
        <v>74</v>
      </c>
      <c r="D16" s="29" t="s">
        <v>49</v>
      </c>
    </row>
    <row r="17" spans="1:4">
      <c r="A17" s="4" t="s">
        <v>75</v>
      </c>
      <c r="B17" s="4" t="s">
        <v>65</v>
      </c>
      <c r="C17" s="4" t="s">
        <v>76</v>
      </c>
      <c r="D17" s="29" t="s">
        <v>77</v>
      </c>
    </row>
    <row r="18" spans="1:4">
      <c r="A18" s="4" t="s">
        <v>78</v>
      </c>
      <c r="B18" s="4" t="s">
        <v>65</v>
      </c>
      <c r="C18" s="4" t="s">
        <v>79</v>
      </c>
      <c r="D18" s="29" t="s">
        <v>80</v>
      </c>
    </row>
    <row r="19" spans="1:4">
      <c r="A19" s="4" t="s">
        <v>81</v>
      </c>
      <c r="B19" s="4" t="s">
        <v>65</v>
      </c>
      <c r="C19" s="4" t="s">
        <v>82</v>
      </c>
      <c r="D19" s="29" t="s">
        <v>83</v>
      </c>
    </row>
    <row r="20" spans="1:4">
      <c r="A20" s="4" t="s">
        <v>84</v>
      </c>
      <c r="B20" s="4" t="s">
        <v>65</v>
      </c>
      <c r="C20" s="4" t="s">
        <v>85</v>
      </c>
      <c r="D20" s="29" t="s">
        <v>86</v>
      </c>
    </row>
    <row r="22" spans="1:4">
      <c r="A22" s="5" t="s">
        <v>87</v>
      </c>
      <c r="B22" s="5" t="s">
        <v>39</v>
      </c>
      <c r="C22" s="5" t="s">
        <v>40</v>
      </c>
      <c r="D22" s="5" t="s">
        <v>63</v>
      </c>
    </row>
    <row r="23" spans="1:4">
      <c r="A23" s="4" t="s">
        <v>88</v>
      </c>
      <c r="B23" s="4" t="s">
        <v>89</v>
      </c>
      <c r="C23" s="4" t="s">
        <v>90</v>
      </c>
      <c r="D23" s="29" t="s">
        <v>51</v>
      </c>
    </row>
    <row r="24" spans="1:4">
      <c r="A24" s="4" t="s">
        <v>91</v>
      </c>
      <c r="B24" s="4" t="s">
        <v>89</v>
      </c>
      <c r="C24" s="4" t="s">
        <v>92</v>
      </c>
      <c r="D24" s="29" t="s">
        <v>93</v>
      </c>
    </row>
    <row r="25" spans="1:4">
      <c r="A25" s="4" t="s">
        <v>94</v>
      </c>
      <c r="B25" s="4" t="s">
        <v>89</v>
      </c>
      <c r="C25" s="4" t="s">
        <v>95</v>
      </c>
      <c r="D25" s="29" t="s">
        <v>96</v>
      </c>
    </row>
    <row r="26" spans="1:4">
      <c r="A26" s="7" t="s">
        <v>97</v>
      </c>
      <c r="B26" s="4" t="s">
        <v>89</v>
      </c>
      <c r="C26" s="4" t="s">
        <v>98</v>
      </c>
      <c r="D26" s="29" t="s">
        <v>99</v>
      </c>
    </row>
    <row r="27" spans="1:4">
      <c r="A27" s="4" t="s">
        <v>100</v>
      </c>
      <c r="B27" s="4" t="s">
        <v>89</v>
      </c>
      <c r="C27" s="4" t="s">
        <v>101</v>
      </c>
      <c r="D27" s="29" t="s">
        <v>102</v>
      </c>
    </row>
    <row r="28" spans="1:4">
      <c r="A28" s="4" t="s">
        <v>103</v>
      </c>
      <c r="B28" s="4" t="s">
        <v>89</v>
      </c>
      <c r="C28" s="4" t="s">
        <v>104</v>
      </c>
      <c r="D28" s="29" t="s">
        <v>105</v>
      </c>
    </row>
    <row r="29" spans="1:4">
      <c r="A29" s="4" t="s">
        <v>106</v>
      </c>
      <c r="B29" s="4" t="s">
        <v>89</v>
      </c>
      <c r="C29" s="4" t="s">
        <v>107</v>
      </c>
      <c r="D29" s="4"/>
    </row>
    <row r="31" spans="1:4">
      <c r="A31" s="5" t="s">
        <v>108</v>
      </c>
      <c r="B31" s="5" t="s">
        <v>39</v>
      </c>
      <c r="C31" s="5" t="s">
        <v>40</v>
      </c>
      <c r="D31" s="5" t="s">
        <v>63</v>
      </c>
    </row>
    <row r="32" spans="1:4">
      <c r="A32" s="4" t="s">
        <v>109</v>
      </c>
      <c r="B32" s="4" t="s">
        <v>110</v>
      </c>
      <c r="C32" s="4" t="s">
        <v>111</v>
      </c>
      <c r="D32" s="29" t="s">
        <v>112</v>
      </c>
    </row>
    <row r="33" spans="1:4">
      <c r="A33" s="4" t="s">
        <v>113</v>
      </c>
      <c r="B33" s="4" t="s">
        <v>110</v>
      </c>
      <c r="C33" s="4" t="s">
        <v>114</v>
      </c>
      <c r="D33" s="29" t="s">
        <v>115</v>
      </c>
    </row>
    <row r="34" spans="1:4">
      <c r="A34" s="4" t="s">
        <v>116</v>
      </c>
      <c r="B34" s="4" t="s">
        <v>110</v>
      </c>
      <c r="C34" s="4" t="s">
        <v>117</v>
      </c>
      <c r="D34" s="29" t="s">
        <v>118</v>
      </c>
    </row>
    <row r="35" spans="1:4">
      <c r="A35" s="4" t="s">
        <v>119</v>
      </c>
      <c r="B35" s="4" t="s">
        <v>110</v>
      </c>
      <c r="C35" s="4" t="s">
        <v>120</v>
      </c>
      <c r="D35" s="29" t="s">
        <v>121</v>
      </c>
    </row>
    <row r="36" spans="1:4">
      <c r="A36" s="4" t="s">
        <v>122</v>
      </c>
      <c r="B36" s="4" t="s">
        <v>110</v>
      </c>
      <c r="C36" s="4" t="s">
        <v>123</v>
      </c>
      <c r="D36" s="29" t="s">
        <v>124</v>
      </c>
    </row>
    <row r="37" spans="1:4">
      <c r="A37" s="4" t="s">
        <v>125</v>
      </c>
      <c r="B37" s="4" t="s">
        <v>110</v>
      </c>
      <c r="C37" s="4" t="s">
        <v>126</v>
      </c>
      <c r="D37" s="29" t="s">
        <v>127</v>
      </c>
    </row>
    <row r="38" spans="1:4">
      <c r="A38" s="4" t="s">
        <v>128</v>
      </c>
      <c r="B38" s="4" t="s">
        <v>110</v>
      </c>
      <c r="C38" s="4" t="s">
        <v>129</v>
      </c>
      <c r="D38" s="29" t="s">
        <v>130</v>
      </c>
    </row>
    <row r="39" spans="1:4">
      <c r="A39" s="4" t="s">
        <v>131</v>
      </c>
      <c r="B39" s="4" t="s">
        <v>110</v>
      </c>
      <c r="C39" s="4" t="s">
        <v>132</v>
      </c>
      <c r="D39" s="29" t="s">
        <v>133</v>
      </c>
    </row>
    <row r="40" spans="1:4">
      <c r="A40" s="4" t="s">
        <v>134</v>
      </c>
      <c r="B40" s="4" t="s">
        <v>110</v>
      </c>
      <c r="C40" s="4" t="s">
        <v>135</v>
      </c>
      <c r="D40" s="29" t="s">
        <v>136</v>
      </c>
    </row>
    <row r="41" spans="1:4">
      <c r="A41" s="4" t="s">
        <v>137</v>
      </c>
      <c r="B41" s="4" t="s">
        <v>110</v>
      </c>
      <c r="C41" s="4" t="s">
        <v>138</v>
      </c>
      <c r="D41" s="29" t="s">
        <v>139</v>
      </c>
    </row>
    <row r="42" spans="1:4">
      <c r="A42" s="4" t="s">
        <v>140</v>
      </c>
      <c r="B42" s="4" t="s">
        <v>110</v>
      </c>
      <c r="C42" s="4" t="s">
        <v>141</v>
      </c>
      <c r="D42" s="29" t="s">
        <v>142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B6" sqref="B6"/>
    </sheetView>
  </sheetViews>
  <sheetFormatPr defaultColWidth="7" defaultRowHeight="15.75"/>
  <cols>
    <col min="1" max="1" width="10.25" style="40" customWidth="1"/>
    <col min="2" max="2" width="10.75" style="49" bestFit="1" customWidth="1"/>
    <col min="3" max="3" width="36.375" style="40" bestFit="1" customWidth="1"/>
    <col min="4" max="5" width="10.75" style="40" bestFit="1" customWidth="1"/>
    <col min="6" max="6" width="11.5" style="44" bestFit="1" customWidth="1"/>
    <col min="7" max="9" width="20.625" style="44" customWidth="1"/>
    <col min="10" max="16384" width="7" style="40"/>
  </cols>
  <sheetData>
    <row r="1" spans="1:9" ht="16.5" thickBot="1">
      <c r="A1" s="37"/>
      <c r="B1" s="47"/>
      <c r="C1" s="38" t="s">
        <v>221</v>
      </c>
      <c r="D1" s="38" t="s">
        <v>215</v>
      </c>
      <c r="E1" s="38" t="s">
        <v>216</v>
      </c>
      <c r="F1" s="46" t="s">
        <v>217</v>
      </c>
      <c r="G1" s="46" t="s">
        <v>220</v>
      </c>
      <c r="H1" s="45" t="s">
        <v>218</v>
      </c>
      <c r="I1" s="45" t="s">
        <v>219</v>
      </c>
    </row>
    <row r="2" spans="1:9" ht="17.25">
      <c r="B2" s="48">
        <v>10201000</v>
      </c>
      <c r="C2" s="42" t="str">
        <f>IF(,"",VLOOKUP(B2,[1]程式讀取頁!$B:$C,2,0))</f>
        <v>巴特婁</v>
      </c>
      <c r="D2" s="41">
        <v>20600000</v>
      </c>
      <c r="E2" s="41">
        <f>D2+100-1</f>
        <v>20600099</v>
      </c>
      <c r="F2" s="43">
        <v>206</v>
      </c>
      <c r="G2" s="43" t="s">
        <v>160</v>
      </c>
      <c r="H2" s="43" t="s">
        <v>213</v>
      </c>
      <c r="I2" s="43" t="s">
        <v>214</v>
      </c>
    </row>
    <row r="3" spans="1:9" ht="17.25">
      <c r="B3" s="48">
        <v>10201001</v>
      </c>
      <c r="C3" s="42" t="str">
        <f>IF(,"",VLOOKUP(B3,[1]程式讀取頁!$B:$C,2,0))</f>
        <v>霍伯特</v>
      </c>
      <c r="D3" s="41">
        <f>D2+100</f>
        <v>20600100</v>
      </c>
      <c r="E3" s="41">
        <f t="shared" ref="E3:E54" si="0">D3+100-1</f>
        <v>20600199</v>
      </c>
      <c r="F3" s="43">
        <v>206</v>
      </c>
      <c r="G3" s="43" t="s">
        <v>192</v>
      </c>
      <c r="H3" s="43" t="s">
        <v>213</v>
      </c>
      <c r="I3" s="43" t="s">
        <v>214</v>
      </c>
    </row>
    <row r="4" spans="1:9" ht="17.25">
      <c r="B4" s="48">
        <v>10201002</v>
      </c>
      <c r="C4" s="42" t="str">
        <f>IF(,"",VLOOKUP(B4,[1]程式讀取頁!$B:$C,2,0))</f>
        <v>海斗</v>
      </c>
      <c r="D4" s="41">
        <f t="shared" ref="D4:D54" si="1">D3+100</f>
        <v>20600200</v>
      </c>
      <c r="E4" s="41">
        <f t="shared" si="0"/>
        <v>20600299</v>
      </c>
      <c r="F4" s="43">
        <v>206</v>
      </c>
      <c r="G4" s="43" t="s">
        <v>161</v>
      </c>
      <c r="H4" s="43" t="s">
        <v>213</v>
      </c>
      <c r="I4" s="43" t="s">
        <v>214</v>
      </c>
    </row>
    <row r="5" spans="1:9" ht="17.25">
      <c r="B5" s="48">
        <v>10201003</v>
      </c>
      <c r="C5" s="42" t="str">
        <f>IF(,"",VLOOKUP(B5,[1]程式讀取頁!$B:$C,2,0))</f>
        <v>連恩</v>
      </c>
      <c r="D5" s="41">
        <f t="shared" si="1"/>
        <v>20600300</v>
      </c>
      <c r="E5" s="41">
        <f t="shared" si="0"/>
        <v>20600399</v>
      </c>
      <c r="F5" s="43">
        <v>206</v>
      </c>
      <c r="G5" s="43" t="s">
        <v>162</v>
      </c>
      <c r="H5" s="43" t="s">
        <v>213</v>
      </c>
      <c r="I5" s="43" t="s">
        <v>214</v>
      </c>
    </row>
    <row r="6" spans="1:9" ht="17.25">
      <c r="B6" s="48">
        <v>10201004</v>
      </c>
      <c r="C6" s="42" t="str">
        <f>IF(,"",VLOOKUP(B6,[1]程式讀取頁!$B:$C,2,0))</f>
        <v>洛斯</v>
      </c>
      <c r="D6" s="41">
        <f t="shared" si="1"/>
        <v>20600400</v>
      </c>
      <c r="E6" s="41">
        <f t="shared" si="0"/>
        <v>20600499</v>
      </c>
      <c r="F6" s="43">
        <v>206</v>
      </c>
      <c r="G6" s="43" t="s">
        <v>163</v>
      </c>
      <c r="H6" s="43" t="s">
        <v>213</v>
      </c>
      <c r="I6" s="43" t="s">
        <v>214</v>
      </c>
    </row>
    <row r="7" spans="1:9" ht="17.25">
      <c r="B7" s="48">
        <v>10201005</v>
      </c>
      <c r="C7" s="42" t="str">
        <f>IF(,"",VLOOKUP(B7,[1]程式讀取頁!$B:$C,2,0))</f>
        <v>尚</v>
      </c>
      <c r="D7" s="41">
        <f t="shared" si="1"/>
        <v>20600500</v>
      </c>
      <c r="E7" s="41">
        <f t="shared" si="0"/>
        <v>20600599</v>
      </c>
      <c r="F7" s="43">
        <v>206</v>
      </c>
      <c r="G7" s="43" t="s">
        <v>164</v>
      </c>
      <c r="H7" s="43" t="s">
        <v>213</v>
      </c>
      <c r="I7" s="43" t="s">
        <v>214</v>
      </c>
    </row>
    <row r="8" spans="1:9" ht="17.25">
      <c r="A8" s="39"/>
      <c r="B8" s="48">
        <v>10201006</v>
      </c>
      <c r="C8" s="42" t="str">
        <f>IF(,"",VLOOKUP(B8,[1]程式讀取頁!$B:$C,2,0))</f>
        <v>娜塔莉</v>
      </c>
      <c r="D8" s="41">
        <f t="shared" si="1"/>
        <v>20600600</v>
      </c>
      <c r="E8" s="41">
        <f t="shared" si="0"/>
        <v>20600699</v>
      </c>
      <c r="F8" s="43">
        <v>206</v>
      </c>
      <c r="G8" s="43" t="s">
        <v>165</v>
      </c>
      <c r="H8" s="43" t="s">
        <v>213</v>
      </c>
      <c r="I8" s="43" t="s">
        <v>214</v>
      </c>
    </row>
    <row r="9" spans="1:9" ht="17.25">
      <c r="B9" s="48">
        <v>10201007</v>
      </c>
      <c r="C9" s="42" t="str">
        <f>IF(,"",VLOOKUP(B9,[1]程式讀取頁!$B:$C,2,0))</f>
        <v>葛麗葉</v>
      </c>
      <c r="D9" s="41">
        <f t="shared" si="1"/>
        <v>20600700</v>
      </c>
      <c r="E9" s="41">
        <f t="shared" si="0"/>
        <v>20600799</v>
      </c>
      <c r="F9" s="43">
        <v>206</v>
      </c>
      <c r="G9" s="43" t="s">
        <v>166</v>
      </c>
      <c r="H9" s="43" t="s">
        <v>213</v>
      </c>
      <c r="I9" s="43" t="s">
        <v>214</v>
      </c>
    </row>
    <row r="10" spans="1:9" ht="17.25">
      <c r="B10" s="48">
        <v>10201008</v>
      </c>
      <c r="C10" s="42" t="str">
        <f>IF(,"",VLOOKUP(B10,[1]程式讀取頁!$B:$C,2,0))</f>
        <v>蘭廷</v>
      </c>
      <c r="D10" s="41">
        <f t="shared" si="1"/>
        <v>20600800</v>
      </c>
      <c r="E10" s="41">
        <f t="shared" si="0"/>
        <v>20600899</v>
      </c>
      <c r="F10" s="43">
        <v>206</v>
      </c>
      <c r="G10" s="43" t="s">
        <v>167</v>
      </c>
      <c r="H10" s="43" t="s">
        <v>213</v>
      </c>
      <c r="I10" s="43" t="s">
        <v>214</v>
      </c>
    </row>
    <row r="11" spans="1:9" ht="17.25">
      <c r="B11" s="48">
        <v>10201009</v>
      </c>
      <c r="C11" s="42" t="str">
        <f>IF(,"",VLOOKUP(B11,[1]程式讀取頁!$B:$C,2,0))</f>
        <v>流浪兒</v>
      </c>
      <c r="D11" s="41">
        <f t="shared" si="1"/>
        <v>20600900</v>
      </c>
      <c r="E11" s="41">
        <f t="shared" si="0"/>
        <v>20600999</v>
      </c>
      <c r="F11" s="43">
        <v>206</v>
      </c>
      <c r="G11" s="43" t="s">
        <v>168</v>
      </c>
      <c r="H11" s="43" t="s">
        <v>213</v>
      </c>
      <c r="I11" s="43" t="s">
        <v>214</v>
      </c>
    </row>
    <row r="12" spans="1:9" ht="17.25">
      <c r="B12" s="48">
        <v>10201010</v>
      </c>
      <c r="C12" s="42" t="str">
        <f>IF(,"",VLOOKUP(B12,[1]程式讀取頁!$B:$C,2,0))</f>
        <v>草地上的聖母</v>
      </c>
      <c r="D12" s="41">
        <f t="shared" si="1"/>
        <v>20601000</v>
      </c>
      <c r="E12" s="41">
        <f t="shared" si="0"/>
        <v>20601099</v>
      </c>
      <c r="F12" s="43">
        <v>206</v>
      </c>
      <c r="G12" s="43" t="s">
        <v>169</v>
      </c>
      <c r="H12" s="43" t="s">
        <v>213</v>
      </c>
      <c r="I12" s="43" t="s">
        <v>214</v>
      </c>
    </row>
    <row r="13" spans="1:9" ht="17.25">
      <c r="B13" s="48">
        <v>10201011</v>
      </c>
      <c r="C13" s="42" t="str">
        <f>IF(,"",VLOOKUP(B13,[1]程式讀取頁!$B:$C,2,0))</f>
        <v>歐洛戰神像</v>
      </c>
      <c r="D13" s="41">
        <f t="shared" si="1"/>
        <v>20601100</v>
      </c>
      <c r="E13" s="41">
        <f t="shared" si="0"/>
        <v>20601199</v>
      </c>
      <c r="F13" s="43">
        <v>206</v>
      </c>
      <c r="G13" s="43" t="s">
        <v>170</v>
      </c>
      <c r="H13" s="43" t="s">
        <v>213</v>
      </c>
      <c r="I13" s="43" t="s">
        <v>214</v>
      </c>
    </row>
    <row r="14" spans="1:9" ht="17.25">
      <c r="B14" s="48">
        <v>10201012</v>
      </c>
      <c r="C14" s="42" t="str">
        <f>IF(,"",VLOOKUP(B14,[1]程式讀取頁!$B:$C,2,0))</f>
        <v>雨神特勒洛克像</v>
      </c>
      <c r="D14" s="41">
        <f t="shared" si="1"/>
        <v>20601200</v>
      </c>
      <c r="E14" s="41">
        <f t="shared" si="0"/>
        <v>20601299</v>
      </c>
      <c r="F14" s="43">
        <v>206</v>
      </c>
      <c r="G14" s="43" t="s">
        <v>171</v>
      </c>
      <c r="H14" s="43" t="s">
        <v>213</v>
      </c>
      <c r="I14" s="43" t="s">
        <v>214</v>
      </c>
    </row>
    <row r="15" spans="1:9" ht="17.25">
      <c r="B15" s="48">
        <v>10201013</v>
      </c>
      <c r="C15" s="42" t="str">
        <f>IF(,"",VLOOKUP(B15,[1]程式讀取頁!$B:$C,2,0))</f>
        <v>死者之書</v>
      </c>
      <c r="D15" s="41">
        <f t="shared" si="1"/>
        <v>20601300</v>
      </c>
      <c r="E15" s="41">
        <f t="shared" si="0"/>
        <v>20601399</v>
      </c>
      <c r="F15" s="43">
        <v>206</v>
      </c>
      <c r="G15" s="43" t="s">
        <v>172</v>
      </c>
      <c r="H15" s="43" t="s">
        <v>213</v>
      </c>
      <c r="I15" s="43" t="s">
        <v>214</v>
      </c>
    </row>
    <row r="16" spans="1:9" ht="17.25">
      <c r="B16" s="48">
        <v>10201014</v>
      </c>
      <c r="C16" s="42" t="str">
        <f>IF(,"",VLOOKUP(B16,[1]程式讀取頁!$B:$C,2,0))</f>
        <v>巴特農神殿</v>
      </c>
      <c r="D16" s="41">
        <f t="shared" si="1"/>
        <v>20601400</v>
      </c>
      <c r="E16" s="41">
        <f t="shared" si="0"/>
        <v>20601499</v>
      </c>
      <c r="F16" s="43">
        <v>206</v>
      </c>
      <c r="G16" s="43" t="s">
        <v>173</v>
      </c>
      <c r="H16" s="43" t="s">
        <v>213</v>
      </c>
      <c r="I16" s="43" t="s">
        <v>214</v>
      </c>
    </row>
    <row r="17" spans="2:9" ht="17.25">
      <c r="B17" s="48">
        <v>10201015</v>
      </c>
      <c r="C17" s="42" t="str">
        <f>IF(,"",VLOOKUP(B17,[1]程式讀取頁!$B:$C,2,0))</f>
        <v>擲鐵餅者</v>
      </c>
      <c r="D17" s="41">
        <f t="shared" si="1"/>
        <v>20601500</v>
      </c>
      <c r="E17" s="41">
        <f t="shared" si="0"/>
        <v>20601599</v>
      </c>
      <c r="F17" s="43">
        <v>206</v>
      </c>
      <c r="G17" s="43" t="s">
        <v>174</v>
      </c>
      <c r="H17" s="43" t="s">
        <v>213</v>
      </c>
      <c r="I17" s="43" t="s">
        <v>214</v>
      </c>
    </row>
    <row r="18" spans="2:9" ht="17.25">
      <c r="B18" s="48">
        <v>10201016</v>
      </c>
      <c r="C18" s="42" t="str">
        <f>IF(,"",VLOOKUP(B18,[1]程式讀取頁!$B:$C,2,0))</f>
        <v>使神漢彌士與幼年的酒神戴奧尼西斯</v>
      </c>
      <c r="D18" s="41">
        <f t="shared" si="1"/>
        <v>20601600</v>
      </c>
      <c r="E18" s="41">
        <f t="shared" si="0"/>
        <v>20601699</v>
      </c>
      <c r="F18" s="43">
        <v>206</v>
      </c>
      <c r="G18" s="43" t="s">
        <v>175</v>
      </c>
      <c r="H18" s="43" t="s">
        <v>213</v>
      </c>
      <c r="I18" s="43" t="s">
        <v>214</v>
      </c>
    </row>
    <row r="19" spans="2:9" ht="17.25">
      <c r="B19" s="48">
        <v>10201017</v>
      </c>
      <c r="C19" s="42" t="str">
        <f>IF(,"",VLOOKUP(B19,[1]程式讀取頁!$B:$C,2,0))</f>
        <v>勞孔父子群像</v>
      </c>
      <c r="D19" s="41">
        <f t="shared" si="1"/>
        <v>20601700</v>
      </c>
      <c r="E19" s="41">
        <f t="shared" si="0"/>
        <v>20601799</v>
      </c>
      <c r="F19" s="43">
        <v>206</v>
      </c>
      <c r="G19" s="43" t="s">
        <v>176</v>
      </c>
      <c r="H19" s="43" t="s">
        <v>213</v>
      </c>
      <c r="I19" s="43" t="s">
        <v>214</v>
      </c>
    </row>
    <row r="20" spans="2:9" ht="17.25">
      <c r="B20" s="48">
        <v>10201018</v>
      </c>
      <c r="C20" s="42" t="str">
        <f>IF(,"",VLOOKUP(B20,[1]程式讀取頁!$B:$C,2,0))</f>
        <v>羅馬競技場</v>
      </c>
      <c r="D20" s="41">
        <f t="shared" si="1"/>
        <v>20601800</v>
      </c>
      <c r="E20" s="41">
        <f t="shared" si="0"/>
        <v>20601899</v>
      </c>
      <c r="F20" s="43">
        <v>206</v>
      </c>
      <c r="G20" s="43" t="s">
        <v>177</v>
      </c>
      <c r="H20" s="43" t="s">
        <v>213</v>
      </c>
      <c r="I20" s="43" t="s">
        <v>214</v>
      </c>
    </row>
    <row r="21" spans="2:9" ht="17.25">
      <c r="B21" s="48">
        <v>10201019</v>
      </c>
      <c r="C21" s="42" t="str">
        <f>IF(,"",VLOOKUP(B21,[1]程式讀取頁!$B:$C,2,0))</f>
        <v>有翼的獅子</v>
      </c>
      <c r="D21" s="41">
        <f t="shared" si="1"/>
        <v>20601900</v>
      </c>
      <c r="E21" s="41">
        <f t="shared" si="0"/>
        <v>20601999</v>
      </c>
      <c r="F21" s="43">
        <v>206</v>
      </c>
      <c r="G21" s="43" t="s">
        <v>178</v>
      </c>
      <c r="H21" s="43" t="s">
        <v>213</v>
      </c>
      <c r="I21" s="43" t="s">
        <v>214</v>
      </c>
    </row>
    <row r="22" spans="2:9" ht="17.25">
      <c r="B22" s="48">
        <v>10201020</v>
      </c>
      <c r="C22" s="42" t="str">
        <f>IF(,"",VLOOKUP(B22,[1]程式讀取頁!$B:$C,2,0))</f>
        <v>諾坦普頓夏郡教堂</v>
      </c>
      <c r="D22" s="41">
        <f t="shared" si="1"/>
        <v>20602000</v>
      </c>
      <c r="E22" s="41">
        <f t="shared" si="0"/>
        <v>20602099</v>
      </c>
      <c r="F22" s="43">
        <v>206</v>
      </c>
      <c r="G22" s="43" t="s">
        <v>179</v>
      </c>
      <c r="H22" s="43" t="s">
        <v>213</v>
      </c>
      <c r="I22" s="43" t="s">
        <v>214</v>
      </c>
    </row>
    <row r="23" spans="2:9" ht="17.25">
      <c r="B23" s="48">
        <v>10201021</v>
      </c>
      <c r="C23" s="42" t="str">
        <f>IF(,"",VLOOKUP(B23,[1]程式讀取頁!$B:$C,2,0))</f>
        <v>格洛斯特大教堂的燭台</v>
      </c>
      <c r="D23" s="41">
        <f t="shared" si="1"/>
        <v>20602100</v>
      </c>
      <c r="E23" s="41">
        <f t="shared" si="0"/>
        <v>20602199</v>
      </c>
      <c r="F23" s="43">
        <v>206</v>
      </c>
      <c r="G23" s="43" t="s">
        <v>180</v>
      </c>
      <c r="H23" s="43" t="s">
        <v>213</v>
      </c>
      <c r="I23" s="43" t="s">
        <v>214</v>
      </c>
    </row>
    <row r="24" spans="2:9" ht="17.25">
      <c r="B24" s="48">
        <v>10201022</v>
      </c>
      <c r="C24" s="42" t="str">
        <f>IF(,"",VLOOKUP(B24,[1]程式讀取頁!$B:$C,2,0))</f>
        <v>維納斯的誕生</v>
      </c>
      <c r="D24" s="41">
        <f t="shared" si="1"/>
        <v>20602200</v>
      </c>
      <c r="E24" s="41">
        <f t="shared" si="0"/>
        <v>20602299</v>
      </c>
      <c r="F24" s="43">
        <v>206</v>
      </c>
      <c r="G24" s="43" t="s">
        <v>181</v>
      </c>
      <c r="H24" s="43" t="s">
        <v>213</v>
      </c>
      <c r="I24" s="43" t="s">
        <v>214</v>
      </c>
    </row>
    <row r="25" spans="2:9" ht="17.25">
      <c r="B25" s="48">
        <v>10201023</v>
      </c>
      <c r="C25" s="42" t="str">
        <f>IF(,"",VLOOKUP(B25,[1]程式讀取頁!$B:$C,2,0))</f>
        <v>蒙娜麗莎</v>
      </c>
      <c r="D25" s="41">
        <f t="shared" si="1"/>
        <v>20602300</v>
      </c>
      <c r="E25" s="41">
        <f t="shared" si="0"/>
        <v>20602399</v>
      </c>
      <c r="F25" s="43">
        <v>206</v>
      </c>
      <c r="G25" s="43" t="s">
        <v>182</v>
      </c>
      <c r="H25" s="43" t="s">
        <v>213</v>
      </c>
      <c r="I25" s="43" t="s">
        <v>214</v>
      </c>
    </row>
    <row r="26" spans="2:9" ht="17.25">
      <c r="B26" s="48">
        <v>10201024</v>
      </c>
      <c r="C26" s="42" t="str">
        <f>IF(,"",VLOOKUP(B26,[1]程式讀取頁!$B:$C,2,0))</f>
        <v>麥可里像</v>
      </c>
      <c r="D26" s="41">
        <f t="shared" si="1"/>
        <v>20602400</v>
      </c>
      <c r="E26" s="41">
        <f t="shared" si="0"/>
        <v>20602499</v>
      </c>
      <c r="F26" s="43">
        <v>206</v>
      </c>
      <c r="G26" s="43" t="s">
        <v>183</v>
      </c>
      <c r="H26" s="43" t="s">
        <v>213</v>
      </c>
      <c r="I26" s="43" t="s">
        <v>214</v>
      </c>
    </row>
    <row r="27" spans="2:9" ht="17.25">
      <c r="B27" s="48">
        <v>10201025</v>
      </c>
      <c r="C27" s="42" t="str">
        <f>IF(,"",VLOOKUP(B27,[1]程式讀取頁!$B:$C,2,0))</f>
        <v>宮女</v>
      </c>
      <c r="D27" s="41">
        <f t="shared" si="1"/>
        <v>20602500</v>
      </c>
      <c r="E27" s="41">
        <f t="shared" si="0"/>
        <v>20602599</v>
      </c>
      <c r="F27" s="43">
        <v>206</v>
      </c>
      <c r="G27" s="43" t="s">
        <v>184</v>
      </c>
      <c r="H27" s="43" t="s">
        <v>213</v>
      </c>
      <c r="I27" s="43" t="s">
        <v>214</v>
      </c>
    </row>
    <row r="28" spans="2:9" ht="17.25">
      <c r="B28" s="48">
        <v>10201026</v>
      </c>
      <c r="C28" s="42" t="str">
        <f>IF(,"",VLOOKUP(B28,[1]程式讀取頁!$B:$C,2,0))</f>
        <v>聖女泰瑞莎的幻象</v>
      </c>
      <c r="D28" s="41">
        <f t="shared" si="1"/>
        <v>20602600</v>
      </c>
      <c r="E28" s="41">
        <f t="shared" si="0"/>
        <v>20602699</v>
      </c>
      <c r="F28" s="43">
        <v>206</v>
      </c>
      <c r="G28" s="43" t="s">
        <v>185</v>
      </c>
      <c r="H28" s="43" t="s">
        <v>213</v>
      </c>
      <c r="I28" s="43" t="s">
        <v>214</v>
      </c>
    </row>
    <row r="29" spans="2:9" ht="17.25">
      <c r="B29" s="48">
        <v>10201027</v>
      </c>
      <c r="C29" s="42" t="str">
        <f>IF(,"",VLOOKUP(B29,[1]程式讀取頁!$B:$C,2,0))</f>
        <v>維也納望樓</v>
      </c>
      <c r="D29" s="41">
        <f t="shared" si="1"/>
        <v>20602700</v>
      </c>
      <c r="E29" s="41">
        <f t="shared" si="0"/>
        <v>20602799</v>
      </c>
      <c r="F29" s="43">
        <v>206</v>
      </c>
      <c r="G29" s="43" t="s">
        <v>186</v>
      </c>
      <c r="H29" s="43" t="s">
        <v>213</v>
      </c>
      <c r="I29" s="43" t="s">
        <v>214</v>
      </c>
    </row>
    <row r="30" spans="2:9" ht="17.25">
      <c r="B30" s="48">
        <v>10201028</v>
      </c>
      <c r="C30" s="42" t="str">
        <f>IF(,"",VLOOKUP(B30,[1]程式讀取頁!$B:$C,2,0))</f>
        <v>阿拉伯幻想</v>
      </c>
      <c r="D30" s="41">
        <f t="shared" si="1"/>
        <v>20602800</v>
      </c>
      <c r="E30" s="41">
        <f t="shared" si="0"/>
        <v>20602899</v>
      </c>
      <c r="F30" s="43">
        <v>206</v>
      </c>
      <c r="G30" s="43" t="s">
        <v>187</v>
      </c>
      <c r="H30" s="43" t="s">
        <v>213</v>
      </c>
      <c r="I30" s="43" t="s">
        <v>214</v>
      </c>
    </row>
    <row r="31" spans="2:9" ht="17.25">
      <c r="B31" s="48">
        <v>10201029</v>
      </c>
      <c r="C31" s="42" t="str">
        <f>IF(,"",VLOOKUP(B31,[1]程式讀取頁!$B:$C,2,0))</f>
        <v>拾穗者</v>
      </c>
      <c r="D31" s="41">
        <f t="shared" si="1"/>
        <v>20602900</v>
      </c>
      <c r="E31" s="41">
        <f t="shared" si="0"/>
        <v>20602999</v>
      </c>
      <c r="F31" s="43">
        <v>206</v>
      </c>
      <c r="G31" s="43" t="s">
        <v>188</v>
      </c>
      <c r="H31" s="43" t="s">
        <v>213</v>
      </c>
      <c r="I31" s="43" t="s">
        <v>214</v>
      </c>
    </row>
    <row r="32" spans="2:9" ht="17.25">
      <c r="B32" s="48">
        <v>10201030</v>
      </c>
      <c r="C32" s="42" t="str">
        <f>IF(,"",VLOOKUP(B32,[1]程式讀取頁!$B:$C,2,0))</f>
        <v>人物雕刻</v>
      </c>
      <c r="D32" s="41">
        <f t="shared" si="1"/>
        <v>20603000</v>
      </c>
      <c r="E32" s="41">
        <f t="shared" si="0"/>
        <v>20603099</v>
      </c>
      <c r="F32" s="43">
        <v>206</v>
      </c>
      <c r="G32" s="43" t="s">
        <v>189</v>
      </c>
      <c r="H32" s="43" t="s">
        <v>213</v>
      </c>
      <c r="I32" s="43" t="s">
        <v>214</v>
      </c>
    </row>
    <row r="33" spans="2:9" ht="17.25">
      <c r="B33" s="48">
        <v>10201031</v>
      </c>
      <c r="C33" s="42" t="str">
        <f>IF(,"",VLOOKUP(B33,[1]程式讀取頁!$B:$C,2,0))</f>
        <v>兵馬俑</v>
      </c>
      <c r="D33" s="41">
        <f t="shared" si="1"/>
        <v>20603100</v>
      </c>
      <c r="E33" s="41">
        <f t="shared" si="0"/>
        <v>20603199</v>
      </c>
      <c r="F33" s="43">
        <v>206</v>
      </c>
      <c r="G33" s="43" t="s">
        <v>190</v>
      </c>
      <c r="H33" s="43" t="s">
        <v>213</v>
      </c>
      <c r="I33" s="43" t="s">
        <v>214</v>
      </c>
    </row>
    <row r="34" spans="2:9" ht="17.25">
      <c r="B34" s="48">
        <v>10201032</v>
      </c>
      <c r="C34" s="42" t="str">
        <f>IF(,"",VLOOKUP(B34,[1]程式讀取頁!$B:$C,2,0))</f>
        <v>馴悍記</v>
      </c>
      <c r="D34" s="41">
        <f t="shared" si="1"/>
        <v>20603200</v>
      </c>
      <c r="E34" s="41">
        <f t="shared" si="0"/>
        <v>20603299</v>
      </c>
      <c r="F34" s="43">
        <v>206</v>
      </c>
      <c r="G34" s="43" t="s">
        <v>191</v>
      </c>
      <c r="H34" s="43" t="s">
        <v>213</v>
      </c>
      <c r="I34" s="43" t="s">
        <v>214</v>
      </c>
    </row>
    <row r="35" spans="2:9" ht="17.25">
      <c r="B35" s="48">
        <v>10201033</v>
      </c>
      <c r="C35" s="42" t="str">
        <f>IF(,"",VLOOKUP(B35,[1]程式讀取頁!$B:$C,2,0))</f>
        <v>參孫與達莉拉</v>
      </c>
      <c r="D35" s="41">
        <f t="shared" si="1"/>
        <v>20603300</v>
      </c>
      <c r="E35" s="41">
        <f t="shared" si="0"/>
        <v>20603399</v>
      </c>
      <c r="F35" s="43">
        <v>206</v>
      </c>
      <c r="G35" s="43" t="s">
        <v>193</v>
      </c>
      <c r="H35" s="43" t="s">
        <v>213</v>
      </c>
      <c r="I35" s="43" t="s">
        <v>214</v>
      </c>
    </row>
    <row r="36" spans="2:9" ht="17.25">
      <c r="B36" s="48">
        <v>10201034</v>
      </c>
      <c r="C36" s="42" t="str">
        <f>IF(,"",VLOOKUP(B36,[1]程式讀取頁!$B:$C,2,0))</f>
        <v>吶喊</v>
      </c>
      <c r="D36" s="41">
        <f t="shared" si="1"/>
        <v>20603400</v>
      </c>
      <c r="E36" s="41">
        <f t="shared" si="0"/>
        <v>20603499</v>
      </c>
      <c r="F36" s="43">
        <v>206</v>
      </c>
      <c r="G36" s="43" t="s">
        <v>194</v>
      </c>
      <c r="H36" s="43" t="s">
        <v>213</v>
      </c>
      <c r="I36" s="43" t="s">
        <v>214</v>
      </c>
    </row>
    <row r="37" spans="2:9" ht="17.25">
      <c r="B37" s="48">
        <v>10201035</v>
      </c>
      <c r="C37" s="42" t="str">
        <f>IF(,"",VLOOKUP(B37,[1]程式讀取頁!$B:$C,2,0))</f>
        <v>大衛像</v>
      </c>
      <c r="D37" s="41">
        <f t="shared" si="1"/>
        <v>20603500</v>
      </c>
      <c r="E37" s="41">
        <f t="shared" si="0"/>
        <v>20603599</v>
      </c>
      <c r="F37" s="43">
        <v>206</v>
      </c>
      <c r="G37" s="43" t="s">
        <v>195</v>
      </c>
      <c r="H37" s="43" t="s">
        <v>213</v>
      </c>
      <c r="I37" s="43" t="s">
        <v>214</v>
      </c>
    </row>
    <row r="38" spans="2:9" ht="17.25">
      <c r="B38" s="48">
        <v>10201036</v>
      </c>
      <c r="C38" s="42" t="str">
        <f>IF(,"",VLOOKUP(B38,[1]程式讀取頁!$B:$C,2,0))</f>
        <v>歌劇魅影</v>
      </c>
      <c r="D38" s="41">
        <f t="shared" si="1"/>
        <v>20603600</v>
      </c>
      <c r="E38" s="41">
        <f t="shared" si="0"/>
        <v>20603699</v>
      </c>
      <c r="F38" s="43">
        <v>206</v>
      </c>
      <c r="G38" s="43" t="s">
        <v>196</v>
      </c>
      <c r="H38" s="43" t="s">
        <v>213</v>
      </c>
      <c r="I38" s="43" t="s">
        <v>214</v>
      </c>
    </row>
    <row r="39" spans="2:9" ht="17.25">
      <c r="B39" s="48">
        <v>10201037</v>
      </c>
      <c r="C39" s="42" t="str">
        <f>IF(,"",VLOOKUP(B39,[1]程式讀取頁!$B:$C,2,0))</f>
        <v>吉思夢妲</v>
      </c>
      <c r="D39" s="41">
        <f t="shared" si="1"/>
        <v>20603700</v>
      </c>
      <c r="E39" s="41">
        <f t="shared" si="0"/>
        <v>20603799</v>
      </c>
      <c r="F39" s="43">
        <v>206</v>
      </c>
      <c r="G39" s="43" t="s">
        <v>197</v>
      </c>
      <c r="H39" s="43" t="s">
        <v>213</v>
      </c>
      <c r="I39" s="43" t="s">
        <v>214</v>
      </c>
    </row>
    <row r="40" spans="2:9" ht="17.25">
      <c r="B40" s="48">
        <v>10201038</v>
      </c>
      <c r="C40" s="42" t="str">
        <f>IF(,"",VLOOKUP(B40,[1]程式讀取頁!$B:$C,2,0))</f>
        <v>月光下的羊欄</v>
      </c>
      <c r="D40" s="41">
        <f t="shared" si="1"/>
        <v>20603800</v>
      </c>
      <c r="E40" s="41">
        <f t="shared" si="0"/>
        <v>20603899</v>
      </c>
      <c r="F40" s="43">
        <v>206</v>
      </c>
      <c r="G40" s="43" t="s">
        <v>198</v>
      </c>
      <c r="H40" s="43" t="s">
        <v>213</v>
      </c>
      <c r="I40" s="43" t="s">
        <v>214</v>
      </c>
    </row>
    <row r="41" spans="2:9" ht="17.25">
      <c r="B41" s="48">
        <v>10201039</v>
      </c>
      <c r="C41" s="42" t="str">
        <f>IF(,"",VLOOKUP(B41,[1]程式讀取頁!$B:$C,2,0))</f>
        <v>星夜</v>
      </c>
      <c r="D41" s="41">
        <f t="shared" si="1"/>
        <v>20603900</v>
      </c>
      <c r="E41" s="41">
        <f t="shared" si="0"/>
        <v>20603999</v>
      </c>
      <c r="F41" s="43">
        <v>206</v>
      </c>
      <c r="G41" s="43" t="s">
        <v>199</v>
      </c>
      <c r="H41" s="43" t="s">
        <v>213</v>
      </c>
      <c r="I41" s="43" t="s">
        <v>214</v>
      </c>
    </row>
    <row r="42" spans="2:9" ht="17.25">
      <c r="B42" s="48">
        <v>10201040</v>
      </c>
      <c r="C42" s="42" t="str">
        <f>IF(,"",VLOOKUP(B42,[1]程式讀取頁!$B:$C,2,0))</f>
        <v>斯芬克斯獅身人面像</v>
      </c>
      <c r="D42" s="41">
        <f t="shared" si="1"/>
        <v>20604000</v>
      </c>
      <c r="E42" s="41">
        <f t="shared" si="0"/>
        <v>20604099</v>
      </c>
      <c r="F42" s="43">
        <v>206</v>
      </c>
      <c r="G42" s="43" t="s">
        <v>200</v>
      </c>
      <c r="H42" s="43" t="s">
        <v>213</v>
      </c>
      <c r="I42" s="43" t="s">
        <v>214</v>
      </c>
    </row>
    <row r="43" spans="2:9" ht="17.25">
      <c r="B43" s="48">
        <v>10201041</v>
      </c>
      <c r="C43" s="42" t="str">
        <f>IF(,"",VLOOKUP(B43,[1]程式讀取頁!$B:$C,2,0))</f>
        <v>楔形文字泥板</v>
      </c>
      <c r="D43" s="41">
        <f t="shared" si="1"/>
        <v>20604100</v>
      </c>
      <c r="E43" s="41">
        <f t="shared" si="0"/>
        <v>20604199</v>
      </c>
      <c r="F43" s="43">
        <v>206</v>
      </c>
      <c r="G43" s="43" t="s">
        <v>201</v>
      </c>
      <c r="H43" s="43" t="s">
        <v>213</v>
      </c>
      <c r="I43" s="43" t="s">
        <v>214</v>
      </c>
    </row>
    <row r="44" spans="2:9" ht="17.25">
      <c r="B44" s="48">
        <v>10201042</v>
      </c>
      <c r="C44" s="42" t="str">
        <f>IF(,"",VLOOKUP(B44,[1]程式讀取頁!$B:$C,2,0))</f>
        <v>漢摩拉比法典碑</v>
      </c>
      <c r="D44" s="41">
        <f t="shared" si="1"/>
        <v>20604200</v>
      </c>
      <c r="E44" s="41">
        <f t="shared" si="0"/>
        <v>20604299</v>
      </c>
      <c r="F44" s="43">
        <v>206</v>
      </c>
      <c r="G44" s="43" t="s">
        <v>202</v>
      </c>
      <c r="H44" s="43" t="s">
        <v>213</v>
      </c>
      <c r="I44" s="43" t="s">
        <v>214</v>
      </c>
    </row>
    <row r="45" spans="2:9" ht="17.25">
      <c r="B45" s="48">
        <v>10201043</v>
      </c>
      <c r="C45" s="42" t="str">
        <f>IF(,"",VLOOKUP(B45,[1]程式讀取頁!$B:$C,2,0))</f>
        <v>貝多芬命運交響曲</v>
      </c>
      <c r="D45" s="41">
        <f t="shared" si="1"/>
        <v>20604300</v>
      </c>
      <c r="E45" s="41">
        <f t="shared" si="0"/>
        <v>20604399</v>
      </c>
      <c r="F45" s="43">
        <v>206</v>
      </c>
      <c r="G45" s="43" t="s">
        <v>203</v>
      </c>
      <c r="H45" s="43" t="s">
        <v>213</v>
      </c>
      <c r="I45" s="43" t="s">
        <v>214</v>
      </c>
    </row>
    <row r="46" spans="2:9" ht="17.25">
      <c r="B46" s="48">
        <v>10201044</v>
      </c>
      <c r="C46" s="42" t="str">
        <f>IF(,"",VLOOKUP(B46,[1]程式讀取頁!$B:$C,2,0))</f>
        <v>貝多芬歡樂頌</v>
      </c>
      <c r="D46" s="41">
        <f t="shared" si="1"/>
        <v>20604400</v>
      </c>
      <c r="E46" s="41">
        <f t="shared" si="0"/>
        <v>20604499</v>
      </c>
      <c r="F46" s="43">
        <v>206</v>
      </c>
      <c r="G46" s="43" t="s">
        <v>204</v>
      </c>
      <c r="H46" s="43" t="s">
        <v>213</v>
      </c>
      <c r="I46" s="43" t="s">
        <v>214</v>
      </c>
    </row>
    <row r="47" spans="2:9" ht="17.25">
      <c r="B47" s="48">
        <v>10201045</v>
      </c>
      <c r="C47" s="42" t="str">
        <f>IF(,"",VLOOKUP(B47,[1]程式讀取頁!$B:$C,2,0))</f>
        <v>氣球狗</v>
      </c>
      <c r="D47" s="41">
        <f t="shared" si="1"/>
        <v>20604500</v>
      </c>
      <c r="E47" s="41">
        <f t="shared" si="0"/>
        <v>20604599</v>
      </c>
      <c r="F47" s="43">
        <v>206</v>
      </c>
      <c r="G47" s="43" t="s">
        <v>205</v>
      </c>
      <c r="H47" s="43" t="s">
        <v>213</v>
      </c>
      <c r="I47" s="43" t="s">
        <v>214</v>
      </c>
    </row>
    <row r="48" spans="2:9" ht="17.25">
      <c r="B48" s="48">
        <v>10201046</v>
      </c>
      <c r="C48" s="42" t="str">
        <f>IF(,"",VLOOKUP(B48,[1]程式讀取頁!$B:$C,2,0))</f>
        <v>創世紀</v>
      </c>
      <c r="D48" s="41">
        <f t="shared" si="1"/>
        <v>20604600</v>
      </c>
      <c r="E48" s="41">
        <f t="shared" si="0"/>
        <v>20604699</v>
      </c>
      <c r="F48" s="43">
        <v>206</v>
      </c>
      <c r="G48" s="43" t="s">
        <v>206</v>
      </c>
      <c r="H48" s="43" t="s">
        <v>213</v>
      </c>
      <c r="I48" s="43" t="s">
        <v>214</v>
      </c>
    </row>
    <row r="49" spans="2:9" ht="17.25">
      <c r="B49" s="48">
        <v>10201047</v>
      </c>
      <c r="C49" s="42" t="str">
        <f>IF(,"",VLOOKUP(B49,[1]程式讀取頁!$B:$C,2,0))</f>
        <v>圖坦卡門黃金面具</v>
      </c>
      <c r="D49" s="41">
        <f t="shared" si="1"/>
        <v>20604700</v>
      </c>
      <c r="E49" s="41">
        <f t="shared" si="0"/>
        <v>20604799</v>
      </c>
      <c r="F49" s="43">
        <v>206</v>
      </c>
      <c r="G49" s="43" t="s">
        <v>207</v>
      </c>
      <c r="H49" s="43" t="s">
        <v>213</v>
      </c>
      <c r="I49" s="43" t="s">
        <v>214</v>
      </c>
    </row>
    <row r="50" spans="2:9" ht="17.25">
      <c r="B50" s="48">
        <v>10201048</v>
      </c>
      <c r="C50" s="42" t="str">
        <f>IF(,"",VLOOKUP(B50,[1]程式讀取頁!$B:$C,2,0))</f>
        <v>水晶骷髏頭</v>
      </c>
      <c r="D50" s="41">
        <f t="shared" si="1"/>
        <v>20604800</v>
      </c>
      <c r="E50" s="41">
        <f t="shared" si="0"/>
        <v>20604899</v>
      </c>
      <c r="F50" s="43">
        <v>206</v>
      </c>
      <c r="G50" s="43" t="s">
        <v>208</v>
      </c>
      <c r="H50" s="43" t="s">
        <v>213</v>
      </c>
      <c r="I50" s="43" t="s">
        <v>214</v>
      </c>
    </row>
    <row r="51" spans="2:9" ht="17.25">
      <c r="B51" s="48">
        <v>10201049</v>
      </c>
      <c r="C51" s="42" t="str">
        <f>IF(,"",VLOOKUP(B51,[1]程式讀取頁!$B:$C,2,0))</f>
        <v>清明上河圖</v>
      </c>
      <c r="D51" s="41">
        <f t="shared" si="1"/>
        <v>20604900</v>
      </c>
      <c r="E51" s="41">
        <f t="shared" si="0"/>
        <v>20604999</v>
      </c>
      <c r="F51" s="43">
        <v>206</v>
      </c>
      <c r="G51" s="43" t="s">
        <v>209</v>
      </c>
      <c r="H51" s="43" t="s">
        <v>213</v>
      </c>
      <c r="I51" s="43" t="s">
        <v>214</v>
      </c>
    </row>
    <row r="52" spans="2:9" ht="17.25">
      <c r="B52" s="48">
        <v>10201050</v>
      </c>
      <c r="C52" s="42" t="str">
        <f>IF(,"",VLOOKUP(B52,[1]程式讀取頁!$B:$C,2,0))</f>
        <v>快雪時晴帖</v>
      </c>
      <c r="D52" s="41">
        <f t="shared" si="1"/>
        <v>20605000</v>
      </c>
      <c r="E52" s="41">
        <f t="shared" si="0"/>
        <v>20605099</v>
      </c>
      <c r="F52" s="43">
        <v>206</v>
      </c>
      <c r="G52" s="43" t="s">
        <v>210</v>
      </c>
      <c r="H52" s="43" t="s">
        <v>213</v>
      </c>
      <c r="I52" s="43" t="s">
        <v>214</v>
      </c>
    </row>
    <row r="53" spans="2:9" ht="17.25">
      <c r="B53" s="48">
        <v>10201051</v>
      </c>
      <c r="C53" s="42" t="str">
        <f>IF(,"",VLOOKUP(B53,[1]程式讀取頁!$B:$C,2,0))</f>
        <v>巴黎聖母院</v>
      </c>
      <c r="D53" s="41">
        <f t="shared" si="1"/>
        <v>20605100</v>
      </c>
      <c r="E53" s="41">
        <f t="shared" si="0"/>
        <v>20605199</v>
      </c>
      <c r="F53" s="43">
        <v>206</v>
      </c>
      <c r="G53" s="43" t="s">
        <v>211</v>
      </c>
      <c r="H53" s="43" t="s">
        <v>213</v>
      </c>
      <c r="I53" s="43" t="s">
        <v>214</v>
      </c>
    </row>
    <row r="54" spans="2:9" ht="17.25">
      <c r="B54" s="48">
        <v>10201052</v>
      </c>
      <c r="C54" s="42" t="str">
        <f>IF(,"",VLOOKUP(B54,[1]程式讀取頁!$B:$C,2,0))</f>
        <v>萬葉集</v>
      </c>
      <c r="D54" s="41">
        <f t="shared" si="1"/>
        <v>20605200</v>
      </c>
      <c r="E54" s="41">
        <f t="shared" si="0"/>
        <v>20605299</v>
      </c>
      <c r="F54" s="43">
        <v>206</v>
      </c>
      <c r="G54" s="43" t="s">
        <v>212</v>
      </c>
      <c r="H54" s="43" t="s">
        <v>213</v>
      </c>
      <c r="I54" s="43" t="s">
        <v>214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程式讀取頁</vt:lpstr>
      <vt:lpstr>更新歷程-必保留此頁</vt:lpstr>
      <vt:lpstr>表格製作提醒-必保留此頁</vt:lpstr>
      <vt:lpstr>對應名稱與負責人</vt:lpstr>
      <vt:lpstr>CG表編號規劃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2019-01-22T09:29:08Z</dcterms:created>
  <dcterms:modified xsi:type="dcterms:W3CDTF">2019-05-29T02:06:38Z</dcterms:modified>
</cp:coreProperties>
</file>