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8800" windowHeight="12885" tabRatio="821"/>
  </bookViews>
  <sheets>
    <sheet name="歷程" sheetId="18" r:id="rId1"/>
    <sheet name="大綱" sheetId="1" state="hidden" r:id="rId2"/>
    <sheet name="3-1白衣男子與貓咪" sheetId="19" r:id="rId3"/>
    <sheet name="3-2換裝" sheetId="12" r:id="rId4"/>
    <sheet name="3-3王國偶像" sheetId="24" r:id="rId5"/>
    <sheet name="3-4我們之間的關係" sheetId="20" r:id="rId6"/>
    <sheet name="3-5是你  ！" sheetId="21" r:id="rId7"/>
    <sheet name="3-6換裝" sheetId="13" r:id="rId8"/>
    <sheet name="3-7思念是一種病" sheetId="2" r:id="rId9"/>
    <sheet name="3-8一首歌的時間" sheetId="16" r:id="rId10"/>
    <sheet name="3-9換裝" sheetId="14" r:id="rId11"/>
    <sheet name="3-10不請自來的傢伙" sheetId="23" r:id="rId12"/>
    <sheet name="代號" sheetId="6" r:id="rId13"/>
  </sheets>
  <externalReferences>
    <externalReference r:id="rId14"/>
    <externalReference r:id="rId15"/>
  </externalReferences>
  <definedNames>
    <definedName name="_xlnm._FilterDatabase" localSheetId="11" hidden="1">'3-10不請自來的傢伙'!$B$5:$Q$71</definedName>
    <definedName name="_xlnm._FilterDatabase" localSheetId="2" hidden="1">'3-1白衣男子與貓咪'!$B$5:$Q$65</definedName>
    <definedName name="_xlnm._FilterDatabase" localSheetId="4" hidden="1">'3-3王國偶像'!$B$5:$Q$64</definedName>
    <definedName name="_xlnm._FilterDatabase" localSheetId="5" hidden="1">'3-4我們之間的關係'!$B$5:$Q$59</definedName>
    <definedName name="_xlnm._FilterDatabase" localSheetId="6" hidden="1">'3-5是你  ！'!$B$5:$Q$67</definedName>
    <definedName name="_xlnm._FilterDatabase" localSheetId="8" hidden="1">'3-7思念是一種病'!$B$5:$Q$66</definedName>
    <definedName name="_xlnm._FilterDatabase" localSheetId="9" hidden="1">'3-8一首歌的時間'!$B$5:$Q$63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3" i="23" l="1"/>
  <c r="C44" i="23"/>
  <c r="C46" i="23"/>
  <c r="N35" i="16"/>
  <c r="N34" i="16"/>
  <c r="N32" i="16"/>
  <c r="N57" i="2"/>
  <c r="N54" i="2"/>
  <c r="N58" i="2"/>
  <c r="N55" i="2"/>
  <c r="N21" i="2"/>
  <c r="N8" i="20"/>
  <c r="N37" i="24"/>
  <c r="C10" i="23"/>
  <c r="O10" i="23" s="1"/>
  <c r="C11" i="23"/>
  <c r="C12" i="23"/>
  <c r="C13" i="23"/>
  <c r="C15" i="23"/>
  <c r="C16" i="23"/>
  <c r="O16" i="23" s="1"/>
  <c r="C19" i="23"/>
  <c r="C20" i="23"/>
  <c r="C21" i="23"/>
  <c r="C26" i="23"/>
  <c r="C27" i="23"/>
  <c r="C28" i="23"/>
  <c r="C29" i="23"/>
  <c r="C31" i="23"/>
  <c r="C32" i="23"/>
  <c r="C33" i="23"/>
  <c r="C34" i="23"/>
  <c r="C35" i="23"/>
  <c r="C38" i="23"/>
  <c r="C39" i="23"/>
  <c r="C40" i="23"/>
  <c r="C41" i="23"/>
  <c r="C42" i="23"/>
  <c r="C43" i="23"/>
  <c r="C50" i="23"/>
  <c r="C51" i="23"/>
  <c r="C52" i="23"/>
  <c r="C53" i="23"/>
  <c r="C30" i="16"/>
  <c r="C32" i="16"/>
  <c r="C34" i="16"/>
  <c r="C35" i="16"/>
  <c r="C37" i="16"/>
  <c r="C40" i="16"/>
  <c r="O40" i="16" s="1"/>
  <c r="C41" i="16"/>
  <c r="C42" i="16"/>
  <c r="C43" i="16"/>
  <c r="C44" i="16"/>
  <c r="C45" i="16"/>
  <c r="C49" i="16"/>
  <c r="C50" i="16"/>
  <c r="C54" i="16"/>
  <c r="C55" i="16"/>
  <c r="C57" i="16"/>
  <c r="C58" i="16"/>
  <c r="C59" i="16"/>
  <c r="C60" i="16"/>
  <c r="C61" i="16"/>
  <c r="C63" i="16"/>
  <c r="C8" i="16"/>
  <c r="C9" i="16"/>
  <c r="O9" i="16" s="1"/>
  <c r="C10" i="16"/>
  <c r="C12" i="16"/>
  <c r="C13" i="16"/>
  <c r="C14" i="16"/>
  <c r="C15" i="16"/>
  <c r="C16" i="16"/>
  <c r="C17" i="16"/>
  <c r="C18" i="16"/>
  <c r="C19" i="16"/>
  <c r="C20" i="16"/>
  <c r="C21" i="16"/>
  <c r="C22" i="16"/>
  <c r="C23" i="16"/>
  <c r="C24" i="16"/>
  <c r="C25" i="16"/>
  <c r="C27" i="16"/>
  <c r="C28" i="16"/>
  <c r="C8" i="2"/>
  <c r="C9" i="2"/>
  <c r="O41" i="2" s="1"/>
  <c r="C10" i="2"/>
  <c r="C11" i="2"/>
  <c r="C12" i="2"/>
  <c r="C13" i="2"/>
  <c r="C14" i="2"/>
  <c r="C17" i="2"/>
  <c r="C18" i="2"/>
  <c r="C19" i="2"/>
  <c r="C20" i="2"/>
  <c r="C21" i="2"/>
  <c r="C22" i="2"/>
  <c r="C24" i="2"/>
  <c r="C30" i="2"/>
  <c r="C31" i="2"/>
  <c r="C32" i="2"/>
  <c r="C33" i="2"/>
  <c r="C34" i="2"/>
  <c r="C35" i="2"/>
  <c r="C36" i="2"/>
  <c r="C38" i="2"/>
  <c r="C39" i="2"/>
  <c r="O39" i="2" s="1"/>
  <c r="C40" i="2"/>
  <c r="C41" i="2"/>
  <c r="C42" i="2"/>
  <c r="C43" i="2"/>
  <c r="C45" i="2"/>
  <c r="C46" i="2"/>
  <c r="O46" i="2" s="1"/>
  <c r="C47" i="2"/>
  <c r="C48" i="2"/>
  <c r="C49" i="2"/>
  <c r="O49" i="2" s="1"/>
  <c r="C51" i="2"/>
  <c r="O51" i="2" s="1"/>
  <c r="C52" i="2"/>
  <c r="C54" i="2"/>
  <c r="O54" i="2" s="1"/>
  <c r="C55" i="2"/>
  <c r="C57" i="2"/>
  <c r="O57" i="2" s="1"/>
  <c r="C58" i="2"/>
  <c r="C60" i="2"/>
  <c r="C61" i="2"/>
  <c r="O61" i="2" s="1"/>
  <c r="C62" i="2"/>
  <c r="O62" i="2" s="1"/>
  <c r="C63" i="2"/>
  <c r="C64" i="2"/>
  <c r="C65" i="2"/>
  <c r="C60" i="21"/>
  <c r="C62" i="21"/>
  <c r="C63" i="21"/>
  <c r="C64" i="21"/>
  <c r="C65" i="21"/>
  <c r="C66" i="21"/>
  <c r="C57" i="21"/>
  <c r="C55" i="21"/>
  <c r="C54" i="21"/>
  <c r="C53" i="21"/>
  <c r="C51" i="21"/>
  <c r="C48" i="21"/>
  <c r="C47" i="21"/>
  <c r="C46" i="21"/>
  <c r="C44" i="21"/>
  <c r="C43" i="21"/>
  <c r="C41" i="21"/>
  <c r="C33" i="21"/>
  <c r="C28" i="21"/>
  <c r="C24" i="21"/>
  <c r="C23" i="21"/>
  <c r="C20" i="21"/>
  <c r="C19" i="21"/>
  <c r="C18" i="21"/>
  <c r="C17" i="21"/>
  <c r="C16" i="21"/>
  <c r="C15" i="21"/>
  <c r="C14" i="21"/>
  <c r="C13" i="21"/>
  <c r="C12" i="21"/>
  <c r="C11" i="21"/>
  <c r="C10" i="21"/>
  <c r="C9" i="21"/>
  <c r="O9" i="21" s="1"/>
  <c r="C8" i="21"/>
  <c r="O8" i="21" s="1"/>
  <c r="C8" i="20"/>
  <c r="O7" i="20" s="1"/>
  <c r="C9" i="20"/>
  <c r="C10" i="20"/>
  <c r="C11" i="20"/>
  <c r="C13" i="20"/>
  <c r="C14" i="20"/>
  <c r="C15" i="20"/>
  <c r="C16" i="20"/>
  <c r="C17" i="20"/>
  <c r="C18" i="20"/>
  <c r="C20" i="20"/>
  <c r="C21" i="20"/>
  <c r="C22" i="20"/>
  <c r="C25" i="20"/>
  <c r="C26" i="20"/>
  <c r="C27" i="20"/>
  <c r="C28" i="20"/>
  <c r="C29" i="20"/>
  <c r="C30" i="20"/>
  <c r="C31" i="20"/>
  <c r="C33" i="20"/>
  <c r="C34" i="20"/>
  <c r="C35" i="20"/>
  <c r="C36" i="20"/>
  <c r="C37" i="20"/>
  <c r="C38" i="20"/>
  <c r="C39" i="20"/>
  <c r="C40" i="20"/>
  <c r="C41" i="20"/>
  <c r="C42" i="20"/>
  <c r="C43" i="20"/>
  <c r="C44" i="20"/>
  <c r="C45" i="20"/>
  <c r="C46" i="20"/>
  <c r="C47" i="20"/>
  <c r="C49" i="20"/>
  <c r="C50" i="20"/>
  <c r="C53" i="20"/>
  <c r="C55" i="20"/>
  <c r="C56" i="20"/>
  <c r="C57" i="20"/>
  <c r="C58" i="20"/>
  <c r="C59" i="20"/>
  <c r="C9" i="24"/>
  <c r="O9" i="24" s="1"/>
  <c r="C11" i="24"/>
  <c r="C12" i="24"/>
  <c r="C13" i="24"/>
  <c r="C14" i="24"/>
  <c r="C15" i="24"/>
  <c r="C16" i="24"/>
  <c r="C18" i="24"/>
  <c r="C19" i="24"/>
  <c r="C20" i="24"/>
  <c r="C21" i="24"/>
  <c r="C22" i="24"/>
  <c r="C23" i="24"/>
  <c r="C24" i="24"/>
  <c r="C25" i="24"/>
  <c r="C26" i="24"/>
  <c r="C27" i="24"/>
  <c r="C28" i="24"/>
  <c r="C30" i="24"/>
  <c r="C31" i="24"/>
  <c r="C32" i="24"/>
  <c r="C33" i="24"/>
  <c r="C34" i="24"/>
  <c r="C37" i="24"/>
  <c r="C38" i="24"/>
  <c r="C40" i="24"/>
  <c r="C41" i="24"/>
  <c r="C42" i="24"/>
  <c r="C43" i="24"/>
  <c r="C44" i="24"/>
  <c r="C45" i="24"/>
  <c r="C46" i="24"/>
  <c r="C47" i="24"/>
  <c r="C49" i="24"/>
  <c r="C52" i="24"/>
  <c r="C53" i="24"/>
  <c r="C54" i="24"/>
  <c r="C56" i="24"/>
  <c r="C58" i="24"/>
  <c r="C59" i="24"/>
  <c r="C60" i="24"/>
  <c r="C61" i="24"/>
  <c r="C64" i="24"/>
  <c r="C52" i="19"/>
  <c r="C45" i="19"/>
  <c r="C41" i="19"/>
  <c r="C38" i="19"/>
  <c r="C36" i="19"/>
  <c r="C37" i="19"/>
  <c r="C25" i="19"/>
  <c r="C24" i="19"/>
  <c r="C22" i="19"/>
  <c r="C44" i="19"/>
  <c r="C42" i="19"/>
  <c r="C40" i="19"/>
  <c r="C29" i="19"/>
  <c r="C27" i="19"/>
  <c r="C23" i="19"/>
  <c r="C21" i="19"/>
  <c r="C18" i="19"/>
  <c r="O36" i="23" l="1"/>
  <c r="O32" i="23"/>
  <c r="O28" i="23"/>
  <c r="O53" i="23"/>
  <c r="O44" i="23"/>
  <c r="O20" i="23"/>
  <c r="O24" i="23"/>
  <c r="O12" i="23"/>
  <c r="O52" i="23"/>
  <c r="O40" i="23"/>
  <c r="O51" i="23"/>
  <c r="O43" i="23"/>
  <c r="O39" i="23"/>
  <c r="O35" i="23"/>
  <c r="O31" i="23"/>
  <c r="O27" i="23"/>
  <c r="O23" i="23"/>
  <c r="O19" i="23"/>
  <c r="O15" i="23"/>
  <c r="O11" i="23"/>
  <c r="O50" i="23"/>
  <c r="O46" i="23"/>
  <c r="O42" i="23"/>
  <c r="O38" i="23"/>
  <c r="O34" i="23"/>
  <c r="O30" i="23"/>
  <c r="O26" i="23"/>
  <c r="O41" i="23"/>
  <c r="O33" i="23"/>
  <c r="O29" i="23"/>
  <c r="O21" i="23"/>
  <c r="O13" i="23"/>
  <c r="O61" i="16"/>
  <c r="O59" i="16"/>
  <c r="O63" i="16"/>
  <c r="O41" i="16"/>
  <c r="O34" i="16"/>
  <c r="O35" i="16"/>
  <c r="O43" i="16"/>
  <c r="O37" i="16"/>
  <c r="O60" i="16"/>
  <c r="O58" i="16"/>
  <c r="O28" i="16"/>
  <c r="O23" i="16"/>
  <c r="O19" i="16"/>
  <c r="O15" i="16"/>
  <c r="O10" i="16"/>
  <c r="O42" i="16"/>
  <c r="O45" i="16"/>
  <c r="O30" i="16"/>
  <c r="O57" i="16"/>
  <c r="O49" i="16"/>
  <c r="O27" i="16"/>
  <c r="O22" i="16"/>
  <c r="O18" i="16"/>
  <c r="O14" i="16"/>
  <c r="O55" i="16"/>
  <c r="O25" i="16"/>
  <c r="O21" i="16"/>
  <c r="O17" i="16"/>
  <c r="O13" i="16"/>
  <c r="O32" i="16"/>
  <c r="O54" i="16"/>
  <c r="O44" i="16"/>
  <c r="O24" i="16"/>
  <c r="O20" i="16"/>
  <c r="O16" i="16"/>
  <c r="O12" i="16"/>
  <c r="O50" i="16"/>
  <c r="O39" i="16"/>
  <c r="O38" i="16"/>
  <c r="O8" i="16"/>
  <c r="O60" i="2"/>
  <c r="O65" i="2"/>
  <c r="O45" i="2"/>
  <c r="O40" i="2"/>
  <c r="O35" i="2"/>
  <c r="O31" i="2"/>
  <c r="O17" i="2"/>
  <c r="O48" i="2"/>
  <c r="O43" i="2"/>
  <c r="O34" i="2"/>
  <c r="O30" i="2"/>
  <c r="O20" i="2"/>
  <c r="O14" i="2"/>
  <c r="O10" i="2"/>
  <c r="O21" i="2"/>
  <c r="O64" i="2"/>
  <c r="O63" i="2"/>
  <c r="O52" i="2"/>
  <c r="O47" i="2"/>
  <c r="O42" i="2"/>
  <c r="O38" i="2"/>
  <c r="O33" i="2"/>
  <c r="O24" i="2"/>
  <c r="O13" i="2"/>
  <c r="O9" i="2"/>
  <c r="O55" i="2"/>
  <c r="O36" i="2"/>
  <c r="O32" i="2"/>
  <c r="O22" i="2"/>
  <c r="O18" i="2"/>
  <c r="O12" i="2"/>
  <c r="O58" i="2"/>
  <c r="O8" i="2"/>
  <c r="O19" i="2"/>
  <c r="O11" i="2"/>
  <c r="O51" i="21"/>
  <c r="O53" i="21"/>
  <c r="O65" i="21"/>
  <c r="O60" i="21"/>
  <c r="O63" i="21"/>
  <c r="O10" i="21"/>
  <c r="O13" i="21"/>
  <c r="O14" i="21"/>
  <c r="O18" i="21"/>
  <c r="O11" i="21"/>
  <c r="O15" i="21"/>
  <c r="O23" i="21"/>
  <c r="O43" i="21"/>
  <c r="O47" i="21"/>
  <c r="O55" i="21"/>
  <c r="O19" i="21"/>
  <c r="O12" i="21"/>
  <c r="O16" i="21"/>
  <c r="O20" i="21"/>
  <c r="O24" i="21"/>
  <c r="O28" i="21"/>
  <c r="O44" i="21"/>
  <c r="O48" i="21"/>
  <c r="O66" i="21"/>
  <c r="O62" i="21"/>
  <c r="O17" i="21"/>
  <c r="O33" i="21"/>
  <c r="O41" i="21"/>
  <c r="O57" i="21"/>
  <c r="O46" i="21"/>
  <c r="O54" i="21"/>
  <c r="O64" i="21"/>
  <c r="O45" i="20"/>
  <c r="O41" i="20"/>
  <c r="O56" i="20"/>
  <c r="O35" i="20"/>
  <c r="O39" i="20"/>
  <c r="O53" i="20"/>
  <c r="O9" i="20"/>
  <c r="O58" i="20"/>
  <c r="O42" i="20"/>
  <c r="O38" i="20"/>
  <c r="O34" i="20"/>
  <c r="O10" i="20"/>
  <c r="O55" i="20"/>
  <c r="O43" i="20"/>
  <c r="O8" i="20"/>
  <c r="O57" i="20"/>
  <c r="O6" i="20"/>
  <c r="O44" i="20"/>
  <c r="O36" i="20"/>
  <c r="O40" i="20"/>
  <c r="O11" i="20"/>
  <c r="O12" i="20"/>
  <c r="O19" i="20"/>
  <c r="O23" i="20"/>
  <c r="O48" i="20"/>
  <c r="O21" i="20"/>
  <c r="O18" i="20"/>
  <c r="O52" i="20"/>
  <c r="O13" i="20"/>
  <c r="O16" i="20"/>
  <c r="O51" i="20"/>
  <c r="O47" i="20"/>
  <c r="O31" i="20"/>
  <c r="O27" i="20"/>
  <c r="O15" i="20"/>
  <c r="O26" i="20"/>
  <c r="O17" i="20"/>
  <c r="O22" i="20"/>
  <c r="O14" i="20"/>
  <c r="O24" i="20"/>
  <c r="O20" i="20"/>
  <c r="O28" i="20"/>
  <c r="O30" i="20"/>
  <c r="O49" i="24"/>
  <c r="O54" i="24"/>
  <c r="O64" i="24"/>
  <c r="O48" i="24"/>
  <c r="O11" i="24"/>
  <c r="O59" i="24"/>
  <c r="O15" i="24"/>
  <c r="O19" i="24"/>
  <c r="O16" i="24"/>
  <c r="O12" i="24"/>
  <c r="O18" i="24"/>
  <c r="O14" i="24"/>
  <c r="O47" i="24"/>
  <c r="O27" i="24"/>
  <c r="O61" i="24"/>
  <c r="O53" i="24"/>
  <c r="O45" i="24"/>
  <c r="O41" i="24"/>
  <c r="O37" i="24"/>
  <c r="O33" i="24"/>
  <c r="O25" i="24"/>
  <c r="O21" i="24"/>
  <c r="O31" i="24"/>
  <c r="O60" i="24"/>
  <c r="O56" i="24"/>
  <c r="O52" i="24"/>
  <c r="O44" i="24"/>
  <c r="O40" i="24"/>
  <c r="O32" i="24"/>
  <c r="O28" i="24"/>
  <c r="O24" i="24"/>
  <c r="O20" i="24"/>
  <c r="O43" i="24"/>
  <c r="O23" i="24"/>
  <c r="O58" i="24"/>
  <c r="O46" i="24"/>
  <c r="O42" i="24"/>
  <c r="O38" i="24"/>
  <c r="O34" i="24"/>
  <c r="O30" i="24"/>
  <c r="O26" i="24"/>
  <c r="O22" i="24"/>
  <c r="O13" i="24"/>
  <c r="O49" i="20"/>
  <c r="O37" i="20"/>
  <c r="O33" i="20"/>
  <c r="O29" i="20"/>
  <c r="O25" i="20"/>
  <c r="O32" i="20"/>
  <c r="O54" i="20"/>
  <c r="O50" i="20"/>
  <c r="O46" i="20"/>
  <c r="N50" i="16" l="1"/>
  <c r="N51" i="16"/>
  <c r="N52" i="16"/>
  <c r="N53" i="16"/>
  <c r="N54" i="16"/>
  <c r="N55" i="16"/>
  <c r="N56" i="16"/>
  <c r="N57" i="16"/>
  <c r="N58" i="16"/>
  <c r="N59" i="16"/>
  <c r="N60" i="16"/>
  <c r="N61" i="16"/>
  <c r="N62" i="16"/>
  <c r="N63" i="16"/>
  <c r="N45" i="16"/>
  <c r="N44" i="16"/>
  <c r="N47" i="16"/>
  <c r="N40" i="16"/>
  <c r="N41" i="16"/>
  <c r="N42" i="16"/>
  <c r="N43" i="16"/>
  <c r="N46" i="16"/>
  <c r="N37" i="16"/>
  <c r="N30" i="16"/>
  <c r="N29" i="16"/>
  <c r="N27" i="16"/>
  <c r="N26" i="16"/>
  <c r="N28" i="16"/>
  <c r="N20" i="23"/>
  <c r="N49" i="16"/>
  <c r="N26" i="24"/>
  <c r="N14" i="16"/>
  <c r="N23" i="16"/>
  <c r="N21" i="16"/>
  <c r="N20" i="16"/>
  <c r="N16" i="16"/>
  <c r="N15" i="16"/>
  <c r="N19" i="16"/>
  <c r="N18" i="16"/>
  <c r="N17" i="16"/>
  <c r="N42" i="23"/>
  <c r="N41" i="23"/>
  <c r="N40" i="23"/>
  <c r="N43" i="23"/>
  <c r="N39" i="23"/>
  <c r="N38" i="23"/>
  <c r="N34" i="23"/>
  <c r="N33" i="23"/>
  <c r="N32" i="23"/>
  <c r="N31" i="23"/>
  <c r="N11" i="16" l="1"/>
  <c r="N45" i="19"/>
  <c r="N44" i="19"/>
  <c r="N65" i="2" l="1"/>
  <c r="N53" i="23" l="1"/>
  <c r="N52" i="23"/>
  <c r="N51" i="23"/>
  <c r="N50" i="23"/>
  <c r="N47" i="23"/>
  <c r="N46" i="23"/>
  <c r="N45" i="23"/>
  <c r="N49" i="23"/>
  <c r="N48" i="23"/>
  <c r="N44" i="23"/>
  <c r="N25" i="23"/>
  <c r="N37" i="23"/>
  <c r="N36" i="23"/>
  <c r="N35" i="23"/>
  <c r="N29" i="23"/>
  <c r="N30" i="23"/>
  <c r="N28" i="23"/>
  <c r="N27" i="23"/>
  <c r="N26" i="23"/>
  <c r="N22" i="23"/>
  <c r="N21" i="23"/>
  <c r="N19" i="23"/>
  <c r="N24" i="23" l="1"/>
  <c r="N23" i="23"/>
  <c r="N18" i="23"/>
  <c r="N17" i="23"/>
  <c r="N16" i="23"/>
  <c r="N15" i="23"/>
  <c r="N14" i="23"/>
  <c r="N13" i="23"/>
  <c r="N12" i="23"/>
  <c r="N11" i="23"/>
  <c r="N10" i="23"/>
  <c r="N9" i="23"/>
  <c r="N8" i="23"/>
  <c r="N7" i="23"/>
  <c r="N66" i="2"/>
  <c r="N63" i="2"/>
  <c r="N2" i="23" l="1"/>
  <c r="N8" i="16" l="1"/>
  <c r="N9" i="16"/>
  <c r="N10" i="16"/>
  <c r="N12" i="16"/>
  <c r="N13" i="16"/>
  <c r="N22" i="16"/>
  <c r="N24" i="16"/>
  <c r="N25" i="16"/>
  <c r="N7" i="16"/>
  <c r="N32" i="2"/>
  <c r="N33" i="2"/>
  <c r="N48" i="21"/>
  <c r="N2" i="16" l="1"/>
  <c r="N64" i="2" l="1"/>
  <c r="N62" i="2"/>
  <c r="N61" i="2"/>
  <c r="N60" i="2"/>
  <c r="N52" i="2"/>
  <c r="N51" i="2"/>
  <c r="N50" i="2"/>
  <c r="N30" i="2"/>
  <c r="N37" i="2"/>
  <c r="N28" i="2"/>
  <c r="N25" i="2"/>
  <c r="N23" i="2"/>
  <c r="N14" i="2"/>
  <c r="N49" i="2"/>
  <c r="N48" i="2"/>
  <c r="N47" i="2"/>
  <c r="N46" i="2"/>
  <c r="N45" i="2"/>
  <c r="N44" i="2"/>
  <c r="N43" i="2"/>
  <c r="N42" i="2"/>
  <c r="N41" i="2"/>
  <c r="N40" i="2"/>
  <c r="N39" i="2"/>
  <c r="N38" i="2"/>
  <c r="N36" i="2"/>
  <c r="N35" i="2"/>
  <c r="N34" i="2"/>
  <c r="N31" i="2"/>
  <c r="N24" i="2"/>
  <c r="N8" i="2" l="1"/>
  <c r="N9" i="2"/>
  <c r="N10" i="2"/>
  <c r="N11" i="2"/>
  <c r="N12" i="2"/>
  <c r="N13" i="2"/>
  <c r="N17" i="2"/>
  <c r="N18" i="2"/>
  <c r="N19" i="2"/>
  <c r="N20" i="2"/>
  <c r="N22" i="2"/>
  <c r="N56" i="21"/>
  <c r="N7" i="2"/>
  <c r="N53" i="21"/>
  <c r="N2" i="2" l="1"/>
  <c r="N50" i="21"/>
  <c r="N45" i="21"/>
  <c r="N58" i="20"/>
  <c r="N60" i="21" l="1"/>
  <c r="N57" i="21"/>
  <c r="N66" i="21" l="1"/>
  <c r="N65" i="21"/>
  <c r="N64" i="21"/>
  <c r="N63" i="21"/>
  <c r="N59" i="21"/>
  <c r="N58" i="21"/>
  <c r="N61" i="21"/>
  <c r="N62" i="21"/>
  <c r="N55" i="21"/>
  <c r="N54" i="21"/>
  <c r="N52" i="21"/>
  <c r="N51" i="21"/>
  <c r="N49" i="21"/>
  <c r="N47" i="21"/>
  <c r="N46" i="21"/>
  <c r="N39" i="21"/>
  <c r="N38" i="21"/>
  <c r="N44" i="21"/>
  <c r="N43" i="21"/>
  <c r="N42" i="21"/>
  <c r="N41" i="21"/>
  <c r="N16" i="21"/>
  <c r="N14" i="24"/>
  <c r="N37" i="21"/>
  <c r="N33" i="21"/>
  <c r="N26" i="21"/>
  <c r="N28" i="21"/>
  <c r="N17" i="21"/>
  <c r="N19" i="20"/>
  <c r="N53" i="20"/>
  <c r="N54" i="20"/>
  <c r="N55" i="20"/>
  <c r="N56" i="20"/>
  <c r="N57" i="20"/>
  <c r="N50" i="20"/>
  <c r="N49" i="20"/>
  <c r="N47" i="20" l="1"/>
  <c r="N46" i="20"/>
  <c r="N45" i="20"/>
  <c r="N44" i="20"/>
  <c r="N43" i="20"/>
  <c r="N42" i="20" l="1"/>
  <c r="N41" i="20"/>
  <c r="N37" i="20"/>
  <c r="N40" i="20"/>
  <c r="N39" i="20"/>
  <c r="N38" i="20" l="1"/>
  <c r="N36" i="20" l="1"/>
  <c r="N18" i="20"/>
  <c r="N28" i="20"/>
  <c r="N59" i="24"/>
  <c r="N45" i="24"/>
  <c r="N13" i="24"/>
  <c r="N49" i="19"/>
  <c r="C49" i="19"/>
  <c r="N48" i="19"/>
  <c r="C48" i="19"/>
  <c r="N47" i="19"/>
  <c r="C47" i="19"/>
  <c r="N51" i="19"/>
  <c r="N52" i="19"/>
  <c r="N43" i="19"/>
  <c r="N42" i="19"/>
  <c r="N41" i="19"/>
  <c r="N40" i="19"/>
  <c r="N39" i="19"/>
  <c r="N38" i="19"/>
  <c r="N37" i="19"/>
  <c r="N34" i="19"/>
  <c r="N33" i="19"/>
  <c r="C33" i="19"/>
  <c r="N32" i="19"/>
  <c r="N31" i="19"/>
  <c r="N29" i="19"/>
  <c r="N16" i="24" l="1"/>
  <c r="N35" i="20"/>
  <c r="N27" i="20" l="1"/>
  <c r="N32" i="20"/>
  <c r="N33" i="20"/>
  <c r="N34" i="20"/>
  <c r="N31" i="20"/>
  <c r="N30" i="20"/>
  <c r="N23" i="20"/>
  <c r="N16" i="20"/>
  <c r="N10" i="20"/>
  <c r="N11" i="20"/>
  <c r="N12" i="20"/>
  <c r="N13" i="20"/>
  <c r="N14" i="20"/>
  <c r="N15" i="20"/>
  <c r="N17" i="20"/>
  <c r="N20" i="20"/>
  <c r="N25" i="20"/>
  <c r="N26" i="20"/>
  <c r="N40" i="24"/>
  <c r="N64" i="24"/>
  <c r="N61" i="24"/>
  <c r="N60" i="24"/>
  <c r="N63" i="24"/>
  <c r="N62" i="24"/>
  <c r="N58" i="24"/>
  <c r="N57" i="24"/>
  <c r="N56" i="24"/>
  <c r="N53" i="24" l="1"/>
  <c r="N43" i="24" l="1"/>
  <c r="N44" i="24" l="1"/>
  <c r="N31" i="24"/>
  <c r="N32" i="24"/>
  <c r="N20" i="24"/>
  <c r="N19" i="24"/>
  <c r="N8" i="24" l="1"/>
  <c r="N17" i="19" l="1"/>
  <c r="N18" i="19"/>
  <c r="N20" i="19"/>
  <c r="N21" i="19"/>
  <c r="N22" i="19"/>
  <c r="N23" i="19"/>
  <c r="N24" i="19"/>
  <c r="N25" i="19"/>
  <c r="N55" i="24"/>
  <c r="N54" i="24"/>
  <c r="N52" i="24"/>
  <c r="N50" i="24"/>
  <c r="N49" i="24"/>
  <c r="N48" i="24"/>
  <c r="N47" i="24"/>
  <c r="N46" i="24"/>
  <c r="N42" i="24"/>
  <c r="N41" i="24"/>
  <c r="N38" i="24"/>
  <c r="N34" i="24"/>
  <c r="N33" i="24"/>
  <c r="N30" i="24"/>
  <c r="N28" i="24"/>
  <c r="N27" i="24"/>
  <c r="N25" i="24"/>
  <c r="N24" i="24"/>
  <c r="N23" i="24"/>
  <c r="N22" i="24"/>
  <c r="N21" i="24"/>
  <c r="N18" i="24"/>
  <c r="N12" i="24"/>
  <c r="N11" i="24"/>
  <c r="N9" i="24"/>
  <c r="N7" i="24"/>
  <c r="C11" i="19"/>
  <c r="C12" i="19"/>
  <c r="C13" i="19"/>
  <c r="C14" i="19"/>
  <c r="C15" i="19"/>
  <c r="C16" i="19"/>
  <c r="C17" i="19"/>
  <c r="C35" i="19"/>
  <c r="C56" i="19"/>
  <c r="C57" i="19"/>
  <c r="C58" i="19"/>
  <c r="C59" i="19"/>
  <c r="C60" i="19"/>
  <c r="C62" i="19"/>
  <c r="C63" i="19"/>
  <c r="C64" i="19"/>
  <c r="C65" i="19"/>
  <c r="C8" i="19"/>
  <c r="O31" i="19" l="1"/>
  <c r="O28" i="19"/>
  <c r="O52" i="19"/>
  <c r="O38" i="19"/>
  <c r="O45" i="19"/>
  <c r="O41" i="19"/>
  <c r="O36" i="19"/>
  <c r="O33" i="19"/>
  <c r="O15" i="19"/>
  <c r="O24" i="19"/>
  <c r="O22" i="19"/>
  <c r="O25" i="19"/>
  <c r="O37" i="19"/>
  <c r="O49" i="19"/>
  <c r="O16" i="19"/>
  <c r="O62" i="19"/>
  <c r="O13" i="19"/>
  <c r="O56" i="19"/>
  <c r="O34" i="19"/>
  <c r="O44" i="19"/>
  <c r="O40" i="19"/>
  <c r="O18" i="19"/>
  <c r="O23" i="19"/>
  <c r="O29" i="19"/>
  <c r="O42" i="19"/>
  <c r="O21" i="19"/>
  <c r="O48" i="19"/>
  <c r="O47" i="19"/>
  <c r="O64" i="19"/>
  <c r="O59" i="19"/>
  <c r="O35" i="19"/>
  <c r="O57" i="19"/>
  <c r="N2" i="24"/>
  <c r="O8" i="19"/>
  <c r="N3" i="23"/>
  <c r="N3" i="24"/>
  <c r="O17" i="19"/>
  <c r="O14" i="19"/>
  <c r="O27" i="19"/>
  <c r="O11" i="19"/>
  <c r="O63" i="19"/>
  <c r="O65" i="19"/>
  <c r="O60" i="19"/>
  <c r="O58" i="19"/>
  <c r="O26" i="19"/>
  <c r="O12" i="19"/>
  <c r="N65" i="19"/>
  <c r="N64" i="19"/>
  <c r="N63" i="19"/>
  <c r="N62" i="19"/>
  <c r="N61" i="19"/>
  <c r="N60" i="19"/>
  <c r="N59" i="19"/>
  <c r="N58" i="19"/>
  <c r="N57" i="19"/>
  <c r="N56" i="19"/>
  <c r="N54" i="19" l="1"/>
  <c r="N16" i="19" l="1"/>
  <c r="N36" i="19" l="1"/>
  <c r="N35" i="19"/>
  <c r="N30" i="19"/>
  <c r="N28" i="19"/>
  <c r="N27" i="19"/>
  <c r="N26" i="19"/>
  <c r="N13" i="19" l="1"/>
  <c r="N15" i="19"/>
  <c r="N14" i="19"/>
  <c r="N11" i="19"/>
  <c r="N23" i="21" l="1"/>
  <c r="N22" i="20"/>
  <c r="N21" i="20"/>
  <c r="N8" i="19" l="1"/>
  <c r="N10" i="19"/>
  <c r="N7" i="19"/>
  <c r="N2" i="19" l="1"/>
  <c r="N20" i="21"/>
  <c r="N30" i="21"/>
  <c r="N29" i="21"/>
  <c r="N18" i="21"/>
  <c r="N25" i="21" l="1"/>
  <c r="N24" i="21"/>
  <c r="N21" i="21"/>
  <c r="N15" i="21"/>
  <c r="N19" i="21"/>
  <c r="N14" i="21" l="1"/>
  <c r="N13" i="21"/>
  <c r="N12" i="21"/>
  <c r="N11" i="21"/>
  <c r="N10" i="21"/>
  <c r="N9" i="21"/>
  <c r="N8" i="21"/>
  <c r="N7" i="21"/>
  <c r="N2" i="21" l="1"/>
  <c r="N3" i="21"/>
  <c r="N29" i="20" l="1"/>
  <c r="N9" i="20" l="1"/>
  <c r="N2" i="20" s="1"/>
  <c r="N3" i="20" l="1"/>
  <c r="N3" i="19" l="1"/>
  <c r="N3" i="16" l="1"/>
  <c r="N3" i="2" l="1"/>
</calcChain>
</file>

<file path=xl/sharedStrings.xml><?xml version="1.0" encoding="utf-8"?>
<sst xmlns="http://schemas.openxmlformats.org/spreadsheetml/2006/main" count="1411" uniqueCount="877">
  <si>
    <t>場次</t>
  </si>
  <si>
    <t>時間：</t>
  </si>
  <si>
    <t>場景</t>
  </si>
  <si>
    <t>人物</t>
  </si>
  <si>
    <t>主題</t>
    <phoneticPr fontId="5" type="noConversion"/>
  </si>
  <si>
    <t>人物ID</t>
    <phoneticPr fontId="5" type="noConversion"/>
  </si>
  <si>
    <t>說明</t>
    <phoneticPr fontId="5" type="noConversion"/>
  </si>
  <si>
    <t>角色動態/emoji/對話/△描述</t>
    <phoneticPr fontId="5" type="noConversion"/>
  </si>
  <si>
    <t>背景ID</t>
    <phoneticPr fontId="5" type="noConversion"/>
  </si>
  <si>
    <t>編號</t>
    <phoneticPr fontId="5" type="noConversion"/>
  </si>
  <si>
    <t>emo_exclamation</t>
  </si>
  <si>
    <t>emo_question</t>
  </si>
  <si>
    <t>emo_munote</t>
  </si>
  <si>
    <t>emo_heart</t>
  </si>
  <si>
    <t>emo_shy</t>
  </si>
  <si>
    <t>emo_angry</t>
  </si>
  <si>
    <t>emo_speechless</t>
  </si>
  <si>
    <t>emo_fretful</t>
  </si>
  <si>
    <t>emo_sigh</t>
  </si>
  <si>
    <t>emo_attention</t>
  </si>
  <si>
    <t>emo_evil</t>
  </si>
  <si>
    <t>emo_sweat</t>
  </si>
  <si>
    <t>表情總覽</t>
    <phoneticPr fontId="5" type="noConversion"/>
  </si>
  <si>
    <t>Emoji總覽</t>
    <phoneticPr fontId="5" type="noConversion"/>
  </si>
  <si>
    <t>旁白</t>
  </si>
  <si>
    <t>名稱</t>
    <phoneticPr fontId="5" type="noConversion"/>
  </si>
  <si>
    <t>奇米</t>
  </si>
  <si>
    <t>亞瑟‧伊文</t>
  </si>
  <si>
    <t>常用指令</t>
    <phoneticPr fontId="5" type="noConversion"/>
  </si>
  <si>
    <t>字數</t>
    <phoneticPr fontId="5" type="noConversion"/>
  </si>
  <si>
    <t>關卡編號：</t>
    <phoneticPr fontId="5" type="noConversion"/>
  </si>
  <si>
    <t>日</t>
  </si>
  <si>
    <t>霍伯特的書房</t>
  </si>
  <si>
    <t>奇米、研究員A</t>
    <phoneticPr fontId="5" type="noConversion"/>
  </si>
  <si>
    <t>發現霍伯特不在家。</t>
  </si>
  <si>
    <t>1-1</t>
    <phoneticPr fontId="5" type="noConversion"/>
  </si>
  <si>
    <t>1-3</t>
    <phoneticPr fontId="5" type="noConversion"/>
  </si>
  <si>
    <t>奇米到霍伯特研究室中翻找資料，想查閱是否有關於黑衣人的線索，</t>
    <phoneticPr fontId="5" type="noConversion"/>
  </si>
  <si>
    <t>卻一無所獲，放在書櫃上方的箱子突然掉了下來，</t>
    <phoneticPr fontId="5" type="noConversion"/>
  </si>
  <si>
    <t>奇米將鳥類生物鬆綁，沒想到這生物竟然還會說話，不等奇米問話，</t>
    <phoneticPr fontId="5" type="noConversion"/>
  </si>
  <si>
    <t>他急著先開口，喊的是媽媽的名字，告訴她霍伯特被雪沃茲氏族的人帶走了</t>
    <phoneticPr fontId="5" type="noConversion"/>
  </si>
  <si>
    <t>，要趕快去救他，講完就逕自從窗戶飛走。</t>
  </si>
  <si>
    <t>詢問了研究院內的同仁，他們說清晨時來了一位神祕的黑衣人，</t>
    <phoneticPr fontId="5" type="noConversion"/>
  </si>
  <si>
    <t>和霍伯特說完話之後，兩人就一同離開，什麼也沒交代。</t>
    <phoneticPr fontId="5" type="noConversion"/>
  </si>
  <si>
    <t>根據研究員描述的黑衣人特徵，奇米想起幼年時那位接近媽媽的黑衣人。</t>
    <phoneticPr fontId="5" type="noConversion"/>
  </si>
  <si>
    <t>滾出來的是一隻鳥類生物，僅約兩個手掌大小，但整隻被卡在一個盒子裡</t>
    <phoneticPr fontId="5" type="noConversion"/>
  </si>
  <si>
    <t>，一直在掙扎著，模樣有點滑稽好笑。</t>
  </si>
  <si>
    <t>奇米順著鳥類生物飛走的方向追趕，來到一處種滿各色玫瑰花的花園廣場，</t>
    <phoneticPr fontId="5" type="noConversion"/>
  </si>
  <si>
    <t>北方王國花園廣場</t>
  </si>
  <si>
    <t>奇米、亞瑟、巴特婁</t>
  </si>
  <si>
    <t>1-9</t>
    <phoneticPr fontId="5" type="noConversion"/>
  </si>
  <si>
    <t>1-10</t>
    <phoneticPr fontId="5" type="noConversion"/>
  </si>
  <si>
    <t>1-7</t>
    <phoneticPr fontId="5" type="noConversion"/>
  </si>
  <si>
    <t>奇米、亞瑟</t>
  </si>
  <si>
    <t>1-5</t>
    <phoneticPr fontId="5" type="noConversion"/>
  </si>
  <si>
    <t>1-4</t>
    <phoneticPr fontId="5" type="noConversion"/>
  </si>
  <si>
    <t>日</t>
    <phoneticPr fontId="5" type="noConversion"/>
  </si>
  <si>
    <t>亞瑟</t>
    <phoneticPr fontId="5" type="noConversion"/>
  </si>
  <si>
    <t>plus</t>
    <phoneticPr fontId="5" type="noConversion"/>
  </si>
  <si>
    <t>CG圖1</t>
    <phoneticPr fontId="5" type="noConversion"/>
  </si>
  <si>
    <t>1-2</t>
    <phoneticPr fontId="5" type="noConversion"/>
  </si>
  <si>
    <t>換裝</t>
    <phoneticPr fontId="5" type="noConversion"/>
  </si>
  <si>
    <t>條件</t>
    <phoneticPr fontId="5" type="noConversion"/>
  </si>
  <si>
    <t>服裝</t>
    <phoneticPr fontId="5" type="noConversion"/>
  </si>
  <si>
    <t>標籤</t>
    <phoneticPr fontId="5" type="noConversion"/>
  </si>
  <si>
    <t>部位</t>
    <phoneticPr fontId="5" type="noConversion"/>
  </si>
  <si>
    <t>1-6</t>
    <phoneticPr fontId="5" type="noConversion"/>
  </si>
  <si>
    <t>第一章</t>
    <phoneticPr fontId="5" type="noConversion"/>
  </si>
  <si>
    <t>王國聯姻</t>
    <phoneticPr fontId="5" type="noConversion"/>
  </si>
  <si>
    <t>藝術研究院大廳</t>
    <phoneticPr fontId="5" type="noConversion"/>
  </si>
  <si>
    <t>奇米、霍伯特</t>
    <phoneticPr fontId="5" type="noConversion"/>
  </si>
  <si>
    <t xml:space="preserve">北方王國和西方共和國即將舉行政治聯姻，在大典前忙碌籌備慶典。
藝術館教授霍伯特受邀前往參與盛宴，並準備在當天展示的藝術品，各國所屬的國家代表藝術館均會在當天以藝品展現自身國家的藝術地位。
奇米受到霍伯特的委託前往藝廊街添購修補藝術品的材料。
</t>
    <phoneticPr fontId="5" type="noConversion"/>
  </si>
  <si>
    <t>花園商店廣場</t>
    <phoneticPr fontId="5" type="noConversion"/>
  </si>
  <si>
    <t>尚、海斗、洛斯</t>
    <phoneticPr fontId="5" type="noConversion"/>
  </si>
  <si>
    <t xml:space="preserve">在路上遇到尚、海斗以及洛斯。
尚的貓咪吉莉叼著小魚乾衝撞過來，奇米被嚇到而將採買的材料散落一地，
隨之追過來的人是海斗，邊說抱歉邊幫忙撿起掉落的物品。
奇米正在撿拾物品時，一輛奔馳的馬車就要撞上奇米，在危及之際海斗迅速地將奇米抱到街道另一側。
</t>
    <phoneticPr fontId="5" type="noConversion"/>
  </si>
  <si>
    <t>ChangeBG(100000);</t>
    <phoneticPr fontId="5" type="noConversion"/>
  </si>
  <si>
    <t>1-8</t>
    <phoneticPr fontId="5" type="noConversion"/>
  </si>
  <si>
    <t>關卡編號：</t>
    <phoneticPr fontId="5" type="noConversion"/>
  </si>
  <si>
    <t>編號</t>
    <phoneticPr fontId="5" type="noConversion"/>
  </si>
  <si>
    <t>名稱</t>
    <phoneticPr fontId="5" type="noConversion"/>
  </si>
  <si>
    <t>人物ID</t>
    <phoneticPr fontId="5" type="noConversion"/>
  </si>
  <si>
    <t>角色動態/emoji/對話/△描述</t>
    <phoneticPr fontId="5" type="noConversion"/>
  </si>
  <si>
    <t>字數</t>
    <phoneticPr fontId="5" type="noConversion"/>
  </si>
  <si>
    <t>編號</t>
    <phoneticPr fontId="5" type="noConversion"/>
  </si>
  <si>
    <t>說明</t>
    <phoneticPr fontId="5" type="noConversion"/>
  </si>
  <si>
    <t>背景ID</t>
    <phoneticPr fontId="5" type="noConversion"/>
  </si>
  <si>
    <t>必穿</t>
    <phoneticPr fontId="5" type="noConversion"/>
  </si>
  <si>
    <t>禁穿</t>
    <phoneticPr fontId="5" type="noConversion"/>
  </si>
  <si>
    <t>巴特婁摟住奇米（CG須收入圖鑑）</t>
    <phoneticPr fontId="5" type="noConversion"/>
  </si>
  <si>
    <t>奇米扮裝後打算穿越貴婦群找到亞瑟和巴特婁，卻被貴婦群以為是新來的可愛侍衛而纏住奇米，</t>
    <phoneticPr fontId="5" type="noConversion"/>
  </si>
  <si>
    <t>巴特婁適時解危，並識破奇米為女生，</t>
    <phoneticPr fontId="5" type="noConversion"/>
  </si>
  <si>
    <t>亞瑟表示巴特婁就是他門要找的人，要奇米快拿出筆記本收服巴特婁，但筆記本沒什麼反應</t>
    <phoneticPr fontId="5" type="noConversion"/>
  </si>
  <si>
    <t>巴特婁一頭霧水，但覺得很有趣，故意提出約會，打算看看奇米和亞瑟葫蘆裡賣什麼藥，</t>
    <phoneticPr fontId="5" type="noConversion"/>
  </si>
  <si>
    <t>奇米被突如其來的邀約嚇到差點跌倒，巴特婁趕緊摟住奇米……</t>
    <phoneticPr fontId="5" type="noConversion"/>
  </si>
  <si>
    <t>換裝關卡</t>
    <phoneticPr fontId="5" type="noConversion"/>
  </si>
  <si>
    <t>廣場中央站著被一群貴婦包圍的帥氣侍衛（騎士）—巴特婁登場。</t>
    <phoneticPr fontId="5" type="noConversion"/>
  </si>
  <si>
    <t>亞瑟的回憶（懷絲家的嬰兒）</t>
    <phoneticPr fontId="5" type="noConversion"/>
  </si>
  <si>
    <t>亞瑟也飛在其左右，奇米想越過人群找亞瑟，</t>
    <phoneticPr fontId="5" type="noConversion"/>
  </si>
  <si>
    <t>卻被巴特婁後援會（貴婦群）誤以為奇米想找機會接近巴特婁所以阻擋，</t>
    <phoneticPr fontId="5" type="noConversion"/>
  </si>
  <si>
    <t>奇米想到扮裝成侍衛，好穿越過她們。</t>
    <phoneticPr fontId="5" type="noConversion"/>
  </si>
  <si>
    <t>扮成侍衛</t>
    <phoneticPr fontId="5" type="noConversion"/>
  </si>
  <si>
    <t>巴特婁後援會</t>
    <phoneticPr fontId="5" type="noConversion"/>
  </si>
  <si>
    <t>適合行動的衣服</t>
    <phoneticPr fontId="5" type="noConversion"/>
  </si>
  <si>
    <t>出門採購的衣服</t>
    <phoneticPr fontId="5" type="noConversion"/>
  </si>
  <si>
    <t>埃文斯夫人</t>
  </si>
  <si>
    <t>建檔日期</t>
    <phoneticPr fontId="21" type="noConversion"/>
  </si>
  <si>
    <t>內容</t>
    <phoneticPr fontId="21" type="noConversion"/>
  </si>
  <si>
    <t>人員</t>
    <phoneticPr fontId="21" type="noConversion"/>
  </si>
  <si>
    <t>小CG</t>
    <phoneticPr fontId="5" type="noConversion"/>
  </si>
  <si>
    <t>德瑞克</t>
  </si>
  <si>
    <t>葛麗葉</t>
  </si>
  <si>
    <t>蘭廷</t>
  </si>
  <si>
    <t>小妹妹</t>
  </si>
  <si>
    <t>侍者</t>
  </si>
  <si>
    <t>公主</t>
  </si>
  <si>
    <t>店員</t>
  </si>
  <si>
    <t>侍衛</t>
  </si>
  <si>
    <t>貴婦A</t>
  </si>
  <si>
    <t>貴婦B</t>
  </si>
  <si>
    <t>貴婦C</t>
  </si>
  <si>
    <t>句數</t>
    <phoneticPr fontId="5" type="noConversion"/>
  </si>
  <si>
    <t>字數</t>
    <phoneticPr fontId="5" type="noConversion"/>
  </si>
  <si>
    <t>1.為求版面舒適度，字數盡量不超過40字，超過就換下一句。
2.每節句數不大於50句</t>
    <phoneticPr fontId="5" type="noConversion"/>
  </si>
  <si>
    <t>大倉海斗</t>
    <phoneticPr fontId="5" type="noConversion"/>
  </si>
  <si>
    <t>編號</t>
    <phoneticPr fontId="5" type="noConversion"/>
  </si>
  <si>
    <t>啾</t>
    <phoneticPr fontId="5" type="noConversion"/>
  </si>
  <si>
    <t>背景</t>
    <phoneticPr fontId="5" type="noConversion"/>
  </si>
  <si>
    <t>海斗</t>
  </si>
  <si>
    <t>旁白</t>
    <phoneticPr fontId="5" type="noConversion"/>
  </si>
  <si>
    <t>亞瑟</t>
    <phoneticPr fontId="5" type="noConversion"/>
  </si>
  <si>
    <t>奇米</t>
    <phoneticPr fontId="5" type="noConversion"/>
  </si>
  <si>
    <t>關卡編號：</t>
    <phoneticPr fontId="5" type="noConversion"/>
  </si>
  <si>
    <t>背景</t>
    <phoneticPr fontId="5" type="noConversion"/>
  </si>
  <si>
    <t>夜</t>
    <phoneticPr fontId="5" type="noConversion"/>
  </si>
  <si>
    <t>3-1</t>
    <phoneticPr fontId="5" type="noConversion"/>
  </si>
  <si>
    <t>第三章對白開始</t>
    <phoneticPr fontId="5" type="noConversion"/>
  </si>
  <si>
    <t>20000301</t>
    <phoneticPr fontId="5" type="noConversion"/>
  </si>
  <si>
    <t>背景</t>
    <phoneticPr fontId="5" type="noConversion"/>
  </si>
  <si>
    <t>旁白</t>
    <phoneticPr fontId="5" type="noConversion"/>
  </si>
  <si>
    <t>「藝術館倉庫」</t>
  </si>
  <si>
    <t>倉庫中搖曳的燈光照映在受傷男子的臉上，他因疼痛而微微冒著汗。</t>
    <phoneticPr fontId="5" type="noConversion"/>
  </si>
  <si>
    <t>特效</t>
  </si>
  <si>
    <t>奇米朝倉庫施了一道魔法。七彩特效粒子往畫面上灑去。</t>
    <phoneticPr fontId="5" type="noConversion"/>
  </si>
  <si>
    <t>旁白</t>
    <phoneticPr fontId="5" type="noConversion"/>
  </si>
  <si>
    <t>倉庫、奇米房間</t>
    <phoneticPr fontId="5" type="noConversion"/>
  </si>
  <si>
    <t>他人發話</t>
    <phoneticPr fontId="5" type="noConversion"/>
  </si>
  <si>
    <t>我方發話</t>
    <phoneticPr fontId="5" type="noConversion"/>
  </si>
  <si>
    <t>旁白</t>
    <phoneticPr fontId="5" type="noConversion"/>
  </si>
  <si>
    <t>我方內心話</t>
    <phoneticPr fontId="5" type="noConversion"/>
  </si>
  <si>
    <t>用我方發話的框，台詞加上括號試試。</t>
    <phoneticPr fontId="5" type="noConversion"/>
  </si>
  <si>
    <t>魔法似乎起了效用，男子的表情逐漸放鬆。</t>
    <phoneticPr fontId="5" type="noConversion"/>
  </si>
  <si>
    <t>希望能讓你舒服一點。</t>
    <phoneticPr fontId="5" type="noConversion"/>
  </si>
  <si>
    <t>亞瑟</t>
    <phoneticPr fontId="5" type="noConversion"/>
  </si>
  <si>
    <t>咕……</t>
    <phoneticPr fontId="5" type="noConversion"/>
  </si>
  <si>
    <t>3-2</t>
    <phoneticPr fontId="5" type="noConversion"/>
  </si>
  <si>
    <t>20000302</t>
    <phoneticPr fontId="5" type="noConversion"/>
  </si>
  <si>
    <t>關卡-換裝（適合拉贊助的衣服）</t>
    <phoneticPr fontId="5" type="noConversion"/>
  </si>
  <si>
    <t>「繆思女神啊，請傾聽我的心願，痛痛飛走～」</t>
    <phoneticPr fontId="5" type="noConversion"/>
  </si>
  <si>
    <t>亞瑟飛入</t>
    <phoneticPr fontId="5" type="noConversion"/>
  </si>
  <si>
    <t>？？？（尚）</t>
    <phoneticPr fontId="5" type="noConversion"/>
  </si>
  <si>
    <t>咦？你醒了？</t>
    <phoneticPr fontId="5" type="noConversion"/>
  </si>
  <si>
    <t>唔……</t>
    <phoneticPr fontId="5" type="noConversion"/>
  </si>
  <si>
    <t>亞瑟，他說的秘術使是什麼意思呀？</t>
    <phoneticPr fontId="5" type="noConversion"/>
  </si>
  <si>
    <t>這麼說來，他也知道藝品之靈囉？</t>
    <phoneticPr fontId="5" type="noConversion"/>
  </si>
  <si>
    <t>尚</t>
    <phoneticPr fontId="5" type="noConversion"/>
  </si>
  <si>
    <t>奇米內心話</t>
    <phoneticPr fontId="5" type="noConversion"/>
  </si>
  <si>
    <t>「房間」</t>
    <phoneticPr fontId="5" type="noConversion"/>
  </si>
  <si>
    <t>對了，筆記本！</t>
    <phoneticPr fontId="5" type="noConversion"/>
  </si>
  <si>
    <t>旁白</t>
    <phoneticPr fontId="5" type="noConversion"/>
  </si>
  <si>
    <t>繆思筆記本翻開，書頁由慢而快的翻飛。</t>
    <phoneticPr fontId="5" type="noConversion"/>
  </si>
  <si>
    <t>奇米</t>
    <phoneticPr fontId="5" type="noConversion"/>
  </si>
  <si>
    <t>出現了？藝術品的資料……</t>
    <phoneticPr fontId="5" type="noConversion"/>
  </si>
  <si>
    <t>我都沒有發現……</t>
    <phoneticPr fontId="5" type="noConversion"/>
  </si>
  <si>
    <t>原本空白的筆記本出現了若隱若現的內容。</t>
    <phoneticPr fontId="5" type="noConversion"/>
  </si>
  <si>
    <t>看來妳在不知不覺中，已經開始和藝品之靈建立羈絆了。</t>
    <phoneticPr fontId="5" type="noConversion"/>
  </si>
  <si>
    <t>字幕</t>
    <phoneticPr fontId="5" type="noConversion"/>
  </si>
  <si>
    <t>隔天早上</t>
    <phoneticPr fontId="5" type="noConversion"/>
  </si>
  <si>
    <t>效果</t>
    <phoneticPr fontId="5" type="noConversion"/>
  </si>
  <si>
    <t>閃一下白光</t>
    <phoneticPr fontId="5" type="noConversion"/>
  </si>
  <si>
    <t>本來想問更多藝品之靈的事情……</t>
    <phoneticPr fontId="5" type="noConversion"/>
  </si>
  <si>
    <t>沒有。又出現小偷了嗎？</t>
    <phoneticPr fontId="5" type="noConversion"/>
  </si>
  <si>
    <t>夜、日</t>
    <phoneticPr fontId="5" type="noConversion"/>
  </si>
  <si>
    <t>德瑞克</t>
    <phoneticPr fontId="5" type="noConversion"/>
  </si>
  <si>
    <t>老先生</t>
  </si>
  <si>
    <t>白衣男子與貓咪</t>
    <phoneticPr fontId="5" type="noConversion"/>
  </si>
  <si>
    <t>NPC編號</t>
    <phoneticPr fontId="5" type="noConversion"/>
  </si>
  <si>
    <t>表情</t>
    <phoneticPr fontId="5" type="noConversion"/>
  </si>
  <si>
    <t>SetEmotion(Idle);</t>
  </si>
  <si>
    <t>0301</t>
    <phoneticPr fontId="5" type="noConversion"/>
  </si>
  <si>
    <t>關卡編號：</t>
    <phoneticPr fontId="5" type="noConversion"/>
  </si>
  <si>
    <t>句數</t>
    <phoneticPr fontId="5" type="noConversion"/>
  </si>
  <si>
    <t>字數</t>
    <phoneticPr fontId="5" type="noConversion"/>
  </si>
  <si>
    <t>1.為求版面舒適度，字數盡量不超過40字，超過就換下一句。
2.每節句數不大於50句</t>
    <phoneticPr fontId="5" type="noConversion"/>
  </si>
  <si>
    <t>人物ID</t>
    <phoneticPr fontId="5" type="noConversion"/>
  </si>
  <si>
    <t>NPC編號</t>
    <phoneticPr fontId="5" type="noConversion"/>
  </si>
  <si>
    <t>表情</t>
    <phoneticPr fontId="5" type="noConversion"/>
  </si>
  <si>
    <t>角色動態/emoji/對話/△描述</t>
    <phoneticPr fontId="5" type="noConversion"/>
  </si>
  <si>
    <t>字數</t>
    <phoneticPr fontId="5" type="noConversion"/>
  </si>
  <si>
    <t>voice編號</t>
    <phoneticPr fontId="5" type="noConversion"/>
  </si>
  <si>
    <t>其他指令編號</t>
    <phoneticPr fontId="5" type="noConversion"/>
  </si>
  <si>
    <t>其他指令編號</t>
    <phoneticPr fontId="5" type="noConversion"/>
  </si>
  <si>
    <t>說明</t>
    <phoneticPr fontId="5" type="noConversion"/>
  </si>
  <si>
    <t>巴特婁‧瓦爾迦斯</t>
    <phoneticPr fontId="5" type="noConversion"/>
  </si>
  <si>
    <t>小偷</t>
    <phoneticPr fontId="5" type="noConversion"/>
  </si>
  <si>
    <t>角色姓名對照（程式不讀）</t>
  </si>
  <si>
    <t>NPC ID
流水號：10200000-10299999
角色：10201000-10201999
小怪：10202000-10202999
精英：10203000-10203999
Boss：10204000-10204999
劇情NPC：10209000-10209999</t>
  </si>
  <si>
    <t>表情名稱</t>
    <phoneticPr fontId="5" type="noConversion"/>
  </si>
  <si>
    <t>表情檔名</t>
    <phoneticPr fontId="5" type="noConversion"/>
  </si>
  <si>
    <t>表情名稱</t>
    <phoneticPr fontId="5" type="noConversion"/>
  </si>
  <si>
    <t>gid</t>
  </si>
  <si>
    <t>色碼表</t>
    <phoneticPr fontId="5" type="noConversion"/>
  </si>
  <si>
    <t>https://www.toodoo.com/db/color.html</t>
    <phoneticPr fontId="5" type="noConversion"/>
  </si>
  <si>
    <t>無表情</t>
    <phoneticPr fontId="5" type="noConversion"/>
  </si>
  <si>
    <r>
      <t>i</t>
    </r>
    <r>
      <rPr>
        <sz val="12"/>
        <color theme="1"/>
        <rFont val="微軟正黑體"/>
        <family val="2"/>
        <charset val="136"/>
      </rPr>
      <t>dle</t>
    </r>
    <phoneticPr fontId="5" type="noConversion"/>
  </si>
  <si>
    <t>驚嘆號</t>
    <phoneticPr fontId="5" type="noConversion"/>
  </si>
  <si>
    <t>DWORD</t>
  </si>
  <si>
    <t>喜</t>
    <phoneticPr fontId="5" type="noConversion"/>
  </si>
  <si>
    <r>
      <t>s</t>
    </r>
    <r>
      <rPr>
        <sz val="12"/>
        <color theme="1"/>
        <rFont val="微軟正黑體"/>
        <family val="2"/>
        <charset val="136"/>
      </rPr>
      <t>mile</t>
    </r>
    <phoneticPr fontId="5" type="noConversion"/>
  </si>
  <si>
    <t>問號</t>
    <phoneticPr fontId="5" type="noConversion"/>
  </si>
  <si>
    <t>CS</t>
  </si>
  <si>
    <t>ControlNPC(10209002,FadeIn,M);</t>
    <phoneticPr fontId="5" type="noConversion"/>
  </si>
  <si>
    <t>怒</t>
    <phoneticPr fontId="5" type="noConversion"/>
  </si>
  <si>
    <r>
      <t>a</t>
    </r>
    <r>
      <rPr>
        <sz val="12"/>
        <color theme="1"/>
        <rFont val="微軟正黑體"/>
        <family val="2"/>
        <charset val="136"/>
      </rPr>
      <t>ngry</t>
    </r>
    <phoneticPr fontId="5" type="noConversion"/>
  </si>
  <si>
    <t>愉悅</t>
    <phoneticPr fontId="5" type="noConversion"/>
  </si>
  <si>
    <t>巴特婁</t>
  </si>
  <si>
    <t xml:space="preserve">PlayAnim(10209002,Happy); </t>
    <phoneticPr fontId="5" type="noConversion"/>
  </si>
  <si>
    <t>哀</t>
    <phoneticPr fontId="5" type="noConversion"/>
  </si>
  <si>
    <r>
      <t>s</t>
    </r>
    <r>
      <rPr>
        <sz val="12"/>
        <color theme="1"/>
        <rFont val="微軟正黑體"/>
        <family val="2"/>
        <charset val="136"/>
      </rPr>
      <t>ad</t>
    </r>
    <phoneticPr fontId="5" type="noConversion"/>
  </si>
  <si>
    <t>愛心</t>
    <phoneticPr fontId="5" type="noConversion"/>
  </si>
  <si>
    <t>霍伯特</t>
  </si>
  <si>
    <t>ChangeBG(100010);</t>
    <phoneticPr fontId="5" type="noConversion"/>
  </si>
  <si>
    <t>樂</t>
    <phoneticPr fontId="5" type="noConversion"/>
  </si>
  <si>
    <r>
      <t>h</t>
    </r>
    <r>
      <rPr>
        <sz val="12"/>
        <color theme="1"/>
        <rFont val="微軟正黑體"/>
        <family val="2"/>
        <charset val="136"/>
      </rPr>
      <t>appy</t>
    </r>
    <phoneticPr fontId="5" type="noConversion"/>
  </si>
  <si>
    <t>害羞</t>
    <phoneticPr fontId="5" type="noConversion"/>
  </si>
  <si>
    <t>驚</t>
    <phoneticPr fontId="5" type="noConversion"/>
  </si>
  <si>
    <r>
      <t>s</t>
    </r>
    <r>
      <rPr>
        <sz val="12"/>
        <color theme="1"/>
        <rFont val="微軟正黑體"/>
        <family val="2"/>
        <charset val="136"/>
      </rPr>
      <t>hock</t>
    </r>
    <phoneticPr fontId="5" type="noConversion"/>
  </si>
  <si>
    <t>生氣</t>
    <phoneticPr fontId="5" type="noConversion"/>
  </si>
  <si>
    <t>連恩</t>
  </si>
  <si>
    <t>羞</t>
    <phoneticPr fontId="5" type="noConversion"/>
  </si>
  <si>
    <r>
      <t>s</t>
    </r>
    <r>
      <rPr>
        <sz val="12"/>
        <color theme="1"/>
        <rFont val="微軟正黑體"/>
        <family val="2"/>
        <charset val="136"/>
      </rPr>
      <t>hy</t>
    </r>
    <phoneticPr fontId="5" type="noConversion"/>
  </si>
  <si>
    <t>無言</t>
    <phoneticPr fontId="5" type="noConversion"/>
  </si>
  <si>
    <t>洛斯</t>
  </si>
  <si>
    <t>懊惱</t>
    <phoneticPr fontId="5" type="noConversion"/>
  </si>
  <si>
    <t>尚</t>
  </si>
  <si>
    <t>嘆氣</t>
    <phoneticPr fontId="5" type="noConversion"/>
  </si>
  <si>
    <t>娜塔莉</t>
  </si>
  <si>
    <t>注意</t>
    <phoneticPr fontId="5" type="noConversion"/>
  </si>
  <si>
    <t>奸笑</t>
    <phoneticPr fontId="5" type="noConversion"/>
  </si>
  <si>
    <t>汗顏</t>
    <phoneticPr fontId="5" type="noConversion"/>
  </si>
  <si>
    <t>流浪兒</t>
  </si>
  <si>
    <t>草地上的聖母</t>
  </si>
  <si>
    <t>歐洛戰神像</t>
  </si>
  <si>
    <t>主角表情</t>
    <phoneticPr fontId="5" type="noConversion"/>
  </si>
  <si>
    <t>https://trello.com/c/fBcl503o 主角表情圖看這</t>
  </si>
  <si>
    <t>雨神特勒洛克像</t>
  </si>
  <si>
    <t>編號</t>
    <phoneticPr fontId="5" type="noConversion"/>
  </si>
  <si>
    <t>表情名稱</t>
    <phoneticPr fontId="5" type="noConversion"/>
  </si>
  <si>
    <t>代碼</t>
    <phoneticPr fontId="5" type="noConversion"/>
  </si>
  <si>
    <t>死者之書</t>
  </si>
  <si>
    <t>一般</t>
    <phoneticPr fontId="5" type="noConversion"/>
  </si>
  <si>
    <t>SetEmotion(Idle);</t>
    <phoneticPr fontId="5" type="noConversion"/>
  </si>
  <si>
    <t xml:space="preserve">PlayAnim(NPC的GID,Idle); </t>
    <phoneticPr fontId="5" type="noConversion"/>
  </si>
  <si>
    <t>巴特農神殿</t>
  </si>
  <si>
    <t>生氣</t>
    <phoneticPr fontId="5" type="noConversion"/>
  </si>
  <si>
    <t>SetEmotion(Angry);</t>
    <phoneticPr fontId="5" type="noConversion"/>
  </si>
  <si>
    <t xml:space="preserve">PlayAnim(NPC的GID,Angry); </t>
    <phoneticPr fontId="5" type="noConversion"/>
  </si>
  <si>
    <t>擲鐵餅者</t>
  </si>
  <si>
    <t>開心</t>
    <phoneticPr fontId="5" type="noConversion"/>
  </si>
  <si>
    <t>SetEmotion(Happy);</t>
    <phoneticPr fontId="5" type="noConversion"/>
  </si>
  <si>
    <t xml:space="preserve">PlayAnim(NPC的GID,Happy); </t>
    <phoneticPr fontId="5" type="noConversion"/>
  </si>
  <si>
    <t>使神漢彌士與幼年的酒神戴奧尼西斯</t>
  </si>
  <si>
    <t>難過</t>
    <phoneticPr fontId="5" type="noConversion"/>
  </si>
  <si>
    <t>SetEmotion(Sad);</t>
    <phoneticPr fontId="5" type="noConversion"/>
  </si>
  <si>
    <t xml:space="preserve">PlayAnim(NPC的GID,Sad); </t>
    <phoneticPr fontId="5" type="noConversion"/>
  </si>
  <si>
    <t>勞孔父子群像</t>
  </si>
  <si>
    <t>驚嚇</t>
    <phoneticPr fontId="5" type="noConversion"/>
  </si>
  <si>
    <t>SetEmotion(Shock);</t>
    <phoneticPr fontId="5" type="noConversion"/>
  </si>
  <si>
    <t xml:space="preserve">PlayAnim(NPC的GID,Shock); </t>
    <phoneticPr fontId="5" type="noConversion"/>
  </si>
  <si>
    <t>羅馬競技場</t>
  </si>
  <si>
    <t>害羞</t>
    <phoneticPr fontId="5" type="noConversion"/>
  </si>
  <si>
    <t>SetEmotion(Shy);</t>
    <phoneticPr fontId="5" type="noConversion"/>
  </si>
  <si>
    <t xml:space="preserve">PlayAnim(NPC的GID,Shy); </t>
    <phoneticPr fontId="5" type="noConversion"/>
  </si>
  <si>
    <t>有翼的獅子</t>
  </si>
  <si>
    <t>諾坦普頓夏郡教堂</t>
  </si>
  <si>
    <t>格洛斯特大教堂的燭台</t>
  </si>
  <si>
    <t>第一章全出場人物</t>
    <phoneticPr fontId="5" type="noConversion"/>
  </si>
  <si>
    <t>維納斯的誕生</t>
  </si>
  <si>
    <t>幾個人</t>
    <phoneticPr fontId="5" type="noConversion"/>
  </si>
  <si>
    <t>代碼</t>
    <phoneticPr fontId="5" type="noConversion"/>
  </si>
  <si>
    <t>角色</t>
    <phoneticPr fontId="5" type="noConversion"/>
  </si>
  <si>
    <t>蒙娜麗莎</t>
  </si>
  <si>
    <t>麥可里像</t>
  </si>
  <si>
    <t>霍伯特‧海爾</t>
    <phoneticPr fontId="5" type="noConversion"/>
  </si>
  <si>
    <t>宮女</t>
  </si>
  <si>
    <t>聖女泰瑞莎的幻象</t>
  </si>
  <si>
    <t>滝崎連恩</t>
    <phoneticPr fontId="5" type="noConversion"/>
  </si>
  <si>
    <t>維也納望樓</t>
  </si>
  <si>
    <t>洛斯‧佛德里克</t>
    <phoneticPr fontId="5" type="noConversion"/>
  </si>
  <si>
    <t>阿拉伯幻想</t>
  </si>
  <si>
    <t>尚</t>
    <phoneticPr fontId="5" type="noConversion"/>
  </si>
  <si>
    <t>拾穗者</t>
  </si>
  <si>
    <t>娜塔莉‧埃文斯</t>
    <phoneticPr fontId="5" type="noConversion"/>
  </si>
  <si>
    <t>人物雕刻</t>
  </si>
  <si>
    <t>兵馬俑</t>
  </si>
  <si>
    <t>馴悍記</t>
  </si>
  <si>
    <t>參孫與達莉拉</t>
  </si>
  <si>
    <t>黑衣人</t>
    <phoneticPr fontId="5" type="noConversion"/>
  </si>
  <si>
    <t>吶喊</t>
  </si>
  <si>
    <t>大衛像全名</t>
  </si>
  <si>
    <t>芭蕾教室接待員</t>
    <phoneticPr fontId="5" type="noConversion"/>
  </si>
  <si>
    <t>歌劇魅影</t>
  </si>
  <si>
    <t>畫攤老先生</t>
    <phoneticPr fontId="5" type="noConversion"/>
  </si>
  <si>
    <t>吉思夢妲</t>
  </si>
  <si>
    <t>家僕A</t>
    <phoneticPr fontId="5" type="noConversion"/>
  </si>
  <si>
    <t>月光下的羊欄</t>
  </si>
  <si>
    <t>家僕B</t>
    <phoneticPr fontId="5" type="noConversion"/>
  </si>
  <si>
    <t>星夜</t>
  </si>
  <si>
    <t>斯芬克斯獅身人面像</t>
  </si>
  <si>
    <t>楔形文字泥板</t>
  </si>
  <si>
    <t>漢摩拉比法典碑</t>
  </si>
  <si>
    <t>貝多芬命運交響曲</t>
  </si>
  <si>
    <t>貝多芬歡樂頌</t>
  </si>
  <si>
    <t>氣球狗</t>
  </si>
  <si>
    <t>創世紀</t>
  </si>
  <si>
    <t>圖坦卡門黃金面具</t>
  </si>
  <si>
    <t>水晶骷髏頭</t>
  </si>
  <si>
    <t>清明上河圖</t>
  </si>
  <si>
    <t>快雪時晴帖</t>
  </si>
  <si>
    <t>我</t>
  </si>
  <si>
    <t>迪莉婭</t>
  </si>
  <si>
    <t>亞瑟</t>
  </si>
  <si>
    <t>黑衣人</t>
  </si>
  <si>
    <t>小偷</t>
  </si>
  <si>
    <t>接待員</t>
  </si>
  <si>
    <t>滝崎家僕2</t>
  </si>
  <si>
    <t>voice編號</t>
    <phoneticPr fontId="5" type="noConversion"/>
  </si>
  <si>
    <t>3-3</t>
    <phoneticPr fontId="5" type="noConversion"/>
  </si>
  <si>
    <t>3-10</t>
    <phoneticPr fontId="5" type="noConversion"/>
  </si>
  <si>
    <t>0310</t>
    <phoneticPr fontId="5" type="noConversion"/>
  </si>
  <si>
    <t>20000310</t>
    <phoneticPr fontId="5" type="noConversion"/>
  </si>
  <si>
    <t>角色出退場</t>
    <phoneticPr fontId="5" type="noConversion"/>
  </si>
  <si>
    <t>角色表情spine</t>
    <phoneticPr fontId="5" type="noConversion"/>
  </si>
  <si>
    <t>更換背景</t>
    <phoneticPr fontId="5" type="noConversion"/>
  </si>
  <si>
    <t>0303</t>
    <phoneticPr fontId="5" type="noConversion"/>
  </si>
  <si>
    <t>20000303</t>
    <phoneticPr fontId="5" type="noConversion"/>
  </si>
  <si>
    <t>哈～啊，妳這麼早到倉庫做什麼？</t>
    <phoneticPr fontId="5" type="noConversion"/>
  </si>
  <si>
    <t>你有沒有看到一位穿著白色斗蓬、帶著貓咪的男子？</t>
    <phoneticPr fontId="5" type="noConversion"/>
  </si>
  <si>
    <t>德瑞克緊張的左右張望，還擺出防衛的姿勢。</t>
    <phoneticPr fontId="5" type="noConversion"/>
  </si>
  <si>
    <t>第一二章全場景名稱</t>
    <phoneticPr fontId="5" type="noConversion"/>
  </si>
  <si>
    <t>字串編號</t>
    <phoneticPr fontId="5" type="noConversion"/>
  </si>
  <si>
    <t>場景名稱</t>
    <phoneticPr fontId="24" type="noConversion"/>
  </si>
  <si>
    <t>繆思藝術館</t>
    <phoneticPr fontId="21" type="noConversion"/>
  </si>
  <si>
    <t>房間</t>
    <phoneticPr fontId="21" type="noConversion"/>
  </si>
  <si>
    <t>繆思藝術館大廳</t>
    <phoneticPr fontId="21" type="noConversion"/>
  </si>
  <si>
    <t>藝術館倉庫</t>
    <phoneticPr fontId="21" type="noConversion"/>
  </si>
  <si>
    <t>館長辦公室</t>
    <phoneticPr fontId="21" type="noConversion"/>
  </si>
  <si>
    <t>芭蕾教室</t>
    <phoneticPr fontId="24" type="noConversion"/>
  </si>
  <si>
    <t>走廊</t>
    <phoneticPr fontId="24" type="noConversion"/>
  </si>
  <si>
    <t>畫家村</t>
    <phoneticPr fontId="24" type="noConversion"/>
  </si>
  <si>
    <t>攤位前</t>
    <phoneticPr fontId="21" type="noConversion"/>
  </si>
  <si>
    <t>鄉間小屋外</t>
    <phoneticPr fontId="24" type="noConversion"/>
  </si>
  <si>
    <t>鄉間小屋內</t>
    <phoneticPr fontId="24" type="noConversion"/>
  </si>
  <si>
    <t>暗巷</t>
    <phoneticPr fontId="24" type="noConversion"/>
  </si>
  <si>
    <t>「繆思藝術館大廳」</t>
    <phoneticPr fontId="5" type="noConversion"/>
  </si>
  <si>
    <t>德瑞克</t>
    <phoneticPr fontId="5" type="noConversion"/>
  </si>
  <si>
    <t>奇米</t>
    <phoneticPr fontId="5" type="noConversion"/>
  </si>
  <si>
    <t>旁白</t>
    <phoneticPr fontId="5" type="noConversion"/>
  </si>
  <si>
    <t>滝崎家僕1</t>
    <phoneticPr fontId="21" type="noConversion"/>
  </si>
  <si>
    <t>我真的能順利拿到贊助嗎？</t>
    <phoneticPr fontId="5" type="noConversion"/>
  </si>
  <si>
    <t>藝術之夜舉辦在即，但資金不夠，德瑞克提議拜訪喜愛藝術的富商。</t>
    <phoneticPr fontId="5" type="noConversion"/>
  </si>
  <si>
    <t>藝術館外街道</t>
    <phoneticPr fontId="21" type="noConversion"/>
  </si>
  <si>
    <t>街道</t>
    <phoneticPr fontId="24" type="noConversion"/>
  </si>
  <si>
    <t>「街道」</t>
    <phoneticPr fontId="5" type="noConversion"/>
  </si>
  <si>
    <t>巴特婁大人，今天也好帥。</t>
    <phoneticPr fontId="5" type="noConversion"/>
  </si>
  <si>
    <t>日安，各位小姐。</t>
  </si>
  <si>
    <t>這麼受歡迎，一定是藝品之靈！</t>
    <phoneticPr fontId="5" type="noConversion"/>
  </si>
  <si>
    <t>亞瑟</t>
    <phoneticPr fontId="5" type="noConversion"/>
  </si>
  <si>
    <t>很可疑，我去看看！</t>
    <phoneticPr fontId="5" type="noConversion"/>
  </si>
  <si>
    <t>音效</t>
  </si>
  <si>
    <t>拍打翅膀的聲音，漸遠</t>
  </si>
  <si>
    <t>欸，你們看！連小鳥都被巴特婁大人的風采吸引來了。</t>
  </si>
  <si>
    <t>拍打翅膀的聲音，漸近</t>
  </si>
  <si>
    <t>巴特婁大人，這是您養的寵物嗎？好可愛哦。</t>
  </si>
  <si>
    <t>竟然想利用可愛的鳥吸引巴特婁大人的注意，好狡猾啊！</t>
    <phoneticPr fontId="5" type="noConversion"/>
  </si>
  <si>
    <t>奇米內心話</t>
    <phoneticPr fontId="5" type="noConversion"/>
  </si>
  <si>
    <t>（後援會？公約？巴特婁好受歡迎啊……）</t>
    <phoneticPr fontId="5" type="noConversion"/>
  </si>
  <si>
    <t>就在我不知所措的時候，忽然被一隻強而有力的手抓住了手腕。</t>
  </si>
  <si>
    <t>特效</t>
    <phoneticPr fontId="5" type="noConversion"/>
  </si>
  <si>
    <t>妳好慢啊！</t>
    <phoneticPr fontId="5" type="noConversion"/>
  </si>
  <si>
    <t>巴、巴特婁大人，這是我做的巧克力，請您嘗嘗。</t>
    <phoneticPr fontId="5" type="noConversion"/>
  </si>
  <si>
    <t>小CG:巴特婁的手拉住主角的手腕，視美術資源可畫手腕的部份即可。</t>
    <phoneticPr fontId="5" type="noConversion"/>
  </si>
  <si>
    <t>旁白</t>
    <phoneticPr fontId="5" type="noConversion"/>
  </si>
  <si>
    <t>對了，你還沒有見過巴特婁。</t>
    <phoneticPr fontId="5" type="noConversion"/>
  </si>
  <si>
    <t>亞瑟～等等我！</t>
    <phoneticPr fontId="5" type="noConversion"/>
  </si>
  <si>
    <t>巴特婁</t>
    <phoneticPr fontId="5" type="noConversion"/>
  </si>
  <si>
    <t>巴特婁稍加力道把我拉近他身邊，在我耳邊悄聲的說。</t>
    <phoneticPr fontId="5" type="noConversion"/>
  </si>
  <si>
    <t>咦？什麼……？</t>
    <phoneticPr fontId="5" type="noConversion"/>
  </si>
  <si>
    <t>不知道走了多遠，我仍可以感受到那些女子的妒火熱辣辣的燒灼著我被拉住的手腕……</t>
    <phoneticPr fontId="5" type="noConversion"/>
  </si>
  <si>
    <t>呃……她們的誤會好像更深了。</t>
    <phoneticPr fontId="5" type="noConversion"/>
  </si>
  <si>
    <t>巴特婁？好耳熟的名字……咕。</t>
    <phoneticPr fontId="5" type="noConversion"/>
  </si>
  <si>
    <t>藝術館大廳、街道</t>
    <phoneticPr fontId="5" type="noConversion"/>
  </si>
  <si>
    <t>奇米</t>
    <phoneticPr fontId="5" type="noConversion"/>
  </si>
  <si>
    <t>德瑞克</t>
    <phoneticPr fontId="5" type="noConversion"/>
  </si>
  <si>
    <t>亞瑟</t>
    <phoneticPr fontId="5" type="noConversion"/>
  </si>
  <si>
    <t>貴婦A、B</t>
    <phoneticPr fontId="5" type="noConversion"/>
  </si>
  <si>
    <t>3-4</t>
    <phoneticPr fontId="5" type="noConversion"/>
  </si>
  <si>
    <t>0304</t>
    <phoneticPr fontId="5" type="noConversion"/>
  </si>
  <si>
    <t>露天咖啡座</t>
    <phoneticPr fontId="21" type="noConversion"/>
  </si>
  <si>
    <t>我疑惑的看向巴特婁，他帶著笑意對我眨眨眼睛。接著正經的說道。</t>
    <phoneticPr fontId="5" type="noConversion"/>
  </si>
  <si>
    <t>抱歉，沒弄痛妳吧？</t>
    <phoneticPr fontId="5" type="noConversion"/>
  </si>
  <si>
    <t>唔……我的手……</t>
    <phoneticPr fontId="5" type="noConversion"/>
  </si>
  <si>
    <t>用露天咖啡座那張</t>
    <phoneticPr fontId="5" type="noConversion"/>
  </si>
  <si>
    <t>他鬆開了手，略帶歉意的對我微笑。</t>
    <phoneticPr fontId="5" type="noConversion"/>
  </si>
  <si>
    <t>妳很在意嗎？</t>
    <phoneticPr fontId="5" type="noConversion"/>
  </si>
  <si>
    <t>巴特婁很受歡迎呢！被一群女孩子包圍著。</t>
    <phoneticPr fontId="5" type="noConversion"/>
  </si>
  <si>
    <t>才不在意呢！</t>
    <phoneticPr fontId="5" type="noConversion"/>
  </si>
  <si>
    <t>橋段</t>
    <phoneticPr fontId="5" type="noConversion"/>
  </si>
  <si>
    <t>玫瑰的秘密</t>
    <phoneticPr fontId="5" type="noConversion"/>
  </si>
  <si>
    <t>巴特婁要奇米跟他演一齣戲，讓公主誤以為巴特婁已經結新歡。</t>
    <phoneticPr fontId="5" type="noConversion"/>
  </si>
  <si>
    <t>玫瑰象徵愛情。</t>
    <phoneticPr fontId="5" type="noConversion"/>
  </si>
  <si>
    <t>亞瑟？</t>
    <phoneticPr fontId="5" type="noConversion"/>
  </si>
  <si>
    <t>快看看妳的繆思筆記本呀！</t>
    <phoneticPr fontId="5" type="noConversion"/>
  </si>
  <si>
    <t>特效</t>
    <phoneticPr fontId="5" type="noConversion"/>
  </si>
  <si>
    <t>翻開的繆思筆記本發出強光。</t>
    <phoneticPr fontId="5" type="noConversion"/>
  </si>
  <si>
    <t>我感覺身邊的筆記本逐漸發燙，連忙手忙腳亂的翻開它。</t>
    <phoneticPr fontId="5" type="noConversion"/>
  </si>
  <si>
    <t>哦？我們之間……是什麼關係呢？</t>
    <phoneticPr fontId="5" type="noConversion"/>
  </si>
  <si>
    <t>出現資料了，巴特婁是藝品之靈！</t>
    <phoneticPr fontId="5" type="noConversion"/>
  </si>
  <si>
    <t>秘術使收集並保護藝品之靈，避免藝品被遺忘而成為歷史的塵埃。</t>
    <phoneticPr fontId="5" type="noConversion"/>
  </si>
  <si>
    <t>而藝品之靈為尋求保護，天生會被秘術使吸引。</t>
    <phoneticPr fontId="5" type="noConversion"/>
  </si>
  <si>
    <t>街道</t>
    <phoneticPr fontId="5" type="noConversion"/>
  </si>
  <si>
    <t xml:space="preserve">   普通發話：&lt;color=#cc813f &gt;三&lt;/color&gt;四五</t>
  </si>
  <si>
    <t xml:space="preserve">   旁白發話：&lt;color=#ffcc8a &gt;三&lt;/color&gt;四五</t>
  </si>
  <si>
    <t>0305</t>
    <phoneticPr fontId="5" type="noConversion"/>
  </si>
  <si>
    <t>3-5</t>
    <phoneticPr fontId="5" type="noConversion"/>
  </si>
  <si>
    <t>背景</t>
    <phoneticPr fontId="5" type="noConversion"/>
  </si>
  <si>
    <t>就是妳～掌管繆思筆記本的人，被稱為秘術使。</t>
    <phoneticPr fontId="5" type="noConversion"/>
  </si>
  <si>
    <t>想不到還有其他人知道妳的身份啊，咕。</t>
    <phoneticPr fontId="5" type="noConversion"/>
  </si>
  <si>
    <t>這裡是哪裡？</t>
    <phoneticPr fontId="5" type="noConversion"/>
  </si>
  <si>
    <t>他抬起頭來看我，但很快又將視線挪回貓身上。</t>
    <phoneticPr fontId="5" type="noConversion"/>
  </si>
  <si>
    <t>被喚做吉莉的貓擔心的圍著他繞圈。他則溫柔的摩挲著貓的背。</t>
    <phoneticPr fontId="5" type="noConversion"/>
  </si>
  <si>
    <t>你叫什麼名字呢？</t>
    <phoneticPr fontId="5" type="noConversion"/>
  </si>
  <si>
    <t>尚</t>
    <phoneticPr fontId="5" type="noConversion"/>
  </si>
  <si>
    <t>我……說了秘術使嗎？</t>
    <phoneticPr fontId="5" type="noConversion"/>
  </si>
  <si>
    <t>旁白</t>
    <phoneticPr fontId="5" type="noConversion"/>
  </si>
  <si>
    <t>（他真的很疼吉莉呢。）</t>
    <phoneticPr fontId="5" type="noConversion"/>
  </si>
  <si>
    <t>尚驚訝的抬頭，看著我的眼神複雜難明。</t>
    <phoneticPr fontId="5" type="noConversion"/>
  </si>
  <si>
    <t>你昏迷前說的。</t>
    <phoneticPr fontId="5" type="noConversion"/>
  </si>
  <si>
    <t>奇米</t>
    <phoneticPr fontId="5" type="noConversion"/>
  </si>
  <si>
    <t>躲開？你在躲誰嗎？</t>
    <phoneticPr fontId="5" type="noConversion"/>
  </si>
  <si>
    <t>尚別開臉，不願透露更多。</t>
    <phoneticPr fontId="5" type="noConversion"/>
  </si>
  <si>
    <t>我有不好的預感……咕。</t>
    <phoneticPr fontId="5" type="noConversion"/>
  </si>
  <si>
    <t>尚？吉莉？已經走了嗎？</t>
    <phoneticPr fontId="5" type="noConversion"/>
  </si>
  <si>
    <t>霍伯特把筆記本給我，卻從沒告訴我秘術使的事情。</t>
    <phoneticPr fontId="5" type="noConversion"/>
  </si>
  <si>
    <t>燈光昏黃的倉庫裡，尚撫著在腳邊沉睡的吉莉，喃喃說道。</t>
    <phoneticPr fontId="5" type="noConversion"/>
  </si>
  <si>
    <t>性感</t>
    <phoneticPr fontId="5" type="noConversion"/>
  </si>
  <si>
    <t>那……好吧，我會努力的！</t>
    <phoneticPr fontId="5" type="noConversion"/>
  </si>
  <si>
    <t>呀！來了來了，是巴特婁大人。</t>
    <phoneticPr fontId="5" type="noConversion"/>
  </si>
  <si>
    <t>借過借過！</t>
    <phoneticPr fontId="5" type="noConversion"/>
  </si>
  <si>
    <t>巴特婁大人別吃巧克力了，試試我為您烤的餅乾？</t>
    <phoneticPr fontId="5" type="noConversion"/>
  </si>
  <si>
    <t>不！先吃我的吧……</t>
    <phoneticPr fontId="5" type="noConversion"/>
  </si>
  <si>
    <t>閃一下白光（換場）</t>
    <phoneticPr fontId="5" type="noConversion"/>
  </si>
  <si>
    <t>這是什麼場面呀？！那個萬人迷是誰？</t>
    <phoneticPr fontId="5" type="noConversion"/>
  </si>
  <si>
    <t>從中央往右側方向飛走。</t>
    <phoneticPr fontId="5" type="noConversion"/>
  </si>
  <si>
    <t>啊！原來是你，你的主人好嗎？</t>
    <phoneticPr fontId="5" type="noConversion"/>
  </si>
  <si>
    <t>啊！好、好久不見，之前的事謝謝你。</t>
    <phoneticPr fontId="5" type="noConversion"/>
  </si>
  <si>
    <t>既然你在這裡，這表示……她也來了嗎？</t>
    <phoneticPr fontId="5" type="noConversion"/>
  </si>
  <si>
    <t>妳是誰啊～什麼好久不見？私會巴特婁大人是不被允許的，這是後援會的公約！</t>
    <phoneticPr fontId="5" type="noConversion"/>
  </si>
  <si>
    <t>不不不，妳們誤會了。</t>
    <phoneticPr fontId="5" type="noConversion"/>
  </si>
  <si>
    <t>妳要是再不出現，我可要發佈通緝令了哦。</t>
    <phoneticPr fontId="5" type="noConversion"/>
  </si>
  <si>
    <t>別說話……我幫妳解圍。</t>
    <phoneticPr fontId="5" type="noConversion"/>
  </si>
  <si>
    <t>可以請大家幫我保守這個秘密嗎？</t>
    <phoneticPr fontId="5" type="noConversion"/>
  </si>
  <si>
    <t>在一群女子的惋惜和抱怨聲中，巴特婁拉著我的手快步離開。</t>
    <phoneticPr fontId="5" type="noConversion"/>
  </si>
  <si>
    <t>雖然是這樣，但我的巴特婁拉著那女孩的手啊～不可原諒！</t>
    <phoneticPr fontId="5" type="noConversion"/>
  </si>
  <si>
    <t>亞瑟！別亂飛呀……</t>
    <phoneticPr fontId="5" type="noConversion"/>
  </si>
  <si>
    <t>你們是秘術使和藝品之靈的關係，咕。</t>
    <phoneticPr fontId="5" type="noConversion"/>
  </si>
  <si>
    <t>我曾在王宮的文獻中看過。</t>
    <phoneticPr fontId="5" type="noConversion"/>
  </si>
  <si>
    <t>呵……原來如此，這樣就能解釋了。</t>
    <phoneticPr fontId="5" type="noConversion"/>
  </si>
  <si>
    <t>解釋什麼？</t>
    <phoneticPr fontId="5" type="noConversion"/>
  </si>
  <si>
    <t>解釋我為什麼會……不，沒事。</t>
    <phoneticPr fontId="5" type="noConversion"/>
  </si>
  <si>
    <t>只是這樣一來，她們會誤會我們之間的關係……</t>
    <phoneticPr fontId="5" type="noConversion"/>
  </si>
  <si>
    <t>尚到底遇上什麼危險呢？</t>
    <phoneticPr fontId="5" type="noConversion"/>
  </si>
  <si>
    <t>妳的美感和品味逐漸吸引了藝品之靈，我真是教導有方哪，咕。</t>
    <phoneticPr fontId="5" type="noConversion"/>
  </si>
  <si>
    <t>……如果註定相遇，終究躲不開……是嗎？</t>
    <phoneticPr fontId="5" type="noConversion"/>
  </si>
  <si>
    <t>呃，就是……嗯……</t>
    <phoneticPr fontId="5" type="noConversion"/>
  </si>
  <si>
    <t>奇米</t>
    <phoneticPr fontId="5" type="noConversion"/>
  </si>
  <si>
    <t>到底想說什麼嘛？</t>
    <phoneticPr fontId="5" type="noConversion"/>
  </si>
  <si>
    <t>呵，下次再告訴妳。</t>
    <phoneticPr fontId="5" type="noConversion"/>
  </si>
  <si>
    <t>嗯，為了讓藝術館能順利舉辦藝術之夜，我必須去尋求贊助。</t>
    <phoneticPr fontId="5" type="noConversion"/>
  </si>
  <si>
    <t>[PLAYER]，該走了！別忘了滝崎織造的晚宴。</t>
    <phoneticPr fontId="5" type="noConversion"/>
  </si>
  <si>
    <t>你們要去滝崎織造？</t>
    <phoneticPr fontId="5" type="noConversion"/>
  </si>
  <si>
    <t>所以今天穿得如此動人是為了見那位令人頭痛的少爺？</t>
    <phoneticPr fontId="5" type="noConversion"/>
  </si>
  <si>
    <t>令人頭痛？為什麼這麼說？</t>
    <phoneticPr fontId="5" type="noConversion"/>
  </si>
  <si>
    <t>那位失蹤的少爺就是滝崎織造的繼承人，他為了逃避繼承家業而演了這齣鬧劇。</t>
    <phoneticPr fontId="5" type="noConversion"/>
  </si>
  <si>
    <t>還記得之前追查的失蹤案嗎？</t>
    <phoneticPr fontId="5" type="noConversion"/>
  </si>
  <si>
    <t>原來我要去見的是這樣的人，真的沒問題嗎？</t>
    <phoneticPr fontId="5" type="noConversion"/>
  </si>
  <si>
    <t>亞瑟</t>
    <phoneticPr fontId="5" type="noConversion"/>
  </si>
  <si>
    <t>黃昏</t>
    <phoneticPr fontId="5" type="noConversion"/>
  </si>
  <si>
    <t>再不快點天就要黑啦！咕。</t>
    <phoneticPr fontId="5" type="noConversion"/>
  </si>
  <si>
    <t>我有預感那裡一定也有藝品之靈！</t>
    <phoneticPr fontId="5" type="noConversion"/>
  </si>
  <si>
    <t>我們之間的關係</t>
    <phoneticPr fontId="5" type="noConversion"/>
  </si>
  <si>
    <t>「暗巷」</t>
    <phoneticPr fontId="5" type="noConversion"/>
  </si>
  <si>
    <t>黑衣人</t>
    <phoneticPr fontId="5" type="noConversion"/>
  </si>
  <si>
    <t>找到秘術使了……</t>
    <phoneticPr fontId="5" type="noConversion"/>
  </si>
  <si>
    <t>不想說也沒關係。今晚請好好休息吧！</t>
    <phoneticPr fontId="5" type="noConversion"/>
  </si>
  <si>
    <t>這是藝術館的倉庫。你受傷了，別亂動。</t>
    <phoneticPr fontId="5" type="noConversion"/>
  </si>
  <si>
    <t>……</t>
    <phoneticPr fontId="5" type="noConversion"/>
  </si>
  <si>
    <t>他的任性讓騎士團浪費了不少時間。</t>
    <phoneticPr fontId="5" type="noConversion"/>
  </si>
  <si>
    <t>閃一下白光或黑幕過場</t>
    <phoneticPr fontId="5" type="noConversion"/>
  </si>
  <si>
    <t>旁白</t>
    <phoneticPr fontId="5" type="noConversion"/>
  </si>
  <si>
    <t>怎麼了？</t>
    <phoneticPr fontId="5" type="noConversion"/>
  </si>
  <si>
    <t>[PLAYER]……妳有聽見嗎？</t>
    <phoneticPr fontId="5" type="noConversion"/>
  </si>
  <si>
    <t>……不，沒什麼。</t>
    <phoneticPr fontId="5" type="noConversion"/>
  </si>
  <si>
    <t>巴特婁沉吟了一下，彷彿理解了什麼而輕笑出聲。</t>
    <phoneticPr fontId="5" type="noConversion"/>
  </si>
  <si>
    <t>巴特婁眼帶笑意的看著我支吾其詞，等著我給他答案。</t>
    <phoneticPr fontId="5" type="noConversion"/>
  </si>
  <si>
    <t>滝崎織造會客室</t>
    <phoneticPr fontId="5" type="noConversion"/>
  </si>
  <si>
    <t>「街道」</t>
    <phoneticPr fontId="5" type="noConversion"/>
  </si>
  <si>
    <t>巴特婁察覺異樣，警戒的眼神掃視四周但很快的又恢復了平靜。</t>
    <phoneticPr fontId="5" type="noConversion"/>
  </si>
  <si>
    <t>好的，謝謝您。</t>
    <phoneticPr fontId="5" type="noConversion"/>
  </si>
  <si>
    <t>3-6</t>
    <phoneticPr fontId="5" type="noConversion"/>
  </si>
  <si>
    <t>20000306</t>
    <phoneticPr fontId="5" type="noConversion"/>
  </si>
  <si>
    <t>典雅</t>
    <phoneticPr fontId="5" type="noConversion"/>
  </si>
  <si>
    <t>20000309</t>
    <phoneticPr fontId="5" type="noConversion"/>
  </si>
  <si>
    <t>3-9</t>
    <phoneticPr fontId="5" type="noConversion"/>
  </si>
  <si>
    <t>奇米在會客室等待滝崎少爺，此時卻聽到外邊傳來鋼琴彈奏聲，</t>
    <phoneticPr fontId="5" type="noConversion"/>
  </si>
  <si>
    <t>奇米沉浸在琴聲中，被洛斯發現，兩人發現對方曾和自己在畫家村發生衝突，</t>
    <phoneticPr fontId="5" type="noConversion"/>
  </si>
  <si>
    <t>又開始互相傷害（？）</t>
    <phoneticPr fontId="5" type="noConversion"/>
  </si>
  <si>
    <t>洛斯問奇米來做什麼？奇米說來尋求贊助，</t>
    <phoneticPr fontId="5" type="noConversion"/>
  </si>
  <si>
    <t>洛斯表示奇米的穿著不對滝崎少爺的味-典雅（對洛斯的味-性感）</t>
    <phoneticPr fontId="5" type="noConversion"/>
  </si>
  <si>
    <t>王國偶像</t>
    <phoneticPr fontId="5" type="noConversion"/>
  </si>
  <si>
    <t>她好奇去找，發現洛斯獨自在練習鋼琴。（CG)</t>
    <phoneticPr fontId="5" type="noConversion"/>
  </si>
  <si>
    <t>滝崎織造大廳</t>
    <phoneticPr fontId="5" type="noConversion"/>
  </si>
  <si>
    <t>原來滝崎織造的面子這麼大，城裡的貴族大概都在這裡了。</t>
    <phoneticPr fontId="5" type="noConversion"/>
  </si>
  <si>
    <t>亞瑟</t>
    <phoneticPr fontId="5" type="noConversion"/>
  </si>
  <si>
    <t>奇米</t>
    <phoneticPr fontId="5" type="noConversion"/>
  </si>
  <si>
    <t>大家都穿的好漂亮喔，我穿這樣真的可以嗎？</t>
    <phoneticPr fontId="5" type="noConversion"/>
  </si>
  <si>
    <t>放心啦，有我的指導絕對沒問題的。</t>
    <phoneticPr fontId="5" type="noConversion"/>
  </si>
  <si>
    <t>她身上穿的是什麼呀？我們身上可都是滝崎織造的高級訂製服。</t>
    <phoneticPr fontId="5" type="noConversion"/>
  </si>
  <si>
    <t>快倒閉？難怪，這麼窮酸……</t>
    <phoneticPr fontId="5" type="noConversion"/>
  </si>
  <si>
    <t>滝崎管家</t>
    <phoneticPr fontId="5" type="noConversion"/>
  </si>
  <si>
    <t>嗯……是。</t>
    <phoneticPr fontId="5" type="noConversion"/>
  </si>
  <si>
    <t>請問是藝術館的[PLAYER]小姐嗎？</t>
    <phoneticPr fontId="5" type="noConversion"/>
  </si>
  <si>
    <t>在眾人的驚呼和疑問下，管家帶著我離開了宴會現場。</t>
    <phoneticPr fontId="5" type="noConversion"/>
  </si>
  <si>
    <t>不知道等了多久，我坐得腿都麻了，滝崎家的少爺還沒出現。</t>
    <phoneticPr fontId="5" type="noConversion"/>
  </si>
  <si>
    <t>我不由自主的起身，尋找琴音的源頭。</t>
    <phoneticPr fontId="5" type="noConversion"/>
  </si>
  <si>
    <t>滝崎織造走廊</t>
    <phoneticPr fontId="5" type="noConversion"/>
  </si>
  <si>
    <t>滝崎織造客房</t>
    <phoneticPr fontId="5" type="noConversion"/>
  </si>
  <si>
    <t>有鋼琴</t>
    <phoneticPr fontId="5" type="noConversion"/>
  </si>
  <si>
    <t>音效</t>
    <phoneticPr fontId="5" type="noConversion"/>
  </si>
  <si>
    <t>拉門拉開的聲音</t>
    <phoneticPr fontId="5" type="noConversion"/>
  </si>
  <si>
    <t>特效</t>
    <phoneticPr fontId="5" type="noConversion"/>
  </si>
  <si>
    <t>大CG：洛斯彈奏</t>
    <phoneticPr fontId="5" type="noConversion"/>
  </si>
  <si>
    <t>夜曲BGM</t>
    <phoneticPr fontId="5" type="noConversion"/>
  </si>
  <si>
    <t>忽然間—</t>
    <phoneticPr fontId="5" type="noConversion"/>
  </si>
  <si>
    <t>外邊傳來柔美恬靜的鋼琴彈奏，旋律像絲絲涓流穿過拉門的縫隙，淌入我心間。</t>
    <phoneticPr fontId="5" type="noConversion"/>
  </si>
  <si>
    <t>音效</t>
    <phoneticPr fontId="5" type="noConversion"/>
  </si>
  <si>
    <t>從這裡傳出來的？！</t>
    <phoneticPr fontId="5" type="noConversion"/>
  </si>
  <si>
    <t>如果想要滝崎少爺的幫助，就必須換件衣服，</t>
    <phoneticPr fontId="5" type="noConversion"/>
  </si>
  <si>
    <t>參加晚宴的都是王公貴族，都穿著滝崎織造的定制服，只有奇米不是，</t>
    <phoneticPr fontId="5" type="noConversion"/>
  </si>
  <si>
    <t>貴婦群們對奇米指指點點時，管家卻出現告訴奇米，滝崎少爺想單獨見奇米。</t>
    <phoneticPr fontId="5" type="noConversion"/>
  </si>
  <si>
    <t>3-7</t>
    <phoneticPr fontId="5" type="noConversion"/>
  </si>
  <si>
    <t>0307</t>
    <phoneticPr fontId="5" type="noConversion"/>
  </si>
  <si>
    <t>20000307</t>
    <phoneticPr fontId="5" type="noConversion"/>
  </si>
  <si>
    <t>喏，這是邀請函。</t>
    <phoneticPr fontId="5" type="noConversion"/>
  </si>
  <si>
    <t>小物件：邀請函</t>
    <phoneticPr fontId="5" type="noConversion"/>
  </si>
  <si>
    <t>我也很訝異呀……</t>
    <phoneticPr fontId="5" type="noConversion"/>
  </si>
  <si>
    <t>修長的手指在黑白琴鍵上輕盈的跳動，演奏者沉醉在悠揚的旋律中。</t>
    <phoneticPr fontId="5" type="noConversion"/>
  </si>
  <si>
    <t>絲毫沒有發現曾幾何時房內多了一位聽眾。</t>
    <phoneticPr fontId="5" type="noConversion"/>
  </si>
  <si>
    <t>單人拍手</t>
    <phoneticPr fontId="5" type="noConversion"/>
  </si>
  <si>
    <t>曲畢，他仍閉著雙眼，回味著餘韻。</t>
    <phoneticPr fontId="5" type="noConversion"/>
  </si>
  <si>
    <t>洛斯</t>
    <phoneticPr fontId="5" type="noConversion"/>
  </si>
  <si>
    <t>是你？！</t>
    <phoneticPr fontId="5" type="noConversion"/>
  </si>
  <si>
    <t>嗯，妳又要對我長篇大論了嗎？還是說我又打擾到誰了呢？</t>
    <phoneticPr fontId="5" type="noConversion"/>
  </si>
  <si>
    <t>我低著頭等待洛斯的諒解，沒發現此時的洛斯卻盯著我的打扮出神。</t>
    <phoneticPr fontId="5" type="noConversion"/>
  </si>
  <si>
    <t>這傢伙該不會看呆了吧？</t>
    <phoneticPr fontId="5" type="noConversion"/>
  </si>
  <si>
    <t>洛斯能聽懂亞瑟的話？我和亞瑟對看了一下，心中有數。</t>
    <phoneticPr fontId="5" type="noConversion"/>
  </si>
  <si>
    <t>看來我們這次就算沒拿到贊助，也算是另有收穫了。</t>
    <phoneticPr fontId="5" type="noConversion"/>
  </si>
  <si>
    <t>洛斯表示滝崎家的少爺喜歡典雅一點的穿著。</t>
    <phoneticPr fontId="5" type="noConversion"/>
  </si>
  <si>
    <t>不過，這次是妳打擾了我。</t>
    <phoneticPr fontId="5" type="noConversion"/>
  </si>
  <si>
    <t>呃，我、我才沒有！</t>
    <phoneticPr fontId="5" type="noConversion"/>
  </si>
  <si>
    <t>咦，真的嗎？亞瑟，你又失策了。</t>
    <phoneticPr fontId="5" type="noConversion"/>
  </si>
  <si>
    <t>咳，妳的寵物說了奇怪的話……</t>
    <phoneticPr fontId="5" type="noConversion"/>
  </si>
  <si>
    <t>想不到洛斯竟是這樣純情的人，我忍不住想捉弄他。</t>
    <phoneticPr fontId="5" type="noConversion"/>
  </si>
  <si>
    <t>不好看嗎？你不喜歡？</t>
    <phoneticPr fontId="5" type="noConversion"/>
  </si>
  <si>
    <t>呃……妳、妳穿這樣來參加晚宴有什麼目的？</t>
    <phoneticPr fontId="5" type="noConversion"/>
  </si>
  <si>
    <t>藝術館要舉辦藝術之夜，我是來向滝崎織造尋求贊助的。</t>
    <phoneticPr fontId="5" type="noConversion"/>
  </si>
  <si>
    <t>奇怪～這種裝扮通常蠻管用的，咕。</t>
    <phoneticPr fontId="5" type="noConversion"/>
  </si>
  <si>
    <t>3-5完成</t>
    <phoneticPr fontId="5" type="noConversion"/>
  </si>
  <si>
    <t>3-3完成</t>
    <phoneticPr fontId="5" type="noConversion"/>
  </si>
  <si>
    <t>滝崎織造大廳、會客室、走廊、客房</t>
    <phoneticPr fontId="5" type="noConversion"/>
  </si>
  <si>
    <t>背景</t>
  </si>
  <si>
    <t>滝崎織造客房</t>
  </si>
  <si>
    <t>亂入或破壞氣氛的感覺</t>
    <phoneticPr fontId="5" type="noConversion"/>
  </si>
  <si>
    <t>別忘了，只要妳需要我，我都會在。</t>
    <phoneticPr fontId="5" type="noConversion"/>
  </si>
  <si>
    <t>滝崎織造的晚宴龍蛇混雜，希望妳注意安全。</t>
    <phoneticPr fontId="5" type="noConversion"/>
  </si>
  <si>
    <t>好美的琴聲。你是今晚的演奏家嗎？</t>
    <phoneticPr fontId="5" type="noConversion"/>
  </si>
  <si>
    <t>演奏者驚覺房內有人，猛然回頭察看後露出了驚訝表情。</t>
    <phoneticPr fontId="5" type="noConversion"/>
  </si>
  <si>
    <t>想起我曾指責駕車橫衝直撞的洛斯打擾了畫家村的安寧。</t>
    <phoneticPr fontId="5" type="noConversion"/>
  </si>
  <si>
    <t>此刻我卻打擾了他的練習時間，頓時感到有些不好意思。</t>
    <phoneticPr fontId="5" type="noConversion"/>
  </si>
  <si>
    <t>洛斯</t>
    <phoneticPr fontId="5" type="noConversion"/>
  </si>
  <si>
    <t>滝崎管家</t>
    <phoneticPr fontId="5" type="noConversion"/>
  </si>
  <si>
    <t>婦AB</t>
    <phoneticPr fontId="5" type="noConversion"/>
  </si>
  <si>
    <t>3-8</t>
    <phoneticPr fontId="5" type="noConversion"/>
  </si>
  <si>
    <t>0308</t>
    <phoneticPr fontId="5" type="noConversion"/>
  </si>
  <si>
    <t>20000308</t>
    <phoneticPr fontId="5" type="noConversion"/>
  </si>
  <si>
    <t>0309</t>
    <phoneticPr fontId="5" type="noConversion"/>
  </si>
  <si>
    <t>絢麗/禮服</t>
    <phoneticPr fontId="5" type="noConversion"/>
  </si>
  <si>
    <t>思念是一種病</t>
    <phoneticPr fontId="5" type="noConversion"/>
  </si>
  <si>
    <t>這樣就沒問題了吧？</t>
    <phoneticPr fontId="5" type="noConversion"/>
  </si>
  <si>
    <t>旁白</t>
    <phoneticPr fontId="5" type="noConversion"/>
  </si>
  <si>
    <t>亞瑟</t>
    <phoneticPr fontId="5" type="noConversion"/>
  </si>
  <si>
    <t>洛斯</t>
    <phoneticPr fontId="5" type="noConversion"/>
  </si>
  <si>
    <t>依我對那位少爺的認識，這的確是他的喜好。</t>
    <phoneticPr fontId="5" type="noConversion"/>
  </si>
  <si>
    <t>連恩</t>
    <phoneticPr fontId="5" type="noConversion"/>
  </si>
  <si>
    <t>……洛斯？</t>
    <phoneticPr fontId="5" type="noConversion"/>
  </si>
  <si>
    <t>我照著洛斯建議，換上了合適的裝扮，贊助一事應該萬無一失了？</t>
    <phoneticPr fontId="5" type="noConversion"/>
  </si>
  <si>
    <t>唔……第一印象的好壞也是很重要的。</t>
    <phoneticPr fontId="5" type="noConversion"/>
  </si>
  <si>
    <t>剛才不知道誰看呆了呢！咕。</t>
    <phoneticPr fontId="5" type="noConversion"/>
  </si>
  <si>
    <t>洛斯趕緊別開眼，緋紅暈在原本蒼白的冷臉上，讓他看起來多了些溫度。</t>
    <phoneticPr fontId="5" type="noConversion"/>
  </si>
  <si>
    <t>哼……</t>
    <phoneticPr fontId="5" type="noConversion"/>
  </si>
  <si>
    <t>咦？？連恩？</t>
    <phoneticPr fontId="5" type="noConversion"/>
  </si>
  <si>
    <t>但光憑打扮就想得到贊助？呵，真羨慕頭腦簡單的人。</t>
    <phoneticPr fontId="5" type="noConversion"/>
  </si>
  <si>
    <t>在外面走廊上走路的聲音</t>
    <phoneticPr fontId="5" type="noConversion"/>
  </si>
  <si>
    <t>代理館長？妳真的來了！？</t>
    <phoneticPr fontId="5" type="noConversion"/>
  </si>
  <si>
    <t>身為你的好友，我不得不說你的眼光真的很奇怪……</t>
    <phoneticPr fontId="5" type="noConversion"/>
  </si>
  <si>
    <t>哎，洛斯，這不關你的事。</t>
    <phoneticPr fontId="5" type="noConversion"/>
  </si>
  <si>
    <t>呼，什麼宴會嘛！好麻煩啊～</t>
    <phoneticPr fontId="5" type="noConversion"/>
  </si>
  <si>
    <t>呃……真是露骨的告白啊。</t>
    <phoneticPr fontId="5" type="noConversion"/>
  </si>
  <si>
    <t>所以你才給每個藝術館發邀請函？</t>
    <phoneticPr fontId="5" type="noConversion"/>
  </si>
  <si>
    <t>嗯！幸好快倒閉的小藝術館不多。</t>
    <phoneticPr fontId="5" type="noConversion"/>
  </si>
  <si>
    <t>邀請函？難道你是……</t>
    <phoneticPr fontId="5" type="noConversion"/>
  </si>
  <si>
    <t>滝崎織造的下任繼承人？</t>
    <phoneticPr fontId="5" type="noConversion"/>
  </si>
  <si>
    <t>連恩和洛斯一臉理所當然的看向我，我竟然現在才發覺。</t>
    <phoneticPr fontId="5" type="noConversion"/>
  </si>
  <si>
    <t>你就是那個假裝失蹤令人頭痛的少爺……</t>
    <phoneticPr fontId="5" type="noConversion"/>
  </si>
  <si>
    <t>嗯？有人來了？</t>
    <phoneticPr fontId="5" type="noConversion"/>
  </si>
  <si>
    <t>連恩皺著眉頭瞪向洛斯，彷彿在責怪他多嘴。</t>
    <phoneticPr fontId="5" type="noConversion"/>
  </si>
  <si>
    <t>對了，連恩。你送我的那幅畫……是怎麼回事呢？</t>
    <phoneticPr fontId="5" type="noConversion"/>
  </si>
  <si>
    <t>特效</t>
    <phoneticPr fontId="5" type="noConversion"/>
  </si>
  <si>
    <t>閃白光進入回憶</t>
    <phoneticPr fontId="5" type="noConversion"/>
  </si>
  <si>
    <t>奇米房間（夜）</t>
    <phoneticPr fontId="5" type="noConversion"/>
  </si>
  <si>
    <t>奇米的肖像畫</t>
    <phoneticPr fontId="5" type="noConversion"/>
  </si>
  <si>
    <t>閃白光離開回憶</t>
    <phoneticPr fontId="5" type="noConversion"/>
  </si>
  <si>
    <t>給妳，我的睡蓮。</t>
  </si>
  <si>
    <t>連恩抱著頭苦惱，洛斯卻像看好戲般露出有趣的表情。</t>
    <phoneticPr fontId="5" type="noConversion"/>
  </si>
  <si>
    <t>洛斯！我是認真的煩惱，我明明只喜歡畫睡蓮啊！</t>
    <phoneticPr fontId="5" type="noConversion"/>
  </si>
  <si>
    <t>你當時答應要幫我畫睡蓮的，可是我卻拿到我的……肖像畫。</t>
    <phoneticPr fontId="5" type="noConversion"/>
  </si>
  <si>
    <t>選項1</t>
    <phoneticPr fontId="5" type="noConversion"/>
  </si>
  <si>
    <t>SetEmotion(Shock);</t>
  </si>
  <si>
    <t>選項後接續</t>
    <phoneticPr fontId="5" type="noConversion"/>
  </si>
  <si>
    <t>上面選項選擇不同對話演出後，回到下列的內容</t>
    <phoneticPr fontId="5" type="noConversion"/>
  </si>
  <si>
    <t>假裝失蹤讓其他人擔心真的太過份了。</t>
    <phoneticPr fontId="5" type="noConversion"/>
  </si>
  <si>
    <t>也許你有這麼做的理由。</t>
    <phoneticPr fontId="5" type="noConversion"/>
  </si>
  <si>
    <t>我是為其他人生氣。</t>
    <phoneticPr fontId="5" type="noConversion"/>
  </si>
  <si>
    <t>加NPC好感少</t>
    <phoneticPr fontId="5" type="noConversion"/>
  </si>
  <si>
    <t>加NPC好感多</t>
    <phoneticPr fontId="5" type="noConversion"/>
  </si>
  <si>
    <t>加NPC好感一般</t>
    <phoneticPr fontId="5" type="noConversion"/>
  </si>
  <si>
    <t>唉，連妳也這麼認為嗎？</t>
    <phoneticPr fontId="5" type="noConversion"/>
  </si>
  <si>
    <t>奇米</t>
    <phoneticPr fontId="5" type="noConversion"/>
  </si>
  <si>
    <t>因為你太任性了！</t>
    <phoneticPr fontId="5" type="noConversion"/>
  </si>
  <si>
    <t>或許妳該聽聽連恩的理由。</t>
    <phoneticPr fontId="5" type="noConversion"/>
  </si>
  <si>
    <t>你是指被騙走的家僕嗎？</t>
    <phoneticPr fontId="5" type="noConversion"/>
  </si>
  <si>
    <t>呵，這段故事真的很有趣。</t>
    <phoneticPr fontId="5" type="noConversion"/>
  </si>
  <si>
    <t>選項2</t>
    <phoneticPr fontId="5" type="noConversion"/>
  </si>
  <si>
    <t>選項3</t>
    <phoneticPr fontId="5" type="noConversion"/>
  </si>
  <si>
    <t>不管怎樣，你要好好的向被欺騙的人道歉。</t>
    <phoneticPr fontId="5" type="noConversion"/>
  </si>
  <si>
    <t>對耶，她來做什麼？還帶寵物來，髒死了。</t>
    <phoneticPr fontId="5" type="noConversion"/>
  </si>
  <si>
    <t>嘻嘻，聽說她經營一家快倒閉的藝術館。</t>
    <phoneticPr fontId="5" type="noConversion"/>
  </si>
  <si>
    <t>沒關係啦～亞瑟，別忘了我們的目的。</t>
    <phoneticPr fontId="5" type="noConversion"/>
  </si>
  <si>
    <t>我是這裡的管家，少爺想單獨見您，請跟我來。</t>
    <phoneticPr fontId="5" type="noConversion"/>
  </si>
  <si>
    <t>咦？我嗎？！</t>
    <phoneticPr fontId="5" type="noConversion"/>
  </si>
  <si>
    <t>好美的琴聲？亞瑟，你有聽到嗎？</t>
    <phoneticPr fontId="5" type="noConversion"/>
  </si>
  <si>
    <t>在走廊上輕步走的聲音</t>
    <phoneticPr fontId="5" type="noConversion"/>
  </si>
  <si>
    <t>怎麼是妳？！</t>
    <phoneticPr fontId="5" type="noConversion"/>
  </si>
  <si>
    <t>竟然是你？！</t>
    <phoneticPr fontId="5" type="noConversion"/>
  </si>
  <si>
    <t>偷聽別人練琴，似乎不是淑女該做的事。</t>
    <phoneticPr fontId="5" type="noConversion"/>
  </si>
  <si>
    <t>那熟悉的冷漠眼神喚醒了我的記憶。</t>
    <phoneticPr fontId="5" type="noConversion"/>
  </si>
  <si>
    <t>我被你的琴聲吸引，忍不住想看看琴聲的主人是誰。對不起打擾到你……</t>
    <phoneticPr fontId="5" type="noConversion"/>
  </si>
  <si>
    <t>不過，我是不討厭啦……咳！</t>
    <phoneticPr fontId="5" type="noConversion"/>
  </si>
  <si>
    <t>哦，如果是找滝崎家的那位少爺商談，這身性感裝扮絕對不行。</t>
    <phoneticPr fontId="5" type="noConversion"/>
  </si>
  <si>
    <t>日後會掀起更大的風波，我需要時間準備。</t>
    <phoneticPr fontId="5" type="noConversion"/>
  </si>
  <si>
    <t>別說太多，你想把她牽扯進來嗎？。</t>
    <phoneticPr fontId="5" type="noConversion"/>
  </si>
  <si>
    <t>她就是害你畫不出睡蓮的女孩嗎？</t>
    <phoneticPr fontId="5" type="noConversion"/>
  </si>
  <si>
    <t>我、我的確想畫睡蓮，可是不知道為什麼我畫不出來。</t>
    <phoneticPr fontId="5" type="noConversion"/>
  </si>
  <si>
    <t>我看著睡著的妳，我、我就畫了妳。</t>
    <phoneticPr fontId="5" type="noConversion"/>
  </si>
  <si>
    <t>之後就再也畫不出睡蓮了，只想畫妳，這種感覺太奇怪了！</t>
    <phoneticPr fontId="5" type="noConversion"/>
  </si>
  <si>
    <t>是妳的魔法嗎？還是我生病了？</t>
    <phoneticPr fontId="5" type="noConversion"/>
  </si>
  <si>
    <t>我想如果能再見到[PLAYER]，應該就會有答案吧？！</t>
    <phoneticPr fontId="5" type="noConversion"/>
  </si>
  <si>
    <t>妳生氣了嗎？對不起……</t>
    <phoneticPr fontId="5" type="noConversion"/>
  </si>
  <si>
    <t>好啦！但我的病怎麼辦哪？妳要讓我恢復正常。</t>
    <phoneticPr fontId="5" type="noConversion"/>
  </si>
  <si>
    <t>奇米</t>
    <phoneticPr fontId="5" type="noConversion"/>
  </si>
  <si>
    <t>洛斯</t>
    <phoneticPr fontId="5" type="noConversion"/>
  </si>
  <si>
    <t>亞瑟</t>
    <phoneticPr fontId="5" type="noConversion"/>
  </si>
  <si>
    <t>連恩</t>
    <phoneticPr fontId="5" type="noConversion"/>
  </si>
  <si>
    <t>夜</t>
    <phoneticPr fontId="5" type="noConversion"/>
  </si>
  <si>
    <t>連恩神情落寞的抱膝坐著，用折扇在榻榻米上試圖描繪睡蓮的形狀。</t>
    <phoneticPr fontId="5" type="noConversion"/>
  </si>
  <si>
    <t>沒關係的，我們慢慢想辦法。</t>
    <phoneticPr fontId="5" type="noConversion"/>
  </si>
  <si>
    <t>繼承人接班典禮要開始了，快點換上絢麗的禮服參加。</t>
    <phoneticPr fontId="5" type="noConversion"/>
  </si>
  <si>
    <t>奇米</t>
    <phoneticPr fontId="5" type="noConversion"/>
  </si>
  <si>
    <t>滝崎織造大廳</t>
  </si>
  <si>
    <t>滝崎織造大廳</t>
    <phoneticPr fontId="5" type="noConversion"/>
  </si>
  <si>
    <t>旁白</t>
    <phoneticPr fontId="5" type="noConversion"/>
  </si>
  <si>
    <t>大廳此時擠滿了賓客，大家都想一睹滝崎織造新繼承人的風采。</t>
    <phoneticPr fontId="5" type="noConversion"/>
  </si>
  <si>
    <t>伊凡</t>
    <phoneticPr fontId="5" type="noConversion"/>
  </si>
  <si>
    <t>洛斯</t>
    <phoneticPr fontId="5" type="noConversion"/>
  </si>
  <si>
    <t>陌生男子</t>
    <phoneticPr fontId="5" type="noConversion"/>
  </si>
  <si>
    <t>忽然間，一陣嘈雜從門外逐漸逼近，賓客們紛紛探究發生什麼事。</t>
    <phoneticPr fontId="5" type="noConversion"/>
  </si>
  <si>
    <t>誰敢攔我？不知道我是連恩的堂哥嗎？</t>
    <phoneticPr fontId="5" type="noConversion"/>
  </si>
  <si>
    <t>管家，你告訴他們我是誰？</t>
    <phoneticPr fontId="5" type="noConversion"/>
  </si>
  <si>
    <t>滝崎管家</t>
    <phoneticPr fontId="5" type="noConversion"/>
  </si>
  <si>
    <t>伊凡少爺，您怎麼來了，老爺仙逝前有說不需通知您。</t>
    <phoneticPr fontId="5" type="noConversion"/>
  </si>
  <si>
    <t>不通知我？那我怎麼幫你拆裝這個冒牌貨呢？</t>
    <phoneticPr fontId="5" type="noConversion"/>
  </si>
  <si>
    <t>連恩</t>
    <phoneticPr fontId="5" type="noConversion"/>
  </si>
  <si>
    <t>伊凡，你在說什麼？</t>
    <phoneticPr fontId="5" type="noConversion"/>
  </si>
  <si>
    <t>他將斗蓬卸下，眾人都驚呼了一聲！</t>
    <phoneticPr fontId="5" type="noConversion"/>
  </si>
  <si>
    <t>伊凡的話為會場投下一顆震撼彈，眾人議論紛紛，連洛斯的臉色都變了。</t>
    <phoneticPr fontId="5" type="noConversion"/>
  </si>
  <si>
    <t>假連恩</t>
    <phoneticPr fontId="5" type="noConversion"/>
  </si>
  <si>
    <t>真連恩</t>
    <phoneticPr fontId="5" type="noConversion"/>
  </si>
  <si>
    <t>你說謊……我早就從畫家村回來了。</t>
    <phoneticPr fontId="5" type="noConversion"/>
  </si>
  <si>
    <t>冒牌貨，別說話。真正的繼承人在這裡。</t>
    <phoneticPr fontId="5" type="noConversion"/>
  </si>
  <si>
    <t>只見一個戴著黑色斗蓬的男子很快的出現在伊凡身邊。</t>
    <phoneticPr fontId="5" type="noConversion"/>
  </si>
  <si>
    <t>另一個……連恩？</t>
    <phoneticPr fontId="5" type="noConversion"/>
  </si>
  <si>
    <t>亞瑟</t>
    <phoneticPr fontId="5" type="noConversion"/>
  </si>
  <si>
    <t>難道連恩是雙胞胎嗎？咕～</t>
    <phoneticPr fontId="5" type="noConversion"/>
  </si>
  <si>
    <t>連恩驚訝的睜大雙眼，對於眼前情景不可置信。</t>
    <phoneticPr fontId="5" type="noConversion"/>
  </si>
  <si>
    <t>之後，少爺就自己回來了……</t>
    <phoneticPr fontId="5" type="noConversion"/>
  </si>
  <si>
    <t>那你能確定回來的連恩和失蹤的連恩是同一位嗎？</t>
    <phoneticPr fontId="5" type="noConversion"/>
  </si>
  <si>
    <t>伊凡，別鬧了！</t>
    <phoneticPr fontId="5" type="noConversion"/>
  </si>
  <si>
    <t>這……兩位少爺都是連恩的模樣，我實在是分不清哪！</t>
    <phoneticPr fontId="5" type="noConversion"/>
  </si>
  <si>
    <t>怎麼樣？冒牌貨，你先請？</t>
    <phoneticPr fontId="5" type="noConversion"/>
  </si>
  <si>
    <t>唔……你……</t>
    <phoneticPr fontId="5" type="noConversion"/>
  </si>
  <si>
    <t>連恩蒼白著臉，垂在身側的手也忍不住的發抖著。</t>
    <phoneticPr fontId="5" type="noConversion"/>
  </si>
  <si>
    <t>先前我們的確以為少爺被綁架了，就跟騎士團報案。</t>
    <phoneticPr fontId="5" type="noConversion"/>
  </si>
  <si>
    <t>呵，不會畫嗎，還是我們的連恩先來吧？</t>
    <phoneticPr fontId="5" type="noConversion"/>
  </si>
  <si>
    <t>呃……我被綁架到畫家村，如果不是伊凡堂哥救我，我就、我就……</t>
    <phoneticPr fontId="5" type="noConversion"/>
  </si>
  <si>
    <t>伊凡帶來的連恩笨拙的看向伊凡，伊凡用眼神示意他做得很好。</t>
    <phoneticPr fontId="5" type="noConversion"/>
  </si>
  <si>
    <t>伊凡帶來的連恩在眾目睽睽下，完成一幅美麗的睡蓮圖，眾人驚歎不已。</t>
    <phoneticPr fontId="5" type="noConversion"/>
  </si>
  <si>
    <t>特效</t>
    <phoneticPr fontId="5" type="noConversion"/>
  </si>
  <si>
    <t>小CG：之前畫家村那幅二創睡蓮圖</t>
    <phoneticPr fontId="5" type="noConversion"/>
  </si>
  <si>
    <t>好了！</t>
    <phoneticPr fontId="5" type="noConversion"/>
  </si>
  <si>
    <t>但是看到那幅睡蓮，我卻隱隱感到不安。</t>
    <phoneticPr fontId="5" type="noConversion"/>
  </si>
  <si>
    <t>亞瑟，這幅睡蓮不就是畫家村的老先生珍藏的非賣品嗎？</t>
    <phoneticPr fontId="5" type="noConversion"/>
  </si>
  <si>
    <t>接下來，換這個冒牌貨了，請吧！</t>
    <phoneticPr fontId="5" type="noConversion"/>
  </si>
  <si>
    <t>沒問題！連恩最會畫睡蓮。</t>
    <phoneticPr fontId="5" type="noConversion"/>
  </si>
  <si>
    <t>他笑呵呵的拿起筆沙沙的畫了起來，不花多少時間，睡蓮完成了。</t>
    <phoneticPr fontId="5" type="noConversion"/>
  </si>
  <si>
    <t>奇米</t>
    <phoneticPr fontId="5" type="noConversion"/>
  </si>
  <si>
    <t>亞瑟</t>
    <phoneticPr fontId="5" type="noConversion"/>
  </si>
  <si>
    <t>洛斯</t>
    <phoneticPr fontId="5" type="noConversion"/>
  </si>
  <si>
    <t>管家</t>
    <phoneticPr fontId="5" type="noConversion"/>
  </si>
  <si>
    <t>伊凡、真連恩、假連恩</t>
    <phoneticPr fontId="5" type="noConversion"/>
  </si>
  <si>
    <t>不請自來的傢伙</t>
    <phoneticPr fontId="5" type="noConversion"/>
  </si>
  <si>
    <t>3-10完成</t>
    <phoneticPr fontId="5" type="noConversion"/>
  </si>
  <si>
    <t>啾</t>
    <phoneticPr fontId="5" type="noConversion"/>
  </si>
  <si>
    <t>疑除此句</t>
    <phoneticPr fontId="5" type="noConversion"/>
  </si>
  <si>
    <t>修改</t>
    <phoneticPr fontId="5" type="noConversion"/>
  </si>
  <si>
    <t>這才不是生病或魔法呢！</t>
    <phoneticPr fontId="5" type="noConversion"/>
  </si>
  <si>
    <t>還是不行，畫出來的睡蓮根本不是想要的樣子，我大概沒救了。</t>
    <phoneticPr fontId="5" type="noConversion"/>
  </si>
  <si>
    <t>亞瑟</t>
    <phoneticPr fontId="5" type="noConversion"/>
  </si>
  <si>
    <t>沒錯！想不到這個假連恩竟然還是個仿畫高手。</t>
    <phoneticPr fontId="5" type="noConversion"/>
  </si>
  <si>
    <t>奇米</t>
    <phoneticPr fontId="5" type="noConversion"/>
  </si>
  <si>
    <t>連恩</t>
    <phoneticPr fontId="5" type="noConversion"/>
  </si>
  <si>
    <t>不是懶惰的天真少爺嗎，什麼時候變的啊？</t>
  </si>
  <si>
    <t>不管哪個，都很貼切。</t>
    <phoneticPr fontId="5" type="noConversion"/>
  </si>
  <si>
    <t>現在連睡蓮都畫不出來，繼承人什麼的我也都沒心情了。</t>
    <phoneticPr fontId="5" type="noConversion"/>
  </si>
  <si>
    <t>「滝崎織造」？</t>
    <phoneticPr fontId="5" type="noConversion"/>
  </si>
  <si>
    <t>看到時我也嚇一跳，大財團滝崎織造要為新的繼承人舉辦接班晚宴。</t>
    <phoneticPr fontId="5" type="noConversion"/>
  </si>
  <si>
    <t>這麼好的機會，藝術館全指望妳了！</t>
    <phoneticPr fontId="5" type="noConversion"/>
  </si>
  <si>
    <t>好多貴婦，難不成都是要去參加晚宴的嗎？</t>
    <phoneticPr fontId="5" type="noConversion"/>
  </si>
  <si>
    <t>十分感謝，在下何其榮幸。啊！這難道是在下的造型餅乾？</t>
    <phoneticPr fontId="5" type="noConversion"/>
  </si>
  <si>
    <t>巴特婁大人，先吃我做的吧！</t>
    <phoneticPr fontId="5" type="noConversion"/>
  </si>
  <si>
    <t>他是騎士團的副團長，上次你飛走，還是他幫忙找到你的。</t>
    <phoneticPr fontId="5" type="noConversion"/>
  </si>
  <si>
    <t>各位小姐，這位是騎士團的秘密線人，如果曝光了可就不好了。</t>
    <phoneticPr fontId="5" type="noConversion"/>
  </si>
  <si>
    <t>原來是這樣啊，還以為是哪裡來的瘋狂粉絲！</t>
    <phoneticPr fontId="5" type="noConversion"/>
  </si>
  <si>
    <r>
      <t>只要持續</t>
    </r>
    <r>
      <rPr>
        <sz val="12"/>
        <color rgb="FFFF0000"/>
        <rFont val="微軟正黑體"/>
        <family val="2"/>
        <charset val="136"/>
      </rPr>
      <t>成長</t>
    </r>
    <r>
      <rPr>
        <sz val="12"/>
        <rFont val="微軟正黑體"/>
        <family val="2"/>
        <charset val="136"/>
      </rPr>
      <t>，我們一定能阻止藝術界的崩毀。</t>
    </r>
    <phoneticPr fontId="5" type="noConversion"/>
  </si>
  <si>
    <r>
      <t>吉莉，是你帶她來救我的</t>
    </r>
    <r>
      <rPr>
        <sz val="12"/>
        <color rgb="FFFF0000"/>
        <rFont val="微軟正黑體"/>
        <family val="2"/>
        <charset val="136"/>
      </rPr>
      <t>？</t>
    </r>
    <phoneticPr fontId="5" type="noConversion"/>
  </si>
  <si>
    <t>……謝謝妳救了我。</t>
    <phoneticPr fontId="5" type="noConversion"/>
  </si>
  <si>
    <t>我沒事，吉莉。</t>
    <phoneticPr fontId="5" type="noConversion"/>
  </si>
  <si>
    <t>奇米，問他為什麼知道秘術使的事，咕。</t>
  </si>
  <si>
    <t>……尚，我叫尚。</t>
  </si>
  <si>
    <t>或許妳不該救我。對妳……我只會帶來危險。</t>
    <phoneticPr fontId="5" type="noConversion"/>
  </si>
  <si>
    <t>藝術之夜的資金好像不太夠，剛好有個拉贊助的機會哦！</t>
    <phoneticPr fontId="5" type="noConversion"/>
  </si>
  <si>
    <t xml:space="preserve">等等！我有事，這件事需要代理館長出馬。        </t>
    <phoneticPr fontId="5" type="noConversion"/>
  </si>
  <si>
    <t>什麼事？</t>
    <phoneticPr fontId="5" type="noConversion"/>
  </si>
  <si>
    <t>呵，不是啦！那沒事了，你去忙吧！</t>
    <phoneticPr fontId="5" type="noConversion"/>
  </si>
  <si>
    <t>發來的邀請函竟然指明要給代理館長。妳什麼時候結識了這樣的家族啊？</t>
    <phoneticPr fontId="5" type="noConversion"/>
  </si>
  <si>
    <t>旁白</t>
    <phoneticPr fontId="5" type="noConversion"/>
  </si>
  <si>
    <t>這裡應該就沒問題了。</t>
    <phoneticPr fontId="5" type="noConversion"/>
  </si>
  <si>
    <t>巴特婁拉著我走在街上，一點也沒有停下來的意思。</t>
    <phoneticPr fontId="5" type="noConversion"/>
  </si>
  <si>
    <t>那個……還要走多久啊？</t>
  </si>
  <si>
    <t>藝品之靈？難不成妳想告訴我，妳就是秘術使嗎？</t>
    <phoneticPr fontId="5" type="noConversion"/>
  </si>
  <si>
    <t>你聽過秘術使的事？而且你能聽懂亞瑟的話……</t>
    <phoneticPr fontId="5" type="noConversion"/>
  </si>
  <si>
    <t>跟蹤尚果然沒錯……</t>
    <phoneticPr fontId="5" type="noConversion"/>
  </si>
  <si>
    <t>移除</t>
    <phoneticPr fontId="5" type="noConversion"/>
  </si>
  <si>
    <r>
      <rPr>
        <sz val="12"/>
        <color rgb="FFFF0000"/>
        <rFont val="微軟正黑體"/>
        <family val="2"/>
        <charset val="136"/>
      </rPr>
      <t>那</t>
    </r>
    <r>
      <rPr>
        <sz val="12"/>
        <rFont val="微軟正黑體"/>
        <family val="2"/>
        <charset val="136"/>
      </rPr>
      <t>不是黏著巴特婁大人的那個女孩？</t>
    </r>
    <phoneticPr fontId="5" type="noConversion"/>
  </si>
  <si>
    <r>
      <t>這些人太勢利了，我要以守護精靈之名</t>
    </r>
    <r>
      <rPr>
        <sz val="12"/>
        <color rgb="FFFF0000"/>
        <rFont val="微軟正黑體"/>
        <family val="2"/>
        <charset val="136"/>
      </rPr>
      <t>教訓他們</t>
    </r>
    <r>
      <rPr>
        <sz val="12"/>
        <rFont val="微軟正黑體"/>
        <family val="2"/>
        <charset val="136"/>
      </rPr>
      <t>！咕。</t>
    </r>
    <phoneticPr fontId="5" type="noConversion"/>
  </si>
  <si>
    <r>
      <t>請您先在這裡等一會兒，</t>
    </r>
    <r>
      <rPr>
        <sz val="12"/>
        <color rgb="FFFF0000"/>
        <rFont val="微軟正黑體"/>
        <family val="2"/>
        <charset val="136"/>
      </rPr>
      <t>我去通知少爺。</t>
    </r>
    <phoneticPr fontId="5" type="noConversion"/>
  </si>
  <si>
    <t>旁白</t>
    <phoneticPr fontId="5" type="noConversion"/>
  </si>
  <si>
    <t>洛斯用腳踢了踢賴坐在地上的連恩，連恩仍是一副生無可戀的樣子。</t>
    <phoneticPr fontId="5" type="noConversion"/>
  </si>
  <si>
    <t>連恩原本不想繼承家業故意失蹤，為什麼現在又回來呢？</t>
    <phoneticPr fontId="5" type="noConversion"/>
  </si>
  <si>
    <t>連恩的事，我沒有義務告訴妳。</t>
    <phoneticPr fontId="5" type="noConversion"/>
  </si>
  <si>
    <t>對了，少爺很會畫睡蓮。老爺常稱讚少爺畫的睡蓮是世界上最好的。</t>
    <phoneticPr fontId="5" type="noConversion"/>
  </si>
  <si>
    <t>有道理，連恩的睡蓮可不是靠努力就畫得出來。</t>
    <phoneticPr fontId="5" type="noConversion"/>
  </si>
  <si>
    <t>正好現場有不少藝術家、收藏家，我們請兩位就在這裡各畫一幅睡蓮。</t>
    <phoneticPr fontId="5" type="noConversion"/>
  </si>
  <si>
    <t>畫不出來或畫太差的一定是假的！</t>
    <phoneticPr fontId="5" type="noConversion"/>
  </si>
  <si>
    <t>怎麼辦怎麼辦，連恩現在畫不出睡蓮。</t>
  </si>
  <si>
    <t>不行，我要告訴大家連恩現在的情況！</t>
    <phoneticPr fontId="5" type="noConversion"/>
  </si>
  <si>
    <t>妳想害連恩就去吧，單細胞生物。</t>
    <phoneticPr fontId="5" type="noConversion"/>
  </si>
  <si>
    <t>可是……</t>
    <phoneticPr fontId="5" type="noConversion"/>
  </si>
  <si>
    <t>沒有可是。別離我太近，也別離我太遠。</t>
    <phoneticPr fontId="5" type="noConversion"/>
  </si>
  <si>
    <t>看來為了這一天，他們準備很久了。</t>
    <phoneticPr fontId="5" type="noConversion"/>
  </si>
  <si>
    <t>我如果不回來，伊凡就會變成滝崎織造的繼承人。</t>
    <phoneticPr fontId="5" type="noConversion"/>
  </si>
  <si>
    <t>如果妳不治好我的病，我就無法好好的面對家業了。</t>
    <phoneticPr fontId="5" type="noConversion"/>
  </si>
  <si>
    <t>站起來，連恩。接班晚宴快要開始了！</t>
    <phoneticPr fontId="5" type="noConversion"/>
  </si>
  <si>
    <t>[PLAYER]</t>
    <phoneticPr fontId="5" type="noConversion"/>
  </si>
  <si>
    <t>別在意，洛斯平常也這樣對我。</t>
    <phoneticPr fontId="5" type="noConversion"/>
  </si>
  <si>
    <t>伊凡是我堂哥。</t>
    <phoneticPr fontId="5" type="noConversion"/>
  </si>
  <si>
    <t>爺爺不認同這種想法，一氣之下將他趕出家門。</t>
    <phoneticPr fontId="5" type="noConversion"/>
  </si>
  <si>
    <t>既然滝崎老先生將伊凡趕出去，他就不是被認可的繼承人了不是嗎？</t>
    <phoneticPr fontId="5" type="noConversion"/>
  </si>
  <si>
    <t>哼，他自然有辦法。妳以為我那天匆匆趕去畫家村是為了什麼？</t>
    <phoneticPr fontId="5" type="noConversion"/>
  </si>
  <si>
    <t>伊凡打算在繼承人接班典禮上奪取滝崎織造。我是趕去警告連恩的。</t>
    <phoneticPr fontId="5" type="noConversion"/>
  </si>
  <si>
    <t>……要說你自己跟她說。</t>
    <phoneticPr fontId="5" type="noConversion"/>
  </si>
  <si>
    <t>各位小姐的巧思，總是讓在下驚嘆不已。嗯，相當美味。</t>
    <phoneticPr fontId="5" type="noConversion"/>
  </si>
  <si>
    <t>沒想到接班晚宴還隱藏著這種危機。</t>
    <phoneticPr fontId="5" type="noConversion"/>
  </si>
  <si>
    <t>你說的伊凡是誰？除了你，還有其他繼承人選嗎？</t>
    <phoneticPr fontId="5" type="noConversion"/>
  </si>
  <si>
    <t>連恩</t>
    <phoneticPr fontId="5" type="noConversion"/>
  </si>
  <si>
    <t>對了，妳這件衣服很好看！</t>
    <phoneticPr fontId="5" type="noConversion"/>
  </si>
  <si>
    <t>咦……其實這是洛斯的建議。</t>
    <phoneticPr fontId="5" type="noConversion"/>
  </si>
  <si>
    <t>不，這種程度的相似度還騙不了我。</t>
    <phoneticPr fontId="5" type="noConversion"/>
  </si>
  <si>
    <t>洛斯</t>
    <phoneticPr fontId="5" type="noConversion"/>
  </si>
  <si>
    <t>比較脆弱的藝品之靈碰上秘術使，的確有可能有這種反應。咕～</t>
    <phoneticPr fontId="5" type="noConversion"/>
  </si>
  <si>
    <t>你得到的大概是天真這種病吧……</t>
    <phoneticPr fontId="5" type="noConversion"/>
  </si>
  <si>
    <t>唔……我只是好奇嘛。</t>
    <phoneticPr fontId="5" type="noConversion"/>
  </si>
  <si>
    <t>他認為堅持傳統的滝崎織造遲早會被淘汰，不如用機器生產更有效率。</t>
    <phoneticPr fontId="5" type="noConversion"/>
  </si>
  <si>
    <t>旁白</t>
    <phoneticPr fontId="5" type="noConversion"/>
  </si>
  <si>
    <t>此時大廳的奏樂聲響起，代表著今晚的接班晚宴正式開始。</t>
    <phoneticPr fontId="5" type="noConversion"/>
  </si>
  <si>
    <t>洛斯</t>
    <phoneticPr fontId="5" type="noConversion"/>
  </si>
  <si>
    <t>我必須去會場表演了。</t>
    <phoneticPr fontId="5" type="noConversion"/>
  </si>
  <si>
    <t>我會想想辦法的。</t>
    <phoneticPr fontId="5" type="noConversion"/>
  </si>
  <si>
    <t>連恩的能力一定會恢復的。</t>
    <phoneticPr fontId="5" type="noConversion"/>
  </si>
  <si>
    <t>當然是妳要想辦法。</t>
    <phoneticPr fontId="5" type="noConversion"/>
  </si>
  <si>
    <t>因妳而起的問題，當然由妳來解決。</t>
    <phoneticPr fontId="5" type="noConversion"/>
  </si>
  <si>
    <t>選項1</t>
    <phoneticPr fontId="5" type="noConversion"/>
  </si>
  <si>
    <t>選項2</t>
    <phoneticPr fontId="5" type="noConversion"/>
  </si>
  <si>
    <t>選項3</t>
    <phoneticPr fontId="5" type="noConversion"/>
  </si>
  <si>
    <t>如果妳有魔法，那就讓連恩的能力恢復吧！</t>
    <phoneticPr fontId="5" type="noConversion"/>
  </si>
  <si>
    <t>我不能保證讓連恩恢復。</t>
    <phoneticPr fontId="5" type="noConversion"/>
  </si>
  <si>
    <t>我拭目以待。</t>
    <phoneticPr fontId="5" type="noConversion"/>
  </si>
  <si>
    <t>果然是個半吊子。</t>
    <phoneticPr fontId="5" type="noConversion"/>
  </si>
  <si>
    <t>滝崎織造走廊</t>
    <phoneticPr fontId="5" type="noConversion"/>
  </si>
  <si>
    <t>滝崎管家</t>
    <phoneticPr fontId="5" type="noConversion"/>
  </si>
  <si>
    <t>嗯。</t>
    <phoneticPr fontId="5" type="noConversion"/>
  </si>
  <si>
    <t>洛斯離開前看了連恩一眼，連恩也以幾乎看不見的動作回應了洛斯。</t>
    <phoneticPr fontId="5" type="noConversion"/>
  </si>
  <si>
    <t>管家？你一直在這裡偷聽嗎？</t>
    <phoneticPr fontId="5" type="noConversion"/>
  </si>
  <si>
    <t>我對兩人之間的暗號渾然不覺，只煩惱該怎麼讓連恩恢復畫睡蓮的能力。</t>
    <phoneticPr fontId="5" type="noConversion"/>
  </si>
  <si>
    <t>管家，你先下去吧！我還有事和[PLAYER]說呢！</t>
    <phoneticPr fontId="5" type="noConversion"/>
  </si>
  <si>
    <t>欸，是。</t>
    <phoneticPr fontId="5" type="noConversion"/>
  </si>
  <si>
    <t>……哎，這不是洛斯少爺嗎？</t>
    <phoneticPr fontId="5" type="noConversion"/>
  </si>
  <si>
    <t>不、不是。我是來提醒少爺，晚宴就要開始了。</t>
    <phoneticPr fontId="5" type="noConversion"/>
  </si>
  <si>
    <t>只是現在，比起贊助，我更應該好好鼓勵連恩才對。</t>
    <phoneticPr fontId="5" type="noConversion"/>
  </si>
  <si>
    <t>連恩，你畫睡蓮的能力一定還在，只是暫時消失了。</t>
    <phoneticPr fontId="5" type="noConversion"/>
  </si>
  <si>
    <t>在我演奏結束前，你有一首歌的時間。</t>
    <phoneticPr fontId="5" type="noConversion"/>
  </si>
  <si>
    <t>我一定能想到辦法幫你恢復的。</t>
    <phoneticPr fontId="5" type="noConversion"/>
  </si>
  <si>
    <t>連恩看著我認真的神情，忽然笑了起來。</t>
    <phoneticPr fontId="5" type="noConversion"/>
  </si>
  <si>
    <t>如果妳發現我騙妳，妳會不會生氣？</t>
    <phoneticPr fontId="5" type="noConversion"/>
  </si>
  <si>
    <t>咦？當然會，你答應送我睡蓮卻給我一幅肖像畫。</t>
    <phoneticPr fontId="5" type="noConversion"/>
  </si>
  <si>
    <t>唔……不過不是這件事。</t>
    <phoneticPr fontId="5" type="noConversion"/>
  </si>
  <si>
    <t>洛斯的演奏從遠處的大廳傳來，如夜裡呢喃的詩。</t>
    <phoneticPr fontId="5" type="noConversion"/>
  </si>
  <si>
    <t>如果贊助的事情成功，我要好好的謝謝他。</t>
    <phoneticPr fontId="5" type="noConversion"/>
  </si>
  <si>
    <t>如果是那樣……我相信你一定有不能說實話的理由。</t>
    <phoneticPr fontId="5" type="noConversion"/>
  </si>
  <si>
    <t>嗯，等我能再度畫出睡蓮的時候，我一定將復出後的第一幅睡蓮送妳。</t>
    <phoneticPr fontId="5" type="noConversion"/>
  </si>
  <si>
    <t>時間到了，我們走吧！</t>
    <phoneticPr fontId="5" type="noConversion"/>
  </si>
  <si>
    <t>洛斯的演奏已進入最後的樂章，漸緩的音符在耳邊輕輕催促。</t>
    <phoneticPr fontId="5" type="noConversion"/>
  </si>
  <si>
    <t>一首歌的時間</t>
    <phoneticPr fontId="5" type="noConversion"/>
  </si>
  <si>
    <t>我和洛斯看著連恩在人群中接受道賀，應該能順利繼承滝崎織造吧？</t>
    <phoneticPr fontId="5" type="noConversion"/>
  </si>
  <si>
    <t>SetEmotion(Sad);</t>
  </si>
  <si>
    <t>SetEmotion(Happy);</t>
  </si>
  <si>
    <t>打呵欠</t>
    <phoneticPr fontId="5" type="noConversion"/>
  </si>
  <si>
    <t>補上配音編號</t>
    <phoneticPr fontId="5" type="noConversion"/>
  </si>
  <si>
    <t>第三章名稱：為藝術之夜作準備</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</si>
</sst>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2">
    <font>
      <sz val="11"/>
      <color theme="1"/>
      <name val="新細明體"/>
      <family val="2"/>
      <scheme val="minor"/>
    </font>
    <font>
      <sz val="12"/>
      <color theme="1"/>
      <name val="微軟正黑體"/>
      <family val="2"/>
      <charset val="136"/>
    </font>
    <font>
      <sz val="12"/>
      <color theme="1"/>
      <name val="微軟正黑體"/>
      <family val="2"/>
      <charset val="136"/>
    </font>
    <font>
      <sz val="12"/>
      <color theme="1"/>
      <name val="微軟正黑體"/>
      <family val="2"/>
      <charset val="136"/>
    </font>
    <font>
      <sz val="12"/>
      <color theme="1"/>
      <name val="微軟正黑體"/>
      <family val="2"/>
      <charset val="136"/>
    </font>
    <font>
      <sz val="9"/>
      <name val="新細明體"/>
      <family val="3"/>
      <charset val="136"/>
      <scheme val="minor"/>
    </font>
    <font>
      <sz val="11"/>
      <color theme="1"/>
      <name val="微軟正黑體"/>
      <family val="2"/>
      <charset val="136"/>
    </font>
    <font>
      <sz val="12"/>
      <color rgb="FF000000"/>
      <name val="微軟正黑體"/>
      <family val="2"/>
      <charset val="136"/>
    </font>
    <font>
      <sz val="12"/>
      <color theme="1"/>
      <name val="微軟正黑體"/>
      <family val="2"/>
      <charset val="136"/>
    </font>
    <font>
      <sz val="12"/>
      <color rgb="FFFF0000"/>
      <name val="微軟正黑體"/>
      <family val="2"/>
      <charset val="136"/>
    </font>
    <font>
      <sz val="12"/>
      <name val="微軟正黑體"/>
      <family val="2"/>
      <charset val="136"/>
    </font>
    <font>
      <b/>
      <sz val="12"/>
      <name val="微軟正黑體"/>
      <family val="2"/>
      <charset val="136"/>
    </font>
    <font>
      <sz val="12"/>
      <color theme="8" tint="-0.249977111117893"/>
      <name val="微軟正黑體"/>
      <family val="2"/>
      <charset val="136"/>
    </font>
    <font>
      <sz val="12"/>
      <color rgb="FF0070C0"/>
      <name val="微軟正黑體"/>
      <family val="2"/>
      <charset val="136"/>
    </font>
    <font>
      <sz val="9"/>
      <name val="微軟正黑體"/>
      <family val="2"/>
      <charset val="136"/>
    </font>
    <font>
      <sz val="12"/>
      <color theme="0"/>
      <name val="微軟正黑體"/>
      <family val="2"/>
      <charset val="136"/>
    </font>
    <font>
      <b/>
      <sz val="12"/>
      <color rgb="FF000000"/>
      <name val="微軟正黑體"/>
      <family val="2"/>
      <charset val="136"/>
    </font>
    <font>
      <u/>
      <sz val="11"/>
      <color theme="10"/>
      <name val="新細明體"/>
      <family val="2"/>
      <scheme val="minor"/>
    </font>
    <font>
      <sz val="12"/>
      <color theme="8"/>
      <name val="微軟正黑體"/>
      <family val="2"/>
      <charset val="136"/>
    </font>
    <font>
      <sz val="10"/>
      <color rgb="FF000000"/>
      <name val="Arial"/>
      <family val="2"/>
    </font>
    <font>
      <b/>
      <sz val="12"/>
      <color theme="0"/>
      <name val="微軟正黑體"/>
      <family val="2"/>
      <charset val="136"/>
    </font>
    <font>
      <sz val="9"/>
      <name val="新細明體"/>
      <family val="2"/>
      <charset val="136"/>
      <scheme val="minor"/>
    </font>
    <font>
      <sz val="10"/>
      <name val="微軟正黑體"/>
      <family val="2"/>
      <charset val="136"/>
    </font>
    <font>
      <sz val="12"/>
      <color theme="1"/>
      <name val="新細明體"/>
      <family val="2"/>
      <scheme val="minor"/>
    </font>
    <font>
      <sz val="9"/>
      <name val="細明體"/>
      <family val="3"/>
      <charset val="136"/>
    </font>
    <font>
      <sz val="10"/>
      <color theme="0" tint="-0.34998626667073579"/>
      <name val="微軟正黑體"/>
      <family val="2"/>
      <charset val="136"/>
    </font>
    <font>
      <sz val="8"/>
      <color theme="0" tint="-0.34998626667073579"/>
      <name val="微軟正黑體"/>
      <family val="2"/>
      <charset val="136"/>
    </font>
    <font>
      <b/>
      <sz val="10"/>
      <name val="微軟正黑體"/>
      <family val="2"/>
      <charset val="136"/>
    </font>
    <font>
      <sz val="10"/>
      <color rgb="FF000000"/>
      <name val="微軟正黑體"/>
      <family val="2"/>
      <charset val="136"/>
    </font>
    <font>
      <sz val="10"/>
      <color theme="8"/>
      <name val="微軟正黑體"/>
      <family val="2"/>
      <charset val="136"/>
    </font>
    <font>
      <sz val="10"/>
      <color rgb="FF0070C0"/>
      <name val="微軟正黑體"/>
      <family val="2"/>
      <charset val="136"/>
    </font>
    <font>
      <sz val="10"/>
      <color theme="1"/>
      <name val="微軟正黑體"/>
      <family val="2"/>
      <charset val="136"/>
    </font>
    <font>
      <sz val="10"/>
      <color theme="8" tint="-0.249977111117893"/>
      <name val="微軟正黑體"/>
      <family val="2"/>
      <charset val="136"/>
    </font>
    <font>
      <sz val="10"/>
      <color theme="1"/>
      <name val="新細明體"/>
      <family val="2"/>
      <scheme val="minor"/>
    </font>
    <font>
      <sz val="12"/>
      <color theme="0"/>
      <name val="微软雅黑"/>
      <family val="2"/>
      <charset val="134"/>
    </font>
    <font>
      <sz val="12"/>
      <color rgb="FF000000"/>
      <name val="微软雅黑"/>
      <family val="2"/>
      <charset val="134"/>
    </font>
    <font>
      <sz val="15"/>
      <color rgb="FF000000"/>
      <name val="微软雅黑"/>
      <family val="2"/>
      <charset val="134"/>
    </font>
    <font>
      <sz val="12"/>
      <color theme="0" tint="-0.14999847407452621"/>
      <name val="微軟正黑體"/>
      <family val="2"/>
      <charset val="136"/>
    </font>
    <font>
      <sz val="10"/>
      <color theme="0" tint="-0.14999847407452621"/>
      <name val="微軟正黑體"/>
      <family val="2"/>
      <charset val="136"/>
    </font>
    <font>
      <sz val="12"/>
      <color theme="0" tint="-0.34998626667073579"/>
      <name val="微軟正黑體"/>
      <family val="2"/>
      <charset val="136"/>
    </font>
    <font>
      <sz val="10"/>
      <color rgb="FFFF0000"/>
      <name val="微軟正黑體"/>
      <family val="2"/>
      <charset val="136"/>
    </font>
    <font>
      <sz val="11"/>
      <color rgb="FFFF0000"/>
      <name val="新細明體"/>
      <family val="2"/>
      <scheme val="minor"/>
    </font>
  </fonts>
  <fills count="20">
    <fill>
      <patternFill patternType="none"/>
    </fill>
    <fill>
      <patternFill patternType="gray125"/>
    </fill>
    <fill>
      <patternFill patternType="solid">
        <fgColor theme="8"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7" tint="0.39997558519241921"/>
        <bgColor indexed="64"/>
      </patternFill>
    </fill>
    <fill>
      <patternFill patternType="solid">
        <fgColor theme="1" tint="0.249977111117893"/>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theme="5" tint="-0.249977111117893"/>
        <bgColor indexed="64"/>
      </patternFill>
    </fill>
    <fill>
      <patternFill patternType="solid">
        <fgColor theme="4" tint="-0.499984740745262"/>
        <bgColor indexed="64"/>
      </patternFill>
    </fill>
    <fill>
      <patternFill patternType="solid">
        <fgColor theme="9" tint="-0.499984740745262"/>
        <bgColor indexed="64"/>
      </patternFill>
    </fill>
    <fill>
      <patternFill patternType="solid">
        <fgColor theme="3" tint="-0.499984740745262"/>
        <bgColor indexed="64"/>
      </patternFill>
    </fill>
    <fill>
      <patternFill patternType="solid">
        <fgColor theme="3"/>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rgb="FF92D050"/>
        <bgColor indexed="64"/>
      </patternFill>
    </fill>
  </fills>
  <borders count="10">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right/>
      <top style="thin">
        <color theme="0"/>
      </top>
      <bottom style="thin">
        <color theme="0"/>
      </bottom>
      <diagonal/>
    </border>
    <border>
      <left style="thin">
        <color theme="0"/>
      </left>
      <right style="thin">
        <color theme="0"/>
      </right>
      <top style="thin">
        <color theme="0"/>
      </top>
      <bottom/>
      <diagonal/>
    </border>
    <border>
      <left/>
      <right/>
      <top style="thin">
        <color theme="0"/>
      </top>
      <bottom/>
      <diagonal/>
    </border>
    <border>
      <left style="thin">
        <color indexed="64"/>
      </left>
      <right style="thin">
        <color indexed="64"/>
      </right>
      <top style="thin">
        <color indexed="64"/>
      </top>
      <bottom style="thin">
        <color indexed="64"/>
      </bottom>
      <diagonal/>
    </border>
    <border>
      <left/>
      <right style="thin">
        <color theme="0"/>
      </right>
      <top/>
      <bottom style="thin">
        <color theme="0"/>
      </bottom>
      <diagonal/>
    </border>
  </borders>
  <cellStyleXfs count="3">
    <xf numFmtId="0" fontId="0" fillId="0" borderId="0"/>
    <xf numFmtId="0" fontId="17" fillId="0" borderId="0" applyNumberFormat="0" applyFill="0" applyBorder="0" applyAlignment="0" applyProtection="0"/>
    <xf numFmtId="0" fontId="19" fillId="0" borderId="0"/>
  </cellStyleXfs>
  <cellXfs count="249">
    <xf numFmtId="0" fontId="0" fillId="0" borderId="0" xfId="0"/>
    <xf numFmtId="0" fontId="7" fillId="2" borderId="1" xfId="0" applyFont="1" applyFill="1" applyBorder="1" applyAlignment="1">
      <alignment vertical="center" wrapText="1"/>
    </xf>
    <xf numFmtId="0" fontId="10" fillId="0" borderId="1" xfId="0" applyFont="1" applyBorder="1"/>
    <xf numFmtId="0" fontId="10" fillId="0" borderId="1" xfId="0" applyFont="1" applyBorder="1" applyAlignment="1">
      <alignment horizontal="right" vertical="center"/>
    </xf>
    <xf numFmtId="0" fontId="0" fillId="6" borderId="1" xfId="0" applyFill="1" applyBorder="1"/>
    <xf numFmtId="0" fontId="8" fillId="5" borderId="1" xfId="0" applyFont="1" applyFill="1" applyBorder="1" applyAlignment="1">
      <alignment horizontal="center" vertical="center"/>
    </xf>
    <xf numFmtId="0" fontId="8" fillId="7" borderId="1" xfId="0" applyFont="1" applyFill="1" applyBorder="1" applyAlignment="1">
      <alignment horizontal="center" vertical="center"/>
    </xf>
    <xf numFmtId="0" fontId="6" fillId="5" borderId="1" xfId="0" applyFont="1" applyFill="1" applyBorder="1" applyAlignment="1">
      <alignment horizontal="center" vertical="center"/>
    </xf>
    <xf numFmtId="0" fontId="8" fillId="5" borderId="1" xfId="0" applyFont="1" applyFill="1" applyBorder="1" applyAlignment="1">
      <alignment horizontal="center"/>
    </xf>
    <xf numFmtId="0" fontId="10" fillId="0" borderId="1" xfId="0" applyFont="1" applyBorder="1" applyAlignment="1">
      <alignment horizontal="left"/>
    </xf>
    <xf numFmtId="0" fontId="8" fillId="7" borderId="1" xfId="0" applyFont="1" applyFill="1" applyBorder="1" applyAlignment="1">
      <alignment horizontal="left" vertical="center"/>
    </xf>
    <xf numFmtId="0" fontId="6" fillId="5" borderId="1" xfId="0" applyFont="1" applyFill="1" applyBorder="1" applyAlignment="1">
      <alignment horizontal="left" vertical="center"/>
    </xf>
    <xf numFmtId="0" fontId="0" fillId="5" borderId="1" xfId="0" applyFill="1" applyBorder="1" applyAlignment="1">
      <alignment horizontal="left"/>
    </xf>
    <xf numFmtId="0" fontId="8" fillId="5" borderId="1" xfId="0" applyFont="1" applyFill="1" applyBorder="1" applyAlignment="1">
      <alignment horizontal="left" vertical="center"/>
    </xf>
    <xf numFmtId="0" fontId="12" fillId="5" borderId="5" xfId="0" applyFont="1" applyFill="1" applyBorder="1" applyAlignment="1">
      <alignment horizontal="right" vertical="top"/>
    </xf>
    <xf numFmtId="0" fontId="12" fillId="5" borderId="3" xfId="0" applyFont="1" applyFill="1" applyBorder="1" applyAlignment="1">
      <alignment horizontal="right" vertical="top"/>
    </xf>
    <xf numFmtId="0" fontId="7" fillId="3" borderId="1" xfId="0" applyFont="1" applyFill="1" applyBorder="1" applyAlignment="1">
      <alignment vertical="center" wrapText="1"/>
    </xf>
    <xf numFmtId="0" fontId="10" fillId="5" borderId="2" xfId="0" applyFont="1" applyFill="1" applyBorder="1" applyAlignment="1">
      <alignment vertical="top"/>
    </xf>
    <xf numFmtId="0" fontId="10" fillId="5" borderId="5" xfId="0" applyFont="1" applyFill="1" applyBorder="1" applyAlignment="1">
      <alignment vertical="top"/>
    </xf>
    <xf numFmtId="0" fontId="12" fillId="5" borderId="5" xfId="0" applyFont="1" applyFill="1" applyBorder="1" applyAlignment="1">
      <alignment vertical="top"/>
    </xf>
    <xf numFmtId="0" fontId="12" fillId="5" borderId="3" xfId="0" applyFont="1" applyFill="1" applyBorder="1" applyAlignment="1">
      <alignment horizontal="left" vertical="top"/>
    </xf>
    <xf numFmtId="0" fontId="13" fillId="5" borderId="5" xfId="0" applyFont="1" applyFill="1" applyBorder="1" applyAlignment="1">
      <alignment vertical="top"/>
    </xf>
    <xf numFmtId="0" fontId="13" fillId="5" borderId="3" xfId="0" applyFont="1" applyFill="1" applyBorder="1" applyAlignment="1">
      <alignment vertical="top"/>
    </xf>
    <xf numFmtId="0" fontId="12" fillId="5" borderId="3" xfId="0" applyFont="1" applyFill="1" applyBorder="1" applyAlignment="1">
      <alignment vertical="top"/>
    </xf>
    <xf numFmtId="0" fontId="7" fillId="3" borderId="2" xfId="0" applyFont="1" applyFill="1" applyBorder="1" applyAlignment="1">
      <alignment vertical="center" wrapText="1"/>
    </xf>
    <xf numFmtId="0" fontId="7" fillId="3" borderId="5" xfId="0" applyFont="1" applyFill="1" applyBorder="1" applyAlignment="1">
      <alignment vertical="center" wrapText="1"/>
    </xf>
    <xf numFmtId="0" fontId="7" fillId="3" borderId="3" xfId="0" applyFont="1" applyFill="1" applyBorder="1" applyAlignment="1">
      <alignment vertical="center" wrapText="1"/>
    </xf>
    <xf numFmtId="49" fontId="7" fillId="2" borderId="1" xfId="0" applyNumberFormat="1" applyFont="1" applyFill="1" applyBorder="1" applyAlignment="1">
      <alignment vertical="center" wrapText="1"/>
    </xf>
    <xf numFmtId="49" fontId="7" fillId="3" borderId="1" xfId="0" applyNumberFormat="1" applyFont="1" applyFill="1" applyBorder="1" applyAlignment="1">
      <alignment vertical="center" wrapText="1"/>
    </xf>
    <xf numFmtId="49" fontId="7" fillId="3" borderId="2" xfId="0" applyNumberFormat="1" applyFont="1" applyFill="1" applyBorder="1" applyAlignment="1">
      <alignment vertical="center"/>
    </xf>
    <xf numFmtId="49" fontId="7" fillId="3" borderId="5" xfId="0" applyNumberFormat="1" applyFont="1" applyFill="1" applyBorder="1" applyAlignment="1">
      <alignment vertical="center" wrapText="1"/>
    </xf>
    <xf numFmtId="49" fontId="7" fillId="3" borderId="3" xfId="0" applyNumberFormat="1" applyFont="1" applyFill="1" applyBorder="1" applyAlignment="1">
      <alignment vertical="center" wrapText="1"/>
    </xf>
    <xf numFmtId="49" fontId="10" fillId="0" borderId="1" xfId="0" applyNumberFormat="1" applyFont="1" applyBorder="1" applyAlignment="1">
      <alignment vertical="center"/>
    </xf>
    <xf numFmtId="49" fontId="7" fillId="0" borderId="1" xfId="0" applyNumberFormat="1" applyFont="1" applyBorder="1" applyAlignment="1">
      <alignment vertical="center"/>
    </xf>
    <xf numFmtId="49" fontId="4" fillId="0" borderId="1" xfId="0" applyNumberFormat="1" applyFont="1" applyBorder="1" applyAlignment="1">
      <alignment vertical="center"/>
    </xf>
    <xf numFmtId="49" fontId="15" fillId="0" borderId="2" xfId="0" applyNumberFormat="1" applyFont="1" applyBorder="1"/>
    <xf numFmtId="49" fontId="16" fillId="0" borderId="1" xfId="0" applyNumberFormat="1" applyFont="1" applyBorder="1" applyAlignment="1">
      <alignment vertical="center"/>
    </xf>
    <xf numFmtId="49" fontId="4" fillId="0" borderId="1" xfId="0" applyNumberFormat="1" applyFont="1" applyBorder="1"/>
    <xf numFmtId="49" fontId="15" fillId="0" borderId="3" xfId="0" applyNumberFormat="1" applyFont="1" applyBorder="1"/>
    <xf numFmtId="49" fontId="15" fillId="0" borderId="1" xfId="0" applyNumberFormat="1" applyFont="1" applyBorder="1"/>
    <xf numFmtId="49" fontId="10" fillId="0" borderId="2" xfId="0" applyNumberFormat="1" applyFont="1" applyBorder="1"/>
    <xf numFmtId="49" fontId="10" fillId="0" borderId="1" xfId="0" applyNumberFormat="1" applyFont="1" applyBorder="1"/>
    <xf numFmtId="49" fontId="10" fillId="0" borderId="3" xfId="0" applyNumberFormat="1" applyFont="1" applyBorder="1"/>
    <xf numFmtId="49" fontId="15" fillId="0" borderId="4" xfId="0" applyNumberFormat="1" applyFont="1" applyBorder="1"/>
    <xf numFmtId="49" fontId="7" fillId="3" borderId="2" xfId="0" applyNumberFormat="1" applyFont="1" applyFill="1" applyBorder="1" applyAlignment="1">
      <alignment vertical="center" wrapText="1"/>
    </xf>
    <xf numFmtId="49" fontId="11" fillId="0" borderId="1" xfId="0" applyNumberFormat="1" applyFont="1" applyBorder="1"/>
    <xf numFmtId="49" fontId="10" fillId="2" borderId="1" xfId="0" applyNumberFormat="1" applyFont="1" applyFill="1" applyBorder="1" applyAlignment="1">
      <alignment vertical="center" wrapText="1"/>
    </xf>
    <xf numFmtId="49" fontId="10" fillId="3" borderId="1" xfId="0" applyNumberFormat="1" applyFont="1" applyFill="1" applyBorder="1" applyAlignment="1">
      <alignment vertical="center" wrapText="1"/>
    </xf>
    <xf numFmtId="49" fontId="10" fillId="3" borderId="1" xfId="0" applyNumberFormat="1" applyFont="1" applyFill="1" applyBorder="1" applyAlignment="1">
      <alignment vertical="center"/>
    </xf>
    <xf numFmtId="0" fontId="9" fillId="0" borderId="2" xfId="0" applyFont="1" applyBorder="1" applyAlignment="1"/>
    <xf numFmtId="0" fontId="9" fillId="0" borderId="3" xfId="0" applyFont="1" applyBorder="1" applyAlignment="1"/>
    <xf numFmtId="0" fontId="17" fillId="6" borderId="1" xfId="1" applyFill="1" applyBorder="1"/>
    <xf numFmtId="0" fontId="18" fillId="0" borderId="1" xfId="0" applyFont="1" applyBorder="1" applyAlignment="1">
      <alignment horizontal="right" vertical="center"/>
    </xf>
    <xf numFmtId="0" fontId="18" fillId="5" borderId="2" xfId="0" applyFont="1" applyFill="1" applyBorder="1" applyAlignment="1">
      <alignment vertical="top"/>
    </xf>
    <xf numFmtId="0" fontId="12" fillId="5" borderId="1" xfId="0" applyFont="1" applyFill="1" applyBorder="1" applyAlignment="1">
      <alignment horizontal="left"/>
    </xf>
    <xf numFmtId="0" fontId="10" fillId="5" borderId="3" xfId="0" applyFont="1" applyFill="1" applyBorder="1" applyAlignment="1">
      <alignment horizontal="right" vertical="top"/>
    </xf>
    <xf numFmtId="49" fontId="9" fillId="0" borderId="2" xfId="0" applyNumberFormat="1" applyFont="1" applyBorder="1" applyAlignment="1"/>
    <xf numFmtId="49" fontId="9" fillId="0" borderId="3" xfId="0" applyNumberFormat="1" applyFont="1" applyBorder="1" applyAlignment="1"/>
    <xf numFmtId="49" fontId="7" fillId="7" borderId="2" xfId="0" applyNumberFormat="1" applyFont="1" applyFill="1" applyBorder="1" applyAlignment="1">
      <alignment vertical="center"/>
    </xf>
    <xf numFmtId="0" fontId="0" fillId="6" borderId="0" xfId="0" applyFill="1"/>
    <xf numFmtId="0" fontId="0" fillId="6" borderId="0" xfId="0" applyFill="1" applyBorder="1"/>
    <xf numFmtId="49" fontId="11" fillId="6" borderId="0" xfId="0" applyNumberFormat="1" applyFont="1" applyFill="1" applyBorder="1"/>
    <xf numFmtId="49" fontId="10" fillId="6" borderId="0" xfId="0" applyNumberFormat="1" applyFont="1" applyFill="1" applyBorder="1"/>
    <xf numFmtId="49" fontId="9" fillId="6" borderId="0" xfId="0" applyNumberFormat="1" applyFont="1" applyFill="1" applyBorder="1" applyAlignment="1"/>
    <xf numFmtId="0" fontId="0" fillId="6" borderId="7" xfId="0" applyFill="1" applyBorder="1"/>
    <xf numFmtId="49" fontId="10" fillId="2" borderId="2" xfId="0" applyNumberFormat="1" applyFont="1" applyFill="1" applyBorder="1" applyAlignment="1">
      <alignment vertical="center" wrapText="1"/>
    </xf>
    <xf numFmtId="49" fontId="10" fillId="3" borderId="4" xfId="0" applyNumberFormat="1" applyFont="1" applyFill="1" applyBorder="1" applyAlignment="1">
      <alignment vertical="center"/>
    </xf>
    <xf numFmtId="0" fontId="3" fillId="6" borderId="1" xfId="0" applyFont="1" applyFill="1" applyBorder="1"/>
    <xf numFmtId="0" fontId="18" fillId="5" borderId="3" xfId="0" applyFont="1" applyFill="1" applyBorder="1" applyAlignment="1">
      <alignment horizontal="right" vertical="top"/>
    </xf>
    <xf numFmtId="49" fontId="3" fillId="0" borderId="1" xfId="0" applyNumberFormat="1" applyFont="1" applyBorder="1"/>
    <xf numFmtId="0" fontId="9" fillId="0" borderId="1" xfId="0" applyFont="1" applyBorder="1"/>
    <xf numFmtId="0" fontId="13" fillId="0" borderId="1" xfId="0" applyFont="1" applyBorder="1" applyAlignment="1">
      <alignment horizontal="right" vertical="center"/>
    </xf>
    <xf numFmtId="0" fontId="2" fillId="7" borderId="1" xfId="0" applyFont="1" applyFill="1" applyBorder="1" applyAlignment="1">
      <alignment horizontal="center" vertical="center"/>
    </xf>
    <xf numFmtId="0" fontId="2" fillId="7" borderId="1" xfId="0" applyFont="1" applyFill="1" applyBorder="1" applyAlignment="1">
      <alignment horizontal="left" vertical="center"/>
    </xf>
    <xf numFmtId="0" fontId="10" fillId="5" borderId="5" xfId="0" applyFont="1" applyFill="1" applyBorder="1" applyAlignment="1">
      <alignment horizontal="right" vertical="top"/>
    </xf>
    <xf numFmtId="0" fontId="18" fillId="5" borderId="5" xfId="0" applyFont="1" applyFill="1" applyBorder="1" applyAlignment="1">
      <alignment vertical="top"/>
    </xf>
    <xf numFmtId="0" fontId="18" fillId="0" borderId="2" xfId="0" applyFont="1" applyFill="1" applyBorder="1" applyAlignment="1">
      <alignment vertical="top"/>
    </xf>
    <xf numFmtId="0" fontId="10" fillId="0" borderId="1" xfId="0" applyFont="1" applyBorder="1" applyAlignment="1"/>
    <xf numFmtId="0" fontId="20" fillId="8" borderId="8" xfId="2" applyFont="1" applyFill="1" applyBorder="1" applyAlignment="1">
      <alignment vertical="center"/>
    </xf>
    <xf numFmtId="14" fontId="1" fillId="9" borderId="8" xfId="2" applyNumberFormat="1" applyFont="1" applyFill="1" applyBorder="1" applyAlignment="1">
      <alignment vertical="center"/>
    </xf>
    <xf numFmtId="0" fontId="1" fillId="9" borderId="8" xfId="2" applyFont="1" applyFill="1" applyBorder="1" applyAlignment="1">
      <alignment vertical="center"/>
    </xf>
    <xf numFmtId="0" fontId="1" fillId="9" borderId="8" xfId="2" applyFont="1" applyFill="1" applyBorder="1" applyAlignment="1">
      <alignment vertical="center" wrapText="1"/>
    </xf>
    <xf numFmtId="0" fontId="10" fillId="0" borderId="2" xfId="0" applyFont="1" applyBorder="1" applyAlignment="1">
      <alignment horizontal="left"/>
    </xf>
    <xf numFmtId="0" fontId="1" fillId="5" borderId="2" xfId="0" applyFont="1" applyFill="1" applyBorder="1" applyAlignment="1">
      <alignment vertical="top"/>
    </xf>
    <xf numFmtId="0" fontId="1" fillId="5" borderId="5" xfId="0" applyFont="1" applyFill="1" applyBorder="1" applyAlignment="1">
      <alignment vertical="top"/>
    </xf>
    <xf numFmtId="0" fontId="1" fillId="5" borderId="3" xfId="0" applyFont="1" applyFill="1" applyBorder="1" applyAlignment="1">
      <alignment vertical="top"/>
    </xf>
    <xf numFmtId="0" fontId="14" fillId="0" borderId="6" xfId="0" applyFont="1" applyBorder="1" applyAlignment="1">
      <alignment horizontal="center" wrapText="1"/>
    </xf>
    <xf numFmtId="0" fontId="0" fillId="5" borderId="1" xfId="0" applyFill="1" applyBorder="1" applyAlignment="1">
      <alignment horizontal="left" vertical="center"/>
    </xf>
    <xf numFmtId="0" fontId="0" fillId="6" borderId="1" xfId="0" applyFill="1" applyBorder="1" applyAlignment="1"/>
    <xf numFmtId="0" fontId="0" fillId="6" borderId="4" xfId="0" applyFill="1" applyBorder="1"/>
    <xf numFmtId="0" fontId="1" fillId="0" borderId="1" xfId="0" applyFont="1" applyFill="1" applyBorder="1"/>
    <xf numFmtId="0" fontId="22" fillId="0" borderId="1" xfId="0" applyFont="1" applyBorder="1"/>
    <xf numFmtId="0" fontId="22" fillId="0" borderId="1" xfId="0" applyFont="1" applyBorder="1" applyAlignment="1">
      <alignment horizontal="left"/>
    </xf>
    <xf numFmtId="0" fontId="1" fillId="5" borderId="1" xfId="0" applyFont="1" applyFill="1" applyBorder="1" applyAlignment="1">
      <alignment horizontal="left" vertical="center"/>
    </xf>
    <xf numFmtId="0" fontId="23" fillId="5" borderId="1" xfId="0" applyFont="1" applyFill="1" applyBorder="1" applyAlignment="1">
      <alignment horizontal="left" vertical="center"/>
    </xf>
    <xf numFmtId="0" fontId="10" fillId="10" borderId="1" xfId="0" applyFont="1" applyFill="1" applyBorder="1"/>
    <xf numFmtId="0" fontId="1" fillId="0" borderId="4" xfId="0" applyFont="1" applyFill="1" applyBorder="1"/>
    <xf numFmtId="0" fontId="13" fillId="0" borderId="1" xfId="0" applyFont="1" applyFill="1" applyBorder="1" applyAlignment="1">
      <alignment horizontal="left" vertical="top"/>
    </xf>
    <xf numFmtId="49" fontId="22" fillId="3" borderId="1" xfId="0" applyNumberFormat="1" applyFont="1" applyFill="1" applyBorder="1" applyAlignment="1">
      <alignment vertical="center" wrapText="1"/>
    </xf>
    <xf numFmtId="0" fontId="1" fillId="7" borderId="1" xfId="0" applyFont="1" applyFill="1" applyBorder="1" applyAlignment="1">
      <alignment horizontal="center" vertical="center"/>
    </xf>
    <xf numFmtId="0" fontId="1" fillId="5" borderId="5" xfId="0" applyFont="1" applyFill="1" applyBorder="1" applyAlignment="1">
      <alignment vertical="top"/>
    </xf>
    <xf numFmtId="0" fontId="1" fillId="5" borderId="3" xfId="0" applyFont="1" applyFill="1" applyBorder="1" applyAlignment="1">
      <alignment vertical="top"/>
    </xf>
    <xf numFmtId="0" fontId="12" fillId="5" borderId="3" xfId="0" applyFont="1" applyFill="1" applyBorder="1" applyAlignment="1">
      <alignment vertical="top"/>
    </xf>
    <xf numFmtId="0" fontId="10" fillId="5" borderId="2" xfId="0" applyFont="1" applyFill="1" applyBorder="1" applyAlignment="1">
      <alignment vertical="top"/>
    </xf>
    <xf numFmtId="0" fontId="10" fillId="5" borderId="2" xfId="0" applyFont="1" applyFill="1" applyBorder="1" applyAlignment="1">
      <alignment vertical="top"/>
    </xf>
    <xf numFmtId="0" fontId="10" fillId="5" borderId="5" xfId="0" applyFont="1" applyFill="1" applyBorder="1" applyAlignment="1">
      <alignment vertical="top"/>
    </xf>
    <xf numFmtId="0" fontId="12" fillId="5" borderId="5" xfId="0" applyFont="1" applyFill="1" applyBorder="1" applyAlignment="1">
      <alignment vertical="top"/>
    </xf>
    <xf numFmtId="0" fontId="12" fillId="5" borderId="3" xfId="0" applyFont="1" applyFill="1" applyBorder="1" applyAlignment="1">
      <alignment vertical="top"/>
    </xf>
    <xf numFmtId="0" fontId="1" fillId="5" borderId="2" xfId="0" applyFont="1" applyFill="1" applyBorder="1" applyAlignment="1">
      <alignment vertical="top"/>
    </xf>
    <xf numFmtId="0" fontId="1" fillId="6" borderId="1" xfId="0" applyFont="1" applyFill="1" applyBorder="1"/>
    <xf numFmtId="0" fontId="3" fillId="5" borderId="1" xfId="0" applyFont="1" applyFill="1" applyBorder="1" applyAlignment="1">
      <alignment horizontal="left" vertical="top"/>
    </xf>
    <xf numFmtId="0" fontId="10" fillId="0" borderId="2" xfId="0" applyFont="1" applyBorder="1" applyAlignment="1">
      <alignment horizontal="right" vertical="center"/>
    </xf>
    <xf numFmtId="0" fontId="10" fillId="0" borderId="6" xfId="0" applyFont="1" applyBorder="1" applyAlignment="1">
      <alignment horizontal="left"/>
    </xf>
    <xf numFmtId="0" fontId="10" fillId="0" borderId="6" xfId="0" applyFont="1" applyBorder="1"/>
    <xf numFmtId="0" fontId="10" fillId="5" borderId="2" xfId="0" applyFont="1" applyFill="1" applyBorder="1" applyAlignment="1">
      <alignment vertical="top"/>
    </xf>
    <xf numFmtId="0" fontId="10" fillId="5" borderId="5" xfId="0" applyFont="1" applyFill="1" applyBorder="1" applyAlignment="1">
      <alignment vertical="top"/>
    </xf>
    <xf numFmtId="0" fontId="12" fillId="5" borderId="5" xfId="0" applyFont="1" applyFill="1" applyBorder="1" applyAlignment="1">
      <alignment vertical="top"/>
    </xf>
    <xf numFmtId="0" fontId="12" fillId="5" borderId="3" xfId="0" applyFont="1" applyFill="1" applyBorder="1" applyAlignment="1">
      <alignment vertical="top"/>
    </xf>
    <xf numFmtId="0" fontId="13" fillId="5" borderId="5" xfId="0" applyFont="1" applyFill="1" applyBorder="1" applyAlignment="1">
      <alignment vertical="top"/>
    </xf>
    <xf numFmtId="0" fontId="13" fillId="5" borderId="3" xfId="0" applyFont="1" applyFill="1" applyBorder="1" applyAlignment="1">
      <alignment vertical="top"/>
    </xf>
    <xf numFmtId="0" fontId="10" fillId="5" borderId="2" xfId="0" applyFont="1" applyFill="1" applyBorder="1" applyAlignment="1">
      <alignment vertical="top"/>
    </xf>
    <xf numFmtId="0" fontId="10" fillId="5" borderId="5" xfId="0" applyFont="1" applyFill="1" applyBorder="1" applyAlignment="1">
      <alignment vertical="top"/>
    </xf>
    <xf numFmtId="0" fontId="10" fillId="5" borderId="3" xfId="0" applyFont="1" applyFill="1" applyBorder="1" applyAlignment="1">
      <alignment vertical="top"/>
    </xf>
    <xf numFmtId="0" fontId="12" fillId="5" borderId="5" xfId="0" applyFont="1" applyFill="1" applyBorder="1" applyAlignment="1">
      <alignment vertical="top"/>
    </xf>
    <xf numFmtId="0" fontId="12" fillId="5" borderId="3" xfId="0" applyFont="1" applyFill="1" applyBorder="1" applyAlignment="1">
      <alignment vertical="top"/>
    </xf>
    <xf numFmtId="0" fontId="13" fillId="5" borderId="2" xfId="0" applyFont="1" applyFill="1" applyBorder="1" applyAlignment="1">
      <alignment vertical="top"/>
    </xf>
    <xf numFmtId="0" fontId="12" fillId="5" borderId="1" xfId="0" applyFont="1" applyFill="1" applyBorder="1" applyAlignment="1">
      <alignment vertical="top"/>
    </xf>
    <xf numFmtId="0" fontId="9" fillId="0" borderId="1" xfId="0" applyFont="1" applyBorder="1" applyAlignment="1"/>
    <xf numFmtId="0" fontId="9" fillId="5" borderId="2" xfId="0" applyFont="1" applyFill="1" applyBorder="1" applyAlignment="1">
      <alignment vertical="top"/>
    </xf>
    <xf numFmtId="0" fontId="13" fillId="5" borderId="2" xfId="0" applyFont="1" applyFill="1" applyBorder="1" applyAlignment="1">
      <alignment horizontal="left" vertical="top"/>
    </xf>
    <xf numFmtId="0" fontId="10" fillId="5" borderId="5" xfId="0" applyFont="1" applyFill="1" applyBorder="1" applyAlignment="1">
      <alignment horizontal="left" vertical="top"/>
    </xf>
    <xf numFmtId="49" fontId="27" fillId="0" borderId="1" xfId="0" applyNumberFormat="1" applyFont="1" applyBorder="1"/>
    <xf numFmtId="49" fontId="27" fillId="0" borderId="1" xfId="0" applyNumberFormat="1" applyFont="1" applyBorder="1" applyAlignment="1"/>
    <xf numFmtId="0" fontId="28" fillId="2" borderId="1" xfId="0" applyFont="1" applyFill="1" applyBorder="1" applyAlignment="1">
      <alignment vertical="center" wrapText="1"/>
    </xf>
    <xf numFmtId="49" fontId="22" fillId="2" borderId="1" xfId="0" applyNumberFormat="1" applyFont="1" applyFill="1" applyBorder="1" applyAlignment="1">
      <alignment wrapText="1"/>
    </xf>
    <xf numFmtId="0" fontId="28" fillId="2" borderId="2" xfId="0" applyFont="1" applyFill="1" applyBorder="1" applyAlignment="1">
      <alignment vertical="center" wrapText="1"/>
    </xf>
    <xf numFmtId="0" fontId="22" fillId="0" borderId="2" xfId="0" applyFont="1" applyBorder="1"/>
    <xf numFmtId="0" fontId="22" fillId="0" borderId="2" xfId="0" applyFont="1" applyBorder="1" applyAlignment="1"/>
    <xf numFmtId="0" fontId="22" fillId="4" borderId="2" xfId="0" applyFont="1" applyFill="1" applyBorder="1" applyAlignment="1"/>
    <xf numFmtId="0" fontId="22" fillId="0" borderId="1" xfId="0" applyFont="1" applyFill="1" applyBorder="1" applyAlignment="1">
      <alignment horizontal="left" vertical="top"/>
    </xf>
    <xf numFmtId="0" fontId="29" fillId="0" borderId="2" xfId="0" applyFont="1" applyBorder="1" applyAlignment="1">
      <alignment horizontal="right"/>
    </xf>
    <xf numFmtId="0" fontId="22" fillId="3" borderId="2" xfId="0" applyFont="1" applyFill="1" applyBorder="1" applyAlignment="1">
      <alignment horizontal="right" vertical="top"/>
    </xf>
    <xf numFmtId="0" fontId="22" fillId="0" borderId="2" xfId="0" applyFont="1" applyBorder="1" applyAlignment="1">
      <alignment horizontal="right" vertical="center"/>
    </xf>
    <xf numFmtId="0" fontId="22" fillId="0" borderId="1" xfId="0" applyFont="1" applyBorder="1" applyAlignment="1"/>
    <xf numFmtId="0" fontId="30" fillId="0" borderId="2" xfId="0" applyFont="1" applyBorder="1" applyAlignment="1">
      <alignment horizontal="right" vertical="center"/>
    </xf>
    <xf numFmtId="0" fontId="22" fillId="0" borderId="6" xfId="0" applyFont="1" applyBorder="1"/>
    <xf numFmtId="0" fontId="1" fillId="5" borderId="1" xfId="0" applyFont="1" applyFill="1" applyBorder="1" applyAlignment="1">
      <alignment horizontal="center" vertical="center"/>
    </xf>
    <xf numFmtId="0" fontId="25" fillId="0" borderId="9" xfId="0" applyFont="1" applyBorder="1" applyAlignment="1">
      <alignment horizontal="left" vertical="top" wrapText="1"/>
    </xf>
    <xf numFmtId="0" fontId="22" fillId="4" borderId="1" xfId="0" applyFont="1" applyFill="1" applyBorder="1"/>
    <xf numFmtId="0" fontId="22" fillId="4" borderId="3" xfId="0" applyFont="1" applyFill="1" applyBorder="1" applyAlignment="1">
      <alignment horizontal="left" vertical="center"/>
    </xf>
    <xf numFmtId="0" fontId="22" fillId="4" borderId="1" xfId="0" applyFont="1" applyFill="1" applyBorder="1" applyAlignment="1">
      <alignment horizontal="left"/>
    </xf>
    <xf numFmtId="0" fontId="31" fillId="5" borderId="1" xfId="0" applyFont="1" applyFill="1" applyBorder="1" applyAlignment="1">
      <alignment horizontal="center" vertical="center"/>
    </xf>
    <xf numFmtId="0" fontId="31" fillId="5" borderId="1" xfId="0" applyFont="1" applyFill="1" applyBorder="1" applyAlignment="1">
      <alignment horizontal="left" vertical="center"/>
    </xf>
    <xf numFmtId="0" fontId="32" fillId="5" borderId="1" xfId="0" applyFont="1" applyFill="1" applyBorder="1" applyAlignment="1">
      <alignment vertical="top"/>
    </xf>
    <xf numFmtId="0" fontId="32" fillId="5" borderId="3" xfId="0" applyFont="1" applyFill="1" applyBorder="1" applyAlignment="1">
      <alignment horizontal="right" vertical="top"/>
    </xf>
    <xf numFmtId="0" fontId="30" fillId="5" borderId="3" xfId="0" applyFont="1" applyFill="1" applyBorder="1" applyAlignment="1">
      <alignment horizontal="right" vertical="top"/>
    </xf>
    <xf numFmtId="0" fontId="22" fillId="5" borderId="1" xfId="0" applyFont="1" applyFill="1" applyBorder="1" applyAlignment="1">
      <alignment horizontal="left" vertical="center"/>
    </xf>
    <xf numFmtId="0" fontId="30" fillId="5" borderId="5" xfId="0" applyFont="1" applyFill="1" applyBorder="1" applyAlignment="1">
      <alignment horizontal="right" vertical="top"/>
    </xf>
    <xf numFmtId="0" fontId="22" fillId="5" borderId="5" xfId="0" applyFont="1" applyFill="1" applyBorder="1" applyAlignment="1">
      <alignment horizontal="right" vertical="top"/>
    </xf>
    <xf numFmtId="0" fontId="32" fillId="5" borderId="3" xfId="0" applyFont="1" applyFill="1" applyBorder="1" applyAlignment="1">
      <alignment horizontal="right" vertical="top" wrapText="1"/>
    </xf>
    <xf numFmtId="0" fontId="29" fillId="5" borderId="3" xfId="0" applyFont="1" applyFill="1" applyBorder="1" applyAlignment="1">
      <alignment horizontal="right" vertical="top" wrapText="1"/>
    </xf>
    <xf numFmtId="0" fontId="32" fillId="5" borderId="5" xfId="0" applyFont="1" applyFill="1" applyBorder="1" applyAlignment="1">
      <alignment horizontal="right" vertical="top"/>
    </xf>
    <xf numFmtId="0" fontId="33" fillId="6" borderId="1" xfId="0" applyFont="1" applyFill="1" applyBorder="1"/>
    <xf numFmtId="0" fontId="32" fillId="5" borderId="1" xfId="0" applyFont="1" applyFill="1" applyBorder="1" applyAlignment="1">
      <alignment horizontal="right" vertical="top"/>
    </xf>
    <xf numFmtId="0" fontId="34" fillId="11" borderId="1" xfId="2" applyFont="1" applyFill="1" applyBorder="1" applyAlignment="1">
      <alignment wrapText="1"/>
    </xf>
    <xf numFmtId="0" fontId="34" fillId="12" borderId="1" xfId="2" applyFont="1" applyFill="1" applyBorder="1" applyAlignment="1">
      <alignment wrapText="1"/>
    </xf>
    <xf numFmtId="0" fontId="34" fillId="11" borderId="1" xfId="0" applyFont="1" applyFill="1" applyBorder="1" applyAlignment="1"/>
    <xf numFmtId="0" fontId="34" fillId="13" borderId="1" xfId="0" applyFont="1" applyFill="1" applyBorder="1" applyAlignment="1"/>
    <xf numFmtId="0" fontId="34" fillId="14" borderId="1" xfId="0" applyFont="1" applyFill="1" applyBorder="1" applyAlignment="1"/>
    <xf numFmtId="0" fontId="34" fillId="15" borderId="1" xfId="0" applyFont="1" applyFill="1" applyBorder="1" applyAlignment="1"/>
    <xf numFmtId="0" fontId="35" fillId="16" borderId="1" xfId="2" applyFont="1" applyFill="1" applyBorder="1"/>
    <xf numFmtId="0" fontId="35" fillId="17" borderId="1" xfId="2" applyFont="1" applyFill="1" applyBorder="1"/>
    <xf numFmtId="0" fontId="0" fillId="5" borderId="0" xfId="0" applyFill="1"/>
    <xf numFmtId="0" fontId="31" fillId="5" borderId="1" xfId="0" applyFont="1" applyFill="1" applyBorder="1" applyAlignment="1">
      <alignment horizontal="center"/>
    </xf>
    <xf numFmtId="0" fontId="33" fillId="5" borderId="1" xfId="0" applyFont="1" applyFill="1" applyBorder="1" applyAlignment="1">
      <alignment horizontal="left"/>
    </xf>
    <xf numFmtId="0" fontId="35" fillId="0" borderId="1" xfId="0" applyFont="1" applyBorder="1" applyAlignment="1"/>
    <xf numFmtId="0" fontId="36" fillId="0" borderId="1" xfId="0" applyFont="1" applyBorder="1" applyAlignment="1"/>
    <xf numFmtId="0" fontId="22" fillId="5" borderId="3" xfId="0" applyFont="1" applyFill="1" applyBorder="1" applyAlignment="1">
      <alignment horizontal="right" vertical="top"/>
    </xf>
    <xf numFmtId="0" fontId="32" fillId="5" borderId="3" xfId="0" applyFont="1" applyFill="1" applyBorder="1" applyAlignment="1">
      <alignment vertical="top"/>
    </xf>
    <xf numFmtId="0" fontId="22" fillId="5" borderId="0" xfId="0" applyFont="1" applyFill="1" applyAlignment="1">
      <alignment horizontal="left" vertical="center"/>
    </xf>
    <xf numFmtId="0" fontId="0" fillId="6" borderId="1" xfId="0" applyFill="1" applyBorder="1" applyAlignment="1">
      <alignment horizontal="right"/>
    </xf>
    <xf numFmtId="0" fontId="7" fillId="18" borderId="0" xfId="0" applyFont="1" applyFill="1" applyAlignment="1"/>
    <xf numFmtId="0" fontId="7" fillId="4" borderId="1" xfId="0" applyFont="1" applyFill="1" applyBorder="1" applyAlignment="1"/>
    <xf numFmtId="0" fontId="10" fillId="4" borderId="1" xfId="0" applyFont="1" applyFill="1" applyBorder="1" applyAlignment="1"/>
    <xf numFmtId="0" fontId="22" fillId="0" borderId="2" xfId="0" applyFont="1" applyBorder="1" applyAlignment="1">
      <alignment horizontal="right"/>
    </xf>
    <xf numFmtId="0" fontId="10" fillId="5" borderId="2" xfId="0" applyFont="1" applyFill="1" applyBorder="1" applyAlignment="1">
      <alignment horizontal="left" vertical="top"/>
    </xf>
    <xf numFmtId="0" fontId="10" fillId="5" borderId="5" xfId="0" applyFont="1" applyFill="1" applyBorder="1" applyAlignment="1">
      <alignment horizontal="left" vertical="top"/>
    </xf>
    <xf numFmtId="0" fontId="22" fillId="0" borderId="1" xfId="0" applyFont="1" applyFill="1" applyBorder="1"/>
    <xf numFmtId="0" fontId="22" fillId="6" borderId="1" xfId="0" applyFont="1" applyFill="1" applyBorder="1"/>
    <xf numFmtId="0" fontId="31" fillId="6" borderId="1" xfId="0" applyFont="1" applyFill="1" applyBorder="1"/>
    <xf numFmtId="0" fontId="22" fillId="0" borderId="0" xfId="0" applyFont="1" applyAlignment="1"/>
    <xf numFmtId="0" fontId="22" fillId="6" borderId="1" xfId="0" applyFont="1" applyFill="1" applyBorder="1" applyAlignment="1"/>
    <xf numFmtId="0" fontId="30" fillId="0" borderId="2" xfId="0" applyFont="1" applyBorder="1" applyAlignment="1">
      <alignment horizontal="right"/>
    </xf>
    <xf numFmtId="0" fontId="22" fillId="4" borderId="3" xfId="0" applyFont="1" applyFill="1" applyBorder="1" applyAlignment="1">
      <alignment horizontal="left" vertical="center"/>
    </xf>
    <xf numFmtId="49" fontId="10" fillId="0" borderId="3" xfId="0" applyNumberFormat="1" applyFont="1" applyBorder="1" applyAlignment="1"/>
    <xf numFmtId="0" fontId="31" fillId="7" borderId="1" xfId="0" applyFont="1" applyFill="1" applyBorder="1" applyAlignment="1">
      <alignment horizontal="center" vertical="center"/>
    </xf>
    <xf numFmtId="0" fontId="31" fillId="7" borderId="1" xfId="0" applyFont="1" applyFill="1" applyBorder="1" applyAlignment="1">
      <alignment horizontal="left" vertical="center"/>
    </xf>
    <xf numFmtId="0" fontId="31" fillId="5" borderId="1" xfId="0" applyFont="1" applyFill="1" applyBorder="1" applyAlignment="1">
      <alignment horizontal="left" vertical="top"/>
    </xf>
    <xf numFmtId="0" fontId="33" fillId="5" borderId="1" xfId="0" applyFont="1" applyFill="1" applyBorder="1" applyAlignment="1">
      <alignment horizontal="left" vertical="center"/>
    </xf>
    <xf numFmtId="0" fontId="33" fillId="0" borderId="0" xfId="0" applyFont="1"/>
    <xf numFmtId="0" fontId="10" fillId="19" borderId="1" xfId="0" applyFont="1" applyFill="1" applyBorder="1" applyAlignment="1">
      <alignment horizontal="right" vertical="center"/>
    </xf>
    <xf numFmtId="0" fontId="10" fillId="19" borderId="2" xfId="0" applyFont="1" applyFill="1" applyBorder="1" applyAlignment="1">
      <alignment vertical="top"/>
    </xf>
    <xf numFmtId="0" fontId="12" fillId="19" borderId="5" xfId="0" applyFont="1" applyFill="1" applyBorder="1" applyAlignment="1">
      <alignment vertical="top"/>
    </xf>
    <xf numFmtId="0" fontId="12" fillId="19" borderId="3" xfId="0" applyFont="1" applyFill="1" applyBorder="1" applyAlignment="1">
      <alignment vertical="top"/>
    </xf>
    <xf numFmtId="0" fontId="32" fillId="19" borderId="1" xfId="0" applyFont="1" applyFill="1" applyBorder="1" applyAlignment="1">
      <alignment horizontal="right" vertical="top"/>
    </xf>
    <xf numFmtId="0" fontId="32" fillId="19" borderId="3" xfId="0" applyFont="1" applyFill="1" applyBorder="1" applyAlignment="1">
      <alignment horizontal="right" vertical="top"/>
    </xf>
    <xf numFmtId="0" fontId="22" fillId="19" borderId="3" xfId="0" applyFont="1" applyFill="1" applyBorder="1" applyAlignment="1">
      <alignment vertical="top"/>
    </xf>
    <xf numFmtId="0" fontId="10" fillId="5" borderId="5" xfId="0" applyFont="1" applyFill="1" applyBorder="1" applyAlignment="1">
      <alignment horizontal="left" vertical="top"/>
    </xf>
    <xf numFmtId="0" fontId="22" fillId="4" borderId="3" xfId="0" applyFont="1" applyFill="1" applyBorder="1" applyAlignment="1">
      <alignment horizontal="left" vertical="center"/>
    </xf>
    <xf numFmtId="0" fontId="37" fillId="0" borderId="1" xfId="0" applyFont="1" applyBorder="1" applyAlignment="1">
      <alignment horizontal="right" vertical="center"/>
    </xf>
    <xf numFmtId="0" fontId="38" fillId="0" borderId="1" xfId="0" applyFont="1" applyFill="1" applyBorder="1" applyAlignment="1">
      <alignment horizontal="left" vertical="top"/>
    </xf>
    <xf numFmtId="0" fontId="38" fillId="0" borderId="2" xfId="0" applyFont="1" applyBorder="1" applyAlignment="1">
      <alignment horizontal="right"/>
    </xf>
    <xf numFmtId="0" fontId="37" fillId="5" borderId="2" xfId="0" applyFont="1" applyFill="1" applyBorder="1" applyAlignment="1">
      <alignment vertical="top"/>
    </xf>
    <xf numFmtId="0" fontId="37" fillId="5" borderId="5" xfId="0" applyFont="1" applyFill="1" applyBorder="1" applyAlignment="1">
      <alignment vertical="top"/>
    </xf>
    <xf numFmtId="0" fontId="39" fillId="0" borderId="1" xfId="0" applyFont="1" applyBorder="1" applyAlignment="1">
      <alignment horizontal="right" vertical="center"/>
    </xf>
    <xf numFmtId="0" fontId="39" fillId="5" borderId="2" xfId="0" applyFont="1" applyFill="1" applyBorder="1" applyAlignment="1">
      <alignment vertical="top"/>
    </xf>
    <xf numFmtId="0" fontId="9" fillId="5" borderId="5" xfId="0" applyFont="1" applyFill="1" applyBorder="1" applyAlignment="1">
      <alignment vertical="top"/>
    </xf>
    <xf numFmtId="0" fontId="9" fillId="0" borderId="1" xfId="0" applyFont="1" applyBorder="1" applyAlignment="1">
      <alignment horizontal="right" vertical="center"/>
    </xf>
    <xf numFmtId="0" fontId="40" fillId="0" borderId="2" xfId="0" applyFont="1" applyBorder="1" applyAlignment="1">
      <alignment horizontal="right"/>
    </xf>
    <xf numFmtId="0" fontId="9" fillId="5" borderId="2" xfId="0" applyFont="1" applyFill="1" applyBorder="1" applyAlignment="1">
      <alignment horizontal="left" vertical="top"/>
    </xf>
    <xf numFmtId="0" fontId="41" fillId="6" borderId="1" xfId="0" applyFont="1" applyFill="1" applyBorder="1"/>
    <xf numFmtId="0" fontId="10" fillId="0" borderId="1" xfId="0" applyFont="1" applyBorder="1" applyAlignment="1">
      <alignment horizontal="right"/>
    </xf>
    <xf numFmtId="49" fontId="7" fillId="7" borderId="5" xfId="0" applyNumberFormat="1" applyFont="1" applyFill="1" applyBorder="1" applyAlignment="1">
      <alignment horizontal="left" vertical="center"/>
    </xf>
    <xf numFmtId="49" fontId="7" fillId="7" borderId="3" xfId="0" applyNumberFormat="1" applyFont="1" applyFill="1" applyBorder="1" applyAlignment="1">
      <alignment horizontal="left" vertical="center"/>
    </xf>
    <xf numFmtId="49" fontId="3" fillId="0" borderId="2" xfId="0" applyNumberFormat="1" applyFont="1" applyBorder="1" applyAlignment="1">
      <alignment horizontal="left" vertical="top" wrapText="1"/>
    </xf>
    <xf numFmtId="49" fontId="3" fillId="0" borderId="5" xfId="0" applyNumberFormat="1" applyFont="1" applyBorder="1" applyAlignment="1">
      <alignment horizontal="left" vertical="top" wrapText="1"/>
    </xf>
    <xf numFmtId="49" fontId="3" fillId="0" borderId="3" xfId="0" applyNumberFormat="1" applyFont="1" applyBorder="1" applyAlignment="1">
      <alignment horizontal="left" vertical="top" wrapText="1"/>
    </xf>
    <xf numFmtId="0" fontId="13" fillId="5" borderId="2" xfId="0" applyFont="1" applyFill="1" applyBorder="1" applyAlignment="1">
      <alignment horizontal="left" vertical="top"/>
    </xf>
    <xf numFmtId="0" fontId="13" fillId="5" borderId="5" xfId="0" applyFont="1" applyFill="1" applyBorder="1" applyAlignment="1">
      <alignment horizontal="left" vertical="top"/>
    </xf>
    <xf numFmtId="0" fontId="10" fillId="5" borderId="2" xfId="0" applyFont="1" applyFill="1" applyBorder="1" applyAlignment="1">
      <alignment horizontal="left" vertical="top"/>
    </xf>
    <xf numFmtId="0" fontId="10" fillId="5" borderId="5" xfId="0" applyFont="1" applyFill="1" applyBorder="1" applyAlignment="1">
      <alignment horizontal="left" vertical="top"/>
    </xf>
    <xf numFmtId="0" fontId="10" fillId="5" borderId="3" xfId="0" applyFont="1" applyFill="1" applyBorder="1" applyAlignment="1">
      <alignment horizontal="left" vertical="top"/>
    </xf>
    <xf numFmtId="0" fontId="9" fillId="5" borderId="2" xfId="0" applyFont="1" applyFill="1" applyBorder="1" applyAlignment="1">
      <alignment horizontal="left" vertical="top"/>
    </xf>
    <xf numFmtId="0" fontId="9" fillId="5" borderId="5" xfId="0" applyFont="1" applyFill="1" applyBorder="1" applyAlignment="1">
      <alignment horizontal="left" vertical="top"/>
    </xf>
    <xf numFmtId="0" fontId="13" fillId="5" borderId="3" xfId="0" applyFont="1" applyFill="1" applyBorder="1" applyAlignment="1">
      <alignment horizontal="left" vertical="top"/>
    </xf>
    <xf numFmtId="0" fontId="22" fillId="4" borderId="2" xfId="0" applyFont="1" applyFill="1" applyBorder="1" applyAlignment="1">
      <alignment horizontal="left" vertical="center"/>
    </xf>
    <xf numFmtId="0" fontId="22" fillId="4" borderId="5" xfId="0" applyFont="1" applyFill="1" applyBorder="1" applyAlignment="1">
      <alignment horizontal="left" vertical="center"/>
    </xf>
    <xf numFmtId="0" fontId="22" fillId="4" borderId="3" xfId="0" applyFont="1" applyFill="1" applyBorder="1" applyAlignment="1">
      <alignment horizontal="left" vertical="center"/>
    </xf>
    <xf numFmtId="0" fontId="25" fillId="0" borderId="2" xfId="0" applyFont="1" applyBorder="1" applyAlignment="1">
      <alignment horizontal="left" vertical="top" wrapText="1"/>
    </xf>
    <xf numFmtId="0" fontId="25" fillId="0" borderId="5" xfId="0" applyFont="1" applyBorder="1" applyAlignment="1">
      <alignment horizontal="left" vertical="top" wrapText="1"/>
    </xf>
    <xf numFmtId="0" fontId="25" fillId="0" borderId="3" xfId="0" applyFont="1" applyBorder="1" applyAlignment="1">
      <alignment horizontal="left" vertical="top" wrapText="1"/>
    </xf>
    <xf numFmtId="49" fontId="10" fillId="3" borderId="1" xfId="0" applyNumberFormat="1" applyFont="1" applyFill="1" applyBorder="1" applyAlignment="1">
      <alignment horizontal="center" vertical="center" wrapText="1"/>
    </xf>
    <xf numFmtId="49" fontId="10" fillId="3" borderId="1" xfId="0" applyNumberFormat="1" applyFont="1" applyFill="1" applyBorder="1" applyAlignment="1">
      <alignment horizontal="center" vertical="center"/>
    </xf>
    <xf numFmtId="0" fontId="26" fillId="0" borderId="2" xfId="0" applyFont="1" applyBorder="1" applyAlignment="1">
      <alignment horizontal="left" vertical="top" wrapText="1"/>
    </xf>
    <xf numFmtId="0" fontId="26" fillId="0" borderId="5" xfId="0" applyFont="1" applyBorder="1" applyAlignment="1">
      <alignment horizontal="left" vertical="top" wrapText="1"/>
    </xf>
    <xf numFmtId="0" fontId="26" fillId="0" borderId="3" xfId="0" applyFont="1" applyBorder="1" applyAlignment="1">
      <alignment horizontal="left" vertical="top" wrapText="1"/>
    </xf>
    <xf numFmtId="0" fontId="22" fillId="19" borderId="1" xfId="0" applyFont="1" applyFill="1" applyBorder="1" applyAlignment="1">
      <alignment horizontal="left" vertical="top"/>
    </xf>
    <xf numFmtId="0" fontId="22" fillId="19" borderId="1" xfId="0" applyFont="1" applyFill="1" applyBorder="1" applyAlignment="1"/>
    <xf numFmtId="0" fontId="29" fillId="19" borderId="2" xfId="0" applyFont="1" applyFill="1" applyBorder="1" applyAlignment="1">
      <alignment horizontal="right"/>
    </xf>
  </cellXfs>
  <cellStyles count="3">
    <cellStyle name="一般" xfId="0" builtinId="0"/>
    <cellStyle name="一般 2" xfId="2"/>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editAs="oneCell">
    <xdr:from>
      <xdr:col>21</xdr:col>
      <xdr:colOff>0</xdr:colOff>
      <xdr:row>8</xdr:row>
      <xdr:rowOff>0</xdr:rowOff>
    </xdr:from>
    <xdr:to>
      <xdr:col>21</xdr:col>
      <xdr:colOff>304800</xdr:colOff>
      <xdr:row>9</xdr:row>
      <xdr:rowOff>104775</xdr:rowOff>
    </xdr:to>
    <xdr:sp macro="" textlink="">
      <xdr:nvSpPr>
        <xdr:cNvPr id="5123" name="AutoShape 3" descr="C:\Users\User\AppData\Roaming\Tencent\Users\2983102861\QQ\WinTemp\RichOle\%S)`NIP[N'H_$5)ABL}`I.png"/>
        <xdr:cNvSpPr>
          <a:spLocks noChangeAspect="1" noChangeArrowheads="1"/>
        </xdr:cNvSpPr>
      </xdr:nvSpPr>
      <xdr:spPr bwMode="auto">
        <a:xfrm>
          <a:off x="15773400" y="3171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24</xdr:row>
      <xdr:rowOff>0</xdr:rowOff>
    </xdr:from>
    <xdr:to>
      <xdr:col>20</xdr:col>
      <xdr:colOff>304800</xdr:colOff>
      <xdr:row>25</xdr:row>
      <xdr:rowOff>104775</xdr:rowOff>
    </xdr:to>
    <xdr:sp macro="" textlink="">
      <xdr:nvSpPr>
        <xdr:cNvPr id="5125" name="AutoShape 5" descr="C:\Users\User\AppData\Roaming\Tencent\Users\2983102861\QQ\WinTemp\RichOle\%S)`NIP[N'H_$5)ABL}`I.png"/>
        <xdr:cNvSpPr>
          <a:spLocks noChangeAspect="1" noChangeArrowheads="1"/>
        </xdr:cNvSpPr>
      </xdr:nvSpPr>
      <xdr:spPr bwMode="auto">
        <a:xfrm>
          <a:off x="14982825" y="2771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75</xdr:row>
      <xdr:rowOff>0</xdr:rowOff>
    </xdr:from>
    <xdr:to>
      <xdr:col>16</xdr:col>
      <xdr:colOff>304800</xdr:colOff>
      <xdr:row>76</xdr:row>
      <xdr:rowOff>104775</xdr:rowOff>
    </xdr:to>
    <xdr:sp macro="" textlink="">
      <xdr:nvSpPr>
        <xdr:cNvPr id="5129" name="AutoShape 9" descr="C:\Users\User\AppData\Roaming\Tencent\Users\2983102861\QQ\WinTemp\RichOle\TV7VP[VZ}9RUS_}]3X@_t.png"/>
        <xdr:cNvSpPr>
          <a:spLocks noChangeAspect="1" noChangeArrowheads="1"/>
        </xdr:cNvSpPr>
      </xdr:nvSpPr>
      <xdr:spPr bwMode="auto">
        <a:xfrm>
          <a:off x="11677650" y="8667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75</xdr:row>
      <xdr:rowOff>0</xdr:rowOff>
    </xdr:from>
    <xdr:to>
      <xdr:col>16</xdr:col>
      <xdr:colOff>304800</xdr:colOff>
      <xdr:row>76</xdr:row>
      <xdr:rowOff>104775</xdr:rowOff>
    </xdr:to>
    <xdr:sp macro="" textlink="">
      <xdr:nvSpPr>
        <xdr:cNvPr id="5130" name="AutoShape 10" descr="C:\Users\User\AppData\Roaming\Tencent\Users\2983102861\QQ\WinTemp\RichOle\TV7VP[VZ}9RUS_}]3X@_t.png"/>
        <xdr:cNvSpPr>
          <a:spLocks noChangeAspect="1" noChangeArrowheads="1"/>
        </xdr:cNvSpPr>
      </xdr:nvSpPr>
      <xdr:spPr bwMode="auto">
        <a:xfrm>
          <a:off x="11677650" y="9067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75</xdr:row>
      <xdr:rowOff>0</xdr:rowOff>
    </xdr:from>
    <xdr:to>
      <xdr:col>16</xdr:col>
      <xdr:colOff>304800</xdr:colOff>
      <xdr:row>76</xdr:row>
      <xdr:rowOff>104775</xdr:rowOff>
    </xdr:to>
    <xdr:sp macro="" textlink="">
      <xdr:nvSpPr>
        <xdr:cNvPr id="5131" name="AutoShape 11" descr="C:\Users\User\AppData\Roaming\Tencent\Users\2983102861\QQ\WinTemp\RichOle\TV7VP[VZ}9RUS_}]3X@_t.png"/>
        <xdr:cNvSpPr>
          <a:spLocks noChangeAspect="1" noChangeArrowheads="1"/>
        </xdr:cNvSpPr>
      </xdr:nvSpPr>
      <xdr:spPr bwMode="auto">
        <a:xfrm>
          <a:off x="11677650" y="9067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16</xdr:col>
      <xdr:colOff>0</xdr:colOff>
      <xdr:row>85</xdr:row>
      <xdr:rowOff>0</xdr:rowOff>
    </xdr:from>
    <xdr:ext cx="304800" cy="304800"/>
    <xdr:sp macro="" textlink="">
      <xdr:nvSpPr>
        <xdr:cNvPr id="17" name="AutoShape 10" descr="C:\Users\User\AppData\Roaming\Tencent\Users\2983102861\QQ\WinTemp\RichOle\TV7VP[VZ}9RUS_}]3X@_t.png"/>
        <xdr:cNvSpPr>
          <a:spLocks noChangeAspect="1" noChangeArrowheads="1"/>
        </xdr:cNvSpPr>
      </xdr:nvSpPr>
      <xdr:spPr bwMode="auto">
        <a:xfrm>
          <a:off x="11677650" y="9467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85</xdr:row>
      <xdr:rowOff>0</xdr:rowOff>
    </xdr:from>
    <xdr:ext cx="304800" cy="304800"/>
    <xdr:sp macro="" textlink="">
      <xdr:nvSpPr>
        <xdr:cNvPr id="18" name="AutoShape 11" descr="C:\Users\User\AppData\Roaming\Tencent\Users\2983102861\QQ\WinTemp\RichOle\TV7VP[VZ}9RUS_}]3X@_t.png"/>
        <xdr:cNvSpPr>
          <a:spLocks noChangeAspect="1" noChangeArrowheads="1"/>
        </xdr:cNvSpPr>
      </xdr:nvSpPr>
      <xdr:spPr bwMode="auto">
        <a:xfrm>
          <a:off x="11677650" y="9467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56</xdr:row>
      <xdr:rowOff>0</xdr:rowOff>
    </xdr:from>
    <xdr:ext cx="304800" cy="304800"/>
    <xdr:sp macro="" textlink="">
      <xdr:nvSpPr>
        <xdr:cNvPr id="9" name="AutoShape 9" descr="C:\Users\User\AppData\Roaming\Tencent\Users\2983102861\QQ\WinTemp\RichOle\TV7VP[VZ}9RUS_}]3X@_t.png"/>
        <xdr:cNvSpPr>
          <a:spLocks noChangeAspect="1" noChangeArrowheads="1"/>
        </xdr:cNvSpPr>
      </xdr:nvSpPr>
      <xdr:spPr bwMode="auto">
        <a:xfrm>
          <a:off x="11896725" y="864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56</xdr:row>
      <xdr:rowOff>0</xdr:rowOff>
    </xdr:from>
    <xdr:ext cx="304800" cy="304800"/>
    <xdr:sp macro="" textlink="">
      <xdr:nvSpPr>
        <xdr:cNvPr id="10" name="AutoShape 10" descr="C:\Users\User\AppData\Roaming\Tencent\Users\2983102861\QQ\WinTemp\RichOle\TV7VP[VZ}9RUS_}]3X@_t.png"/>
        <xdr:cNvSpPr>
          <a:spLocks noChangeAspect="1" noChangeArrowheads="1"/>
        </xdr:cNvSpPr>
      </xdr:nvSpPr>
      <xdr:spPr bwMode="auto">
        <a:xfrm>
          <a:off x="11896725" y="864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16</xdr:col>
      <xdr:colOff>0</xdr:colOff>
      <xdr:row>56</xdr:row>
      <xdr:rowOff>0</xdr:rowOff>
    </xdr:from>
    <xdr:ext cx="304800" cy="304800"/>
    <xdr:sp macro="" textlink="">
      <xdr:nvSpPr>
        <xdr:cNvPr id="11" name="AutoShape 11" descr="C:\Users\User\AppData\Roaming\Tencent\Users\2983102861\QQ\WinTemp\RichOle\TV7VP[VZ}9RUS_}]3X@_t.png"/>
        <xdr:cNvSpPr>
          <a:spLocks noChangeAspect="1" noChangeArrowheads="1"/>
        </xdr:cNvSpPr>
      </xdr:nvSpPr>
      <xdr:spPr bwMode="auto">
        <a:xfrm>
          <a:off x="11896725" y="864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2.xml><?xml version="1.0" encoding="utf-8"?>
<xdr:wsDr xmlns:xdr="http://schemas.openxmlformats.org/drawingml/2006/spreadsheetDrawing" xmlns:a="http://schemas.openxmlformats.org/drawingml/2006/main">
  <xdr:oneCellAnchor>
    <xdr:from>
      <xdr:col>20</xdr:col>
      <xdr:colOff>0</xdr:colOff>
      <xdr:row>8</xdr:row>
      <xdr:rowOff>0</xdr:rowOff>
    </xdr:from>
    <xdr:ext cx="304800" cy="304800"/>
    <xdr:sp macro="" textlink="">
      <xdr:nvSpPr>
        <xdr:cNvPr id="2" name="AutoShape 4" descr="C:\Users\User\AppData\Roaming\Tencent\Users\2983102861\QQ\WinTemp\RichOle\%S)`NIP[N'H_$5)ABL}`I.png"/>
        <xdr:cNvSpPr>
          <a:spLocks noChangeAspect="1" noChangeArrowheads="1"/>
        </xdr:cNvSpPr>
      </xdr:nvSpPr>
      <xdr:spPr bwMode="auto">
        <a:xfrm>
          <a:off x="15201900" y="4343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User\Google%20&#38642;&#31471;&#30828;&#30879;\&#33406;&#24040;&#30740;&#19977;\MN&#21127;&#24773;&#31532;&#19968;&#31456;-&#32232;&#36655;&#22120;&#29992;(&#24207;&#31456;C).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User\Google%20&#38642;&#31471;&#30828;&#30879;\&#33406;&#24040;&#30740;&#19977;\MN&#21127;&#24773;&#31532;&#20108;&#31456;-&#32232;&#36655;&#22120;&#2999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歷程"/>
      <sheetName val="大綱"/>
      <sheetName val="序章(C版）"/>
      <sheetName val="1-1我的生日禮物呢"/>
      <sheetName val="1-2亞瑟好嚴格"/>
      <sheetName val="1-3換裝"/>
      <sheetName val="1-4騎士來訪"/>
      <sheetName val="1-5偵查失蹤案"/>
      <sheetName val="1-6換裝"/>
      <sheetName val="1-7舞蹈教室的邂逅"/>
      <sheetName val="1-8不速之客"/>
      <sheetName val="1-9換裝"/>
      <sheetName val="1-10暗夜驚魂"/>
      <sheetName val="代號"/>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
          <cell r="J1" t="str">
            <v>角色姓名對照（程式不讀）</v>
          </cell>
          <cell r="K1" t="str">
            <v>NPC ID
流水號：10200000-10299999
角色：10201000-10201999
小怪：10202000-10202999
精英：10203000-10203999
Boss：10204000-10204999
劇情NPC：10209000-10209999</v>
          </cell>
        </row>
        <row r="2">
          <cell r="J2"/>
          <cell r="K2" t="str">
            <v>gid</v>
          </cell>
        </row>
        <row r="3">
          <cell r="J3"/>
          <cell r="K3" t="str">
            <v>DWORD</v>
          </cell>
        </row>
        <row r="4">
          <cell r="J4"/>
          <cell r="K4" t="str">
            <v>CS</v>
          </cell>
        </row>
        <row r="5">
          <cell r="J5" t="str">
            <v>巴特婁</v>
          </cell>
          <cell r="K5">
            <v>10201000</v>
          </cell>
        </row>
        <row r="6">
          <cell r="J6" t="str">
            <v>霍伯特</v>
          </cell>
          <cell r="K6">
            <v>10201001</v>
          </cell>
        </row>
        <row r="7">
          <cell r="J7" t="str">
            <v>海斗</v>
          </cell>
          <cell r="K7">
            <v>10201002</v>
          </cell>
        </row>
        <row r="8">
          <cell r="J8" t="str">
            <v>連恩</v>
          </cell>
          <cell r="K8">
            <v>10201003</v>
          </cell>
        </row>
        <row r="9">
          <cell r="J9" t="str">
            <v>洛斯</v>
          </cell>
          <cell r="K9">
            <v>10201004</v>
          </cell>
        </row>
        <row r="10">
          <cell r="J10" t="str">
            <v>尚</v>
          </cell>
          <cell r="K10">
            <v>10201005</v>
          </cell>
        </row>
        <row r="11">
          <cell r="J11" t="str">
            <v>娜塔莉</v>
          </cell>
          <cell r="K11">
            <v>10201006</v>
          </cell>
        </row>
        <row r="12">
          <cell r="J12" t="str">
            <v>葛麗葉</v>
          </cell>
          <cell r="K12">
            <v>10201007</v>
          </cell>
        </row>
        <row r="13">
          <cell r="J13" t="str">
            <v>蘭廷</v>
          </cell>
          <cell r="K13">
            <v>10201008</v>
          </cell>
        </row>
        <row r="14">
          <cell r="J14" t="str">
            <v>流浪兒</v>
          </cell>
          <cell r="K14">
            <v>10201009</v>
          </cell>
        </row>
        <row r="15">
          <cell r="J15" t="str">
            <v>草地上的聖母</v>
          </cell>
          <cell r="K15">
            <v>10201010</v>
          </cell>
        </row>
        <row r="16">
          <cell r="J16" t="str">
            <v>歐洛戰神像</v>
          </cell>
          <cell r="K16">
            <v>10201011</v>
          </cell>
        </row>
        <row r="17">
          <cell r="J17" t="str">
            <v>雨神特勒洛克像</v>
          </cell>
          <cell r="K17">
            <v>10201012</v>
          </cell>
        </row>
        <row r="18">
          <cell r="J18" t="str">
            <v>死者之書</v>
          </cell>
          <cell r="K18">
            <v>10201013</v>
          </cell>
        </row>
        <row r="19">
          <cell r="J19" t="str">
            <v>巴特農神殿</v>
          </cell>
          <cell r="K19">
            <v>10201014</v>
          </cell>
        </row>
        <row r="20">
          <cell r="J20" t="str">
            <v>擲鐵餅者</v>
          </cell>
          <cell r="K20">
            <v>10201015</v>
          </cell>
        </row>
        <row r="21">
          <cell r="J21" t="str">
            <v>使神漢彌士與幼年的酒神戴奧尼西斯</v>
          </cell>
          <cell r="K21">
            <v>10201016</v>
          </cell>
        </row>
        <row r="22">
          <cell r="J22" t="str">
            <v>勞孔父子群像</v>
          </cell>
          <cell r="K22">
            <v>10201017</v>
          </cell>
        </row>
        <row r="23">
          <cell r="J23" t="str">
            <v>羅馬競技場</v>
          </cell>
          <cell r="K23">
            <v>10201018</v>
          </cell>
        </row>
        <row r="24">
          <cell r="J24" t="str">
            <v>有翼的獅子</v>
          </cell>
          <cell r="K24">
            <v>10201019</v>
          </cell>
        </row>
        <row r="25">
          <cell r="J25" t="str">
            <v>諾坦普頓夏郡教堂</v>
          </cell>
          <cell r="K25">
            <v>10201020</v>
          </cell>
        </row>
        <row r="26">
          <cell r="J26" t="str">
            <v>格洛斯特大教堂的燭台</v>
          </cell>
          <cell r="K26">
            <v>10201021</v>
          </cell>
        </row>
        <row r="27">
          <cell r="J27" t="str">
            <v>維納斯的誕生</v>
          </cell>
          <cell r="K27">
            <v>10201022</v>
          </cell>
        </row>
        <row r="28">
          <cell r="J28" t="str">
            <v>蒙娜麗莎</v>
          </cell>
          <cell r="K28">
            <v>10201023</v>
          </cell>
        </row>
        <row r="29">
          <cell r="J29" t="str">
            <v>麥可里像</v>
          </cell>
          <cell r="K29">
            <v>10201024</v>
          </cell>
        </row>
        <row r="30">
          <cell r="J30" t="str">
            <v>宮女</v>
          </cell>
          <cell r="K30">
            <v>10201025</v>
          </cell>
        </row>
        <row r="31">
          <cell r="J31" t="str">
            <v>聖女泰瑞莎的幻象</v>
          </cell>
          <cell r="K31">
            <v>10201026</v>
          </cell>
        </row>
        <row r="32">
          <cell r="J32" t="str">
            <v>維也納望樓</v>
          </cell>
          <cell r="K32">
            <v>10201027</v>
          </cell>
        </row>
        <row r="33">
          <cell r="J33" t="str">
            <v>阿拉伯幻想</v>
          </cell>
          <cell r="K33">
            <v>10201028</v>
          </cell>
        </row>
        <row r="34">
          <cell r="J34" t="str">
            <v>拾穗者</v>
          </cell>
          <cell r="K34">
            <v>10201029</v>
          </cell>
        </row>
        <row r="35">
          <cell r="J35" t="str">
            <v>人物雕刻</v>
          </cell>
          <cell r="K35">
            <v>10201030</v>
          </cell>
        </row>
        <row r="36">
          <cell r="J36" t="str">
            <v>兵馬俑</v>
          </cell>
          <cell r="K36">
            <v>10201031</v>
          </cell>
        </row>
        <row r="37">
          <cell r="J37" t="str">
            <v>馴悍記</v>
          </cell>
          <cell r="K37">
            <v>10201032</v>
          </cell>
        </row>
        <row r="38">
          <cell r="J38" t="str">
            <v>參孫與達莉拉</v>
          </cell>
          <cell r="K38">
            <v>10201033</v>
          </cell>
        </row>
        <row r="39">
          <cell r="J39" t="str">
            <v>吶喊</v>
          </cell>
          <cell r="K39">
            <v>10201034</v>
          </cell>
        </row>
        <row r="40">
          <cell r="J40" t="str">
            <v>大衛像全名</v>
          </cell>
          <cell r="K40">
            <v>10201035</v>
          </cell>
        </row>
        <row r="41">
          <cell r="J41" t="str">
            <v>歌劇魅影</v>
          </cell>
          <cell r="K41">
            <v>10201036</v>
          </cell>
        </row>
        <row r="42">
          <cell r="J42" t="str">
            <v>吉思夢妲</v>
          </cell>
          <cell r="K42">
            <v>10201037</v>
          </cell>
        </row>
        <row r="43">
          <cell r="J43" t="str">
            <v>月光下的羊欄</v>
          </cell>
          <cell r="K43">
            <v>10201038</v>
          </cell>
        </row>
        <row r="44">
          <cell r="J44" t="str">
            <v>星夜</v>
          </cell>
          <cell r="K44">
            <v>10201039</v>
          </cell>
        </row>
        <row r="45">
          <cell r="J45" t="str">
            <v>斯芬克斯獅身人面像</v>
          </cell>
          <cell r="K45">
            <v>10201040</v>
          </cell>
        </row>
        <row r="46">
          <cell r="J46" t="str">
            <v>楔形文字泥板</v>
          </cell>
          <cell r="K46">
            <v>10201041</v>
          </cell>
        </row>
        <row r="47">
          <cell r="J47" t="str">
            <v>漢摩拉比法典碑</v>
          </cell>
          <cell r="K47">
            <v>10201042</v>
          </cell>
        </row>
        <row r="48">
          <cell r="J48" t="str">
            <v>貝多芬命運交響曲</v>
          </cell>
          <cell r="K48">
            <v>10201043</v>
          </cell>
        </row>
        <row r="49">
          <cell r="J49" t="str">
            <v>貝多芬歡樂頌</v>
          </cell>
          <cell r="K49">
            <v>10201044</v>
          </cell>
        </row>
        <row r="50">
          <cell r="J50" t="str">
            <v>氣球狗</v>
          </cell>
          <cell r="K50">
            <v>10201045</v>
          </cell>
        </row>
        <row r="51">
          <cell r="J51" t="str">
            <v>創世紀</v>
          </cell>
          <cell r="K51">
            <v>10201046</v>
          </cell>
        </row>
        <row r="52">
          <cell r="J52" t="str">
            <v>圖坦卡門黃金面具</v>
          </cell>
          <cell r="K52">
            <v>10201047</v>
          </cell>
        </row>
        <row r="53">
          <cell r="J53" t="str">
            <v>水晶骷髏頭</v>
          </cell>
          <cell r="K53">
            <v>10201048</v>
          </cell>
        </row>
        <row r="54">
          <cell r="J54" t="str">
            <v>清明上河圖</v>
          </cell>
          <cell r="K54">
            <v>10201049</v>
          </cell>
        </row>
        <row r="55">
          <cell r="J55" t="str">
            <v>快雪時晴帖</v>
          </cell>
          <cell r="K55">
            <v>10201050</v>
          </cell>
        </row>
        <row r="56">
          <cell r="J56" t="e">
            <v>#N/A</v>
          </cell>
          <cell r="K56">
            <v>10201051</v>
          </cell>
        </row>
        <row r="57">
          <cell r="J57" t="str">
            <v>我</v>
          </cell>
          <cell r="K57">
            <v>10209000</v>
          </cell>
        </row>
        <row r="58">
          <cell r="J58" t="str">
            <v>奇米</v>
          </cell>
          <cell r="K58">
            <v>10209001</v>
          </cell>
        </row>
        <row r="59">
          <cell r="J59" t="str">
            <v>迪莉婭</v>
          </cell>
          <cell r="K59">
            <v>10209002</v>
          </cell>
        </row>
        <row r="60">
          <cell r="J60" t="str">
            <v>亞瑟</v>
          </cell>
          <cell r="K60">
            <v>10209003</v>
          </cell>
        </row>
        <row r="61">
          <cell r="J61" t="e">
            <v>#N/A</v>
          </cell>
          <cell r="K61">
            <v>10209004</v>
          </cell>
        </row>
        <row r="62">
          <cell r="J62" t="str">
            <v>小妹妹</v>
          </cell>
          <cell r="K62">
            <v>10209005</v>
          </cell>
        </row>
        <row r="63">
          <cell r="J63" t="str">
            <v>侍者</v>
          </cell>
          <cell r="K63">
            <v>10209006</v>
          </cell>
        </row>
        <row r="64">
          <cell r="J64" t="str">
            <v>黑衣人</v>
          </cell>
          <cell r="K64">
            <v>10209007</v>
          </cell>
        </row>
        <row r="65">
          <cell r="J65" t="str">
            <v>公主</v>
          </cell>
          <cell r="K65">
            <v>10209008</v>
          </cell>
        </row>
        <row r="66">
          <cell r="J66" t="str">
            <v>店員</v>
          </cell>
          <cell r="K66">
            <v>10209009</v>
          </cell>
        </row>
        <row r="67">
          <cell r="J67" t="str">
            <v>侍衛</v>
          </cell>
          <cell r="K67">
            <v>10209010</v>
          </cell>
        </row>
        <row r="68">
          <cell r="J68" t="str">
            <v>德瑞克</v>
          </cell>
          <cell r="K68">
            <v>10209011</v>
          </cell>
        </row>
        <row r="69">
          <cell r="J69" t="str">
            <v>貴婦A</v>
          </cell>
          <cell r="K69">
            <v>10209012</v>
          </cell>
        </row>
        <row r="70">
          <cell r="J70" t="str">
            <v>貴婦B</v>
          </cell>
          <cell r="K70">
            <v>10209013</v>
          </cell>
        </row>
        <row r="71">
          <cell r="J71" t="str">
            <v>貴婦C</v>
          </cell>
          <cell r="K71">
            <v>10209014</v>
          </cell>
        </row>
        <row r="72">
          <cell r="J72" t="str">
            <v>埃文斯夫人</v>
          </cell>
          <cell r="K72">
            <v>10209015</v>
          </cell>
        </row>
        <row r="73">
          <cell r="J73" t="str">
            <v>小偷</v>
          </cell>
          <cell r="K73">
            <v>10209016</v>
          </cell>
        </row>
        <row r="74">
          <cell r="J74" t="str">
            <v>接待員</v>
          </cell>
          <cell r="K74">
            <v>10209017</v>
          </cell>
        </row>
        <row r="75">
          <cell r="J75" t="str">
            <v>滝崎家僕1</v>
          </cell>
          <cell r="K75">
            <v>10209018</v>
          </cell>
        </row>
        <row r="76">
          <cell r="J76" t="str">
            <v>滝崎家僕2</v>
          </cell>
          <cell r="K76">
            <v>10209019</v>
          </cell>
        </row>
        <row r="77">
          <cell r="J77" t="str">
            <v>老先生</v>
          </cell>
          <cell r="K77">
            <v>10209020</v>
          </cell>
        </row>
        <row r="78">
          <cell r="J78"/>
          <cell r="K78"/>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歷程"/>
      <sheetName val="大綱"/>
      <sheetName val="2-1前往畫家村"/>
      <sheetName val="2-2換裝"/>
      <sheetName val="2-3紀念品"/>
      <sheetName val="2-4馬車意外"/>
      <sheetName val="2-5畫攤糾紛"/>
      <sheetName val="2-6換裝"/>
      <sheetName val="2-7只想睡個好覺"/>
      <sheetName val="2-8為妳作畫"/>
      <sheetName val="2-9換裝"/>
      <sheetName val="2-10不能展示的畫"/>
      <sheetName val="代號"/>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trello.com/c/fBcl503o" TargetMode="External"/><Relationship Id="rId1" Type="http://schemas.openxmlformats.org/officeDocument/2006/relationships/hyperlink" Target="https://www.toodoo.com/db/color.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tabSelected="1" workbookViewId="0">
      <pane xSplit="2" ySplit="1" topLeftCell="C2" activePane="bottomRight" state="frozen"/>
      <selection pane="topRight" activeCell="C1" sqref="C1"/>
      <selection pane="bottomLeft" activeCell="A2" sqref="A2"/>
      <selection pane="bottomRight" activeCell="C11" sqref="C11"/>
    </sheetView>
  </sheetViews>
  <sheetFormatPr defaultColWidth="9" defaultRowHeight="15.75"/>
  <cols>
    <col min="1" max="1" width="21.5703125" customWidth="1"/>
    <col min="2" max="2" width="49.42578125" customWidth="1"/>
    <col min="3" max="3" width="21" customWidth="1"/>
    <col min="5" max="5" width="12.5703125" customWidth="1"/>
  </cols>
  <sheetData>
    <row r="1" spans="1:6" ht="16.5">
      <c r="A1" s="78" t="s">
        <v>105</v>
      </c>
      <c r="B1" s="78" t="s">
        <v>106</v>
      </c>
      <c r="C1" s="78" t="s">
        <v>107</v>
      </c>
    </row>
    <row r="2" spans="1:6">
      <c r="A2" s="79">
        <v>43579</v>
      </c>
      <c r="B2" s="80" t="s">
        <v>135</v>
      </c>
      <c r="C2" s="80" t="s">
        <v>125</v>
      </c>
      <c r="E2" t="s">
        <v>876</v>
      </c>
    </row>
    <row r="3" spans="1:6" ht="17.25" customHeight="1">
      <c r="A3" s="79">
        <v>43587</v>
      </c>
      <c r="B3" s="80" t="s">
        <v>587</v>
      </c>
      <c r="C3" s="80" t="s">
        <v>125</v>
      </c>
    </row>
    <row r="4" spans="1:6">
      <c r="A4" s="79">
        <v>43592</v>
      </c>
      <c r="B4" s="80" t="s">
        <v>586</v>
      </c>
      <c r="C4" s="80" t="s">
        <v>125</v>
      </c>
      <c r="E4" t="s">
        <v>145</v>
      </c>
    </row>
    <row r="5" spans="1:6">
      <c r="A5" s="79">
        <v>43595</v>
      </c>
      <c r="B5" s="80" t="s">
        <v>749</v>
      </c>
      <c r="C5" s="80" t="s">
        <v>750</v>
      </c>
      <c r="E5" t="s">
        <v>147</v>
      </c>
    </row>
    <row r="6" spans="1:6">
      <c r="A6" s="79">
        <v>43599</v>
      </c>
      <c r="B6" s="81" t="s">
        <v>875</v>
      </c>
      <c r="C6" s="80" t="s">
        <v>125</v>
      </c>
      <c r="E6" t="s">
        <v>146</v>
      </c>
    </row>
    <row r="7" spans="1:6">
      <c r="A7" s="79"/>
      <c r="B7" s="81"/>
      <c r="C7" s="80"/>
      <c r="E7" t="s">
        <v>148</v>
      </c>
      <c r="F7" t="s">
        <v>149</v>
      </c>
    </row>
    <row r="8" spans="1:6">
      <c r="A8" s="79"/>
      <c r="B8" s="80"/>
      <c r="C8" s="80"/>
    </row>
    <row r="9" spans="1:6">
      <c r="A9" s="79"/>
      <c r="B9" s="80"/>
      <c r="C9" s="80"/>
    </row>
    <row r="10" spans="1:6">
      <c r="A10" s="79"/>
      <c r="B10" s="80"/>
      <c r="C10" s="80"/>
    </row>
    <row r="11" spans="1:6">
      <c r="A11" s="79"/>
      <c r="B11" s="80"/>
      <c r="C11" s="80"/>
    </row>
    <row r="12" spans="1:6">
      <c r="A12" s="79"/>
      <c r="B12" s="80"/>
      <c r="C12" s="80"/>
    </row>
    <row r="13" spans="1:6">
      <c r="A13" s="79"/>
      <c r="B13" s="80"/>
      <c r="C13" s="80"/>
    </row>
    <row r="14" spans="1:6">
      <c r="A14" s="79"/>
      <c r="B14" s="80"/>
      <c r="C14" s="80"/>
    </row>
    <row r="15" spans="1:6">
      <c r="A15" s="79"/>
      <c r="B15" s="80"/>
      <c r="C15" s="80"/>
    </row>
    <row r="16" spans="1:6">
      <c r="A16" s="79"/>
      <c r="B16" s="80"/>
      <c r="C16" s="80"/>
    </row>
    <row r="17" spans="1:3">
      <c r="A17" s="79"/>
      <c r="B17" s="80"/>
      <c r="C17" s="80"/>
    </row>
    <row r="18" spans="1:3">
      <c r="A18" s="79"/>
      <c r="B18" s="80"/>
      <c r="C18" s="80"/>
    </row>
    <row r="19" spans="1:3">
      <c r="A19" s="79"/>
      <c r="B19" s="80"/>
      <c r="C19" s="80"/>
    </row>
  </sheetData>
  <phoneticPr fontId="5"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1048576"/>
  <sheetViews>
    <sheetView zoomScaleNormal="100" workbookViewId="0">
      <pane xSplit="14" ySplit="5" topLeftCell="O12" activePane="bottomRight" state="frozen"/>
      <selection pane="topRight" activeCell="M1" sqref="M1"/>
      <selection pane="bottomLeft" activeCell="A7" sqref="A7"/>
      <selection pane="bottomRight" activeCell="F16" sqref="F16"/>
    </sheetView>
  </sheetViews>
  <sheetFormatPr defaultColWidth="9.140625" defaultRowHeight="15.75"/>
  <cols>
    <col min="1" max="1" width="4" style="2" customWidth="1"/>
    <col min="2" max="2" width="10" style="2" customWidth="1"/>
    <col min="3" max="3" width="10" style="91" customWidth="1"/>
    <col min="4" max="4" width="19.7109375" style="143" customWidth="1"/>
    <col min="5" max="5" width="12.140625" style="2" customWidth="1"/>
    <col min="6" max="6" width="11.42578125" style="2" customWidth="1"/>
    <col min="7" max="8" width="9.140625" style="2"/>
    <col min="9" max="9" width="38" style="2" customWidth="1"/>
    <col min="10" max="14" width="7.140625" style="2" customWidth="1"/>
    <col min="15" max="15" width="21.5703125" style="91" customWidth="1"/>
    <col min="16" max="16" width="27.28515625" style="2" customWidth="1"/>
    <col min="17" max="17" width="13.140625" style="9" customWidth="1"/>
    <col min="18" max="18" width="9.140625" style="2"/>
    <col min="19" max="19" width="12.85546875" style="91" customWidth="1"/>
    <col min="20" max="20" width="14.42578125" style="92" bestFit="1" customWidth="1"/>
    <col min="21" max="21" width="11.85546875" style="91" customWidth="1"/>
    <col min="22" max="23" width="9.140625" style="91"/>
    <col min="24" max="16384" width="9.140625" style="2"/>
  </cols>
  <sheetData>
    <row r="1" spans="2:20" ht="16.5">
      <c r="B1" s="45" t="s">
        <v>601</v>
      </c>
      <c r="C1" s="131"/>
      <c r="D1" s="132"/>
      <c r="E1" s="45" t="s">
        <v>870</v>
      </c>
      <c r="F1" s="41" t="s">
        <v>77</v>
      </c>
      <c r="G1" s="56" t="s">
        <v>603</v>
      </c>
      <c r="H1" s="57"/>
      <c r="I1" s="41"/>
      <c r="O1" s="145"/>
      <c r="S1" s="195" t="s">
        <v>78</v>
      </c>
      <c r="T1" s="196" t="s">
        <v>79</v>
      </c>
    </row>
    <row r="2" spans="2:20">
      <c r="B2" s="46" t="s">
        <v>0</v>
      </c>
      <c r="C2" s="133"/>
      <c r="D2" s="134"/>
      <c r="E2" s="47" t="s">
        <v>602</v>
      </c>
      <c r="F2" s="46" t="s">
        <v>1</v>
      </c>
      <c r="G2" s="16" t="s">
        <v>692</v>
      </c>
      <c r="H2" s="46" t="s">
        <v>2</v>
      </c>
      <c r="I2" s="47" t="s">
        <v>590</v>
      </c>
      <c r="M2" s="95" t="s">
        <v>120</v>
      </c>
      <c r="N2" s="95">
        <f>COUNTA(N6:N93)</f>
        <v>51</v>
      </c>
      <c r="O2" s="145"/>
      <c r="S2" s="197"/>
      <c r="T2" s="197"/>
    </row>
    <row r="3" spans="2:20" ht="15.75" customHeight="1">
      <c r="B3" s="46" t="s">
        <v>3</v>
      </c>
      <c r="C3" s="135"/>
      <c r="D3" s="134"/>
      <c r="E3" s="48"/>
      <c r="F3" s="47"/>
      <c r="G3" s="47"/>
      <c r="H3" s="47"/>
      <c r="I3" s="47"/>
      <c r="M3" s="95" t="s">
        <v>121</v>
      </c>
      <c r="N3" s="95">
        <f>SUM(N5:N85)</f>
        <v>946</v>
      </c>
      <c r="O3" s="145"/>
      <c r="S3" s="151"/>
      <c r="T3" s="152"/>
    </row>
    <row r="4" spans="2:20" ht="28.5" customHeight="1">
      <c r="C4" s="136"/>
      <c r="D4" s="137"/>
      <c r="E4" s="238" t="s">
        <v>122</v>
      </c>
      <c r="F4" s="239"/>
      <c r="G4" s="239"/>
      <c r="H4" s="239"/>
      <c r="I4" s="239"/>
      <c r="J4" s="239"/>
      <c r="K4" s="239"/>
      <c r="L4" s="239"/>
      <c r="M4" s="239"/>
      <c r="N4" s="240"/>
      <c r="O4" s="147"/>
      <c r="S4" s="152"/>
      <c r="T4" s="198"/>
    </row>
    <row r="5" spans="2:20" s="91" customFormat="1" ht="13.5">
      <c r="B5" s="148" t="s">
        <v>5</v>
      </c>
      <c r="C5" s="138" t="s">
        <v>185</v>
      </c>
      <c r="D5" s="138" t="s">
        <v>186</v>
      </c>
      <c r="E5" s="235" t="s">
        <v>81</v>
      </c>
      <c r="F5" s="236"/>
      <c r="G5" s="236"/>
      <c r="H5" s="236"/>
      <c r="I5" s="236"/>
      <c r="J5" s="236"/>
      <c r="K5" s="236"/>
      <c r="L5" s="236"/>
      <c r="M5" s="237"/>
      <c r="N5" s="193" t="s">
        <v>29</v>
      </c>
      <c r="O5" s="193" t="s">
        <v>198</v>
      </c>
      <c r="P5" s="193" t="s">
        <v>199</v>
      </c>
      <c r="Q5" s="150" t="s">
        <v>6</v>
      </c>
      <c r="T5" s="92"/>
    </row>
    <row r="6" spans="2:20">
      <c r="B6" s="52" t="s">
        <v>589</v>
      </c>
      <c r="C6" s="139"/>
      <c r="D6" s="140"/>
      <c r="E6" s="53" t="s">
        <v>590</v>
      </c>
      <c r="F6" s="121"/>
      <c r="G6" s="106"/>
      <c r="H6" s="106"/>
      <c r="I6" s="106"/>
      <c r="J6" s="106"/>
      <c r="K6" s="106"/>
      <c r="L6" s="106"/>
      <c r="M6" s="107"/>
      <c r="N6" s="106"/>
      <c r="O6" s="156"/>
      <c r="P6" s="15"/>
    </row>
    <row r="7" spans="2:20">
      <c r="B7" s="3" t="s">
        <v>128</v>
      </c>
      <c r="C7" s="139"/>
      <c r="D7" s="140"/>
      <c r="E7" s="120" t="s">
        <v>693</v>
      </c>
      <c r="F7" s="121"/>
      <c r="G7" s="105"/>
      <c r="H7" s="105"/>
      <c r="I7" s="105"/>
      <c r="J7" s="105"/>
      <c r="K7" s="105"/>
      <c r="L7" s="105"/>
      <c r="M7" s="74"/>
      <c r="N7" s="122">
        <f t="shared" ref="N7:N63" si="0">LEN(E7)</f>
        <v>30</v>
      </c>
      <c r="O7" s="156"/>
      <c r="P7" s="14"/>
      <c r="Q7" s="112"/>
      <c r="R7" s="113"/>
      <c r="S7" s="188"/>
      <c r="T7" s="91"/>
    </row>
    <row r="8" spans="2:20">
      <c r="B8" s="3" t="s">
        <v>691</v>
      </c>
      <c r="C8" s="139">
        <f>VLOOKUP(B8,[1]代號!$J:$K,2,0)</f>
        <v>10201003</v>
      </c>
      <c r="D8" s="140"/>
      <c r="E8" s="121" t="s">
        <v>754</v>
      </c>
      <c r="F8" s="105"/>
      <c r="G8" s="105"/>
      <c r="H8" s="105"/>
      <c r="I8" s="105"/>
      <c r="J8" s="105"/>
      <c r="K8" s="105"/>
      <c r="L8" s="105"/>
      <c r="M8" s="74"/>
      <c r="N8" s="122">
        <f t="shared" si="0"/>
        <v>28</v>
      </c>
      <c r="O8" s="156" t="str">
        <f>$E$2&amp;"-"&amp;C8&amp;"-0"&amp;COUNTIF($C8:C$8,C8)&amp;"_tw"</f>
        <v>0308-10201003-01_tw</v>
      </c>
      <c r="P8" s="14"/>
      <c r="Q8" s="112"/>
      <c r="R8" s="113"/>
      <c r="S8" s="188"/>
      <c r="T8" s="199"/>
    </row>
    <row r="9" spans="2:20">
      <c r="B9" s="3" t="s">
        <v>688</v>
      </c>
      <c r="C9" s="139">
        <f>VLOOKUP(B9,[1]代號!$J:$K,2,0)</f>
        <v>10209001</v>
      </c>
      <c r="D9" s="140"/>
      <c r="E9" s="121" t="s">
        <v>694</v>
      </c>
      <c r="F9" s="121"/>
      <c r="G9" s="121"/>
      <c r="H9" s="121"/>
      <c r="I9" s="121"/>
      <c r="J9" s="121"/>
      <c r="K9" s="121"/>
      <c r="L9" s="121"/>
      <c r="M9" s="74"/>
      <c r="N9" s="122">
        <f t="shared" si="0"/>
        <v>13</v>
      </c>
      <c r="O9" s="156" t="str">
        <f>$E$2&amp;"-"&amp;C9&amp;"-0"&amp;COUNTIF($C$8:C9,C9)&amp;"_tw"</f>
        <v>0308-10209001-01_tw</v>
      </c>
      <c r="P9" s="14"/>
      <c r="Q9" s="112"/>
      <c r="R9" s="91"/>
    </row>
    <row r="10" spans="2:20">
      <c r="B10" s="111" t="s">
        <v>689</v>
      </c>
      <c r="C10" s="139">
        <f>VLOOKUP(B10,[1]代號!$J:$K,2,0)</f>
        <v>10201004</v>
      </c>
      <c r="D10" s="140"/>
      <c r="E10" s="121" t="s">
        <v>810</v>
      </c>
      <c r="F10" s="121"/>
      <c r="G10" s="121"/>
      <c r="H10" s="121"/>
      <c r="I10" s="121"/>
      <c r="J10" s="121"/>
      <c r="K10" s="121"/>
      <c r="L10" s="121"/>
      <c r="M10" s="74"/>
      <c r="N10" s="122">
        <f t="shared" si="0"/>
        <v>17</v>
      </c>
      <c r="O10" s="156" t="str">
        <f>$E$2&amp;"-"&amp;C10&amp;"-0"&amp;COUNTIF($C$8:C10,C10)&amp;"_tw"</f>
        <v>0308-10201004-01_tw</v>
      </c>
      <c r="P10" s="14"/>
      <c r="Q10" s="112"/>
    </row>
    <row r="11" spans="2:20">
      <c r="B11" s="111" t="s">
        <v>794</v>
      </c>
      <c r="C11" s="139"/>
      <c r="D11" s="140"/>
      <c r="E11" s="121" t="s">
        <v>795</v>
      </c>
      <c r="F11" s="121"/>
      <c r="G11" s="121"/>
      <c r="H11" s="121"/>
      <c r="I11" s="121"/>
      <c r="J11" s="121"/>
      <c r="K11" s="121"/>
      <c r="L11" s="121"/>
      <c r="M11" s="74"/>
      <c r="N11" s="122">
        <f t="shared" si="0"/>
        <v>30</v>
      </c>
      <c r="O11" s="156"/>
      <c r="P11" s="14"/>
      <c r="Q11" s="112"/>
    </row>
    <row r="12" spans="2:20">
      <c r="B12" s="3" t="s">
        <v>688</v>
      </c>
      <c r="C12" s="139">
        <f>VLOOKUP(B12,[1]代號!$J:$K,2,0)</f>
        <v>10209001</v>
      </c>
      <c r="D12" s="140"/>
      <c r="E12" s="121" t="s">
        <v>796</v>
      </c>
      <c r="F12" s="121"/>
      <c r="G12" s="121"/>
      <c r="H12" s="121"/>
      <c r="I12" s="121"/>
      <c r="J12" s="121"/>
      <c r="K12" s="121"/>
      <c r="L12" s="121"/>
      <c r="M12" s="74"/>
      <c r="N12" s="122">
        <f t="shared" si="0"/>
        <v>25</v>
      </c>
      <c r="O12" s="156" t="str">
        <f>$E$2&amp;"-"&amp;C12&amp;"-0"&amp;COUNTIF($C$8:C12,C12)&amp;"_tw"</f>
        <v>0308-10209001-02_tw</v>
      </c>
      <c r="P12" s="14"/>
      <c r="Q12" s="112"/>
    </row>
    <row r="13" spans="2:20">
      <c r="B13" s="111" t="s">
        <v>689</v>
      </c>
      <c r="C13" s="139">
        <f>VLOOKUP(B13,[1]代號!$J:$K,2,0)</f>
        <v>10201004</v>
      </c>
      <c r="D13" s="140"/>
      <c r="E13" s="121" t="s">
        <v>797</v>
      </c>
      <c r="F13" s="121"/>
      <c r="G13" s="121"/>
      <c r="H13" s="121"/>
      <c r="I13" s="121"/>
      <c r="J13" s="121"/>
      <c r="K13" s="121"/>
      <c r="L13" s="121"/>
      <c r="M13" s="74"/>
      <c r="N13" s="122">
        <f t="shared" si="0"/>
        <v>14</v>
      </c>
      <c r="O13" s="156" t="str">
        <f>$E$2&amp;"-"&amp;C13&amp;"-0"&amp;COUNTIF($C$8:C13,C13)&amp;"_tw"</f>
        <v>0308-10201004-02_tw</v>
      </c>
      <c r="P13" s="14"/>
      <c r="Q13" s="112"/>
    </row>
    <row r="14" spans="2:20">
      <c r="B14" s="111" t="s">
        <v>757</v>
      </c>
      <c r="C14" s="139">
        <f>VLOOKUP(B14,[1]代號!$J:$K,2,0)</f>
        <v>10209001</v>
      </c>
      <c r="D14" s="140"/>
      <c r="E14" s="121" t="s">
        <v>829</v>
      </c>
      <c r="F14" s="121"/>
      <c r="G14" s="121"/>
      <c r="H14" s="121"/>
      <c r="I14" s="121"/>
      <c r="J14" s="121"/>
      <c r="K14" s="121"/>
      <c r="L14" s="121"/>
      <c r="M14" s="74"/>
      <c r="N14" s="122">
        <f t="shared" si="0"/>
        <v>10</v>
      </c>
      <c r="O14" s="156" t="str">
        <f>$E$2&amp;"-"&amp;C14&amp;"-0"&amp;COUNTIF($C$8:C14,C14)&amp;"_tw"</f>
        <v>0308-10209001-03_tw</v>
      </c>
      <c r="P14" s="14"/>
      <c r="Q14" s="112"/>
    </row>
    <row r="15" spans="2:20">
      <c r="B15" s="3" t="s">
        <v>691</v>
      </c>
      <c r="C15" s="139">
        <f>VLOOKUP(B15,[1]代號!$J:$K,2,0)</f>
        <v>10201003</v>
      </c>
      <c r="D15" s="140"/>
      <c r="E15" s="121" t="s">
        <v>812</v>
      </c>
      <c r="F15" s="121"/>
      <c r="G15" s="121"/>
      <c r="H15" s="121"/>
      <c r="I15" s="121"/>
      <c r="J15" s="121"/>
      <c r="K15" s="121"/>
      <c r="L15" s="121"/>
      <c r="M15" s="74"/>
      <c r="N15" s="122">
        <f t="shared" si="0"/>
        <v>14</v>
      </c>
      <c r="O15" s="156" t="str">
        <f>$E$2&amp;"-"&amp;C15&amp;"-0"&amp;COUNTIF($C$8:C15,C15)&amp;"_tw"</f>
        <v>0308-10201003-02_tw</v>
      </c>
      <c r="P15" s="14"/>
      <c r="Q15" s="112"/>
    </row>
    <row r="16" spans="2:20">
      <c r="B16" s="111" t="s">
        <v>689</v>
      </c>
      <c r="C16" s="139">
        <f>VLOOKUP(B16,[1]代號!$J:$K,2,0)</f>
        <v>10201004</v>
      </c>
      <c r="D16" s="140"/>
      <c r="E16" s="121" t="s">
        <v>818</v>
      </c>
      <c r="F16" s="121"/>
      <c r="G16" s="121"/>
      <c r="H16" s="121"/>
      <c r="I16" s="121"/>
      <c r="J16" s="121"/>
      <c r="K16" s="121"/>
      <c r="L16" s="121"/>
      <c r="M16" s="74"/>
      <c r="N16" s="122">
        <f t="shared" ref="N16" si="1">LEN(E16)</f>
        <v>11</v>
      </c>
      <c r="O16" s="156" t="str">
        <f>$E$2&amp;"-"&amp;C16&amp;"-0"&amp;COUNTIF($C$8:C16,C16)&amp;"_tw"</f>
        <v>0308-10201004-03_tw</v>
      </c>
      <c r="P16" s="14"/>
      <c r="Q16" s="112"/>
    </row>
    <row r="17" spans="2:23">
      <c r="B17" s="3" t="s">
        <v>691</v>
      </c>
      <c r="C17" s="139">
        <f>VLOOKUP(B17,[1]代號!$J:$K,2,0)</f>
        <v>10201003</v>
      </c>
      <c r="D17" s="140"/>
      <c r="E17" s="121" t="s">
        <v>808</v>
      </c>
      <c r="F17" s="121"/>
      <c r="G17" s="121"/>
      <c r="H17" s="121"/>
      <c r="I17" s="121"/>
      <c r="J17" s="121"/>
      <c r="K17" s="121"/>
      <c r="L17" s="121"/>
      <c r="M17" s="74"/>
      <c r="N17" s="122">
        <f t="shared" si="0"/>
        <v>22</v>
      </c>
      <c r="O17" s="156" t="str">
        <f>$E$2&amp;"-"&amp;C17&amp;"-0"&amp;COUNTIF($C$8:C17,C17)&amp;"_tw"</f>
        <v>0308-10201003-03_tw</v>
      </c>
      <c r="P17" s="14"/>
      <c r="Q17" s="112"/>
    </row>
    <row r="18" spans="2:23">
      <c r="B18" s="3" t="s">
        <v>688</v>
      </c>
      <c r="C18" s="139">
        <f>VLOOKUP(B18,[1]代號!$J:$K,2,0)</f>
        <v>10209001</v>
      </c>
      <c r="D18" s="140"/>
      <c r="E18" s="121" t="s">
        <v>821</v>
      </c>
      <c r="F18" s="121"/>
      <c r="G18" s="121"/>
      <c r="H18" s="121"/>
      <c r="I18" s="121"/>
      <c r="J18" s="121"/>
      <c r="K18" s="121"/>
      <c r="L18" s="121"/>
      <c r="M18" s="74"/>
      <c r="N18" s="122">
        <f t="shared" si="0"/>
        <v>22</v>
      </c>
      <c r="O18" s="156" t="str">
        <f>$E$2&amp;"-"&amp;C18&amp;"-0"&amp;COUNTIF($C$8:C18,C18)&amp;"_tw"</f>
        <v>0308-10209001-04_tw</v>
      </c>
      <c r="P18" s="14"/>
      <c r="Q18" s="112"/>
    </row>
    <row r="19" spans="2:23">
      <c r="B19" s="3" t="s">
        <v>691</v>
      </c>
      <c r="C19" s="139">
        <f>VLOOKUP(B19,[1]代號!$J:$K,2,0)</f>
        <v>10201003</v>
      </c>
      <c r="D19" s="140"/>
      <c r="E19" s="121" t="s">
        <v>813</v>
      </c>
      <c r="F19" s="121"/>
      <c r="G19" s="121"/>
      <c r="H19" s="121"/>
      <c r="I19" s="121"/>
      <c r="J19" s="121"/>
      <c r="K19" s="121"/>
      <c r="L19" s="121"/>
      <c r="M19" s="74"/>
      <c r="N19" s="122">
        <f t="shared" si="0"/>
        <v>7</v>
      </c>
      <c r="O19" s="156" t="str">
        <f>$E$2&amp;"-"&amp;C19&amp;"-0"&amp;COUNTIF($C$8:C19,C19)&amp;"_tw"</f>
        <v>0308-10201003-04_tw</v>
      </c>
      <c r="P19" s="14"/>
      <c r="Q19" s="112"/>
    </row>
    <row r="20" spans="2:23">
      <c r="B20" s="3" t="s">
        <v>691</v>
      </c>
      <c r="C20" s="139">
        <f>VLOOKUP(B20,[1]代號!$J:$K,2,0)</f>
        <v>10201003</v>
      </c>
      <c r="D20" s="140"/>
      <c r="E20" s="121" t="s">
        <v>830</v>
      </c>
      <c r="F20" s="121"/>
      <c r="G20" s="121"/>
      <c r="H20" s="121"/>
      <c r="I20" s="121"/>
      <c r="J20" s="121"/>
      <c r="K20" s="121"/>
      <c r="L20" s="121"/>
      <c r="M20" s="74"/>
      <c r="N20" s="122">
        <f t="shared" si="0"/>
        <v>31</v>
      </c>
      <c r="O20" s="156" t="str">
        <f>$E$2&amp;"-"&amp;C20&amp;"-0"&amp;COUNTIF($C$8:C20,C20)&amp;"_tw"</f>
        <v>0308-10201003-05_tw</v>
      </c>
      <c r="P20" s="14"/>
      <c r="Q20" s="112"/>
    </row>
    <row r="21" spans="2:23">
      <c r="B21" s="3" t="s">
        <v>691</v>
      </c>
      <c r="C21" s="139">
        <f>VLOOKUP(B21,[1]代號!$J:$K,2,0)</f>
        <v>10201003</v>
      </c>
      <c r="D21" s="140"/>
      <c r="E21" s="121" t="s">
        <v>814</v>
      </c>
      <c r="F21" s="121"/>
      <c r="G21" s="121"/>
      <c r="H21" s="121"/>
      <c r="I21" s="121"/>
      <c r="J21" s="121"/>
      <c r="K21" s="121"/>
      <c r="L21" s="121"/>
      <c r="M21" s="74"/>
      <c r="N21" s="122">
        <f t="shared" si="0"/>
        <v>21</v>
      </c>
      <c r="O21" s="156" t="str">
        <f>$E$2&amp;"-"&amp;C21&amp;"-0"&amp;COUNTIF($C$8:C21,C21)&amp;"_tw"</f>
        <v>0308-10201003-06_tw</v>
      </c>
      <c r="P21" s="14"/>
      <c r="Q21" s="112"/>
    </row>
    <row r="22" spans="2:23">
      <c r="B22" s="3" t="s">
        <v>688</v>
      </c>
      <c r="C22" s="139">
        <f>VLOOKUP(B22,[1]代號!$J:$K,2,0)</f>
        <v>10209001</v>
      </c>
      <c r="D22" s="140"/>
      <c r="E22" s="120" t="s">
        <v>815</v>
      </c>
      <c r="F22" s="121"/>
      <c r="G22" s="121"/>
      <c r="H22" s="121"/>
      <c r="I22" s="121"/>
      <c r="J22" s="121"/>
      <c r="K22" s="121"/>
      <c r="L22" s="121"/>
      <c r="M22" s="74"/>
      <c r="N22" s="122">
        <f t="shared" si="0"/>
        <v>30</v>
      </c>
      <c r="O22" s="156" t="str">
        <f>$E$2&amp;"-"&amp;C22&amp;"-0"&amp;COUNTIF($C$8:C22,C22)&amp;"_tw"</f>
        <v>0308-10209001-05_tw</v>
      </c>
      <c r="P22" s="14"/>
      <c r="Q22" s="112"/>
    </row>
    <row r="23" spans="2:23">
      <c r="B23" s="111" t="s">
        <v>689</v>
      </c>
      <c r="C23" s="139">
        <f>VLOOKUP(B23,[1]代號!$J:$K,2,0)</f>
        <v>10201004</v>
      </c>
      <c r="D23" s="140"/>
      <c r="E23" s="120" t="s">
        <v>816</v>
      </c>
      <c r="F23" s="121"/>
      <c r="G23" s="121"/>
      <c r="H23" s="121"/>
      <c r="I23" s="121"/>
      <c r="J23" s="121"/>
      <c r="K23" s="121"/>
      <c r="L23" s="121"/>
      <c r="M23" s="74"/>
      <c r="N23" s="122">
        <f t="shared" si="0"/>
        <v>28</v>
      </c>
      <c r="O23" s="156" t="str">
        <f>$E$2&amp;"-"&amp;C23&amp;"-0"&amp;COUNTIF($C$8:C23,C23)&amp;"_tw"</f>
        <v>0308-10201004-04_tw</v>
      </c>
      <c r="P23" s="14"/>
      <c r="Q23" s="112"/>
    </row>
    <row r="24" spans="2:23">
      <c r="B24" s="111" t="s">
        <v>689</v>
      </c>
      <c r="C24" s="139">
        <f>VLOOKUP(B24,[1]代號!$J:$K,2,0)</f>
        <v>10201004</v>
      </c>
      <c r="D24" s="140"/>
      <c r="E24" s="120" t="s">
        <v>817</v>
      </c>
      <c r="F24" s="121"/>
      <c r="G24" s="121"/>
      <c r="H24" s="121"/>
      <c r="I24" s="121"/>
      <c r="J24" s="121"/>
      <c r="K24" s="121"/>
      <c r="L24" s="121"/>
      <c r="M24" s="74"/>
      <c r="N24" s="122">
        <f t="shared" si="0"/>
        <v>30</v>
      </c>
      <c r="O24" s="156" t="str">
        <f>$E$2&amp;"-"&amp;C24&amp;"-0"&amp;COUNTIF($C$8:C24,C24)&amp;"_tw"</f>
        <v>0308-10201004-05_tw</v>
      </c>
      <c r="P24" s="14"/>
      <c r="Q24" s="112"/>
    </row>
    <row r="25" spans="2:23">
      <c r="B25" s="3" t="s">
        <v>688</v>
      </c>
      <c r="C25" s="139">
        <f>VLOOKUP(B25,[1]代號!$J:$K,2,0)</f>
        <v>10209001</v>
      </c>
      <c r="D25" s="140"/>
      <c r="E25" s="120" t="s">
        <v>820</v>
      </c>
      <c r="F25" s="121"/>
      <c r="G25" s="121"/>
      <c r="H25" s="121"/>
      <c r="I25" s="121"/>
      <c r="J25" s="121"/>
      <c r="K25" s="121"/>
      <c r="L25" s="121"/>
      <c r="M25" s="74"/>
      <c r="N25" s="122">
        <f t="shared" si="0"/>
        <v>16</v>
      </c>
      <c r="O25" s="156" t="str">
        <f>$E$2&amp;"-"&amp;C25&amp;"-0"&amp;COUNTIF($C$8:C25,C25)&amp;"_tw"</f>
        <v>0308-10209001-06_tw</v>
      </c>
      <c r="P25" s="14"/>
      <c r="Q25" s="112"/>
      <c r="U25" s="92"/>
    </row>
    <row r="26" spans="2:23" ht="16.5" customHeight="1">
      <c r="B26" s="3" t="s">
        <v>831</v>
      </c>
      <c r="C26" s="139"/>
      <c r="D26" s="137"/>
      <c r="E26" s="121" t="s">
        <v>832</v>
      </c>
      <c r="F26" s="121"/>
      <c r="G26" s="121"/>
      <c r="H26" s="123"/>
      <c r="I26" s="123"/>
      <c r="J26" s="123"/>
      <c r="K26" s="123"/>
      <c r="L26" s="123"/>
      <c r="M26" s="14"/>
      <c r="N26" s="122">
        <f t="shared" si="0"/>
        <v>26</v>
      </c>
      <c r="O26" s="156"/>
      <c r="P26" s="14"/>
    </row>
    <row r="27" spans="2:23" ht="16.5" customHeight="1">
      <c r="B27" s="3" t="s">
        <v>833</v>
      </c>
      <c r="C27" s="139">
        <f>VLOOKUP(B27,[1]代號!$J:$K,2,0)</f>
        <v>10201004</v>
      </c>
      <c r="D27" s="184"/>
      <c r="E27" s="120" t="s">
        <v>834</v>
      </c>
      <c r="F27" s="121"/>
      <c r="G27" s="121"/>
      <c r="H27" s="123"/>
      <c r="I27" s="123"/>
      <c r="J27" s="123"/>
      <c r="K27" s="123"/>
      <c r="L27" s="123"/>
      <c r="M27" s="14"/>
      <c r="N27" s="122">
        <f t="shared" si="0"/>
        <v>10</v>
      </c>
      <c r="O27" s="156" t="str">
        <f>$E$2&amp;"-"&amp;C27&amp;"-0"&amp;COUNTIF($C$8:C27,C27)&amp;"_tw"</f>
        <v>0308-10201004-06_tw</v>
      </c>
      <c r="P27" s="14"/>
    </row>
    <row r="28" spans="2:23">
      <c r="B28" s="111" t="s">
        <v>689</v>
      </c>
      <c r="C28" s="139">
        <f>VLOOKUP(B28,[1]代號!$J:$K,2,0)</f>
        <v>10201004</v>
      </c>
      <c r="D28" s="140"/>
      <c r="E28" s="120" t="s">
        <v>842</v>
      </c>
      <c r="F28" s="121"/>
      <c r="G28" s="121"/>
      <c r="H28" s="121"/>
      <c r="I28" s="121"/>
      <c r="J28" s="121"/>
      <c r="K28" s="121"/>
      <c r="L28" s="121"/>
      <c r="M28" s="74"/>
      <c r="N28" s="122">
        <f t="shared" si="0"/>
        <v>19</v>
      </c>
      <c r="O28" s="156" t="str">
        <f>$E$2&amp;"-"&amp;C28&amp;"-0"&amp;COUNTIF($C$8:C28,C28)&amp;"_tw"</f>
        <v>0308-10201004-07_tw</v>
      </c>
      <c r="P28" s="14"/>
      <c r="Q28" s="112"/>
      <c r="U28" s="92"/>
    </row>
    <row r="29" spans="2:23" s="4" customFormat="1">
      <c r="B29" s="200" t="s">
        <v>839</v>
      </c>
      <c r="C29" s="246"/>
      <c r="D29" s="248"/>
      <c r="E29" s="201" t="s">
        <v>836</v>
      </c>
      <c r="F29" s="202"/>
      <c r="G29" s="202"/>
      <c r="H29" s="202"/>
      <c r="I29" s="202"/>
      <c r="J29" s="202"/>
      <c r="K29" s="202"/>
      <c r="L29" s="202"/>
      <c r="M29" s="203"/>
      <c r="N29" s="203">
        <f t="shared" si="0"/>
        <v>12</v>
      </c>
      <c r="O29" s="204"/>
      <c r="P29" s="205"/>
      <c r="Q29" s="4" t="s">
        <v>653</v>
      </c>
    </row>
    <row r="30" spans="2:23" ht="16.5" customHeight="1">
      <c r="B30" s="3" t="s">
        <v>610</v>
      </c>
      <c r="C30" s="139">
        <f>VLOOKUP(B30,[1]代號!$J:$K,2,0)</f>
        <v>10201004</v>
      </c>
      <c r="E30" s="120" t="s">
        <v>844</v>
      </c>
      <c r="F30" s="123"/>
      <c r="G30" s="123"/>
      <c r="H30" s="123"/>
      <c r="I30" s="123"/>
      <c r="J30" s="123"/>
      <c r="K30" s="123"/>
      <c r="L30" s="123"/>
      <c r="M30" s="14"/>
      <c r="N30" s="122">
        <f t="shared" si="0"/>
        <v>6</v>
      </c>
      <c r="O30" s="156" t="str">
        <f>$E$2&amp;"-"&amp;C30&amp;"-0"&amp;COUNTIF($C$8:C30,C30)&amp;"_tw"</f>
        <v>0308-10201004-08_tw</v>
      </c>
      <c r="P30" s="157"/>
      <c r="S30" s="2"/>
      <c r="T30" s="9"/>
      <c r="U30" s="2"/>
      <c r="V30" s="2"/>
      <c r="W30" s="2"/>
    </row>
    <row r="31" spans="2:23" s="4" customFormat="1">
      <c r="B31" s="200" t="s">
        <v>840</v>
      </c>
      <c r="C31" s="246"/>
      <c r="D31" s="247"/>
      <c r="E31" s="201" t="s">
        <v>843</v>
      </c>
      <c r="F31" s="202"/>
      <c r="G31" s="202"/>
      <c r="H31" s="202"/>
      <c r="I31" s="202"/>
      <c r="J31" s="202"/>
      <c r="K31" s="202"/>
      <c r="L31" s="202"/>
      <c r="M31" s="203"/>
      <c r="N31" s="203"/>
      <c r="O31" s="204"/>
      <c r="P31" s="205"/>
      <c r="Q31" s="4" t="s">
        <v>652</v>
      </c>
    </row>
    <row r="32" spans="2:23" ht="16.5" customHeight="1">
      <c r="B32" s="3" t="s">
        <v>833</v>
      </c>
      <c r="C32" s="139">
        <f>VLOOKUP(B32,[1]代號!$J:$K,2,0)</f>
        <v>10201004</v>
      </c>
      <c r="D32" s="140"/>
      <c r="E32" s="120" t="s">
        <v>845</v>
      </c>
      <c r="F32" s="123"/>
      <c r="G32" s="123"/>
      <c r="H32" s="123"/>
      <c r="I32" s="123"/>
      <c r="J32" s="123"/>
      <c r="K32" s="123"/>
      <c r="L32" s="123"/>
      <c r="M32" s="14"/>
      <c r="N32" s="122">
        <f t="shared" si="0"/>
        <v>8</v>
      </c>
      <c r="O32" s="156" t="str">
        <f>$E$2&amp;"-"&amp;C32&amp;"-0"&amp;COUNTIF($C$8:C32,C32)&amp;"_tw"</f>
        <v>0308-10201004-09_tw</v>
      </c>
      <c r="P32" s="157"/>
      <c r="S32" s="2"/>
      <c r="T32" s="9"/>
      <c r="U32" s="2"/>
      <c r="V32" s="2"/>
      <c r="W32" s="2"/>
    </row>
    <row r="33" spans="2:23" s="4" customFormat="1">
      <c r="B33" s="200" t="s">
        <v>841</v>
      </c>
      <c r="C33" s="246"/>
      <c r="D33" s="248"/>
      <c r="E33" s="201" t="s">
        <v>835</v>
      </c>
      <c r="F33" s="202"/>
      <c r="G33" s="202"/>
      <c r="H33" s="202"/>
      <c r="I33" s="202"/>
      <c r="J33" s="202"/>
      <c r="K33" s="202"/>
      <c r="L33" s="202"/>
      <c r="M33" s="203"/>
      <c r="N33" s="203"/>
      <c r="O33" s="204"/>
      <c r="P33" s="205"/>
      <c r="Q33" s="4" t="s">
        <v>654</v>
      </c>
    </row>
    <row r="34" spans="2:23" ht="16.5" customHeight="1">
      <c r="B34" s="3" t="s">
        <v>610</v>
      </c>
      <c r="C34" s="139">
        <f>VLOOKUP(B34,[1]代號!$J:$K,2,0)</f>
        <v>10201004</v>
      </c>
      <c r="E34" s="120" t="s">
        <v>837</v>
      </c>
      <c r="F34" s="123"/>
      <c r="G34" s="123"/>
      <c r="H34" s="123"/>
      <c r="I34" s="123"/>
      <c r="J34" s="123"/>
      <c r="K34" s="123"/>
      <c r="L34" s="123"/>
      <c r="M34" s="14"/>
      <c r="N34" s="122">
        <f t="shared" si="0"/>
        <v>9</v>
      </c>
      <c r="O34" s="156" t="str">
        <f>$E$2&amp;"-"&amp;C34&amp;"-"&amp;COUNTIF($C$8:C34,C34)&amp;"_tw"</f>
        <v>0308-10201004-10_tw</v>
      </c>
      <c r="P34" s="157"/>
      <c r="S34" s="2"/>
      <c r="T34" s="9"/>
      <c r="U34" s="2"/>
      <c r="V34" s="2"/>
      <c r="W34" s="2"/>
    </row>
    <row r="35" spans="2:23" ht="16.5" customHeight="1">
      <c r="B35" s="3" t="s">
        <v>610</v>
      </c>
      <c r="C35" s="139">
        <f>VLOOKUP(B35,[1]代號!$J:$K,2,0)</f>
        <v>10201004</v>
      </c>
      <c r="D35" s="140"/>
      <c r="E35" s="120" t="s">
        <v>838</v>
      </c>
      <c r="F35" s="123"/>
      <c r="G35" s="123"/>
      <c r="H35" s="123"/>
      <c r="I35" s="123"/>
      <c r="J35" s="123"/>
      <c r="K35" s="123"/>
      <c r="L35" s="123"/>
      <c r="M35" s="14"/>
      <c r="N35" s="122">
        <f t="shared" si="0"/>
        <v>16</v>
      </c>
      <c r="O35" s="156" t="str">
        <f>$E$2&amp;"-"&amp;C35&amp;"-"&amp;COUNTIF($C$8:C35,C35)&amp;"_tw"</f>
        <v>0308-10201004-11_tw</v>
      </c>
      <c r="P35" s="157"/>
      <c r="S35" s="2"/>
      <c r="T35" s="9"/>
      <c r="U35" s="2"/>
      <c r="V35" s="2"/>
      <c r="W35" s="2"/>
    </row>
    <row r="36" spans="2:23" s="4" customFormat="1" ht="17.25" customHeight="1">
      <c r="B36" s="200" t="s">
        <v>647</v>
      </c>
      <c r="C36" s="246"/>
      <c r="D36" s="248"/>
      <c r="E36" s="201" t="s">
        <v>648</v>
      </c>
      <c r="F36" s="202"/>
      <c r="G36" s="202"/>
      <c r="H36" s="202"/>
      <c r="I36" s="202"/>
      <c r="J36" s="202"/>
      <c r="K36" s="202"/>
      <c r="L36" s="202"/>
      <c r="M36" s="203"/>
      <c r="N36" s="203"/>
      <c r="O36" s="204"/>
      <c r="P36" s="206"/>
    </row>
    <row r="37" spans="2:23">
      <c r="B37" s="111" t="s">
        <v>826</v>
      </c>
      <c r="C37" s="139">
        <f>VLOOKUP(B37,[1]代號!$J:$K,2,0)</f>
        <v>10201004</v>
      </c>
      <c r="D37" s="140"/>
      <c r="E37" s="120" t="s">
        <v>858</v>
      </c>
      <c r="F37" s="121"/>
      <c r="G37" s="121"/>
      <c r="H37" s="121"/>
      <c r="I37" s="121"/>
      <c r="J37" s="121"/>
      <c r="K37" s="121"/>
      <c r="L37" s="121"/>
      <c r="M37" s="74"/>
      <c r="N37" s="122">
        <f t="shared" si="0"/>
        <v>17</v>
      </c>
      <c r="O37" s="156" t="str">
        <f>$E$2&amp;"-"&amp;C37&amp;"-"&amp;COUNTIF($C$8:C37,C37)&amp;"_tw"</f>
        <v>0308-10201004-12_tw</v>
      </c>
      <c r="P37" s="14"/>
      <c r="Q37" s="112"/>
      <c r="U37" s="92"/>
    </row>
    <row r="38" spans="2:23">
      <c r="B38" s="52" t="s">
        <v>589</v>
      </c>
      <c r="C38" s="139"/>
      <c r="D38" s="140"/>
      <c r="E38" s="53" t="s">
        <v>846</v>
      </c>
      <c r="F38" s="121"/>
      <c r="G38" s="121"/>
      <c r="H38" s="121"/>
      <c r="I38" s="121"/>
      <c r="J38" s="121"/>
      <c r="K38" s="121"/>
      <c r="L38" s="121"/>
      <c r="M38" s="74"/>
      <c r="N38" s="122"/>
      <c r="O38" s="156" t="str">
        <f>$E$2&amp;"-"&amp;C38&amp;"-0"&amp;COUNTIF($C$8:C38,C38)&amp;"_tw"</f>
        <v>0308--00_tw</v>
      </c>
      <c r="P38" s="14"/>
      <c r="Q38" s="112"/>
      <c r="U38" s="92"/>
    </row>
    <row r="39" spans="2:23">
      <c r="B39" s="52" t="s">
        <v>547</v>
      </c>
      <c r="C39" s="139"/>
      <c r="D39" s="184"/>
      <c r="E39" s="53" t="s">
        <v>548</v>
      </c>
      <c r="F39" s="121"/>
      <c r="G39" s="121"/>
      <c r="H39" s="121"/>
      <c r="I39" s="121"/>
      <c r="J39" s="121"/>
      <c r="K39" s="121"/>
      <c r="L39" s="121"/>
      <c r="M39" s="74"/>
      <c r="N39" s="122"/>
      <c r="O39" s="156" t="str">
        <f>$E$2&amp;"-"&amp;C39&amp;"-0"&amp;COUNTIF($C$8:C39,C39)&amp;"_tw"</f>
        <v>0308--00_tw</v>
      </c>
      <c r="P39" s="14"/>
      <c r="Q39" s="112"/>
      <c r="U39" s="92"/>
    </row>
    <row r="40" spans="2:23">
      <c r="B40" s="111" t="s">
        <v>847</v>
      </c>
      <c r="C40" s="139" t="e">
        <f>VLOOKUP(B40,[1]代號!$J:$K,2,0)</f>
        <v>#N/A</v>
      </c>
      <c r="D40" s="140"/>
      <c r="E40" s="120" t="s">
        <v>854</v>
      </c>
      <c r="F40" s="121"/>
      <c r="G40" s="121"/>
      <c r="H40" s="121"/>
      <c r="I40" s="121"/>
      <c r="J40" s="121"/>
      <c r="K40" s="121"/>
      <c r="L40" s="121"/>
      <c r="M40" s="74"/>
      <c r="N40" s="122">
        <f t="shared" si="0"/>
        <v>13</v>
      </c>
      <c r="O40" s="156" t="e">
        <f>$E$2&amp;"-"&amp;C40&amp;"-0"&amp;COUNTIF($C$8:C40,C40)&amp;"_tw"</f>
        <v>#N/A</v>
      </c>
      <c r="P40" s="14"/>
      <c r="Q40" s="112"/>
      <c r="U40" s="92"/>
    </row>
    <row r="41" spans="2:23">
      <c r="B41" s="111" t="s">
        <v>826</v>
      </c>
      <c r="C41" s="139">
        <f>VLOOKUP(B41,[1]代號!$J:$K,2,0)</f>
        <v>10201004</v>
      </c>
      <c r="D41" s="140"/>
      <c r="E41" s="120" t="s">
        <v>850</v>
      </c>
      <c r="F41" s="121"/>
      <c r="G41" s="121"/>
      <c r="H41" s="121"/>
      <c r="I41" s="121"/>
      <c r="J41" s="121"/>
      <c r="K41" s="121"/>
      <c r="L41" s="121"/>
      <c r="M41" s="74"/>
      <c r="N41" s="122">
        <f t="shared" si="0"/>
        <v>13</v>
      </c>
      <c r="O41" s="156" t="str">
        <f>$E$2&amp;"-"&amp;C41&amp;"-"&amp;COUNTIF($C$8:C41,C41)&amp;"_tw"</f>
        <v>0308-10201004-13_tw</v>
      </c>
      <c r="P41" s="14"/>
      <c r="Q41" s="112"/>
      <c r="U41" s="92"/>
    </row>
    <row r="42" spans="2:23">
      <c r="B42" s="111" t="s">
        <v>847</v>
      </c>
      <c r="C42" s="139" t="e">
        <f>VLOOKUP(B42,[1]代號!$J:$K,2,0)</f>
        <v>#N/A</v>
      </c>
      <c r="D42" s="140"/>
      <c r="E42" s="120" t="s">
        <v>855</v>
      </c>
      <c r="F42" s="121"/>
      <c r="G42" s="121"/>
      <c r="H42" s="121"/>
      <c r="I42" s="121"/>
      <c r="J42" s="121"/>
      <c r="K42" s="121"/>
      <c r="L42" s="121"/>
      <c r="M42" s="74"/>
      <c r="N42" s="122">
        <f t="shared" si="0"/>
        <v>21</v>
      </c>
      <c r="O42" s="156" t="e">
        <f>$E$2&amp;"-"&amp;C42&amp;"-0"&amp;COUNTIF($C$8:C42,C42)&amp;"_tw"</f>
        <v>#N/A</v>
      </c>
      <c r="P42" s="14"/>
      <c r="Q42" s="112"/>
      <c r="U42" s="92"/>
    </row>
    <row r="43" spans="2:23">
      <c r="B43" s="111" t="s">
        <v>826</v>
      </c>
      <c r="C43" s="139">
        <f>VLOOKUP(B43,[1]代號!$J:$K,2,0)</f>
        <v>10201004</v>
      </c>
      <c r="D43" s="140"/>
      <c r="E43" s="120" t="s">
        <v>848</v>
      </c>
      <c r="F43" s="121"/>
      <c r="G43" s="121"/>
      <c r="H43" s="121"/>
      <c r="I43" s="121"/>
      <c r="J43" s="121"/>
      <c r="K43" s="121"/>
      <c r="L43" s="121"/>
      <c r="M43" s="74"/>
      <c r="N43" s="122">
        <f t="shared" si="0"/>
        <v>2</v>
      </c>
      <c r="O43" s="156" t="str">
        <f>$E$2&amp;"-"&amp;C43&amp;"-"&amp;COUNTIF($C$8:C43,C43)&amp;"_tw"</f>
        <v>0308-10201004-14_tw</v>
      </c>
      <c r="P43" s="14"/>
      <c r="Q43" s="112"/>
      <c r="U43" s="92"/>
    </row>
    <row r="44" spans="2:23">
      <c r="B44" s="111" t="s">
        <v>758</v>
      </c>
      <c r="C44" s="139">
        <f>VLOOKUP(B44,[1]代號!$J:$K,2,0)</f>
        <v>10201003</v>
      </c>
      <c r="D44" s="140"/>
      <c r="E44" s="120" t="s">
        <v>852</v>
      </c>
      <c r="F44" s="121"/>
      <c r="G44" s="121"/>
      <c r="H44" s="121"/>
      <c r="I44" s="121"/>
      <c r="J44" s="121"/>
      <c r="K44" s="121"/>
      <c r="L44" s="121"/>
      <c r="M44" s="74"/>
      <c r="N44" s="122">
        <f t="shared" si="0"/>
        <v>25</v>
      </c>
      <c r="O44" s="156" t="str">
        <f>$E$2&amp;"-"&amp;C44&amp;"-0"&amp;COUNTIF($C$8:C44,C44)&amp;"_tw"</f>
        <v>0308-10201003-07_tw</v>
      </c>
      <c r="P44" s="14"/>
      <c r="Q44" s="112"/>
      <c r="U44" s="92"/>
    </row>
    <row r="45" spans="2:23">
      <c r="B45" s="111" t="s">
        <v>847</v>
      </c>
      <c r="C45" s="139" t="e">
        <f>VLOOKUP(B45,[1]代號!$J:$K,2,0)</f>
        <v>#N/A</v>
      </c>
      <c r="D45" s="140"/>
      <c r="E45" s="120" t="s">
        <v>853</v>
      </c>
      <c r="F45" s="121"/>
      <c r="G45" s="121"/>
      <c r="H45" s="121"/>
      <c r="I45" s="121"/>
      <c r="J45" s="121"/>
      <c r="K45" s="121"/>
      <c r="L45" s="121"/>
      <c r="M45" s="74"/>
      <c r="N45" s="122">
        <f t="shared" si="0"/>
        <v>4</v>
      </c>
      <c r="O45" s="156" t="e">
        <f>$E$2&amp;"-"&amp;C45&amp;"-0"&amp;COUNTIF($C$8:C45,C45)&amp;"_tw"</f>
        <v>#N/A</v>
      </c>
      <c r="P45" s="14"/>
      <c r="Q45" s="112"/>
      <c r="U45" s="92"/>
    </row>
    <row r="46" spans="2:23">
      <c r="B46" s="3" t="s">
        <v>794</v>
      </c>
      <c r="C46" s="139"/>
      <c r="D46" s="140"/>
      <c r="E46" s="120" t="s">
        <v>849</v>
      </c>
      <c r="F46" s="121"/>
      <c r="G46" s="121"/>
      <c r="H46" s="121"/>
      <c r="I46" s="121"/>
      <c r="J46" s="121"/>
      <c r="K46" s="121"/>
      <c r="L46" s="121"/>
      <c r="M46" s="74"/>
      <c r="N46" s="122">
        <f t="shared" si="0"/>
        <v>30</v>
      </c>
      <c r="O46" s="156"/>
      <c r="P46" s="14"/>
      <c r="Q46" s="112"/>
      <c r="U46" s="92"/>
    </row>
    <row r="47" spans="2:23">
      <c r="B47" s="3" t="s">
        <v>794</v>
      </c>
      <c r="C47" s="139"/>
      <c r="D47" s="140"/>
      <c r="E47" s="120" t="s">
        <v>851</v>
      </c>
      <c r="F47" s="121"/>
      <c r="G47" s="121"/>
      <c r="H47" s="121"/>
      <c r="I47" s="121"/>
      <c r="J47" s="121"/>
      <c r="K47" s="121"/>
      <c r="L47" s="121"/>
      <c r="M47" s="74"/>
      <c r="N47" s="122">
        <f t="shared" si="0"/>
        <v>32</v>
      </c>
      <c r="O47" s="156"/>
      <c r="P47" s="14"/>
      <c r="Q47" s="112"/>
      <c r="U47" s="92"/>
    </row>
    <row r="48" spans="2:23">
      <c r="B48" s="52" t="s">
        <v>589</v>
      </c>
      <c r="C48" s="139"/>
      <c r="D48" s="140"/>
      <c r="E48" s="53" t="s">
        <v>590</v>
      </c>
      <c r="F48" s="121"/>
      <c r="G48" s="121"/>
      <c r="H48" s="121"/>
      <c r="I48" s="121"/>
      <c r="J48" s="121"/>
      <c r="K48" s="121"/>
      <c r="L48" s="121"/>
      <c r="M48" s="74"/>
      <c r="N48" s="122"/>
      <c r="O48" s="156"/>
      <c r="P48" s="14"/>
      <c r="Q48" s="112"/>
      <c r="U48" s="92"/>
    </row>
    <row r="49" spans="2:21">
      <c r="B49" s="111" t="s">
        <v>822</v>
      </c>
      <c r="C49" s="139">
        <f>VLOOKUP(B49,[1]代號!$J:$K,2,0)</f>
        <v>10201003</v>
      </c>
      <c r="D49" s="140"/>
      <c r="E49" s="120" t="s">
        <v>823</v>
      </c>
      <c r="F49" s="121"/>
      <c r="G49" s="121"/>
      <c r="H49" s="121"/>
      <c r="I49" s="121"/>
      <c r="J49" s="121"/>
      <c r="K49" s="121"/>
      <c r="L49" s="121"/>
      <c r="M49" s="74"/>
      <c r="N49" s="122">
        <f t="shared" si="0"/>
        <v>12</v>
      </c>
      <c r="O49" s="156" t="str">
        <f>$E$2&amp;"-"&amp;C49&amp;"-0"&amp;COUNTIF($C$8:C49,C49)&amp;"_tw"</f>
        <v>0308-10201003-08_tw</v>
      </c>
      <c r="P49" s="14"/>
      <c r="Q49" s="112"/>
      <c r="U49" s="92"/>
    </row>
    <row r="50" spans="2:21">
      <c r="B50" s="3" t="s">
        <v>688</v>
      </c>
      <c r="C50" s="139">
        <f>VLOOKUP(B50,[1]代號!$J:$K,2,0)</f>
        <v>10209001</v>
      </c>
      <c r="D50" s="140"/>
      <c r="E50" s="120" t="s">
        <v>824</v>
      </c>
      <c r="F50" s="121"/>
      <c r="G50" s="121"/>
      <c r="H50" s="121"/>
      <c r="I50" s="121"/>
      <c r="J50" s="121"/>
      <c r="K50" s="121"/>
      <c r="L50" s="121"/>
      <c r="M50" s="74"/>
      <c r="N50" s="122">
        <f t="shared" si="0"/>
        <v>13</v>
      </c>
      <c r="O50" s="156" t="str">
        <f>$E$2&amp;"-"&amp;C50&amp;"-0"&amp;COUNTIF($C$8:C50,C50)&amp;"_tw"</f>
        <v>0308-10209001-07_tw</v>
      </c>
      <c r="P50" s="14"/>
      <c r="Q50" s="112"/>
      <c r="U50" s="92"/>
    </row>
    <row r="51" spans="2:21">
      <c r="B51" s="221" t="s">
        <v>783</v>
      </c>
      <c r="C51" s="139"/>
      <c r="E51" s="121" t="s">
        <v>864</v>
      </c>
      <c r="F51" s="121"/>
      <c r="G51" s="121"/>
      <c r="H51" s="121"/>
      <c r="I51" s="121"/>
      <c r="J51" s="121"/>
      <c r="K51" s="121"/>
      <c r="L51" s="121"/>
      <c r="M51" s="74"/>
      <c r="N51" s="122">
        <f t="shared" si="0"/>
        <v>22</v>
      </c>
      <c r="O51" s="156"/>
      <c r="P51" s="14"/>
      <c r="Q51" s="112"/>
      <c r="U51" s="92"/>
    </row>
    <row r="52" spans="2:21">
      <c r="B52" s="111" t="s">
        <v>794</v>
      </c>
      <c r="C52" s="139"/>
      <c r="D52" s="140"/>
      <c r="E52" s="120" t="s">
        <v>865</v>
      </c>
      <c r="F52" s="121"/>
      <c r="G52" s="121"/>
      <c r="H52" s="121"/>
      <c r="I52" s="121"/>
      <c r="J52" s="121"/>
      <c r="K52" s="121"/>
      <c r="L52" s="121"/>
      <c r="M52" s="74"/>
      <c r="N52" s="122">
        <f t="shared" si="0"/>
        <v>19</v>
      </c>
      <c r="O52" s="156"/>
      <c r="P52" s="14"/>
      <c r="Q52" s="112"/>
      <c r="U52" s="92"/>
    </row>
    <row r="53" spans="2:21" ht="16.5" customHeight="1">
      <c r="B53" s="111" t="s">
        <v>794</v>
      </c>
      <c r="C53" s="139"/>
      <c r="D53" s="140"/>
      <c r="E53" s="120" t="s">
        <v>856</v>
      </c>
      <c r="F53" s="121"/>
      <c r="G53" s="121"/>
      <c r="H53" s="123"/>
      <c r="I53" s="123"/>
      <c r="J53" s="123"/>
      <c r="K53" s="123"/>
      <c r="L53" s="123"/>
      <c r="M53" s="14"/>
      <c r="N53" s="122">
        <f t="shared" si="0"/>
        <v>23</v>
      </c>
      <c r="O53" s="156"/>
      <c r="P53" s="14"/>
    </row>
    <row r="54" spans="2:21" ht="16.5" customHeight="1">
      <c r="B54" s="3" t="s">
        <v>757</v>
      </c>
      <c r="C54" s="139">
        <f>VLOOKUP(B54,[1]代號!$J:$K,2,0)</f>
        <v>10209001</v>
      </c>
      <c r="D54" s="184"/>
      <c r="E54" s="120" t="s">
        <v>857</v>
      </c>
      <c r="F54" s="121"/>
      <c r="G54" s="121"/>
      <c r="H54" s="123"/>
      <c r="I54" s="123"/>
      <c r="J54" s="123"/>
      <c r="K54" s="123"/>
      <c r="L54" s="123"/>
      <c r="M54" s="14"/>
      <c r="N54" s="122">
        <f t="shared" si="0"/>
        <v>23</v>
      </c>
      <c r="O54" s="156" t="str">
        <f>$E$2&amp;"-"&amp;C54&amp;"-0"&amp;COUNTIF($C$8:C54,C54)&amp;"_tw"</f>
        <v>0308-10209001-08_tw</v>
      </c>
      <c r="P54" s="14"/>
    </row>
    <row r="55" spans="2:21" ht="16.5" customHeight="1">
      <c r="B55" s="3" t="s">
        <v>757</v>
      </c>
      <c r="C55" s="139">
        <f>VLOOKUP(B55,[1]代號!$J:$K,2,0)</f>
        <v>10209001</v>
      </c>
      <c r="D55" s="137"/>
      <c r="E55" s="121" t="s">
        <v>859</v>
      </c>
      <c r="F55" s="121"/>
      <c r="G55" s="121"/>
      <c r="H55" s="123"/>
      <c r="I55" s="123"/>
      <c r="J55" s="123"/>
      <c r="K55" s="123"/>
      <c r="L55" s="123"/>
      <c r="M55" s="14"/>
      <c r="N55" s="122">
        <f t="shared" si="0"/>
        <v>14</v>
      </c>
      <c r="O55" s="156" t="str">
        <f>$E$2&amp;"-"&amp;C55&amp;"-0"&amp;COUNTIF($C$8:C55,C55)&amp;"_tw"</f>
        <v>0308-10209001-09_tw</v>
      </c>
      <c r="P55" s="14"/>
    </row>
    <row r="56" spans="2:21" ht="16.5" customHeight="1">
      <c r="B56" s="3" t="s">
        <v>783</v>
      </c>
      <c r="C56" s="139"/>
      <c r="D56" s="184"/>
      <c r="E56" s="121" t="s">
        <v>860</v>
      </c>
      <c r="F56" s="121"/>
      <c r="G56" s="121"/>
      <c r="H56" s="123"/>
      <c r="I56" s="123"/>
      <c r="J56" s="123"/>
      <c r="K56" s="123"/>
      <c r="L56" s="123"/>
      <c r="M56" s="14"/>
      <c r="N56" s="122">
        <f t="shared" si="0"/>
        <v>18</v>
      </c>
      <c r="O56" s="156"/>
      <c r="P56" s="14"/>
    </row>
    <row r="57" spans="2:21">
      <c r="B57" s="3" t="s">
        <v>758</v>
      </c>
      <c r="C57" s="139">
        <f>VLOOKUP(B57,[1]代號!$J:$K,2,0)</f>
        <v>10201003</v>
      </c>
      <c r="D57" s="184"/>
      <c r="E57" s="121" t="s">
        <v>861</v>
      </c>
      <c r="F57" s="121"/>
      <c r="G57" s="121"/>
      <c r="H57" s="121"/>
      <c r="I57" s="121"/>
      <c r="J57" s="121"/>
      <c r="K57" s="121"/>
      <c r="L57" s="121"/>
      <c r="M57" s="55"/>
      <c r="N57" s="122">
        <f t="shared" si="0"/>
        <v>16</v>
      </c>
      <c r="O57" s="156" t="str">
        <f>$E$2&amp;"-"&amp;C57&amp;"-0"&amp;COUNTIF($C$8:C57,C57)&amp;"_tw"</f>
        <v>0308-10201003-09_tw</v>
      </c>
      <c r="P57" s="14"/>
    </row>
    <row r="58" spans="2:21">
      <c r="B58" s="3" t="s">
        <v>757</v>
      </c>
      <c r="C58" s="139">
        <f>VLOOKUP(B58,[1]代號!$J:$K,2,0)</f>
        <v>10209001</v>
      </c>
      <c r="D58" s="137"/>
      <c r="E58" s="121" t="s">
        <v>862</v>
      </c>
      <c r="F58" s="121"/>
      <c r="G58" s="121"/>
      <c r="H58" s="121"/>
      <c r="I58" s="121"/>
      <c r="J58" s="121"/>
      <c r="K58" s="121"/>
      <c r="L58" s="121"/>
      <c r="M58" s="55"/>
      <c r="N58" s="122">
        <f t="shared" si="0"/>
        <v>22</v>
      </c>
      <c r="O58" s="156" t="str">
        <f>$E$2&amp;"-"&amp;C58&amp;"-"&amp;COUNTIF($C$8:C58,C58)&amp;"_tw"</f>
        <v>0308-10209001-10_tw</v>
      </c>
      <c r="P58" s="14"/>
    </row>
    <row r="59" spans="2:21">
      <c r="B59" s="3" t="s">
        <v>758</v>
      </c>
      <c r="C59" s="139">
        <f>VLOOKUP(B59,[1]代號!$J:$K,2,0)</f>
        <v>10201003</v>
      </c>
      <c r="D59" s="184"/>
      <c r="E59" s="120" t="s">
        <v>863</v>
      </c>
      <c r="F59" s="121"/>
      <c r="G59" s="121"/>
      <c r="H59" s="121"/>
      <c r="I59" s="121"/>
      <c r="J59" s="121"/>
      <c r="K59" s="121"/>
      <c r="L59" s="121"/>
      <c r="M59" s="55"/>
      <c r="N59" s="122">
        <f t="shared" si="0"/>
        <v>11</v>
      </c>
      <c r="O59" s="156" t="str">
        <f>$E$2&amp;"-"&amp;C59&amp;"-"&amp;COUNTIF($C$8:C59,C59)&amp;"_tw"</f>
        <v>0308-10201003-10_tw</v>
      </c>
      <c r="P59" s="14"/>
    </row>
    <row r="60" spans="2:21">
      <c r="B60" s="3" t="s">
        <v>757</v>
      </c>
      <c r="C60" s="139">
        <f>VLOOKUP(B60,[1]代號!$J:$K,2,0)</f>
        <v>10209001</v>
      </c>
      <c r="D60" s="184"/>
      <c r="E60" s="120" t="s">
        <v>866</v>
      </c>
      <c r="F60" s="121"/>
      <c r="G60" s="121"/>
      <c r="H60" s="123"/>
      <c r="I60" s="123"/>
      <c r="J60" s="121"/>
      <c r="K60" s="121"/>
      <c r="L60" s="121"/>
      <c r="M60" s="55"/>
      <c r="N60" s="122">
        <f t="shared" si="0"/>
        <v>23</v>
      </c>
      <c r="O60" s="156" t="str">
        <f>$E$2&amp;"-"&amp;C60&amp;"-"&amp;COUNTIF($C$8:C60,C60)&amp;"_tw"</f>
        <v>0308-10209001-11_tw</v>
      </c>
      <c r="P60" s="14"/>
    </row>
    <row r="61" spans="2:21" ht="16.5" customHeight="1">
      <c r="B61" s="3" t="s">
        <v>758</v>
      </c>
      <c r="C61" s="139">
        <f>VLOOKUP(B61,[1]代號!$J:$K,2,0)</f>
        <v>10201003</v>
      </c>
      <c r="D61" s="184"/>
      <c r="E61" s="121" t="s">
        <v>867</v>
      </c>
      <c r="F61" s="121"/>
      <c r="G61" s="121"/>
      <c r="H61" s="123"/>
      <c r="I61" s="123"/>
      <c r="J61" s="123"/>
      <c r="K61" s="123"/>
      <c r="L61" s="123"/>
      <c r="M61" s="14"/>
      <c r="N61" s="122">
        <f t="shared" si="0"/>
        <v>31</v>
      </c>
      <c r="O61" s="156" t="str">
        <f>$E$2&amp;"-"&amp;C61&amp;"-"&amp;COUNTIF($C$8:C61,C61)&amp;"_tw"</f>
        <v>0308-10201003-11_tw</v>
      </c>
      <c r="P61" s="14"/>
    </row>
    <row r="62" spans="2:21" ht="16.5" customHeight="1">
      <c r="B62" s="3" t="s">
        <v>783</v>
      </c>
      <c r="C62" s="139"/>
      <c r="D62" s="184"/>
      <c r="E62" s="121" t="s">
        <v>869</v>
      </c>
      <c r="F62" s="121"/>
      <c r="G62" s="121"/>
      <c r="H62" s="123"/>
      <c r="I62" s="123"/>
      <c r="J62" s="123"/>
      <c r="K62" s="123"/>
      <c r="L62" s="123"/>
      <c r="M62" s="14"/>
      <c r="N62" s="122">
        <f t="shared" si="0"/>
        <v>27</v>
      </c>
      <c r="O62" s="156"/>
      <c r="P62" s="14"/>
    </row>
    <row r="63" spans="2:21" ht="16.5" customHeight="1">
      <c r="B63" s="3" t="s">
        <v>758</v>
      </c>
      <c r="C63" s="139">
        <f>VLOOKUP(B63,[1]代號!$J:$K,2,0)</f>
        <v>10201003</v>
      </c>
      <c r="D63" s="184"/>
      <c r="E63" s="120" t="s">
        <v>868</v>
      </c>
      <c r="F63" s="121"/>
      <c r="G63" s="121"/>
      <c r="H63" s="123"/>
      <c r="I63" s="123"/>
      <c r="J63" s="123"/>
      <c r="K63" s="123"/>
      <c r="L63" s="123"/>
      <c r="M63" s="14"/>
      <c r="N63" s="122">
        <f t="shared" si="0"/>
        <v>10</v>
      </c>
      <c r="O63" s="156" t="str">
        <f>$E$2&amp;"-"&amp;C63&amp;"-"&amp;COUNTIF($C$8:C63,C63)&amp;"_tw"</f>
        <v>0308-10201003-12_tw</v>
      </c>
      <c r="P63" s="14"/>
    </row>
    <row r="64" spans="2:21" ht="16.5" customHeight="1">
      <c r="B64" s="3"/>
      <c r="C64" s="139"/>
      <c r="D64" s="184"/>
      <c r="E64" s="121"/>
      <c r="F64" s="121"/>
      <c r="G64" s="121"/>
      <c r="H64" s="123"/>
      <c r="I64" s="123"/>
      <c r="J64" s="123"/>
      <c r="K64" s="123"/>
      <c r="L64" s="123"/>
      <c r="M64" s="14"/>
      <c r="N64" s="122"/>
      <c r="O64" s="156"/>
      <c r="P64" s="14"/>
    </row>
    <row r="65" spans="2:16" ht="16.5" customHeight="1">
      <c r="B65" s="111"/>
      <c r="C65" s="139"/>
      <c r="D65" s="184"/>
      <c r="E65" s="121"/>
      <c r="F65" s="121"/>
      <c r="G65" s="121"/>
      <c r="H65" s="123"/>
      <c r="I65" s="123"/>
      <c r="J65" s="123"/>
      <c r="K65" s="123"/>
      <c r="L65" s="123"/>
      <c r="M65" s="14"/>
      <c r="N65" s="122"/>
      <c r="O65" s="156"/>
      <c r="P65" s="14"/>
    </row>
    <row r="66" spans="2:16" ht="16.5" customHeight="1">
      <c r="B66" s="111"/>
      <c r="C66" s="139"/>
      <c r="D66" s="184"/>
      <c r="E66" s="121"/>
      <c r="F66" s="121"/>
      <c r="G66" s="121"/>
      <c r="H66" s="123"/>
      <c r="I66" s="123"/>
      <c r="J66" s="123"/>
      <c r="K66" s="123"/>
      <c r="L66" s="123"/>
      <c r="M66" s="14"/>
      <c r="N66" s="122"/>
      <c r="O66" s="156"/>
      <c r="P66" s="14"/>
    </row>
    <row r="67" spans="2:16" ht="16.5" customHeight="1">
      <c r="B67" s="111"/>
      <c r="C67" s="139"/>
      <c r="D67" s="184"/>
      <c r="E67" s="121"/>
      <c r="F67" s="121"/>
      <c r="G67" s="121"/>
      <c r="H67" s="123"/>
      <c r="I67" s="123"/>
      <c r="J67" s="123"/>
      <c r="K67" s="123"/>
      <c r="L67" s="123"/>
      <c r="M67" s="14"/>
      <c r="N67" s="122"/>
      <c r="O67" s="156"/>
      <c r="P67" s="14"/>
    </row>
    <row r="68" spans="2:16" ht="16.5" customHeight="1">
      <c r="B68" s="111"/>
      <c r="C68" s="139"/>
      <c r="D68" s="184"/>
      <c r="E68" s="121"/>
      <c r="F68" s="121"/>
      <c r="G68" s="121"/>
      <c r="H68" s="123"/>
      <c r="I68" s="123"/>
      <c r="J68" s="123"/>
      <c r="K68" s="123"/>
      <c r="L68" s="123"/>
      <c r="M68" s="14"/>
      <c r="N68" s="122"/>
      <c r="O68" s="156"/>
      <c r="P68" s="14"/>
    </row>
    <row r="69" spans="2:16" ht="16.5" customHeight="1">
      <c r="B69" s="111"/>
      <c r="C69" s="139"/>
      <c r="D69" s="140"/>
      <c r="E69" s="121"/>
      <c r="F69" s="121"/>
      <c r="G69" s="121"/>
      <c r="H69" s="123"/>
      <c r="I69" s="123"/>
      <c r="J69" s="123"/>
      <c r="K69" s="123"/>
      <c r="L69" s="123"/>
      <c r="M69" s="14"/>
      <c r="N69" s="122"/>
      <c r="O69" s="156"/>
      <c r="P69" s="14"/>
    </row>
    <row r="70" spans="2:16" ht="16.5" customHeight="1">
      <c r="B70" s="3"/>
      <c r="C70" s="139"/>
      <c r="D70" s="140"/>
      <c r="E70" s="121"/>
      <c r="F70" s="121"/>
      <c r="G70" s="121"/>
      <c r="H70" s="123"/>
      <c r="I70" s="123"/>
      <c r="J70" s="123"/>
      <c r="K70" s="123"/>
      <c r="L70" s="123"/>
      <c r="M70" s="14"/>
      <c r="N70" s="122"/>
      <c r="O70" s="156"/>
      <c r="P70" s="14"/>
    </row>
    <row r="71" spans="2:16" ht="16.5" customHeight="1">
      <c r="B71" s="111"/>
      <c r="C71" s="139"/>
      <c r="D71" s="140"/>
      <c r="E71" s="121"/>
      <c r="F71" s="121"/>
      <c r="G71" s="121"/>
      <c r="H71" s="123"/>
      <c r="I71" s="123"/>
      <c r="J71" s="123"/>
      <c r="K71" s="123"/>
      <c r="L71" s="123"/>
      <c r="M71" s="14"/>
      <c r="N71" s="122"/>
      <c r="O71" s="156"/>
      <c r="P71" s="14"/>
    </row>
    <row r="72" spans="2:16" ht="16.5" customHeight="1">
      <c r="B72" s="111"/>
      <c r="C72" s="139"/>
      <c r="D72" s="140"/>
      <c r="E72" s="121"/>
      <c r="F72" s="121"/>
      <c r="G72" s="121"/>
      <c r="H72" s="123"/>
      <c r="I72" s="123"/>
      <c r="J72" s="123"/>
      <c r="K72" s="123"/>
      <c r="L72" s="123"/>
      <c r="M72" s="14"/>
      <c r="N72" s="122"/>
      <c r="O72" s="156"/>
      <c r="P72" s="14"/>
    </row>
    <row r="73" spans="2:16" ht="16.5" customHeight="1">
      <c r="B73" s="3"/>
      <c r="D73" s="137"/>
      <c r="E73" s="121"/>
      <c r="F73" s="121"/>
      <c r="G73" s="121"/>
      <c r="H73" s="123"/>
      <c r="I73" s="123"/>
      <c r="J73" s="123"/>
      <c r="K73" s="123"/>
      <c r="L73" s="123"/>
      <c r="M73" s="14"/>
      <c r="N73" s="122"/>
      <c r="O73" s="156"/>
      <c r="P73" s="14"/>
    </row>
    <row r="74" spans="2:16" ht="16.5" customHeight="1">
      <c r="B74" s="111"/>
      <c r="C74" s="139"/>
      <c r="D74" s="184"/>
      <c r="E74" s="120"/>
      <c r="F74" s="121"/>
      <c r="G74" s="121"/>
      <c r="H74" s="123"/>
      <c r="I74" s="123"/>
      <c r="J74" s="123"/>
      <c r="K74" s="123"/>
      <c r="L74" s="123"/>
      <c r="M74" s="14"/>
      <c r="N74" s="122"/>
      <c r="O74" s="156"/>
      <c r="P74" s="14"/>
    </row>
    <row r="75" spans="2:16">
      <c r="B75" s="3"/>
      <c r="C75" s="139"/>
      <c r="D75" s="184"/>
      <c r="E75" s="120"/>
      <c r="F75" s="121"/>
      <c r="G75" s="121"/>
      <c r="H75" s="19"/>
      <c r="I75" s="19"/>
      <c r="J75" s="19"/>
      <c r="K75" s="19"/>
      <c r="L75" s="19"/>
      <c r="M75" s="19"/>
      <c r="N75" s="122"/>
      <c r="O75" s="156"/>
      <c r="P75" s="14"/>
    </row>
    <row r="76" spans="2:16">
      <c r="B76" s="3"/>
      <c r="D76" s="137"/>
      <c r="E76" s="121"/>
      <c r="F76" s="105"/>
      <c r="G76" s="105"/>
      <c r="H76" s="105"/>
      <c r="I76" s="105"/>
      <c r="J76" s="105"/>
      <c r="K76" s="105"/>
      <c r="L76" s="105"/>
      <c r="M76" s="55"/>
      <c r="N76" s="122"/>
      <c r="O76" s="156"/>
      <c r="P76" s="14"/>
    </row>
    <row r="77" spans="2:16">
      <c r="B77" s="52"/>
      <c r="C77" s="139"/>
      <c r="D77" s="184"/>
      <c r="E77" s="53"/>
      <c r="F77" s="105"/>
      <c r="G77" s="105"/>
      <c r="H77" s="105"/>
      <c r="I77" s="105"/>
      <c r="J77" s="105"/>
      <c r="K77" s="105"/>
      <c r="L77" s="105"/>
      <c r="M77" s="55"/>
      <c r="N77" s="122"/>
      <c r="O77" s="156"/>
      <c r="P77" s="14"/>
    </row>
    <row r="78" spans="2:16">
      <c r="B78" s="52"/>
      <c r="C78" s="139"/>
      <c r="D78" s="184"/>
      <c r="E78" s="53"/>
      <c r="F78" s="105"/>
      <c r="G78" s="105"/>
      <c r="H78" s="105"/>
      <c r="I78" s="105"/>
      <c r="J78" s="105"/>
      <c r="K78" s="105"/>
      <c r="L78" s="105"/>
      <c r="M78" s="55"/>
      <c r="N78" s="107"/>
      <c r="O78" s="156"/>
      <c r="P78" s="14"/>
    </row>
    <row r="79" spans="2:16">
      <c r="B79" s="3"/>
      <c r="C79" s="139"/>
      <c r="D79" s="140"/>
      <c r="E79" s="120"/>
      <c r="F79" s="121"/>
      <c r="G79" s="121"/>
      <c r="H79" s="123"/>
      <c r="I79" s="123"/>
      <c r="J79" s="115"/>
      <c r="K79" s="115"/>
      <c r="L79" s="115"/>
      <c r="M79" s="55"/>
      <c r="N79" s="122"/>
      <c r="O79" s="156"/>
      <c r="P79" s="14"/>
    </row>
    <row r="80" spans="2:16">
      <c r="B80" s="3"/>
      <c r="C80" s="139"/>
      <c r="D80" s="184"/>
      <c r="E80" s="120"/>
      <c r="F80" s="123"/>
      <c r="G80" s="123"/>
      <c r="H80" s="123"/>
      <c r="I80" s="123"/>
      <c r="J80" s="105"/>
      <c r="K80" s="105"/>
      <c r="L80" s="105"/>
      <c r="M80" s="55"/>
      <c r="N80" s="122"/>
      <c r="O80" s="156"/>
      <c r="P80" s="14"/>
    </row>
    <row r="81" spans="2:16">
      <c r="B81" s="111"/>
      <c r="C81" s="139"/>
      <c r="D81" s="184"/>
      <c r="E81" s="120"/>
      <c r="F81" s="123"/>
      <c r="G81" s="123"/>
      <c r="H81" s="123"/>
      <c r="I81" s="123"/>
      <c r="J81" s="121"/>
      <c r="K81" s="121"/>
      <c r="L81" s="121"/>
      <c r="M81" s="55"/>
      <c r="N81" s="122"/>
      <c r="O81" s="156"/>
      <c r="P81" s="14"/>
    </row>
    <row r="82" spans="2:16">
      <c r="B82" s="111"/>
      <c r="C82" s="139"/>
      <c r="D82" s="184"/>
      <c r="E82" s="120"/>
      <c r="F82" s="121"/>
      <c r="G82" s="121"/>
      <c r="H82" s="121"/>
      <c r="I82" s="121"/>
      <c r="J82" s="115"/>
      <c r="K82" s="115"/>
      <c r="L82" s="115"/>
      <c r="M82" s="55"/>
      <c r="N82" s="122"/>
      <c r="O82" s="156"/>
      <c r="P82" s="14"/>
    </row>
    <row r="83" spans="2:16">
      <c r="B83" s="111"/>
      <c r="C83" s="139"/>
      <c r="D83" s="140"/>
      <c r="E83" s="120"/>
      <c r="F83" s="121"/>
      <c r="G83" s="121"/>
      <c r="H83" s="121"/>
      <c r="I83" s="121"/>
      <c r="J83" s="18"/>
      <c r="K83" s="18"/>
      <c r="L83" s="18"/>
      <c r="M83" s="55"/>
      <c r="N83" s="122"/>
      <c r="O83" s="156"/>
      <c r="P83" s="14"/>
    </row>
    <row r="84" spans="2:16">
      <c r="B84" s="111"/>
      <c r="C84" s="139"/>
      <c r="D84" s="140"/>
      <c r="E84" s="121"/>
      <c r="F84" s="121"/>
      <c r="G84" s="121"/>
      <c r="H84" s="121"/>
      <c r="I84" s="121"/>
      <c r="J84" s="18"/>
      <c r="K84" s="18"/>
      <c r="L84" s="18"/>
      <c r="M84" s="55"/>
      <c r="N84" s="124"/>
      <c r="O84" s="156"/>
      <c r="P84" s="14"/>
    </row>
    <row r="85" spans="2:16">
      <c r="B85" s="3"/>
      <c r="C85" s="139"/>
      <c r="D85" s="140"/>
      <c r="E85" s="121"/>
      <c r="F85" s="121"/>
      <c r="G85" s="121"/>
      <c r="H85" s="121"/>
      <c r="I85" s="121"/>
      <c r="J85" s="18"/>
      <c r="K85" s="18"/>
      <c r="L85" s="18"/>
      <c r="M85" s="55"/>
      <c r="N85" s="124"/>
      <c r="O85" s="156"/>
      <c r="P85" s="14"/>
    </row>
    <row r="86" spans="2:16">
      <c r="B86" s="3"/>
      <c r="C86" s="139"/>
      <c r="D86" s="140"/>
      <c r="E86" s="121"/>
      <c r="F86" s="121"/>
      <c r="G86" s="121"/>
      <c r="H86" s="121"/>
      <c r="I86" s="121"/>
      <c r="J86" s="121"/>
      <c r="K86" s="121"/>
      <c r="L86" s="121"/>
      <c r="M86" s="55"/>
      <c r="N86" s="124"/>
      <c r="O86" s="156"/>
      <c r="P86" s="14"/>
    </row>
    <row r="87" spans="2:16">
      <c r="C87" s="139"/>
      <c r="D87" s="184"/>
      <c r="E87" s="120"/>
      <c r="F87" s="121"/>
      <c r="G87" s="121"/>
      <c r="H87" s="121"/>
      <c r="I87" s="121"/>
      <c r="J87" s="121"/>
      <c r="K87" s="121"/>
      <c r="L87" s="121"/>
      <c r="M87" s="55"/>
      <c r="N87" s="124"/>
      <c r="O87" s="156"/>
      <c r="P87" s="14"/>
    </row>
    <row r="88" spans="2:16">
      <c r="C88" s="139"/>
      <c r="D88" s="184"/>
      <c r="E88" s="53"/>
      <c r="F88" s="121"/>
      <c r="G88" s="121"/>
      <c r="H88" s="121"/>
      <c r="I88" s="121"/>
      <c r="J88" s="121"/>
      <c r="K88" s="121"/>
      <c r="L88" s="121"/>
      <c r="M88" s="55"/>
      <c r="N88" s="124"/>
      <c r="O88" s="156"/>
      <c r="P88" s="14"/>
    </row>
    <row r="89" spans="2:16">
      <c r="C89" s="139"/>
      <c r="D89" s="184"/>
      <c r="E89" s="128"/>
      <c r="F89" s="121"/>
      <c r="G89" s="121"/>
      <c r="H89" s="121"/>
      <c r="I89" s="121"/>
      <c r="J89" s="121"/>
      <c r="K89" s="121"/>
      <c r="L89" s="121"/>
      <c r="M89" s="55"/>
      <c r="N89" s="124"/>
      <c r="O89" s="156"/>
      <c r="P89" s="14"/>
    </row>
    <row r="90" spans="2:16">
      <c r="C90" s="139"/>
      <c r="D90" s="184"/>
      <c r="E90" s="120"/>
      <c r="F90" s="121"/>
      <c r="G90" s="121"/>
      <c r="H90" s="121"/>
      <c r="I90" s="121"/>
      <c r="J90" s="121"/>
      <c r="K90" s="121"/>
      <c r="L90" s="121"/>
      <c r="M90" s="55"/>
      <c r="N90" s="124"/>
      <c r="O90" s="156"/>
      <c r="P90" s="14"/>
    </row>
    <row r="91" spans="2:16">
      <c r="C91" s="139"/>
      <c r="D91" s="184"/>
      <c r="E91" s="120"/>
      <c r="F91" s="121"/>
      <c r="G91" s="121"/>
      <c r="H91" s="121"/>
      <c r="I91" s="121"/>
      <c r="J91" s="121"/>
      <c r="K91" s="121"/>
      <c r="L91" s="121"/>
      <c r="M91" s="55"/>
      <c r="N91" s="124"/>
      <c r="O91" s="156"/>
      <c r="P91" s="14"/>
    </row>
    <row r="92" spans="2:16">
      <c r="C92" s="139"/>
      <c r="D92" s="184"/>
      <c r="E92" s="120"/>
      <c r="F92" s="121"/>
      <c r="G92" s="121"/>
      <c r="H92" s="121"/>
      <c r="I92" s="121"/>
      <c r="J92" s="121"/>
      <c r="K92" s="121"/>
      <c r="L92" s="121"/>
      <c r="M92" s="55"/>
      <c r="N92" s="124"/>
      <c r="O92" s="156"/>
      <c r="P92" s="14"/>
    </row>
    <row r="93" spans="2:16">
      <c r="C93" s="139"/>
      <c r="D93" s="184"/>
      <c r="E93" s="120"/>
      <c r="F93" s="121"/>
      <c r="G93" s="121"/>
      <c r="H93" s="121"/>
      <c r="I93" s="121"/>
      <c r="J93" s="121"/>
      <c r="K93" s="121"/>
      <c r="L93" s="121"/>
      <c r="M93" s="55"/>
      <c r="N93" s="124"/>
      <c r="O93" s="153"/>
      <c r="P93" s="15"/>
    </row>
    <row r="94" spans="2:16">
      <c r="C94" s="139"/>
      <c r="D94" s="184"/>
      <c r="E94" s="120"/>
      <c r="F94" s="121"/>
      <c r="G94" s="121"/>
      <c r="H94" s="121"/>
      <c r="I94" s="121"/>
      <c r="J94" s="121"/>
      <c r="K94" s="121"/>
      <c r="L94" s="121"/>
      <c r="M94" s="55"/>
      <c r="N94" s="124"/>
      <c r="O94" s="156"/>
      <c r="P94" s="14"/>
    </row>
    <row r="95" spans="2:16">
      <c r="C95" s="139"/>
      <c r="D95" s="184"/>
      <c r="E95" s="120"/>
      <c r="F95" s="121"/>
      <c r="G95" s="121"/>
      <c r="H95" s="121"/>
      <c r="I95" s="121"/>
      <c r="J95" s="121"/>
      <c r="K95" s="121"/>
      <c r="L95" s="121"/>
      <c r="M95" s="55"/>
      <c r="N95" s="124"/>
      <c r="O95" s="156"/>
      <c r="P95" s="14"/>
    </row>
    <row r="96" spans="2:16">
      <c r="C96" s="139"/>
      <c r="D96" s="184"/>
      <c r="E96" s="121"/>
      <c r="F96" s="121"/>
      <c r="G96" s="121"/>
      <c r="H96" s="121"/>
      <c r="I96" s="121"/>
      <c r="J96" s="121"/>
      <c r="K96" s="121"/>
      <c r="L96" s="121"/>
      <c r="M96" s="55"/>
      <c r="N96" s="124"/>
      <c r="O96" s="156"/>
      <c r="P96" s="14"/>
    </row>
    <row r="97" spans="3:16">
      <c r="C97" s="139"/>
      <c r="D97" s="184"/>
      <c r="E97" s="121"/>
      <c r="F97" s="121"/>
      <c r="G97" s="121"/>
      <c r="H97" s="121"/>
      <c r="I97" s="121"/>
      <c r="J97" s="121"/>
      <c r="K97" s="121"/>
      <c r="L97" s="121"/>
      <c r="M97" s="55"/>
      <c r="N97" s="124"/>
      <c r="O97" s="156"/>
      <c r="P97" s="14"/>
    </row>
    <row r="98" spans="3:16">
      <c r="C98" s="139"/>
      <c r="D98" s="184"/>
      <c r="E98" s="53"/>
      <c r="F98" s="121"/>
      <c r="G98" s="121"/>
      <c r="H98" s="121"/>
      <c r="I98" s="121"/>
      <c r="J98" s="121"/>
      <c r="K98" s="121"/>
      <c r="L98" s="121"/>
      <c r="M98" s="55"/>
      <c r="N98" s="124"/>
      <c r="O98" s="156"/>
      <c r="P98" s="14"/>
    </row>
    <row r="99" spans="3:16">
      <c r="C99" s="139"/>
      <c r="D99" s="184"/>
      <c r="E99" s="128"/>
      <c r="F99" s="121"/>
      <c r="G99" s="121"/>
      <c r="H99" s="121"/>
      <c r="I99" s="121"/>
      <c r="J99" s="121"/>
      <c r="K99" s="121"/>
      <c r="L99" s="121"/>
      <c r="M99" s="55"/>
      <c r="N99" s="124"/>
      <c r="O99" s="156"/>
      <c r="P99" s="14"/>
    </row>
    <row r="100" spans="3:16">
      <c r="C100" s="139"/>
      <c r="D100" s="184"/>
      <c r="E100" s="120"/>
      <c r="F100" s="121"/>
      <c r="G100" s="121"/>
      <c r="H100" s="121"/>
      <c r="I100" s="121"/>
      <c r="J100" s="121"/>
      <c r="K100" s="121"/>
      <c r="L100" s="121"/>
      <c r="M100" s="55"/>
      <c r="N100" s="124"/>
      <c r="O100" s="156"/>
      <c r="P100" s="14"/>
    </row>
    <row r="101" spans="3:16">
      <c r="C101" s="139"/>
      <c r="D101" s="184"/>
      <c r="E101" s="125"/>
      <c r="F101" s="121"/>
      <c r="G101" s="121"/>
      <c r="H101" s="121"/>
      <c r="I101" s="121"/>
      <c r="J101" s="121"/>
      <c r="K101" s="121"/>
      <c r="L101" s="121"/>
      <c r="M101" s="55"/>
      <c r="N101" s="124"/>
      <c r="O101" s="156"/>
      <c r="P101" s="14"/>
    </row>
    <row r="102" spans="3:16">
      <c r="C102" s="139"/>
      <c r="D102" s="184"/>
      <c r="E102" s="120"/>
      <c r="F102" s="121"/>
      <c r="G102" s="121"/>
      <c r="H102" s="121"/>
      <c r="I102" s="121"/>
      <c r="J102" s="121"/>
      <c r="K102" s="121"/>
      <c r="L102" s="121"/>
      <c r="M102" s="55"/>
      <c r="N102" s="124"/>
      <c r="O102" s="156"/>
      <c r="P102" s="14"/>
    </row>
    <row r="103" spans="3:16">
      <c r="C103" s="139"/>
      <c r="D103" s="184"/>
      <c r="E103" s="120"/>
      <c r="F103" s="121"/>
      <c r="G103" s="121"/>
      <c r="H103" s="121"/>
      <c r="I103" s="121"/>
      <c r="J103" s="121"/>
      <c r="K103" s="121"/>
      <c r="L103" s="121"/>
      <c r="M103" s="55"/>
      <c r="N103" s="124"/>
      <c r="O103" s="156"/>
      <c r="P103" s="14"/>
    </row>
    <row r="104" spans="3:16">
      <c r="C104" s="139"/>
      <c r="D104" s="184"/>
      <c r="E104" s="53"/>
      <c r="F104" s="121"/>
      <c r="G104" s="121"/>
      <c r="H104" s="121"/>
      <c r="I104" s="121"/>
      <c r="J104" s="121"/>
      <c r="K104" s="121"/>
      <c r="L104" s="121"/>
      <c r="M104" s="55"/>
      <c r="N104" s="124"/>
      <c r="O104" s="156"/>
      <c r="P104" s="14"/>
    </row>
    <row r="105" spans="3:16">
      <c r="C105" s="139"/>
      <c r="D105" s="184"/>
      <c r="E105" s="120"/>
      <c r="F105" s="121"/>
      <c r="G105" s="121"/>
      <c r="H105" s="121"/>
      <c r="I105" s="121"/>
      <c r="J105" s="121"/>
      <c r="K105" s="121"/>
      <c r="L105" s="121"/>
      <c r="M105" s="55"/>
      <c r="N105" s="124"/>
      <c r="O105" s="156"/>
      <c r="P105" s="14"/>
    </row>
    <row r="106" spans="3:16">
      <c r="C106" s="139"/>
      <c r="D106" s="184"/>
      <c r="E106" s="120"/>
      <c r="F106" s="121"/>
      <c r="G106" s="121"/>
      <c r="H106" s="121"/>
      <c r="I106" s="121"/>
      <c r="J106" s="121"/>
      <c r="K106" s="121"/>
      <c r="L106" s="121"/>
      <c r="M106" s="55"/>
      <c r="N106" s="124"/>
      <c r="O106" s="156"/>
      <c r="P106" s="14"/>
    </row>
    <row r="107" spans="3:16">
      <c r="C107" s="139"/>
      <c r="D107" s="184"/>
      <c r="E107" s="120"/>
      <c r="F107" s="121"/>
      <c r="G107" s="121"/>
      <c r="H107" s="121"/>
      <c r="I107" s="121"/>
      <c r="J107" s="121"/>
      <c r="K107" s="121"/>
      <c r="L107" s="121"/>
      <c r="M107" s="55"/>
      <c r="N107" s="124"/>
      <c r="O107" s="156"/>
      <c r="P107" s="14"/>
    </row>
    <row r="108" spans="3:16">
      <c r="C108" s="139"/>
      <c r="D108" s="184"/>
      <c r="E108" s="53"/>
      <c r="F108" s="121"/>
      <c r="G108" s="121"/>
      <c r="H108" s="121"/>
      <c r="I108" s="121"/>
      <c r="J108" s="121"/>
      <c r="K108" s="121"/>
      <c r="L108" s="121"/>
      <c r="M108" s="55"/>
      <c r="N108" s="124"/>
      <c r="O108" s="156"/>
      <c r="P108" s="14"/>
    </row>
    <row r="109" spans="3:16">
      <c r="C109" s="139"/>
      <c r="D109" s="184"/>
      <c r="E109" s="128"/>
      <c r="F109" s="121"/>
      <c r="G109" s="121"/>
      <c r="H109" s="121"/>
      <c r="I109" s="121"/>
      <c r="J109" s="121"/>
      <c r="K109" s="121"/>
      <c r="L109" s="121"/>
      <c r="M109" s="55"/>
      <c r="N109" s="124"/>
      <c r="O109" s="156"/>
      <c r="P109" s="14"/>
    </row>
    <row r="110" spans="3:16">
      <c r="C110" s="139"/>
      <c r="D110" s="184"/>
      <c r="E110" s="120"/>
      <c r="F110" s="121"/>
      <c r="G110" s="121"/>
      <c r="H110" s="121"/>
      <c r="I110" s="121"/>
      <c r="J110" s="121"/>
      <c r="K110" s="121"/>
      <c r="L110" s="121"/>
      <c r="M110" s="55"/>
      <c r="N110" s="124"/>
      <c r="O110" s="156"/>
      <c r="P110" s="14"/>
    </row>
    <row r="111" spans="3:16">
      <c r="C111" s="139"/>
      <c r="D111" s="184"/>
      <c r="E111" s="125"/>
      <c r="F111" s="121"/>
      <c r="G111" s="121"/>
      <c r="H111" s="121"/>
      <c r="I111" s="121"/>
      <c r="J111" s="121"/>
      <c r="K111" s="121"/>
      <c r="L111" s="121"/>
      <c r="M111" s="55"/>
      <c r="N111" s="124"/>
      <c r="O111" s="156"/>
      <c r="P111" s="14"/>
    </row>
    <row r="112" spans="3:16">
      <c r="C112" s="142"/>
      <c r="D112" s="184"/>
      <c r="E112" s="120"/>
      <c r="F112" s="121"/>
      <c r="G112" s="121"/>
      <c r="H112" s="121"/>
      <c r="I112" s="121"/>
      <c r="J112" s="121"/>
      <c r="K112" s="121"/>
      <c r="L112" s="121"/>
      <c r="M112" s="55"/>
      <c r="N112" s="124"/>
      <c r="O112" s="156"/>
      <c r="P112" s="14"/>
    </row>
    <row r="113" spans="3:16">
      <c r="C113" s="142"/>
      <c r="D113" s="184"/>
      <c r="E113" s="120"/>
      <c r="F113" s="121"/>
      <c r="G113" s="121"/>
      <c r="H113" s="121"/>
      <c r="I113" s="121"/>
      <c r="J113" s="121"/>
      <c r="K113" s="121"/>
      <c r="L113" s="121"/>
      <c r="M113" s="55"/>
      <c r="N113" s="124"/>
      <c r="O113" s="156"/>
      <c r="P113" s="14"/>
    </row>
    <row r="114" spans="3:16">
      <c r="C114" s="142"/>
      <c r="D114" s="140"/>
      <c r="E114" s="53"/>
      <c r="F114" s="121"/>
      <c r="G114" s="121"/>
      <c r="H114" s="121"/>
      <c r="I114" s="121"/>
      <c r="J114" s="121"/>
      <c r="K114" s="121"/>
      <c r="L114" s="121"/>
      <c r="M114" s="55"/>
      <c r="N114" s="124"/>
      <c r="O114" s="156"/>
      <c r="P114" s="14"/>
    </row>
    <row r="115" spans="3:16">
      <c r="C115" s="142"/>
      <c r="D115" s="140"/>
      <c r="E115" s="120"/>
      <c r="F115" s="121"/>
      <c r="G115" s="121"/>
      <c r="H115" s="121"/>
      <c r="I115" s="121"/>
      <c r="J115" s="121"/>
      <c r="K115" s="121"/>
      <c r="L115" s="121"/>
      <c r="M115" s="55"/>
      <c r="N115" s="124"/>
      <c r="O115" s="156"/>
      <c r="P115" s="14"/>
    </row>
    <row r="116" spans="3:16">
      <c r="C116" s="142"/>
      <c r="D116" s="140"/>
      <c r="E116" s="120"/>
      <c r="F116" s="121"/>
      <c r="G116" s="121"/>
      <c r="H116" s="121"/>
      <c r="I116" s="121"/>
      <c r="J116" s="121"/>
      <c r="K116" s="121"/>
      <c r="L116" s="121"/>
      <c r="M116" s="55"/>
      <c r="N116" s="124"/>
      <c r="O116" s="156"/>
      <c r="P116" s="14"/>
    </row>
    <row r="117" spans="3:16">
      <c r="C117" s="142"/>
      <c r="D117" s="140"/>
      <c r="E117" s="120"/>
      <c r="F117" s="121"/>
      <c r="G117" s="121"/>
      <c r="H117" s="121"/>
      <c r="I117" s="121"/>
      <c r="J117" s="121"/>
      <c r="K117" s="121"/>
      <c r="L117" s="121"/>
      <c r="M117" s="55"/>
      <c r="N117" s="124"/>
      <c r="O117" s="156"/>
      <c r="P117" s="14"/>
    </row>
    <row r="118" spans="3:16">
      <c r="C118" s="142"/>
      <c r="D118" s="140"/>
      <c r="E118" s="53"/>
      <c r="F118" s="121"/>
      <c r="G118" s="121"/>
      <c r="H118" s="121"/>
      <c r="I118" s="121"/>
      <c r="J118" s="121"/>
      <c r="K118" s="121"/>
      <c r="L118" s="121"/>
      <c r="M118" s="55"/>
      <c r="N118" s="124"/>
      <c r="O118" s="156"/>
      <c r="P118" s="14"/>
    </row>
    <row r="119" spans="3:16">
      <c r="C119" s="142"/>
      <c r="E119" s="128"/>
      <c r="F119" s="121"/>
      <c r="G119" s="121"/>
      <c r="H119" s="121"/>
      <c r="I119" s="121"/>
      <c r="J119" s="121"/>
      <c r="K119" s="121"/>
      <c r="L119" s="121"/>
      <c r="M119" s="55"/>
      <c r="N119" s="124"/>
      <c r="O119" s="156"/>
      <c r="P119" s="14"/>
    </row>
    <row r="120" spans="3:16">
      <c r="C120" s="142"/>
      <c r="E120" s="120"/>
      <c r="F120" s="121"/>
      <c r="G120" s="121"/>
      <c r="H120" s="121"/>
      <c r="I120" s="121"/>
      <c r="J120" s="121"/>
      <c r="K120" s="121"/>
      <c r="L120" s="121"/>
      <c r="M120" s="55"/>
      <c r="N120" s="124"/>
      <c r="O120" s="156"/>
      <c r="P120" s="14"/>
    </row>
    <row r="121" spans="3:16">
      <c r="C121" s="142"/>
      <c r="O121" s="2"/>
    </row>
    <row r="122" spans="3:16">
      <c r="C122" s="142"/>
      <c r="O122" s="2"/>
    </row>
    <row r="123" spans="3:16">
      <c r="C123" s="142"/>
      <c r="O123" s="2"/>
    </row>
    <row r="124" spans="3:16">
      <c r="C124" s="142"/>
      <c r="O124" s="2"/>
    </row>
    <row r="125" spans="3:16">
      <c r="C125" s="144"/>
      <c r="O125" s="2"/>
    </row>
    <row r="126" spans="3:16">
      <c r="O126" s="2"/>
    </row>
    <row r="127" spans="3:16">
      <c r="O127" s="2"/>
    </row>
    <row r="128" spans="3:16">
      <c r="O128" s="2"/>
    </row>
    <row r="129" spans="15:15">
      <c r="O129" s="2"/>
    </row>
    <row r="130" spans="15:15">
      <c r="O130" s="2"/>
    </row>
    <row r="131" spans="15:15">
      <c r="O131" s="2"/>
    </row>
    <row r="132" spans="15:15">
      <c r="O132" s="2"/>
    </row>
    <row r="133" spans="15:15">
      <c r="O133" s="2"/>
    </row>
    <row r="1048576" spans="2:2">
      <c r="B1048576" s="3"/>
    </row>
  </sheetData>
  <autoFilter ref="B5:Q63">
    <filterColumn colId="3" showButton="0"/>
    <filterColumn colId="4" showButton="0"/>
    <filterColumn colId="5" showButton="0"/>
    <filterColumn colId="6" showButton="0"/>
    <filterColumn colId="7" showButton="0"/>
    <filterColumn colId="8" showButton="0"/>
    <filterColumn colId="9" showButton="0"/>
    <filterColumn colId="10" showButton="0"/>
  </autoFilter>
  <mergeCells count="2">
    <mergeCell ref="E5:M5"/>
    <mergeCell ref="E4:N4"/>
  </mergeCells>
  <phoneticPr fontId="5" type="noConversion"/>
  <pageMargins left="0.7" right="0.7" top="0.75" bottom="0.75" header="0.3" footer="0.3"/>
  <pageSetup paperSize="9" orientation="portrait"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workbookViewId="0">
      <selection activeCell="B9" sqref="B9"/>
    </sheetView>
  </sheetViews>
  <sheetFormatPr defaultColWidth="9.140625" defaultRowHeight="15.75"/>
  <cols>
    <col min="1" max="2" width="9.140625" style="59"/>
    <col min="3" max="3" width="12.5703125" style="59" bestFit="1" customWidth="1"/>
    <col min="4" max="4" width="10.85546875" style="59" customWidth="1"/>
    <col min="5" max="16384" width="9.140625" style="59"/>
  </cols>
  <sheetData>
    <row r="1" spans="1:9" ht="16.5">
      <c r="A1" s="60"/>
      <c r="B1" s="61" t="s">
        <v>522</v>
      </c>
      <c r="C1" s="61" t="s">
        <v>61</v>
      </c>
      <c r="D1" s="62" t="s">
        <v>30</v>
      </c>
      <c r="E1" s="63" t="s">
        <v>521</v>
      </c>
      <c r="F1" s="63"/>
      <c r="G1" s="62"/>
      <c r="H1" s="60"/>
      <c r="I1" s="60"/>
    </row>
    <row r="2" spans="1:9">
      <c r="A2" s="60"/>
      <c r="B2" s="65" t="s">
        <v>0</v>
      </c>
      <c r="C2" s="241" t="s">
        <v>604</v>
      </c>
      <c r="D2" s="241"/>
      <c r="E2" s="241"/>
      <c r="F2" s="62"/>
      <c r="G2" s="60"/>
      <c r="H2" s="60"/>
      <c r="I2" s="60"/>
    </row>
    <row r="3" spans="1:9">
      <c r="A3" s="60"/>
      <c r="B3" s="65" t="s">
        <v>62</v>
      </c>
      <c r="C3" s="242"/>
      <c r="D3" s="242"/>
      <c r="E3" s="242"/>
      <c r="F3" s="62"/>
      <c r="G3" s="60"/>
      <c r="H3" s="60"/>
      <c r="I3" s="60"/>
    </row>
    <row r="4" spans="1:9">
      <c r="A4" s="60"/>
      <c r="B4" s="46" t="s">
        <v>64</v>
      </c>
      <c r="C4" s="66"/>
      <c r="D4" s="66"/>
      <c r="E4" s="66"/>
      <c r="F4" s="60"/>
      <c r="G4" s="60"/>
      <c r="H4" s="60"/>
      <c r="I4" s="60"/>
    </row>
    <row r="5" spans="1:9">
      <c r="A5" s="60"/>
      <c r="B5" s="65" t="s">
        <v>63</v>
      </c>
      <c r="C5" s="242"/>
      <c r="D5" s="242"/>
      <c r="E5" s="242"/>
      <c r="F5" s="60"/>
      <c r="G5" s="60"/>
      <c r="H5" s="60"/>
      <c r="I5" s="60"/>
    </row>
    <row r="6" spans="1:9">
      <c r="A6" s="60"/>
      <c r="B6" s="65" t="s">
        <v>65</v>
      </c>
      <c r="C6" s="66"/>
      <c r="D6" s="66"/>
      <c r="E6" s="66"/>
      <c r="F6" s="64"/>
      <c r="G6" s="60"/>
      <c r="H6" s="60"/>
      <c r="I6" s="60"/>
    </row>
    <row r="7" spans="1:9">
      <c r="A7" s="60"/>
      <c r="B7" s="60" t="s">
        <v>605</v>
      </c>
      <c r="C7" s="60"/>
      <c r="D7" s="60"/>
      <c r="E7" s="60"/>
      <c r="F7" s="60"/>
      <c r="G7" s="60"/>
      <c r="H7" s="60"/>
      <c r="I7" s="60"/>
    </row>
    <row r="8" spans="1:9">
      <c r="A8" s="60"/>
      <c r="B8" s="97"/>
      <c r="C8" s="60"/>
      <c r="D8" s="60"/>
      <c r="E8" s="60"/>
      <c r="F8" s="60"/>
      <c r="G8" s="60"/>
      <c r="H8" s="60"/>
      <c r="I8" s="60"/>
    </row>
    <row r="9" spans="1:9">
      <c r="A9" s="60"/>
      <c r="B9" s="60" t="s">
        <v>695</v>
      </c>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row r="12" spans="1:9">
      <c r="B12" s="60"/>
      <c r="C12" s="60"/>
      <c r="D12" s="60"/>
    </row>
    <row r="13" spans="1:9">
      <c r="B13" s="60"/>
      <c r="C13" s="60"/>
      <c r="D13" s="60"/>
    </row>
    <row r="14" spans="1:9">
      <c r="B14" s="60"/>
      <c r="C14" s="60"/>
      <c r="D14" s="60"/>
    </row>
    <row r="15" spans="1:9">
      <c r="B15" s="60"/>
      <c r="C15" s="60"/>
      <c r="D15" s="60"/>
    </row>
    <row r="16" spans="1:9">
      <c r="B16" s="60"/>
      <c r="C16" s="60"/>
      <c r="D16" s="60"/>
    </row>
    <row r="17" spans="2:4">
      <c r="B17" s="60"/>
      <c r="C17" s="60"/>
      <c r="D17" s="60"/>
    </row>
    <row r="18" spans="2:4">
      <c r="B18" s="60"/>
      <c r="C18" s="60"/>
      <c r="D18" s="60"/>
    </row>
    <row r="19" spans="2:4">
      <c r="B19" s="60"/>
      <c r="C19" s="60"/>
      <c r="D19" s="60"/>
    </row>
    <row r="20" spans="2:4">
      <c r="B20" s="60"/>
      <c r="C20" s="60"/>
      <c r="D20" s="60"/>
    </row>
    <row r="21" spans="2:4">
      <c r="B21" s="60"/>
      <c r="C21" s="60"/>
      <c r="D21" s="60"/>
    </row>
  </sheetData>
  <mergeCells count="3">
    <mergeCell ref="C2:E2"/>
    <mergeCell ref="C3:E3"/>
    <mergeCell ref="C5:E5"/>
  </mergeCells>
  <phoneticPr fontId="5"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B85"/>
  <sheetViews>
    <sheetView zoomScaleNormal="100" workbookViewId="0">
      <pane xSplit="14" ySplit="5" topLeftCell="O6" activePane="bottomRight" state="frozen"/>
      <selection pane="topRight" activeCell="M1" sqref="M1"/>
      <selection pane="bottomLeft" activeCell="A7" sqref="A7"/>
      <selection pane="bottomRight" activeCell="I18" sqref="I18"/>
    </sheetView>
  </sheetViews>
  <sheetFormatPr defaultColWidth="9.140625" defaultRowHeight="15.75"/>
  <cols>
    <col min="1" max="1" width="9.140625" style="2"/>
    <col min="2" max="2" width="10" style="2" customWidth="1"/>
    <col min="3" max="3" width="10" style="91" customWidth="1"/>
    <col min="4" max="4" width="19.7109375" style="143" customWidth="1"/>
    <col min="5" max="5" width="12.140625" style="2" customWidth="1"/>
    <col min="6" max="6" width="11.42578125" style="2" customWidth="1"/>
    <col min="7" max="8" width="9.140625" style="2"/>
    <col min="9" max="9" width="38.85546875" style="2" customWidth="1"/>
    <col min="10" max="13" width="5.28515625" style="2" customWidth="1"/>
    <col min="14" max="14" width="7.140625" style="2" customWidth="1"/>
    <col min="15" max="15" width="21.5703125" style="91" customWidth="1"/>
    <col min="16" max="16" width="40.42578125" style="91" customWidth="1"/>
    <col min="17" max="17" width="13.140625" style="92" customWidth="1"/>
    <col min="18" max="18" width="9.140625" style="2"/>
    <col min="19" max="19" width="12.85546875" style="2" customWidth="1"/>
    <col min="20" max="20" width="14.42578125" style="9" bestFit="1" customWidth="1"/>
    <col min="21" max="21" width="11.85546875" style="2" customWidth="1"/>
    <col min="22" max="16384" width="9.140625" style="2"/>
  </cols>
  <sheetData>
    <row r="1" spans="2:23" ht="16.5">
      <c r="B1" s="45" t="s">
        <v>337</v>
      </c>
      <c r="C1" s="131"/>
      <c r="D1" s="132"/>
      <c r="E1" s="45" t="s">
        <v>748</v>
      </c>
      <c r="F1" s="41" t="s">
        <v>189</v>
      </c>
      <c r="G1" s="56" t="s">
        <v>339</v>
      </c>
      <c r="H1" s="57"/>
      <c r="I1" s="41"/>
      <c r="O1" s="145"/>
      <c r="T1" s="2"/>
    </row>
    <row r="2" spans="2:23" ht="17.25" customHeight="1">
      <c r="B2" s="46" t="s">
        <v>0</v>
      </c>
      <c r="C2" s="133"/>
      <c r="D2" s="134"/>
      <c r="E2" s="47" t="s">
        <v>338</v>
      </c>
      <c r="F2" s="46" t="s">
        <v>1</v>
      </c>
      <c r="G2" s="47" t="s">
        <v>133</v>
      </c>
      <c r="H2" s="46" t="s">
        <v>2</v>
      </c>
      <c r="I2" s="98" t="s">
        <v>697</v>
      </c>
      <c r="M2" s="95" t="s">
        <v>190</v>
      </c>
      <c r="N2" s="95">
        <f>COUNTA(N6:N70)</f>
        <v>47</v>
      </c>
      <c r="O2" s="145"/>
      <c r="T2" s="2"/>
    </row>
    <row r="3" spans="2:23" ht="15.75" customHeight="1">
      <c r="B3" s="46" t="s">
        <v>3</v>
      </c>
      <c r="C3" s="135"/>
      <c r="D3" s="134"/>
      <c r="E3" s="48" t="s">
        <v>743</v>
      </c>
      <c r="F3" s="47" t="s">
        <v>744</v>
      </c>
      <c r="G3" s="47" t="s">
        <v>745</v>
      </c>
      <c r="H3" s="47" t="s">
        <v>746</v>
      </c>
      <c r="I3" s="47" t="s">
        <v>747</v>
      </c>
      <c r="M3" s="95" t="s">
        <v>191</v>
      </c>
      <c r="N3" s="95">
        <f>SUM(N5:N70)</f>
        <v>892</v>
      </c>
      <c r="O3" s="145"/>
      <c r="T3" s="2"/>
    </row>
    <row r="4" spans="2:23" ht="21.75" customHeight="1">
      <c r="C4" s="136"/>
      <c r="D4" s="137"/>
      <c r="E4" s="243" t="s">
        <v>192</v>
      </c>
      <c r="F4" s="244"/>
      <c r="G4" s="244"/>
      <c r="H4" s="244"/>
      <c r="I4" s="244"/>
      <c r="J4" s="244"/>
      <c r="K4" s="244"/>
      <c r="L4" s="244"/>
      <c r="M4" s="244"/>
      <c r="N4" s="245"/>
      <c r="O4" s="147"/>
      <c r="T4" s="2"/>
    </row>
    <row r="5" spans="2:23" s="91" customFormat="1" ht="13.5">
      <c r="B5" s="148" t="s">
        <v>193</v>
      </c>
      <c r="C5" s="138" t="s">
        <v>194</v>
      </c>
      <c r="D5" s="138" t="s">
        <v>195</v>
      </c>
      <c r="E5" s="235" t="s">
        <v>196</v>
      </c>
      <c r="F5" s="236"/>
      <c r="G5" s="236"/>
      <c r="H5" s="236"/>
      <c r="I5" s="236"/>
      <c r="J5" s="236"/>
      <c r="K5" s="236"/>
      <c r="L5" s="236"/>
      <c r="M5" s="237"/>
      <c r="N5" s="149" t="s">
        <v>197</v>
      </c>
      <c r="O5" s="149" t="s">
        <v>198</v>
      </c>
      <c r="P5" s="149" t="s">
        <v>200</v>
      </c>
      <c r="Q5" s="150" t="s">
        <v>201</v>
      </c>
    </row>
    <row r="6" spans="2:23">
      <c r="B6" s="52" t="s">
        <v>589</v>
      </c>
      <c r="C6" s="139"/>
      <c r="D6" s="140"/>
      <c r="E6" s="53" t="s">
        <v>698</v>
      </c>
      <c r="F6" s="121"/>
      <c r="G6" s="121"/>
      <c r="H6" s="121"/>
      <c r="I6" s="121"/>
      <c r="J6" s="121"/>
      <c r="K6" s="121"/>
      <c r="L6" s="121"/>
      <c r="M6" s="15"/>
      <c r="N6" s="124"/>
      <c r="O6" s="156"/>
      <c r="P6" s="154"/>
    </row>
    <row r="7" spans="2:23">
      <c r="B7" s="3" t="s">
        <v>699</v>
      </c>
      <c r="C7" s="139"/>
      <c r="D7" s="140"/>
      <c r="E7" s="120" t="s">
        <v>700</v>
      </c>
      <c r="F7" s="123"/>
      <c r="G7" s="123"/>
      <c r="H7" s="123"/>
      <c r="I7" s="123"/>
      <c r="J7" s="123"/>
      <c r="K7" s="123"/>
      <c r="L7" s="123"/>
      <c r="M7" s="124"/>
      <c r="N7" s="122">
        <f t="shared" ref="N7:N53" si="0">LEN(E7)</f>
        <v>28</v>
      </c>
      <c r="O7" s="156"/>
      <c r="P7" s="155"/>
      <c r="Q7" s="92" t="s">
        <v>85</v>
      </c>
    </row>
    <row r="8" spans="2:23">
      <c r="B8" s="3" t="s">
        <v>699</v>
      </c>
      <c r="C8" s="139"/>
      <c r="D8" s="140"/>
      <c r="E8" s="120" t="s">
        <v>871</v>
      </c>
      <c r="F8" s="123"/>
      <c r="G8" s="123"/>
      <c r="H8" s="123"/>
      <c r="I8" s="123"/>
      <c r="J8" s="123"/>
      <c r="K8" s="123"/>
      <c r="L8" s="123"/>
      <c r="M8" s="123"/>
      <c r="N8" s="122">
        <f t="shared" si="0"/>
        <v>30</v>
      </c>
      <c r="O8" s="156"/>
      <c r="P8" s="157"/>
    </row>
    <row r="9" spans="2:23">
      <c r="B9" s="3" t="s">
        <v>699</v>
      </c>
      <c r="C9" s="139"/>
      <c r="D9" s="140"/>
      <c r="E9" s="121" t="s">
        <v>704</v>
      </c>
      <c r="F9" s="121"/>
      <c r="G9" s="121"/>
      <c r="H9" s="121"/>
      <c r="I9" s="121"/>
      <c r="J9" s="121"/>
      <c r="K9" s="121"/>
      <c r="L9" s="121"/>
      <c r="M9" s="15"/>
      <c r="N9" s="122">
        <f t="shared" si="0"/>
        <v>29</v>
      </c>
      <c r="O9" s="156"/>
      <c r="P9" s="159"/>
      <c r="S9" s="91"/>
      <c r="T9" s="91"/>
      <c r="U9" s="92"/>
      <c r="V9" s="91"/>
      <c r="W9" s="91"/>
    </row>
    <row r="10" spans="2:23">
      <c r="B10" s="3" t="s">
        <v>703</v>
      </c>
      <c r="C10" s="139" t="e">
        <f>VLOOKUP(B10,[1]代號!$J:$K,2,0)</f>
        <v>#N/A</v>
      </c>
      <c r="D10" s="140"/>
      <c r="E10" s="121" t="s">
        <v>705</v>
      </c>
      <c r="F10" s="121"/>
      <c r="G10" s="121"/>
      <c r="H10" s="121"/>
      <c r="I10" s="121"/>
      <c r="J10" s="121"/>
      <c r="K10" s="121"/>
      <c r="L10" s="121"/>
      <c r="M10" s="15"/>
      <c r="N10" s="122">
        <f t="shared" si="0"/>
        <v>17</v>
      </c>
      <c r="O10" s="156" t="e">
        <f>$E$2&amp;"-"&amp;C10&amp;"-0"&amp;COUNTIF($C$8:C10,C10)&amp;"_tw"</f>
        <v>#N/A</v>
      </c>
      <c r="P10" s="154"/>
      <c r="S10" s="91"/>
      <c r="T10" s="92"/>
      <c r="U10" s="91"/>
      <c r="V10" s="91"/>
      <c r="W10" s="91"/>
    </row>
    <row r="11" spans="2:23">
      <c r="B11" s="3" t="s">
        <v>703</v>
      </c>
      <c r="C11" s="139" t="e">
        <f>VLOOKUP(B11,[1]代號!$J:$K,2,0)</f>
        <v>#N/A</v>
      </c>
      <c r="D11" s="140"/>
      <c r="E11" s="121" t="s">
        <v>706</v>
      </c>
      <c r="F11" s="75"/>
      <c r="G11" s="75"/>
      <c r="H11" s="75"/>
      <c r="I11" s="75"/>
      <c r="J11" s="75"/>
      <c r="K11" s="75"/>
      <c r="L11" s="75"/>
      <c r="M11" s="68"/>
      <c r="N11" s="122">
        <f t="shared" si="0"/>
        <v>12</v>
      </c>
      <c r="O11" s="156" t="e">
        <f>$E$2&amp;"-"&amp;C11&amp;"-0"&amp;COUNTIF($C$8:C11,C11)&amp;"_tw"</f>
        <v>#N/A</v>
      </c>
      <c r="P11" s="160"/>
      <c r="S11" s="91"/>
      <c r="T11" s="92"/>
      <c r="U11" s="91"/>
      <c r="V11" s="91"/>
      <c r="W11" s="91"/>
    </row>
    <row r="12" spans="2:23">
      <c r="B12" s="3" t="s">
        <v>707</v>
      </c>
      <c r="C12" s="139" t="e">
        <f>VLOOKUP(B12,[1]代號!$J:$K,2,0)</f>
        <v>#N/A</v>
      </c>
      <c r="D12" s="140"/>
      <c r="E12" s="121" t="s">
        <v>708</v>
      </c>
      <c r="F12" s="75"/>
      <c r="G12" s="75"/>
      <c r="H12" s="75"/>
      <c r="I12" s="75"/>
      <c r="J12" s="75"/>
      <c r="K12" s="75"/>
      <c r="L12" s="75"/>
      <c r="M12" s="68"/>
      <c r="N12" s="124">
        <f t="shared" si="0"/>
        <v>24</v>
      </c>
      <c r="O12" s="156" t="e">
        <f>$E$2&amp;"-"&amp;C12&amp;"-0"&amp;COUNTIF($C$8:C12,C12)&amp;"_tw"</f>
        <v>#N/A</v>
      </c>
      <c r="P12" s="160"/>
      <c r="S12" s="91"/>
      <c r="T12" s="92"/>
      <c r="U12" s="91"/>
      <c r="V12" s="91"/>
      <c r="W12" s="91"/>
    </row>
    <row r="13" spans="2:23">
      <c r="B13" s="3" t="s">
        <v>701</v>
      </c>
      <c r="C13" s="139" t="e">
        <f>VLOOKUP(B13,[1]代號!$J:$K,2,0)</f>
        <v>#N/A</v>
      </c>
      <c r="D13" s="140"/>
      <c r="E13" s="121" t="s">
        <v>709</v>
      </c>
      <c r="F13" s="75"/>
      <c r="G13" s="75"/>
      <c r="H13" s="75"/>
      <c r="I13" s="75"/>
      <c r="J13" s="75"/>
      <c r="K13" s="75"/>
      <c r="L13" s="75"/>
      <c r="M13" s="68"/>
      <c r="N13" s="124">
        <f t="shared" si="0"/>
        <v>20</v>
      </c>
      <c r="O13" s="156" t="e">
        <f>$E$2&amp;"-"&amp;C13&amp;"-0"&amp;COUNTIF($C$8:C13,C13)&amp;"_tw"</f>
        <v>#N/A</v>
      </c>
      <c r="P13" s="160"/>
      <c r="S13" s="91"/>
      <c r="T13" s="92"/>
      <c r="U13" s="91"/>
      <c r="V13" s="91"/>
      <c r="W13" s="91"/>
    </row>
    <row r="14" spans="2:23">
      <c r="B14" s="3" t="s">
        <v>699</v>
      </c>
      <c r="C14" s="139"/>
      <c r="D14" s="140"/>
      <c r="E14" s="121" t="s">
        <v>713</v>
      </c>
      <c r="F14" s="75"/>
      <c r="G14" s="75"/>
      <c r="H14" s="75"/>
      <c r="I14" s="75"/>
      <c r="J14" s="75"/>
      <c r="K14" s="75"/>
      <c r="L14" s="75"/>
      <c r="M14" s="68"/>
      <c r="N14" s="124">
        <f t="shared" si="0"/>
        <v>32</v>
      </c>
      <c r="O14" s="156"/>
      <c r="P14" s="160"/>
      <c r="S14" s="91"/>
      <c r="T14" s="92"/>
      <c r="U14" s="91"/>
      <c r="V14" s="91"/>
      <c r="W14" s="91"/>
    </row>
    <row r="15" spans="2:23">
      <c r="B15" s="3" t="s">
        <v>710</v>
      </c>
      <c r="C15" s="139">
        <f>VLOOKUP(B15,[1]代號!$J:$K,2,0)</f>
        <v>10201003</v>
      </c>
      <c r="D15" s="140"/>
      <c r="E15" s="121" t="s">
        <v>711</v>
      </c>
      <c r="F15" s="75"/>
      <c r="G15" s="75"/>
      <c r="H15" s="75"/>
      <c r="I15" s="75"/>
      <c r="J15" s="75"/>
      <c r="K15" s="75"/>
      <c r="L15" s="75"/>
      <c r="M15" s="68"/>
      <c r="N15" s="124">
        <f t="shared" si="0"/>
        <v>9</v>
      </c>
      <c r="O15" s="156" t="str">
        <f>$E$2&amp;"-"&amp;C15&amp;"-0"&amp;COUNTIF($C$8:C15,C15)&amp;"_tw"</f>
        <v>0310-10201003-01_tw</v>
      </c>
      <c r="P15" s="160"/>
      <c r="S15" s="91"/>
      <c r="T15" s="92"/>
      <c r="U15" s="91"/>
      <c r="V15" s="91"/>
      <c r="W15" s="91"/>
    </row>
    <row r="16" spans="2:23">
      <c r="B16" s="3" t="s">
        <v>701</v>
      </c>
      <c r="C16" s="139" t="e">
        <f>VLOOKUP(B16,[1]代號!$J:$K,2,0)</f>
        <v>#N/A</v>
      </c>
      <c r="D16" s="140"/>
      <c r="E16" s="121" t="s">
        <v>717</v>
      </c>
      <c r="F16" s="121"/>
      <c r="G16" s="121"/>
      <c r="H16" s="121"/>
      <c r="I16" s="121"/>
      <c r="J16" s="121"/>
      <c r="K16" s="121"/>
      <c r="L16" s="121"/>
      <c r="M16" s="15"/>
      <c r="N16" s="124">
        <f t="shared" si="0"/>
        <v>18</v>
      </c>
      <c r="O16" s="156" t="e">
        <f>$E$2&amp;"-"&amp;C16&amp;"-0"&amp;COUNTIF($C$8:C16,C16)&amp;"_tw"</f>
        <v>#N/A</v>
      </c>
      <c r="P16" s="154"/>
      <c r="S16" s="91"/>
      <c r="T16" s="92"/>
      <c r="U16" s="91"/>
      <c r="V16" s="91"/>
      <c r="W16" s="91"/>
    </row>
    <row r="17" spans="2:28">
      <c r="B17" s="3" t="s">
        <v>699</v>
      </c>
      <c r="C17" s="139"/>
      <c r="D17" s="140"/>
      <c r="E17" s="120" t="s">
        <v>718</v>
      </c>
      <c r="F17" s="121"/>
      <c r="G17" s="121"/>
      <c r="H17" s="121"/>
      <c r="I17" s="121"/>
      <c r="J17" s="121"/>
      <c r="K17" s="121"/>
      <c r="L17" s="121"/>
      <c r="M17" s="15"/>
      <c r="N17" s="124">
        <f t="shared" si="0"/>
        <v>24</v>
      </c>
      <c r="O17" s="156"/>
      <c r="P17" s="154"/>
      <c r="S17" s="91"/>
      <c r="T17" s="92"/>
      <c r="U17" s="91"/>
      <c r="V17" s="91"/>
      <c r="W17" s="91"/>
    </row>
    <row r="18" spans="2:28">
      <c r="B18" s="3" t="s">
        <v>699</v>
      </c>
      <c r="C18" s="139"/>
      <c r="D18" s="140"/>
      <c r="E18" s="121" t="s">
        <v>712</v>
      </c>
      <c r="F18" s="121"/>
      <c r="G18" s="121"/>
      <c r="H18" s="121"/>
      <c r="I18" s="121"/>
      <c r="J18" s="121"/>
      <c r="K18" s="121"/>
      <c r="L18" s="121"/>
      <c r="M18" s="55"/>
      <c r="N18" s="124">
        <f t="shared" si="0"/>
        <v>16</v>
      </c>
      <c r="O18" s="156"/>
      <c r="P18" s="155"/>
      <c r="S18" s="91"/>
      <c r="T18" s="92"/>
      <c r="U18" s="91"/>
      <c r="V18" s="91"/>
      <c r="W18" s="91"/>
    </row>
    <row r="19" spans="2:28">
      <c r="B19" s="3" t="s">
        <v>702</v>
      </c>
      <c r="C19" s="139">
        <f>VLOOKUP(B19,[1]代號!$J:$K,2,0)</f>
        <v>10201004</v>
      </c>
      <c r="D19" s="140"/>
      <c r="E19" s="121" t="s">
        <v>719</v>
      </c>
      <c r="F19" s="121"/>
      <c r="G19" s="121"/>
      <c r="H19" s="121"/>
      <c r="I19" s="121"/>
      <c r="J19" s="121"/>
      <c r="K19" s="121"/>
      <c r="L19" s="121"/>
      <c r="M19" s="55"/>
      <c r="N19" s="124">
        <f t="shared" si="0"/>
        <v>8</v>
      </c>
      <c r="O19" s="156" t="str">
        <f>$E$2&amp;"-"&amp;C19&amp;"-0"&amp;COUNTIF($C$8:C19,C19)&amp;"_tw"</f>
        <v>0310-10201004-01_tw</v>
      </c>
      <c r="P19" s="155"/>
      <c r="S19" s="91"/>
      <c r="T19" s="92"/>
      <c r="U19" s="91"/>
      <c r="V19" s="91"/>
      <c r="W19" s="91"/>
    </row>
    <row r="20" spans="2:28">
      <c r="B20" s="3" t="s">
        <v>702</v>
      </c>
      <c r="C20" s="139">
        <f>VLOOKUP(B20,[1]代號!$J:$K,2,0)</f>
        <v>10201004</v>
      </c>
      <c r="D20" s="140"/>
      <c r="E20" s="121" t="s">
        <v>825</v>
      </c>
      <c r="F20" s="121"/>
      <c r="G20" s="121"/>
      <c r="H20" s="121"/>
      <c r="I20" s="121"/>
      <c r="J20" s="121"/>
      <c r="K20" s="121"/>
      <c r="L20" s="121"/>
      <c r="M20" s="55"/>
      <c r="N20" s="124">
        <f t="shared" si="0"/>
        <v>16</v>
      </c>
      <c r="O20" s="156" t="str">
        <f>$E$2&amp;"-"&amp;C20&amp;"-0"&amp;COUNTIF($C$8:C20,C20)&amp;"_tw"</f>
        <v>0310-10201004-02_tw</v>
      </c>
      <c r="P20" s="155"/>
      <c r="S20" s="91"/>
      <c r="T20" s="92"/>
      <c r="U20" s="91"/>
      <c r="V20" s="91"/>
      <c r="W20" s="91"/>
    </row>
    <row r="21" spans="2:28">
      <c r="B21" s="3" t="s">
        <v>720</v>
      </c>
      <c r="C21" s="139">
        <f>VLOOKUP(B21,[1]代號!$J:$K,2,0)</f>
        <v>10209003</v>
      </c>
      <c r="D21" s="140"/>
      <c r="E21" s="121" t="s">
        <v>721</v>
      </c>
      <c r="F21" s="121"/>
      <c r="G21" s="121"/>
      <c r="H21" s="121"/>
      <c r="I21" s="121"/>
      <c r="J21" s="121"/>
      <c r="K21" s="121"/>
      <c r="L21" s="121"/>
      <c r="M21" s="55"/>
      <c r="N21" s="124">
        <f t="shared" si="0"/>
        <v>12</v>
      </c>
      <c r="O21" s="156" t="str">
        <f>$E$2&amp;"-"&amp;C21&amp;"-0"&amp;COUNTIF($C$8:C21,C21)&amp;"_tw"</f>
        <v>0310-10209003-01_tw</v>
      </c>
      <c r="P21" s="155"/>
      <c r="S21" s="91"/>
      <c r="T21" s="92"/>
      <c r="U21" s="91"/>
      <c r="V21" s="91"/>
      <c r="W21" s="91"/>
    </row>
    <row r="22" spans="2:28">
      <c r="B22" s="3" t="s">
        <v>699</v>
      </c>
      <c r="C22" s="139"/>
      <c r="D22" s="140"/>
      <c r="E22" s="121" t="s">
        <v>722</v>
      </c>
      <c r="F22" s="121"/>
      <c r="G22" s="121"/>
      <c r="H22" s="121"/>
      <c r="I22" s="121"/>
      <c r="J22" s="121"/>
      <c r="K22" s="121"/>
      <c r="L22" s="121"/>
      <c r="M22" s="55"/>
      <c r="N22" s="124">
        <f t="shared" si="0"/>
        <v>21</v>
      </c>
      <c r="O22" s="156"/>
      <c r="P22" s="155"/>
      <c r="S22" s="91"/>
      <c r="T22" s="92"/>
      <c r="U22" s="91"/>
      <c r="V22" s="91"/>
      <c r="W22" s="91"/>
    </row>
    <row r="23" spans="2:28">
      <c r="B23" s="3" t="s">
        <v>714</v>
      </c>
      <c r="C23" s="139" t="e">
        <f>VLOOKUP(B23,[1]代號!$J:$K,2,0)</f>
        <v>#N/A</v>
      </c>
      <c r="D23" s="140"/>
      <c r="E23" s="121" t="s">
        <v>732</v>
      </c>
      <c r="F23" s="121"/>
      <c r="G23" s="121"/>
      <c r="H23" s="121"/>
      <c r="I23" s="121"/>
      <c r="J23" s="121"/>
      <c r="K23" s="121"/>
      <c r="L23" s="121"/>
      <c r="M23" s="15"/>
      <c r="N23" s="124">
        <f t="shared" si="0"/>
        <v>30</v>
      </c>
      <c r="O23" s="156" t="e">
        <f>$E$2&amp;"-"&amp;C23&amp;"-0"&amp;COUNTIF($C$8:C23,C23)&amp;"_tw"</f>
        <v>#N/A</v>
      </c>
      <c r="P23" s="154"/>
      <c r="S23" s="91"/>
      <c r="T23" s="92"/>
      <c r="U23" s="91"/>
      <c r="V23" s="91"/>
      <c r="W23" s="91"/>
    </row>
    <row r="24" spans="2:28">
      <c r="B24" s="3" t="s">
        <v>715</v>
      </c>
      <c r="C24" s="139">
        <v>10201003</v>
      </c>
      <c r="D24" s="140"/>
      <c r="E24" s="121" t="s">
        <v>716</v>
      </c>
      <c r="F24" s="121"/>
      <c r="G24" s="121"/>
      <c r="H24" s="121"/>
      <c r="I24" s="121"/>
      <c r="J24" s="121"/>
      <c r="K24" s="121"/>
      <c r="L24" s="121"/>
      <c r="M24" s="15"/>
      <c r="N24" s="124">
        <f t="shared" si="0"/>
        <v>16</v>
      </c>
      <c r="O24" s="156" t="str">
        <f>$E$2&amp;"-"&amp;C24&amp;"-0"&amp;COUNTIF($C$8:C24,C24)&amp;"_tw"</f>
        <v>0310-10201003-02_tw</v>
      </c>
      <c r="P24" s="154"/>
      <c r="R24" s="91"/>
      <c r="S24" s="91"/>
      <c r="T24" s="92"/>
      <c r="U24" s="91"/>
      <c r="V24" s="91"/>
      <c r="W24" s="91"/>
    </row>
    <row r="25" spans="2:28">
      <c r="B25" s="3" t="s">
        <v>699</v>
      </c>
      <c r="C25" s="139"/>
      <c r="D25" s="140"/>
      <c r="E25" s="121" t="s">
        <v>733</v>
      </c>
      <c r="F25" s="121"/>
      <c r="G25" s="121"/>
      <c r="H25" s="121"/>
      <c r="I25" s="121"/>
      <c r="J25" s="121"/>
      <c r="K25" s="121"/>
      <c r="L25" s="121"/>
      <c r="M25" s="15"/>
      <c r="N25" s="124">
        <f t="shared" si="0"/>
        <v>28</v>
      </c>
      <c r="O25" s="156"/>
      <c r="P25" s="154"/>
      <c r="R25" s="91"/>
      <c r="S25" s="91"/>
      <c r="T25" s="92"/>
      <c r="U25" s="91"/>
      <c r="V25" s="91"/>
      <c r="W25" s="91"/>
    </row>
    <row r="26" spans="2:28">
      <c r="B26" s="3" t="s">
        <v>707</v>
      </c>
      <c r="C26" s="139" t="e">
        <f>VLOOKUP(B26,[1]代號!$J:$K,2,0)</f>
        <v>#N/A</v>
      </c>
      <c r="D26" s="140"/>
      <c r="E26" s="121" t="s">
        <v>730</v>
      </c>
      <c r="F26" s="121"/>
      <c r="G26" s="121"/>
      <c r="H26" s="121"/>
      <c r="I26" s="121"/>
      <c r="J26" s="121"/>
      <c r="K26" s="121"/>
      <c r="L26" s="121"/>
      <c r="M26" s="55"/>
      <c r="N26" s="124">
        <f t="shared" si="0"/>
        <v>23</v>
      </c>
      <c r="O26" s="156" t="e">
        <f>$E$2&amp;"-"&amp;C26&amp;"-0"&amp;COUNTIF($C$8:C26,C26)&amp;"_tw"</f>
        <v>#N/A</v>
      </c>
      <c r="P26" s="155"/>
      <c r="R26" s="91"/>
      <c r="S26" s="91"/>
      <c r="T26" s="92"/>
      <c r="U26" s="91"/>
      <c r="V26" s="91"/>
      <c r="W26" s="91"/>
    </row>
    <row r="27" spans="2:28">
      <c r="B27" s="3" t="s">
        <v>707</v>
      </c>
      <c r="C27" s="139" t="e">
        <f>VLOOKUP(B27,[1]代號!$J:$K,2,0)</f>
        <v>#N/A</v>
      </c>
      <c r="D27" s="140"/>
      <c r="E27" s="121" t="s">
        <v>723</v>
      </c>
      <c r="F27" s="121"/>
      <c r="G27" s="121"/>
      <c r="H27" s="121"/>
      <c r="I27" s="121"/>
      <c r="J27" s="121"/>
      <c r="K27" s="121"/>
      <c r="L27" s="121"/>
      <c r="M27" s="15"/>
      <c r="N27" s="124">
        <f t="shared" si="0"/>
        <v>13</v>
      </c>
      <c r="O27" s="156" t="e">
        <f>$E$2&amp;"-"&amp;C27&amp;"-0"&amp;COUNTIF($C$8:C27,C27)&amp;"_tw"</f>
        <v>#N/A</v>
      </c>
      <c r="P27" s="155"/>
      <c r="R27" s="91"/>
      <c r="S27" s="91"/>
      <c r="T27" s="92"/>
      <c r="U27" s="91"/>
      <c r="V27" s="91"/>
      <c r="W27" s="91"/>
    </row>
    <row r="28" spans="2:28">
      <c r="B28" s="3" t="s">
        <v>701</v>
      </c>
      <c r="C28" s="139" t="e">
        <f>VLOOKUP(B28,[1]代號!$J:$K,2,0)</f>
        <v>#N/A</v>
      </c>
      <c r="D28" s="140"/>
      <c r="E28" s="121" t="s">
        <v>724</v>
      </c>
      <c r="F28" s="121"/>
      <c r="G28" s="121"/>
      <c r="H28" s="121"/>
      <c r="I28" s="121"/>
      <c r="J28" s="121"/>
      <c r="K28" s="121"/>
      <c r="L28" s="121"/>
      <c r="M28" s="55"/>
      <c r="N28" s="124">
        <f t="shared" si="0"/>
        <v>22</v>
      </c>
      <c r="O28" s="156" t="e">
        <f>$E$2&amp;"-"&amp;C28&amp;"-0"&amp;COUNTIF($C$8:C28,C28)&amp;"_tw"</f>
        <v>#N/A</v>
      </c>
      <c r="P28" s="157"/>
      <c r="R28" s="91"/>
      <c r="S28" s="91"/>
      <c r="T28" s="92"/>
      <c r="U28" s="91"/>
      <c r="V28" s="91"/>
      <c r="W28" s="91"/>
    </row>
    <row r="29" spans="2:28">
      <c r="B29" s="3" t="s">
        <v>707</v>
      </c>
      <c r="C29" s="139" t="e">
        <f>VLOOKUP(B29,[1]代號!$J:$K,2,0)</f>
        <v>#N/A</v>
      </c>
      <c r="D29" s="140"/>
      <c r="E29" s="121" t="s">
        <v>726</v>
      </c>
      <c r="F29" s="121"/>
      <c r="G29" s="121"/>
      <c r="H29" s="121"/>
      <c r="I29" s="121"/>
      <c r="J29" s="121"/>
      <c r="K29" s="121"/>
      <c r="L29" s="121"/>
      <c r="M29" s="55"/>
      <c r="N29" s="124">
        <f t="shared" si="0"/>
        <v>24</v>
      </c>
      <c r="O29" s="156" t="e">
        <f>$E$2&amp;"-"&amp;C29&amp;"-0"&amp;COUNTIF($C$8:C29,C29)&amp;"_tw"</f>
        <v>#N/A</v>
      </c>
      <c r="P29" s="157"/>
      <c r="R29" s="91"/>
      <c r="S29" s="91"/>
      <c r="T29" s="92"/>
      <c r="U29" s="91"/>
      <c r="V29" s="91"/>
      <c r="W29" s="91"/>
    </row>
    <row r="30" spans="2:28" s="4" customFormat="1">
      <c r="B30" s="3" t="s">
        <v>715</v>
      </c>
      <c r="C30" s="139">
        <v>10201003</v>
      </c>
      <c r="D30" s="140"/>
      <c r="E30" s="120" t="s">
        <v>725</v>
      </c>
      <c r="F30" s="123"/>
      <c r="G30" s="123"/>
      <c r="H30" s="123"/>
      <c r="I30" s="123"/>
      <c r="J30" s="123"/>
      <c r="K30" s="123"/>
      <c r="L30" s="123"/>
      <c r="M30" s="124"/>
      <c r="N30" s="124">
        <f t="shared" si="0"/>
        <v>7</v>
      </c>
      <c r="O30" s="156" t="str">
        <f>$E$2&amp;"-"&amp;C30&amp;"-0"&amp;COUNTIF($C$8:C30,C30)&amp;"_tw"</f>
        <v>0310-10201003-03_tw</v>
      </c>
      <c r="P30" s="161"/>
      <c r="Q30" s="162"/>
      <c r="R30" s="91"/>
      <c r="S30" s="91"/>
      <c r="T30" s="92"/>
      <c r="U30" s="91"/>
      <c r="V30" s="91"/>
      <c r="W30" s="91"/>
      <c r="X30" s="2"/>
      <c r="Y30" s="2"/>
      <c r="Z30" s="2"/>
      <c r="AA30" s="2"/>
      <c r="AB30" s="2"/>
    </row>
    <row r="31" spans="2:28" s="4" customFormat="1">
      <c r="B31" s="3" t="s">
        <v>707</v>
      </c>
      <c r="C31" s="139" t="e">
        <f>VLOOKUP(B31,[1]代號!$J:$K,2,0)</f>
        <v>#N/A</v>
      </c>
      <c r="D31" s="140"/>
      <c r="E31" s="121" t="s">
        <v>798</v>
      </c>
      <c r="F31" s="123"/>
      <c r="G31" s="123"/>
      <c r="H31" s="123"/>
      <c r="I31" s="123"/>
      <c r="J31" s="123"/>
      <c r="K31" s="123"/>
      <c r="L31" s="123"/>
      <c r="M31" s="124"/>
      <c r="N31" s="124">
        <f t="shared" si="0"/>
        <v>30</v>
      </c>
      <c r="O31" s="156" t="e">
        <f>$E$2&amp;"-"&amp;C31&amp;"-0"&amp;COUNTIF($C$8:C31,C31)&amp;"_tw"</f>
        <v>#N/A</v>
      </c>
      <c r="P31" s="161"/>
      <c r="Q31" s="162"/>
      <c r="R31" s="91"/>
      <c r="S31" s="91"/>
      <c r="T31" s="92"/>
      <c r="U31" s="91"/>
      <c r="V31" s="91"/>
      <c r="W31" s="91"/>
      <c r="X31" s="2"/>
      <c r="Y31" s="2"/>
      <c r="Z31" s="2"/>
      <c r="AA31" s="2"/>
      <c r="AB31" s="2"/>
    </row>
    <row r="32" spans="2:28" s="4" customFormat="1">
      <c r="B32" s="3" t="s">
        <v>701</v>
      </c>
      <c r="C32" s="139" t="e">
        <f>VLOOKUP(B32,[1]代號!$J:$K,2,0)</f>
        <v>#N/A</v>
      </c>
      <c r="D32" s="140"/>
      <c r="E32" s="121" t="s">
        <v>799</v>
      </c>
      <c r="F32" s="123"/>
      <c r="G32" s="123"/>
      <c r="H32" s="123"/>
      <c r="I32" s="123"/>
      <c r="J32" s="123"/>
      <c r="K32" s="123"/>
      <c r="L32" s="123"/>
      <c r="M32" s="124"/>
      <c r="N32" s="124">
        <f t="shared" si="0"/>
        <v>21</v>
      </c>
      <c r="O32" s="156" t="e">
        <f>$E$2&amp;"-"&amp;C32&amp;"-0"&amp;COUNTIF($C$8:C32,C32)&amp;"_tw"</f>
        <v>#N/A</v>
      </c>
      <c r="P32" s="161"/>
      <c r="Q32" s="162"/>
      <c r="R32" s="91"/>
      <c r="S32" s="91"/>
      <c r="T32" s="92"/>
      <c r="U32" s="91"/>
      <c r="V32" s="91"/>
      <c r="W32" s="91"/>
      <c r="X32" s="2"/>
      <c r="Y32" s="2"/>
      <c r="Z32" s="2"/>
      <c r="AA32" s="2"/>
      <c r="AB32" s="2"/>
    </row>
    <row r="33" spans="2:28" s="4" customFormat="1">
      <c r="B33" s="3" t="s">
        <v>701</v>
      </c>
      <c r="C33" s="139" t="e">
        <f>VLOOKUP(B33,[1]代號!$J:$K,2,0)</f>
        <v>#N/A</v>
      </c>
      <c r="D33" s="140"/>
      <c r="E33" s="121" t="s">
        <v>800</v>
      </c>
      <c r="F33" s="123"/>
      <c r="G33" s="123"/>
      <c r="H33" s="123"/>
      <c r="I33" s="123"/>
      <c r="J33" s="123"/>
      <c r="K33" s="123"/>
      <c r="L33" s="123"/>
      <c r="M33" s="124"/>
      <c r="N33" s="124">
        <f t="shared" si="0"/>
        <v>31</v>
      </c>
      <c r="O33" s="156" t="e">
        <f>$E$2&amp;"-"&amp;C33&amp;"-0"&amp;COUNTIF($C$8:C33,C33)&amp;"_tw"</f>
        <v>#N/A</v>
      </c>
      <c r="P33" s="161"/>
      <c r="Q33" s="162"/>
      <c r="R33" s="91"/>
      <c r="S33" s="91"/>
      <c r="T33" s="92"/>
      <c r="U33" s="91"/>
      <c r="V33" s="91"/>
      <c r="W33" s="91"/>
      <c r="X33" s="2"/>
      <c r="Y33" s="2"/>
      <c r="Z33" s="2"/>
      <c r="AA33" s="2"/>
      <c r="AB33" s="2"/>
    </row>
    <row r="34" spans="2:28" s="4" customFormat="1">
      <c r="B34" s="3" t="s">
        <v>701</v>
      </c>
      <c r="C34" s="139" t="e">
        <f>VLOOKUP(B34,[1]代號!$J:$K,2,0)</f>
        <v>#N/A</v>
      </c>
      <c r="D34" s="140"/>
      <c r="E34" s="121" t="s">
        <v>801</v>
      </c>
      <c r="F34" s="123"/>
      <c r="G34" s="123"/>
      <c r="H34" s="123"/>
      <c r="I34" s="123"/>
      <c r="J34" s="123"/>
      <c r="K34" s="123"/>
      <c r="L34" s="123"/>
      <c r="M34" s="124"/>
      <c r="N34" s="124">
        <f t="shared" si="0"/>
        <v>15</v>
      </c>
      <c r="O34" s="156" t="e">
        <f>$E$2&amp;"-"&amp;C34&amp;"-0"&amp;COUNTIF($C$8:C34,C34)&amp;"_tw"</f>
        <v>#N/A</v>
      </c>
      <c r="P34" s="161"/>
      <c r="Q34" s="162"/>
      <c r="R34" s="91"/>
      <c r="S34" s="91"/>
      <c r="T34" s="92"/>
      <c r="U34" s="91"/>
      <c r="V34" s="91"/>
      <c r="W34" s="91"/>
      <c r="X34" s="2"/>
      <c r="Y34" s="2"/>
      <c r="Z34" s="2"/>
      <c r="AA34" s="2"/>
      <c r="AB34" s="2"/>
    </row>
    <row r="35" spans="2:28">
      <c r="B35" s="3" t="s">
        <v>701</v>
      </c>
      <c r="C35" s="139" t="e">
        <f>VLOOKUP(B35,[1]代號!$J:$K,2,0)</f>
        <v>#N/A</v>
      </c>
      <c r="D35" s="140"/>
      <c r="E35" s="120" t="s">
        <v>727</v>
      </c>
      <c r="F35" s="123"/>
      <c r="G35" s="123"/>
      <c r="H35" s="123"/>
      <c r="I35" s="123"/>
      <c r="J35" s="123"/>
      <c r="K35" s="123"/>
      <c r="L35" s="123"/>
      <c r="M35" s="123"/>
      <c r="N35" s="124">
        <f t="shared" si="0"/>
        <v>12</v>
      </c>
      <c r="O35" s="156" t="e">
        <f>$E$2&amp;"-"&amp;C35&amp;"-0"&amp;COUNTIF($C$8:C35,C35)&amp;"_tw"</f>
        <v>#N/A</v>
      </c>
      <c r="P35" s="157"/>
      <c r="S35" s="91"/>
      <c r="T35" s="92"/>
      <c r="U35" s="91"/>
      <c r="V35" s="91"/>
      <c r="W35" s="91"/>
    </row>
    <row r="36" spans="2:28" s="92" customFormat="1">
      <c r="B36" s="3" t="s">
        <v>715</v>
      </c>
      <c r="C36" s="139">
        <v>10201003</v>
      </c>
      <c r="D36" s="140"/>
      <c r="E36" s="121" t="s">
        <v>728</v>
      </c>
      <c r="F36" s="121"/>
      <c r="G36" s="121"/>
      <c r="H36" s="121"/>
      <c r="I36" s="121"/>
      <c r="J36" s="121"/>
      <c r="K36" s="121"/>
      <c r="L36" s="121"/>
      <c r="M36" s="15"/>
      <c r="N36" s="124">
        <f t="shared" si="0"/>
        <v>6</v>
      </c>
      <c r="O36" s="156" t="str">
        <f>$E$2&amp;"-"&amp;C36&amp;"-0"&amp;COUNTIF($C$8:C36,C36)&amp;"_tw"</f>
        <v>0310-10201003-04_tw</v>
      </c>
      <c r="P36" s="154"/>
      <c r="R36" s="2"/>
      <c r="S36" s="2"/>
      <c r="T36" s="9"/>
    </row>
    <row r="37" spans="2:28" s="92" customFormat="1">
      <c r="B37" s="3" t="s">
        <v>699</v>
      </c>
      <c r="C37" s="139"/>
      <c r="D37" s="140"/>
      <c r="E37" s="121" t="s">
        <v>729</v>
      </c>
      <c r="F37" s="121"/>
      <c r="G37" s="121"/>
      <c r="H37" s="121"/>
      <c r="I37" s="121"/>
      <c r="J37" s="121"/>
      <c r="K37" s="121"/>
      <c r="L37" s="121"/>
      <c r="M37" s="15"/>
      <c r="N37" s="124">
        <f t="shared" si="0"/>
        <v>22</v>
      </c>
      <c r="O37" s="156"/>
      <c r="P37" s="154"/>
      <c r="R37" s="2"/>
      <c r="S37" s="2"/>
      <c r="T37" s="9"/>
    </row>
    <row r="38" spans="2:28" s="92" customFormat="1">
      <c r="B38" s="3" t="s">
        <v>26</v>
      </c>
      <c r="C38" s="139">
        <f>VLOOKUP(B38,[1]代號!$J:$K,2,0)</f>
        <v>10209001</v>
      </c>
      <c r="D38" s="140"/>
      <c r="E38" s="121" t="s">
        <v>802</v>
      </c>
      <c r="F38" s="121"/>
      <c r="G38" s="121"/>
      <c r="H38" s="121"/>
      <c r="I38" s="121"/>
      <c r="J38" s="121"/>
      <c r="K38" s="121"/>
      <c r="L38" s="121"/>
      <c r="M38" s="15"/>
      <c r="N38" s="124">
        <f t="shared" si="0"/>
        <v>17</v>
      </c>
      <c r="O38" s="156" t="str">
        <f>$E$2&amp;"-"&amp;C38&amp;"-0"&amp;COUNTIF($C$8:C38,C38)&amp;"_tw"</f>
        <v>0310-10209001-01_tw</v>
      </c>
      <c r="P38" s="154"/>
      <c r="R38" s="2"/>
      <c r="S38" s="2"/>
      <c r="T38" s="9"/>
    </row>
    <row r="39" spans="2:28" s="92" customFormat="1">
      <c r="B39" s="3" t="s">
        <v>26</v>
      </c>
      <c r="C39" s="139">
        <f>VLOOKUP(B39,[1]代號!$J:$K,2,0)</f>
        <v>10209001</v>
      </c>
      <c r="D39" s="140"/>
      <c r="E39" s="121" t="s">
        <v>803</v>
      </c>
      <c r="F39" s="121"/>
      <c r="G39" s="121"/>
      <c r="H39" s="121"/>
      <c r="I39" s="121"/>
      <c r="J39" s="121"/>
      <c r="K39" s="121"/>
      <c r="L39" s="121"/>
      <c r="M39" s="15"/>
      <c r="N39" s="124">
        <f t="shared" si="0"/>
        <v>17</v>
      </c>
      <c r="O39" s="156" t="str">
        <f>$E$2&amp;"-"&amp;C39&amp;"-0"&amp;COUNTIF($C$8:C39,C39)&amp;"_tw"</f>
        <v>0310-10209001-02_tw</v>
      </c>
      <c r="P39" s="154"/>
      <c r="R39" s="2"/>
      <c r="S39" s="2"/>
      <c r="T39" s="9"/>
    </row>
    <row r="40" spans="2:28" s="92" customFormat="1">
      <c r="B40" s="3" t="s">
        <v>241</v>
      </c>
      <c r="C40" s="139">
        <f>VLOOKUP(B40,[1]代號!$J:$K,2,0)</f>
        <v>10201004</v>
      </c>
      <c r="D40" s="140"/>
      <c r="E40" s="121" t="s">
        <v>804</v>
      </c>
      <c r="F40" s="121"/>
      <c r="G40" s="121"/>
      <c r="H40" s="121"/>
      <c r="I40" s="121"/>
      <c r="J40" s="121"/>
      <c r="K40" s="121"/>
      <c r="L40" s="121"/>
      <c r="M40" s="15"/>
      <c r="N40" s="124">
        <f t="shared" si="0"/>
        <v>15</v>
      </c>
      <c r="O40" s="156" t="str">
        <f>$E$2&amp;"-"&amp;C40&amp;"-0"&amp;COUNTIF($C$8:C40,C40)&amp;"_tw"</f>
        <v>0310-10201004-03_tw</v>
      </c>
      <c r="P40" s="154"/>
      <c r="R40" s="2"/>
      <c r="S40" s="2"/>
      <c r="T40" s="9"/>
    </row>
    <row r="41" spans="2:28" s="92" customFormat="1">
      <c r="B41" s="3" t="s">
        <v>26</v>
      </c>
      <c r="C41" s="139">
        <f>VLOOKUP(B41,[1]代號!$J:$K,2,0)</f>
        <v>10209001</v>
      </c>
      <c r="D41" s="140"/>
      <c r="E41" s="121" t="s">
        <v>805</v>
      </c>
      <c r="F41" s="121"/>
      <c r="G41" s="121"/>
      <c r="H41" s="121"/>
      <c r="I41" s="121"/>
      <c r="J41" s="121"/>
      <c r="K41" s="121"/>
      <c r="L41" s="121"/>
      <c r="M41" s="15"/>
      <c r="N41" s="124">
        <f t="shared" si="0"/>
        <v>4</v>
      </c>
      <c r="O41" s="156" t="str">
        <f>$E$2&amp;"-"&amp;C41&amp;"-0"&amp;COUNTIF($C$8:C41,C41)&amp;"_tw"</f>
        <v>0310-10209001-03_tw</v>
      </c>
      <c r="P41" s="154"/>
      <c r="R41" s="2"/>
      <c r="S41" s="2"/>
      <c r="T41" s="9"/>
    </row>
    <row r="42" spans="2:28" s="92" customFormat="1">
      <c r="B42" s="3" t="s">
        <v>241</v>
      </c>
      <c r="C42" s="139">
        <f>VLOOKUP(B42,[1]代號!$J:$K,2,0)</f>
        <v>10201004</v>
      </c>
      <c r="D42" s="140"/>
      <c r="E42" s="121" t="s">
        <v>806</v>
      </c>
      <c r="F42" s="121"/>
      <c r="G42" s="121"/>
      <c r="H42" s="121"/>
      <c r="I42" s="121"/>
      <c r="J42" s="121"/>
      <c r="K42" s="121"/>
      <c r="L42" s="121"/>
      <c r="M42" s="15"/>
      <c r="N42" s="124">
        <f t="shared" si="0"/>
        <v>18</v>
      </c>
      <c r="O42" s="156" t="str">
        <f>$E$2&amp;"-"&amp;C42&amp;"-0"&amp;COUNTIF($C$8:C42,C42)&amp;"_tw"</f>
        <v>0310-10201004-04_tw</v>
      </c>
      <c r="P42" s="154"/>
      <c r="R42" s="2"/>
      <c r="S42" s="2"/>
      <c r="T42" s="9"/>
    </row>
    <row r="43" spans="2:28" s="92" customFormat="1">
      <c r="B43" s="3" t="s">
        <v>701</v>
      </c>
      <c r="C43" s="139" t="e">
        <f>VLOOKUP(B43,[1]代號!$J:$K,2,0)</f>
        <v>#N/A</v>
      </c>
      <c r="D43" s="140"/>
      <c r="E43" s="121" t="s">
        <v>731</v>
      </c>
      <c r="F43" s="121"/>
      <c r="G43" s="121"/>
      <c r="H43" s="121"/>
      <c r="I43" s="121"/>
      <c r="J43" s="121"/>
      <c r="K43" s="121"/>
      <c r="L43" s="121"/>
      <c r="M43" s="15"/>
      <c r="N43" s="124">
        <f t="shared" si="0"/>
        <v>18</v>
      </c>
      <c r="O43" s="156" t="e">
        <f>$E$2&amp;"-"&amp;C43&amp;"-0"&amp;COUNTIF($C$8:C43,C43)&amp;"_tw"</f>
        <v>#N/A</v>
      </c>
      <c r="P43" s="154"/>
      <c r="R43" s="2"/>
      <c r="S43" s="2"/>
      <c r="T43" s="9"/>
    </row>
    <row r="44" spans="2:28" s="92" customFormat="1">
      <c r="B44" s="3" t="s">
        <v>714</v>
      </c>
      <c r="C44" s="139" t="e">
        <f>VLOOKUP(B44,[1]代號!$J:$K,2,0)</f>
        <v>#N/A</v>
      </c>
      <c r="D44" s="140"/>
      <c r="E44" s="121" t="s">
        <v>741</v>
      </c>
      <c r="F44" s="121"/>
      <c r="G44" s="121"/>
      <c r="H44" s="121"/>
      <c r="I44" s="121"/>
      <c r="J44" s="121"/>
      <c r="K44" s="121"/>
      <c r="L44" s="121"/>
      <c r="M44" s="15"/>
      <c r="N44" s="124">
        <f t="shared" si="0"/>
        <v>12</v>
      </c>
      <c r="O44" s="156" t="e">
        <f>$E$2&amp;"-"&amp;C44&amp;"-0"&amp;COUNTIF($C$8:C44,C44)&amp;"_tw"</f>
        <v>#N/A</v>
      </c>
      <c r="P44" s="154"/>
      <c r="R44" s="2"/>
      <c r="S44" s="2"/>
      <c r="T44" s="9"/>
    </row>
    <row r="45" spans="2:28" s="92" customFormat="1">
      <c r="B45" s="3" t="s">
        <v>699</v>
      </c>
      <c r="C45" s="139"/>
      <c r="D45" s="140"/>
      <c r="E45" s="121" t="s">
        <v>742</v>
      </c>
      <c r="F45" s="121"/>
      <c r="G45" s="121"/>
      <c r="H45" s="121"/>
      <c r="I45" s="121"/>
      <c r="J45" s="121"/>
      <c r="K45" s="121"/>
      <c r="L45" s="121"/>
      <c r="M45" s="15"/>
      <c r="N45" s="124">
        <f t="shared" si="0"/>
        <v>29</v>
      </c>
      <c r="O45" s="156"/>
      <c r="P45" s="154"/>
      <c r="R45" s="2"/>
      <c r="S45" s="2"/>
      <c r="T45" s="9"/>
    </row>
    <row r="46" spans="2:28" s="92" customFormat="1">
      <c r="B46" s="3" t="s">
        <v>714</v>
      </c>
      <c r="C46" s="139" t="e">
        <f>VLOOKUP(B46,[1]代號!$J:$K,2,0)</f>
        <v>#N/A</v>
      </c>
      <c r="D46" s="140"/>
      <c r="E46" s="121" t="s">
        <v>737</v>
      </c>
      <c r="F46" s="121"/>
      <c r="G46" s="121"/>
      <c r="H46" s="121"/>
      <c r="I46" s="121"/>
      <c r="J46" s="121"/>
      <c r="K46" s="121"/>
      <c r="L46" s="121"/>
      <c r="M46" s="15"/>
      <c r="N46" s="124">
        <f t="shared" ref="N46:N47" si="1">LEN(E46)</f>
        <v>3</v>
      </c>
      <c r="O46" s="156" t="e">
        <f>$E$2&amp;"-"&amp;C46&amp;"-0"&amp;COUNTIF($C$8:C46,C46)&amp;"_tw"</f>
        <v>#N/A</v>
      </c>
      <c r="P46" s="154"/>
      <c r="R46" s="2"/>
      <c r="S46" s="2"/>
      <c r="T46" s="9"/>
    </row>
    <row r="47" spans="2:28" s="92" customFormat="1">
      <c r="B47" s="71" t="s">
        <v>735</v>
      </c>
      <c r="C47" s="139"/>
      <c r="D47" s="140"/>
      <c r="E47" s="118" t="s">
        <v>736</v>
      </c>
      <c r="F47" s="121"/>
      <c r="G47" s="121"/>
      <c r="H47" s="121"/>
      <c r="I47" s="121"/>
      <c r="J47" s="121"/>
      <c r="K47" s="121"/>
      <c r="L47" s="121"/>
      <c r="M47" s="15"/>
      <c r="N47" s="124">
        <f t="shared" si="1"/>
        <v>16</v>
      </c>
      <c r="O47" s="156"/>
      <c r="P47" s="154"/>
      <c r="R47" s="2"/>
      <c r="S47" s="2"/>
      <c r="T47" s="9"/>
    </row>
    <row r="48" spans="2:28" s="92" customFormat="1">
      <c r="B48" s="3" t="s">
        <v>699</v>
      </c>
      <c r="C48" s="139"/>
      <c r="D48" s="140"/>
      <c r="E48" s="121" t="s">
        <v>734</v>
      </c>
      <c r="F48" s="121"/>
      <c r="G48" s="121"/>
      <c r="H48" s="121"/>
      <c r="I48" s="121"/>
      <c r="J48" s="121"/>
      <c r="K48" s="121"/>
      <c r="L48" s="121"/>
      <c r="M48" s="15"/>
      <c r="N48" s="124">
        <f t="shared" si="0"/>
        <v>32</v>
      </c>
      <c r="O48" s="156"/>
      <c r="P48" s="154"/>
      <c r="R48" s="2"/>
      <c r="S48" s="2"/>
      <c r="T48" s="9"/>
    </row>
    <row r="49" spans="2:20" s="92" customFormat="1">
      <c r="B49" s="3" t="s">
        <v>699</v>
      </c>
      <c r="C49" s="139"/>
      <c r="D49" s="140"/>
      <c r="E49" s="120" t="s">
        <v>738</v>
      </c>
      <c r="F49" s="121"/>
      <c r="G49" s="121"/>
      <c r="H49" s="121"/>
      <c r="I49" s="121"/>
      <c r="J49" s="121"/>
      <c r="K49" s="121"/>
      <c r="L49" s="121"/>
      <c r="M49" s="15"/>
      <c r="N49" s="124">
        <f t="shared" si="0"/>
        <v>18</v>
      </c>
      <c r="O49" s="156"/>
      <c r="P49" s="154"/>
      <c r="R49" s="2"/>
      <c r="S49" s="2"/>
      <c r="T49" s="9"/>
    </row>
    <row r="50" spans="2:20" s="92" customFormat="1">
      <c r="B50" s="3" t="s">
        <v>696</v>
      </c>
      <c r="C50" s="139">
        <f>VLOOKUP(B50,[1]代號!$J:$K,2,0)</f>
        <v>10209001</v>
      </c>
      <c r="D50" s="140"/>
      <c r="E50" s="121" t="s">
        <v>739</v>
      </c>
      <c r="F50" s="121"/>
      <c r="G50" s="121"/>
      <c r="H50" s="121"/>
      <c r="I50" s="121"/>
      <c r="J50" s="121"/>
      <c r="K50" s="121"/>
      <c r="L50" s="121"/>
      <c r="M50" s="15"/>
      <c r="N50" s="124">
        <f t="shared" si="0"/>
        <v>25</v>
      </c>
      <c r="O50" s="156" t="str">
        <f>$E$2&amp;"-"&amp;C50&amp;"-0"&amp;COUNTIF($C$8:C50,C50)&amp;"_tw"</f>
        <v>0310-10209001-04_tw</v>
      </c>
      <c r="P50" s="154"/>
      <c r="R50" s="2"/>
      <c r="S50" s="2"/>
      <c r="T50" s="9"/>
    </row>
    <row r="51" spans="2:20" s="92" customFormat="1">
      <c r="B51" s="3" t="s">
        <v>755</v>
      </c>
      <c r="C51" s="139">
        <f>VLOOKUP(B51,[1]代號!$J:$K,2,0)</f>
        <v>10209003</v>
      </c>
      <c r="D51" s="140"/>
      <c r="E51" s="121" t="s">
        <v>756</v>
      </c>
      <c r="F51" s="121"/>
      <c r="G51" s="121"/>
      <c r="H51" s="121"/>
      <c r="I51" s="121"/>
      <c r="J51" s="121"/>
      <c r="K51" s="121"/>
      <c r="L51" s="121"/>
      <c r="M51" s="15"/>
      <c r="N51" s="124">
        <f t="shared" si="0"/>
        <v>21</v>
      </c>
      <c r="O51" s="156" t="str">
        <f>$E$2&amp;"-"&amp;C51&amp;"-0"&amp;COUNTIF($C$8:C51,C51)&amp;"_tw"</f>
        <v>0310-10209003-02_tw</v>
      </c>
      <c r="P51" s="154"/>
      <c r="R51" s="2"/>
      <c r="S51" s="2"/>
      <c r="T51" s="9"/>
    </row>
    <row r="52" spans="2:20" s="92" customFormat="1">
      <c r="B52" s="3" t="s">
        <v>241</v>
      </c>
      <c r="C52" s="139">
        <f>VLOOKUP(B52,[1]代號!$J:$K,2,0)</f>
        <v>10201004</v>
      </c>
      <c r="D52" s="140"/>
      <c r="E52" s="121" t="s">
        <v>807</v>
      </c>
      <c r="F52" s="121"/>
      <c r="G52" s="121"/>
      <c r="H52" s="121"/>
      <c r="I52" s="121"/>
      <c r="J52" s="121"/>
      <c r="K52" s="121"/>
      <c r="L52" s="121"/>
      <c r="M52" s="15"/>
      <c r="N52" s="124">
        <f t="shared" si="0"/>
        <v>16</v>
      </c>
      <c r="O52" s="156" t="str">
        <f>$E$2&amp;"-"&amp;C52&amp;"-0"&amp;COUNTIF($C$8:C52,C52)&amp;"_tw"</f>
        <v>0310-10201004-05_tw</v>
      </c>
      <c r="P52" s="154"/>
      <c r="R52" s="2"/>
      <c r="S52" s="2"/>
      <c r="T52" s="9"/>
    </row>
    <row r="53" spans="2:20" s="92" customFormat="1">
      <c r="B53" s="3" t="s">
        <v>701</v>
      </c>
      <c r="C53" s="139" t="e">
        <f>VLOOKUP(B53,[1]代號!$J:$K,2,0)</f>
        <v>#N/A</v>
      </c>
      <c r="D53" s="140"/>
      <c r="E53" s="121" t="s">
        <v>740</v>
      </c>
      <c r="F53" s="121"/>
      <c r="G53" s="121"/>
      <c r="H53" s="121"/>
      <c r="I53" s="121"/>
      <c r="J53" s="121"/>
      <c r="K53" s="121"/>
      <c r="L53" s="121"/>
      <c r="M53" s="15"/>
      <c r="N53" s="124">
        <f t="shared" si="0"/>
        <v>15</v>
      </c>
      <c r="O53" s="156" t="e">
        <f>$E$2&amp;"-"&amp;C53&amp;"-0"&amp;COUNTIF($C$8:C53,C53)&amp;"_tw"</f>
        <v>#N/A</v>
      </c>
      <c r="P53" s="154"/>
      <c r="R53" s="2"/>
      <c r="S53" s="2"/>
      <c r="T53" s="9"/>
    </row>
    <row r="54" spans="2:20" s="92" customFormat="1">
      <c r="B54" s="3"/>
      <c r="C54" s="139"/>
      <c r="D54" s="140"/>
      <c r="E54" s="121"/>
      <c r="F54" s="121"/>
      <c r="G54" s="121"/>
      <c r="H54" s="121"/>
      <c r="I54" s="121"/>
      <c r="J54" s="121"/>
      <c r="K54" s="121"/>
      <c r="L54" s="121"/>
      <c r="M54" s="15"/>
      <c r="N54" s="124"/>
      <c r="O54" s="156"/>
      <c r="P54" s="154"/>
      <c r="R54" s="2"/>
      <c r="S54" s="2"/>
      <c r="T54" s="9"/>
    </row>
    <row r="55" spans="2:20" s="92" customFormat="1">
      <c r="B55" s="3"/>
      <c r="C55" s="139"/>
      <c r="D55" s="140"/>
      <c r="E55" s="121"/>
      <c r="F55" s="121"/>
      <c r="G55" s="121"/>
      <c r="H55" s="121"/>
      <c r="I55" s="121"/>
      <c r="J55" s="121"/>
      <c r="K55" s="121"/>
      <c r="L55" s="121"/>
      <c r="M55" s="15"/>
      <c r="N55" s="124"/>
      <c r="O55" s="156"/>
      <c r="P55" s="154"/>
      <c r="R55" s="2"/>
      <c r="S55" s="2"/>
      <c r="T55" s="9"/>
    </row>
    <row r="56" spans="2:20" s="92" customFormat="1">
      <c r="B56" s="3"/>
      <c r="C56" s="139"/>
      <c r="D56" s="140"/>
      <c r="E56" s="121"/>
      <c r="F56" s="121"/>
      <c r="G56" s="121"/>
      <c r="H56" s="121"/>
      <c r="I56" s="121"/>
      <c r="J56" s="121"/>
      <c r="K56" s="121"/>
      <c r="L56" s="121"/>
      <c r="M56" s="15"/>
      <c r="N56" s="124"/>
      <c r="O56" s="156"/>
      <c r="P56" s="154"/>
      <c r="R56" s="2"/>
      <c r="S56" s="2"/>
      <c r="T56" s="9"/>
    </row>
    <row r="57" spans="2:20" s="92" customFormat="1">
      <c r="B57" s="3"/>
      <c r="C57" s="139"/>
      <c r="D57" s="140"/>
      <c r="E57" s="121"/>
      <c r="F57" s="121"/>
      <c r="G57" s="121"/>
      <c r="H57" s="121"/>
      <c r="I57" s="121"/>
      <c r="J57" s="121"/>
      <c r="K57" s="121"/>
      <c r="L57" s="121"/>
      <c r="M57" s="15"/>
      <c r="N57" s="124"/>
      <c r="O57" s="156"/>
      <c r="P57" s="154"/>
      <c r="R57" s="2"/>
      <c r="S57" s="2"/>
      <c r="T57" s="9"/>
    </row>
    <row r="58" spans="2:20" s="92" customFormat="1">
      <c r="B58" s="52"/>
      <c r="C58" s="139"/>
      <c r="D58" s="140"/>
      <c r="E58" s="53"/>
      <c r="F58" s="121"/>
      <c r="G58" s="121"/>
      <c r="H58" s="121"/>
      <c r="I58" s="121"/>
      <c r="J58" s="121"/>
      <c r="K58" s="121"/>
      <c r="L58" s="121"/>
      <c r="M58" s="15"/>
      <c r="N58" s="124"/>
      <c r="O58" s="163"/>
      <c r="P58" s="154"/>
      <c r="R58" s="2"/>
      <c r="S58" s="2"/>
      <c r="T58" s="9"/>
    </row>
    <row r="59" spans="2:20" s="92" customFormat="1">
      <c r="B59" s="3"/>
      <c r="C59" s="139"/>
      <c r="D59" s="140"/>
      <c r="E59" s="121"/>
      <c r="F59" s="121"/>
      <c r="G59" s="121"/>
      <c r="H59" s="121"/>
      <c r="I59" s="121"/>
      <c r="J59" s="121"/>
      <c r="K59" s="121"/>
      <c r="L59" s="121"/>
      <c r="M59" s="15"/>
      <c r="N59" s="124"/>
      <c r="O59" s="156"/>
      <c r="P59" s="154"/>
      <c r="R59" s="2"/>
      <c r="S59" s="2"/>
      <c r="T59" s="9"/>
    </row>
    <row r="60" spans="2:20" s="92" customFormat="1">
      <c r="B60" s="3"/>
      <c r="C60" s="139"/>
      <c r="D60" s="140"/>
      <c r="E60" s="121"/>
      <c r="F60" s="121"/>
      <c r="G60" s="121"/>
      <c r="H60" s="121"/>
      <c r="I60" s="121"/>
      <c r="J60" s="121"/>
      <c r="K60" s="121"/>
      <c r="L60" s="121"/>
      <c r="M60" s="15"/>
      <c r="N60" s="124"/>
      <c r="O60" s="156"/>
      <c r="P60" s="155"/>
      <c r="R60" s="2"/>
      <c r="S60" s="2"/>
      <c r="T60" s="9"/>
    </row>
    <row r="61" spans="2:20" s="92" customFormat="1">
      <c r="B61" s="3"/>
      <c r="C61" s="139"/>
      <c r="D61" s="140"/>
      <c r="E61" s="121"/>
      <c r="F61" s="121"/>
      <c r="G61" s="121"/>
      <c r="H61" s="121"/>
      <c r="I61" s="121"/>
      <c r="J61" s="121"/>
      <c r="K61" s="121"/>
      <c r="L61" s="121"/>
      <c r="M61" s="15"/>
      <c r="N61" s="124"/>
      <c r="O61" s="156"/>
      <c r="P61" s="155"/>
      <c r="R61" s="2"/>
      <c r="S61" s="2"/>
      <c r="T61" s="9"/>
    </row>
    <row r="62" spans="2:20" s="92" customFormat="1">
      <c r="B62" s="3"/>
      <c r="C62" s="139"/>
      <c r="D62" s="140"/>
      <c r="E62" s="121"/>
      <c r="F62" s="121"/>
      <c r="G62" s="121"/>
      <c r="H62" s="121"/>
      <c r="I62" s="121"/>
      <c r="J62" s="121"/>
      <c r="K62" s="121"/>
      <c r="L62" s="121"/>
      <c r="M62" s="15"/>
      <c r="N62" s="124"/>
      <c r="O62" s="156"/>
      <c r="P62" s="155"/>
      <c r="R62" s="2"/>
      <c r="S62" s="2"/>
      <c r="T62" s="9"/>
    </row>
    <row r="63" spans="2:20" s="92" customFormat="1">
      <c r="B63" s="3"/>
      <c r="C63" s="139"/>
      <c r="D63" s="140"/>
      <c r="E63" s="121"/>
      <c r="F63" s="121"/>
      <c r="G63" s="121"/>
      <c r="H63" s="121"/>
      <c r="I63" s="121"/>
      <c r="J63" s="121"/>
      <c r="K63" s="121"/>
      <c r="L63" s="121"/>
      <c r="M63" s="15"/>
      <c r="N63" s="124"/>
      <c r="O63" s="156"/>
      <c r="P63" s="154"/>
      <c r="R63" s="2"/>
      <c r="S63" s="2"/>
      <c r="T63" s="9"/>
    </row>
    <row r="64" spans="2:20" s="92" customFormat="1">
      <c r="B64" s="3"/>
      <c r="C64" s="139"/>
      <c r="D64" s="140"/>
      <c r="E64" s="121"/>
      <c r="F64" s="121"/>
      <c r="G64" s="121"/>
      <c r="H64" s="121"/>
      <c r="I64" s="121"/>
      <c r="J64" s="121"/>
      <c r="K64" s="121"/>
      <c r="L64" s="121"/>
      <c r="M64" s="15"/>
      <c r="N64" s="124"/>
      <c r="O64" s="156"/>
      <c r="P64" s="154"/>
      <c r="R64" s="2"/>
      <c r="S64" s="2"/>
      <c r="T64" s="9"/>
    </row>
    <row r="65" spans="2:20" s="92" customFormat="1">
      <c r="B65" s="3"/>
      <c r="C65" s="139"/>
      <c r="D65" s="140"/>
      <c r="E65" s="120"/>
      <c r="F65" s="121"/>
      <c r="G65" s="121"/>
      <c r="H65" s="121"/>
      <c r="I65" s="121"/>
      <c r="J65" s="121"/>
      <c r="K65" s="121"/>
      <c r="L65" s="121"/>
      <c r="M65" s="55"/>
      <c r="N65" s="124"/>
      <c r="O65" s="163"/>
      <c r="P65" s="155"/>
      <c r="R65" s="2"/>
      <c r="S65" s="2"/>
      <c r="T65" s="9"/>
    </row>
    <row r="66" spans="2:20" s="92" customFormat="1">
      <c r="B66" s="3"/>
      <c r="C66" s="139"/>
      <c r="D66" s="140"/>
      <c r="E66" s="120"/>
      <c r="F66" s="121"/>
      <c r="G66" s="121"/>
      <c r="H66" s="121"/>
      <c r="I66" s="121"/>
      <c r="J66" s="121"/>
      <c r="K66" s="121"/>
      <c r="L66" s="121"/>
      <c r="M66" s="15"/>
      <c r="N66" s="124"/>
      <c r="O66" s="156"/>
      <c r="P66" s="154"/>
      <c r="R66" s="2"/>
      <c r="S66" s="2"/>
      <c r="T66" s="9"/>
    </row>
    <row r="67" spans="2:20" s="92" customFormat="1">
      <c r="B67" s="3"/>
      <c r="C67" s="139"/>
      <c r="D67" s="140"/>
      <c r="E67" s="121"/>
      <c r="F67" s="121"/>
      <c r="G67" s="121"/>
      <c r="H67" s="121"/>
      <c r="I67" s="121"/>
      <c r="J67" s="121"/>
      <c r="K67" s="121"/>
      <c r="L67" s="121"/>
      <c r="M67" s="15"/>
      <c r="N67" s="124"/>
      <c r="O67" s="163"/>
      <c r="P67" s="154"/>
      <c r="R67" s="2"/>
      <c r="S67" s="2"/>
      <c r="T67" s="9"/>
    </row>
    <row r="68" spans="2:20" s="92" customFormat="1">
      <c r="B68" s="52"/>
      <c r="C68" s="139"/>
      <c r="D68" s="140"/>
      <c r="E68" s="118"/>
      <c r="F68" s="121"/>
      <c r="G68" s="121"/>
      <c r="H68" s="121"/>
      <c r="I68" s="121"/>
      <c r="J68" s="121"/>
      <c r="K68" s="121"/>
      <c r="L68" s="121"/>
      <c r="M68" s="15"/>
      <c r="N68" s="124"/>
      <c r="O68" s="163"/>
      <c r="P68" s="154"/>
      <c r="R68" s="2"/>
      <c r="S68" s="2"/>
      <c r="T68" s="9"/>
    </row>
    <row r="69" spans="2:20" s="92" customFormat="1">
      <c r="B69" s="3"/>
      <c r="C69" s="139"/>
      <c r="D69" s="140"/>
      <c r="E69" s="121"/>
      <c r="F69" s="121"/>
      <c r="G69" s="121"/>
      <c r="H69" s="121"/>
      <c r="I69" s="121"/>
      <c r="J69" s="121"/>
      <c r="K69" s="121"/>
      <c r="L69" s="121"/>
      <c r="M69" s="15"/>
      <c r="N69" s="124"/>
      <c r="O69" s="156"/>
      <c r="P69" s="154"/>
      <c r="R69" s="2"/>
      <c r="S69" s="2"/>
      <c r="T69" s="9"/>
    </row>
    <row r="70" spans="2:20" s="92" customFormat="1">
      <c r="B70" s="3"/>
      <c r="C70" s="139"/>
      <c r="D70" s="140"/>
      <c r="E70" s="121"/>
      <c r="F70" s="121"/>
      <c r="G70" s="121"/>
      <c r="H70" s="121"/>
      <c r="I70" s="121"/>
      <c r="J70" s="121"/>
      <c r="K70" s="121"/>
      <c r="L70" s="121"/>
      <c r="M70" s="15"/>
      <c r="N70" s="124"/>
      <c r="O70" s="156"/>
      <c r="P70" s="154"/>
      <c r="R70" s="2"/>
      <c r="S70" s="2"/>
      <c r="T70" s="9"/>
    </row>
    <row r="71" spans="2:20" s="92" customFormat="1">
      <c r="B71" s="2"/>
      <c r="C71" s="139"/>
      <c r="D71" s="140"/>
      <c r="E71" s="2"/>
      <c r="F71" s="2"/>
      <c r="G71" s="2"/>
      <c r="H71" s="2"/>
      <c r="I71" s="2"/>
      <c r="J71" s="2"/>
      <c r="K71" s="2"/>
      <c r="L71" s="2"/>
      <c r="M71" s="2"/>
      <c r="N71" s="2"/>
      <c r="O71" s="91"/>
      <c r="P71" s="91"/>
      <c r="R71" s="2"/>
      <c r="S71" s="2"/>
      <c r="T71" s="9"/>
    </row>
    <row r="72" spans="2:20" s="92" customFormat="1">
      <c r="B72" s="2"/>
      <c r="C72" s="142"/>
      <c r="D72" s="140"/>
      <c r="E72" s="2"/>
      <c r="F72" s="2"/>
      <c r="G72" s="2"/>
      <c r="H72" s="2"/>
      <c r="I72" s="2"/>
      <c r="J72" s="2"/>
      <c r="K72" s="2"/>
      <c r="L72" s="2"/>
      <c r="M72" s="2"/>
      <c r="N72" s="2"/>
      <c r="O72" s="91"/>
      <c r="P72" s="91"/>
      <c r="R72" s="2"/>
      <c r="S72" s="2"/>
      <c r="T72" s="9"/>
    </row>
    <row r="73" spans="2:20" s="92" customFormat="1">
      <c r="B73" s="2"/>
      <c r="C73" s="142"/>
      <c r="D73" s="140"/>
      <c r="E73" s="2"/>
      <c r="F73" s="2"/>
      <c r="G73" s="2"/>
      <c r="H73" s="2"/>
      <c r="I73" s="2"/>
      <c r="J73" s="2"/>
      <c r="K73" s="2"/>
      <c r="L73" s="2"/>
      <c r="M73" s="2"/>
      <c r="N73" s="2"/>
      <c r="O73" s="91"/>
      <c r="P73" s="91"/>
      <c r="R73" s="2"/>
      <c r="S73" s="2"/>
      <c r="T73" s="9"/>
    </row>
    <row r="74" spans="2:20" s="92" customFormat="1">
      <c r="B74" s="2"/>
      <c r="C74" s="142"/>
      <c r="D74" s="140"/>
      <c r="E74" s="2"/>
      <c r="F74" s="2"/>
      <c r="G74" s="2"/>
      <c r="H74" s="2"/>
      <c r="I74" s="2"/>
      <c r="J74" s="2"/>
      <c r="K74" s="2"/>
      <c r="L74" s="2"/>
      <c r="M74" s="2"/>
      <c r="N74" s="2"/>
      <c r="O74" s="91"/>
      <c r="P74" s="91"/>
      <c r="R74" s="2"/>
      <c r="S74" s="2"/>
      <c r="T74" s="9"/>
    </row>
    <row r="75" spans="2:20" s="92" customFormat="1">
      <c r="B75" s="2"/>
      <c r="C75" s="142"/>
      <c r="D75" s="140"/>
      <c r="E75" s="2"/>
      <c r="F75" s="2"/>
      <c r="G75" s="2"/>
      <c r="H75" s="2"/>
      <c r="I75" s="2"/>
      <c r="J75" s="2"/>
      <c r="K75" s="2"/>
      <c r="L75" s="2"/>
      <c r="M75" s="2"/>
      <c r="N75" s="2"/>
      <c r="O75" s="91"/>
      <c r="P75" s="91"/>
      <c r="R75" s="2"/>
      <c r="S75" s="2"/>
      <c r="T75" s="9"/>
    </row>
    <row r="76" spans="2:20">
      <c r="C76" s="142"/>
      <c r="D76" s="140"/>
    </row>
    <row r="77" spans="2:20">
      <c r="C77" s="142"/>
      <c r="D77" s="140"/>
    </row>
    <row r="78" spans="2:20">
      <c r="C78" s="142"/>
      <c r="D78" s="140"/>
    </row>
    <row r="79" spans="2:20">
      <c r="C79" s="142"/>
    </row>
    <row r="80" spans="2:20">
      <c r="C80" s="142"/>
    </row>
    <row r="81" spans="3:3">
      <c r="C81" s="142"/>
    </row>
    <row r="82" spans="3:3">
      <c r="C82" s="142"/>
    </row>
    <row r="83" spans="3:3">
      <c r="C83" s="142"/>
    </row>
    <row r="84" spans="3:3">
      <c r="C84" s="142"/>
    </row>
    <row r="85" spans="3:3">
      <c r="C85" s="144"/>
    </row>
  </sheetData>
  <autoFilter ref="B5:Q71">
    <filterColumn colId="3" showButton="0"/>
    <filterColumn colId="4" showButton="0"/>
    <filterColumn colId="5" showButton="0"/>
    <filterColumn colId="6" showButton="0"/>
    <filterColumn colId="7" showButton="0"/>
    <filterColumn colId="8" showButton="0"/>
    <filterColumn colId="9" showButton="0"/>
    <filterColumn colId="10" showButton="0"/>
  </autoFilter>
  <mergeCells count="2">
    <mergeCell ref="E4:N4"/>
    <mergeCell ref="E5:M5"/>
  </mergeCells>
  <phoneticPr fontId="5" type="noConversion"/>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8"/>
  <sheetViews>
    <sheetView workbookViewId="0">
      <selection activeCell="K8" sqref="K8"/>
    </sheetView>
  </sheetViews>
  <sheetFormatPr defaultColWidth="9.140625" defaultRowHeight="21.75"/>
  <cols>
    <col min="1" max="2" width="9.140625" style="4"/>
    <col min="3" max="3" width="9.85546875" style="4" customWidth="1"/>
    <col min="4" max="4" width="9.140625" style="4"/>
    <col min="5" max="5" width="9.28515625" style="4" bestFit="1" customWidth="1"/>
    <col min="6" max="6" width="11" style="4" bestFit="1" customWidth="1"/>
    <col min="7" max="7" width="19.140625" style="4" customWidth="1"/>
    <col min="8" max="8" width="31.85546875" style="4" customWidth="1"/>
    <col min="9" max="9" width="8.28515625" style="4" customWidth="1"/>
    <col min="10" max="10" width="38.140625" style="176" customWidth="1"/>
    <col min="11" max="11" width="21.85546875" style="176" customWidth="1"/>
    <col min="12" max="15" width="9.140625" style="4"/>
    <col min="16" max="16" width="12.7109375" style="4" customWidth="1"/>
    <col min="17" max="17" width="14.85546875" style="4" customWidth="1"/>
    <col min="18" max="16384" width="9.140625" style="4"/>
  </cols>
  <sheetData>
    <row r="1" spans="1:14" ht="27" customHeight="1">
      <c r="A1" s="4" t="s">
        <v>22</v>
      </c>
      <c r="E1" s="4" t="s">
        <v>23</v>
      </c>
      <c r="J1" s="164" t="s">
        <v>204</v>
      </c>
      <c r="K1" s="165" t="s">
        <v>205</v>
      </c>
      <c r="N1" s="4" t="s">
        <v>28</v>
      </c>
    </row>
    <row r="2" spans="1:14" ht="17.25">
      <c r="A2" s="99" t="s">
        <v>83</v>
      </c>
      <c r="B2" s="99" t="s">
        <v>206</v>
      </c>
      <c r="C2" s="99" t="s">
        <v>207</v>
      </c>
      <c r="E2" s="99" t="s">
        <v>124</v>
      </c>
      <c r="F2" s="99" t="s">
        <v>208</v>
      </c>
      <c r="G2" s="99" t="s">
        <v>207</v>
      </c>
      <c r="J2" s="166"/>
      <c r="K2" s="167" t="s">
        <v>209</v>
      </c>
      <c r="M2" s="4" t="s">
        <v>210</v>
      </c>
      <c r="N2" s="51" t="s">
        <v>211</v>
      </c>
    </row>
    <row r="3" spans="1:14" ht="17.25">
      <c r="A3" s="146">
        <v>0</v>
      </c>
      <c r="B3" s="146" t="s">
        <v>212</v>
      </c>
      <c r="C3" s="93" t="s">
        <v>213</v>
      </c>
      <c r="E3" s="7">
        <v>1</v>
      </c>
      <c r="F3" s="146" t="s">
        <v>214</v>
      </c>
      <c r="G3" s="93" t="s">
        <v>10</v>
      </c>
      <c r="J3" s="166"/>
      <c r="K3" s="168" t="s">
        <v>215</v>
      </c>
    </row>
    <row r="4" spans="1:14" ht="17.25">
      <c r="A4" s="146">
        <v>1</v>
      </c>
      <c r="B4" s="146" t="s">
        <v>216</v>
      </c>
      <c r="C4" s="93" t="s">
        <v>217</v>
      </c>
      <c r="E4" s="7">
        <v>2</v>
      </c>
      <c r="F4" s="146" t="s">
        <v>218</v>
      </c>
      <c r="G4" s="93" t="s">
        <v>11</v>
      </c>
      <c r="J4" s="166"/>
      <c r="K4" s="169" t="s">
        <v>219</v>
      </c>
      <c r="M4" s="180" t="s">
        <v>340</v>
      </c>
      <c r="N4" s="20" t="s">
        <v>220</v>
      </c>
    </row>
    <row r="5" spans="1:14" ht="17.25">
      <c r="A5" s="146">
        <v>2</v>
      </c>
      <c r="B5" s="146" t="s">
        <v>221</v>
      </c>
      <c r="C5" s="93" t="s">
        <v>222</v>
      </c>
      <c r="E5" s="7">
        <v>3</v>
      </c>
      <c r="F5" s="146" t="s">
        <v>223</v>
      </c>
      <c r="G5" s="93" t="s">
        <v>12</v>
      </c>
      <c r="J5" s="170" t="s">
        <v>224</v>
      </c>
      <c r="K5" s="171">
        <v>10201000</v>
      </c>
      <c r="M5" s="180" t="s">
        <v>341</v>
      </c>
      <c r="N5" s="54" t="s">
        <v>225</v>
      </c>
    </row>
    <row r="6" spans="1:14" ht="17.25">
      <c r="A6" s="146">
        <v>3</v>
      </c>
      <c r="B6" s="146" t="s">
        <v>226</v>
      </c>
      <c r="C6" s="93" t="s">
        <v>227</v>
      </c>
      <c r="E6" s="7">
        <v>4</v>
      </c>
      <c r="F6" s="146" t="s">
        <v>228</v>
      </c>
      <c r="G6" s="93" t="s">
        <v>13</v>
      </c>
      <c r="J6" s="170" t="s">
        <v>229</v>
      </c>
      <c r="K6" s="171">
        <v>10201001</v>
      </c>
      <c r="M6" s="4" t="s">
        <v>342</v>
      </c>
      <c r="N6" s="20" t="s">
        <v>230</v>
      </c>
    </row>
    <row r="7" spans="1:14" ht="17.25">
      <c r="A7" s="146">
        <v>4</v>
      </c>
      <c r="B7" s="146" t="s">
        <v>231</v>
      </c>
      <c r="C7" s="93" t="s">
        <v>232</v>
      </c>
      <c r="E7" s="7">
        <v>5</v>
      </c>
      <c r="F7" s="146" t="s">
        <v>233</v>
      </c>
      <c r="G7" s="93" t="s">
        <v>14</v>
      </c>
      <c r="J7" s="170" t="s">
        <v>127</v>
      </c>
      <c r="K7" s="171">
        <v>10201002</v>
      </c>
      <c r="M7" s="4" t="s">
        <v>430</v>
      </c>
    </row>
    <row r="8" spans="1:14" ht="17.25">
      <c r="A8" s="146">
        <v>5</v>
      </c>
      <c r="B8" s="146" t="s">
        <v>234</v>
      </c>
      <c r="C8" s="93" t="s">
        <v>235</v>
      </c>
      <c r="E8" s="7">
        <v>6</v>
      </c>
      <c r="F8" s="146" t="s">
        <v>236</v>
      </c>
      <c r="G8" s="93" t="s">
        <v>15</v>
      </c>
      <c r="J8" s="170" t="s">
        <v>237</v>
      </c>
      <c r="K8" s="171">
        <v>10201003</v>
      </c>
      <c r="M8" s="4" t="s">
        <v>431</v>
      </c>
    </row>
    <row r="9" spans="1:14" ht="17.25">
      <c r="A9" s="146">
        <v>6</v>
      </c>
      <c r="B9" s="146" t="s">
        <v>238</v>
      </c>
      <c r="C9" s="93" t="s">
        <v>239</v>
      </c>
      <c r="E9" s="7">
        <v>7</v>
      </c>
      <c r="F9" s="7" t="s">
        <v>240</v>
      </c>
      <c r="G9" s="93" t="s">
        <v>16</v>
      </c>
      <c r="J9" s="170" t="s">
        <v>241</v>
      </c>
      <c r="K9" s="171">
        <v>10201004</v>
      </c>
    </row>
    <row r="10" spans="1:14" ht="17.25">
      <c r="E10" s="7">
        <v>8</v>
      </c>
      <c r="F10" s="7" t="s">
        <v>242</v>
      </c>
      <c r="G10" s="93" t="s">
        <v>17</v>
      </c>
      <c r="J10" s="170" t="s">
        <v>243</v>
      </c>
      <c r="K10" s="171">
        <v>10201005</v>
      </c>
      <c r="N10" s="4" t="s">
        <v>811</v>
      </c>
    </row>
    <row r="11" spans="1:14" ht="17.25">
      <c r="E11" s="7">
        <v>9</v>
      </c>
      <c r="F11" s="7" t="s">
        <v>244</v>
      </c>
      <c r="G11" s="93" t="s">
        <v>18</v>
      </c>
      <c r="J11" s="170" t="s">
        <v>245</v>
      </c>
      <c r="K11" s="171">
        <v>10201006</v>
      </c>
    </row>
    <row r="12" spans="1:14" ht="17.25">
      <c r="E12" s="7">
        <v>10</v>
      </c>
      <c r="F12" s="7" t="s">
        <v>246</v>
      </c>
      <c r="G12" s="93" t="s">
        <v>19</v>
      </c>
      <c r="J12" s="170" t="s">
        <v>110</v>
      </c>
      <c r="K12" s="171">
        <v>10201007</v>
      </c>
    </row>
    <row r="13" spans="1:14" ht="17.25">
      <c r="E13" s="7">
        <v>11</v>
      </c>
      <c r="F13" s="7" t="s">
        <v>247</v>
      </c>
      <c r="G13" s="93" t="s">
        <v>20</v>
      </c>
      <c r="J13" s="170" t="s">
        <v>111</v>
      </c>
      <c r="K13" s="171">
        <v>10201008</v>
      </c>
    </row>
    <row r="14" spans="1:14" ht="17.25">
      <c r="E14" s="7">
        <v>12</v>
      </c>
      <c r="F14" s="7" t="s">
        <v>248</v>
      </c>
      <c r="G14" s="93" t="s">
        <v>21</v>
      </c>
      <c r="J14" s="170" t="s">
        <v>249</v>
      </c>
      <c r="K14" s="171">
        <v>10201009</v>
      </c>
    </row>
    <row r="15" spans="1:14" ht="17.25">
      <c r="J15" s="170" t="s">
        <v>250</v>
      </c>
      <c r="K15" s="171">
        <v>10201010</v>
      </c>
    </row>
    <row r="16" spans="1:14" ht="17.25">
      <c r="J16" s="170" t="s">
        <v>251</v>
      </c>
      <c r="K16" s="171">
        <v>10201011</v>
      </c>
    </row>
    <row r="17" spans="5:11" ht="17.25">
      <c r="E17" s="4" t="s">
        <v>252</v>
      </c>
      <c r="F17" s="51" t="s">
        <v>253</v>
      </c>
      <c r="J17" s="170" t="s">
        <v>254</v>
      </c>
      <c r="K17" s="171">
        <v>10201012</v>
      </c>
    </row>
    <row r="18" spans="5:11" ht="17.25">
      <c r="E18" s="99" t="s">
        <v>255</v>
      </c>
      <c r="F18" s="99" t="s">
        <v>256</v>
      </c>
      <c r="G18" s="99" t="s">
        <v>257</v>
      </c>
      <c r="J18" s="170" t="s">
        <v>258</v>
      </c>
      <c r="K18" s="171">
        <v>10201013</v>
      </c>
    </row>
    <row r="19" spans="5:11" ht="17.25">
      <c r="E19" s="7">
        <v>1</v>
      </c>
      <c r="F19" s="146" t="s">
        <v>259</v>
      </c>
      <c r="G19" s="172" t="s">
        <v>260</v>
      </c>
      <c r="H19" s="54" t="s">
        <v>261</v>
      </c>
      <c r="J19" s="170" t="s">
        <v>262</v>
      </c>
      <c r="K19" s="171">
        <v>10201014</v>
      </c>
    </row>
    <row r="20" spans="5:11" ht="17.25">
      <c r="E20" s="7">
        <v>2</v>
      </c>
      <c r="F20" s="146" t="s">
        <v>263</v>
      </c>
      <c r="G20" s="172" t="s">
        <v>264</v>
      </c>
      <c r="H20" s="54" t="s">
        <v>265</v>
      </c>
      <c r="J20" s="170" t="s">
        <v>266</v>
      </c>
      <c r="K20" s="171">
        <v>10201015</v>
      </c>
    </row>
    <row r="21" spans="5:11" ht="17.25">
      <c r="E21" s="7">
        <v>3</v>
      </c>
      <c r="F21" s="146" t="s">
        <v>267</v>
      </c>
      <c r="G21" s="172" t="s">
        <v>268</v>
      </c>
      <c r="H21" s="54" t="s">
        <v>269</v>
      </c>
      <c r="J21" s="170" t="s">
        <v>270</v>
      </c>
      <c r="K21" s="171">
        <v>10201016</v>
      </c>
    </row>
    <row r="22" spans="5:11" ht="17.25">
      <c r="E22" s="7">
        <v>4</v>
      </c>
      <c r="F22" s="146" t="s">
        <v>271</v>
      </c>
      <c r="G22" s="172" t="s">
        <v>272</v>
      </c>
      <c r="H22" s="54" t="s">
        <v>273</v>
      </c>
      <c r="J22" s="170" t="s">
        <v>274</v>
      </c>
      <c r="K22" s="171">
        <v>10201017</v>
      </c>
    </row>
    <row r="23" spans="5:11" ht="17.25">
      <c r="E23" s="7">
        <v>5</v>
      </c>
      <c r="F23" s="146" t="s">
        <v>275</v>
      </c>
      <c r="G23" s="172" t="s">
        <v>276</v>
      </c>
      <c r="H23" s="54" t="s">
        <v>277</v>
      </c>
      <c r="J23" s="170" t="s">
        <v>278</v>
      </c>
      <c r="K23" s="171">
        <v>10201018</v>
      </c>
    </row>
    <row r="24" spans="5:11" ht="17.25">
      <c r="E24" s="7">
        <v>6</v>
      </c>
      <c r="F24" s="146" t="s">
        <v>279</v>
      </c>
      <c r="G24" s="172" t="s">
        <v>280</v>
      </c>
      <c r="H24" s="54" t="s">
        <v>281</v>
      </c>
      <c r="J24" s="170" t="s">
        <v>282</v>
      </c>
      <c r="K24" s="171">
        <v>10201019</v>
      </c>
    </row>
    <row r="25" spans="5:11" ht="17.25">
      <c r="J25" s="170" t="s">
        <v>283</v>
      </c>
      <c r="K25" s="171">
        <v>10201020</v>
      </c>
    </row>
    <row r="26" spans="5:11" ht="17.25">
      <c r="J26" s="170" t="s">
        <v>284</v>
      </c>
      <c r="K26" s="171">
        <v>10201021</v>
      </c>
    </row>
    <row r="27" spans="5:11" ht="17.25">
      <c r="E27" s="4" t="s">
        <v>285</v>
      </c>
      <c r="J27" s="170" t="s">
        <v>286</v>
      </c>
      <c r="K27" s="171">
        <v>10201022</v>
      </c>
    </row>
    <row r="28" spans="5:11" ht="17.25">
      <c r="E28" s="99" t="s">
        <v>287</v>
      </c>
      <c r="F28" s="99" t="s">
        <v>288</v>
      </c>
      <c r="G28" s="99" t="s">
        <v>289</v>
      </c>
      <c r="J28" s="170" t="s">
        <v>290</v>
      </c>
      <c r="K28" s="171">
        <v>10201023</v>
      </c>
    </row>
    <row r="29" spans="5:11" ht="17.25">
      <c r="E29" s="162">
        <v>1</v>
      </c>
      <c r="F29" s="151">
        <v>10201000</v>
      </c>
      <c r="G29" s="152" t="s">
        <v>202</v>
      </c>
      <c r="J29" s="170" t="s">
        <v>291</v>
      </c>
      <c r="K29" s="171">
        <v>10201024</v>
      </c>
    </row>
    <row r="30" spans="5:11" ht="17.25">
      <c r="E30" s="162">
        <v>2</v>
      </c>
      <c r="F30" s="151">
        <v>10201001</v>
      </c>
      <c r="G30" s="152" t="s">
        <v>292</v>
      </c>
      <c r="J30" s="170" t="s">
        <v>293</v>
      </c>
      <c r="K30" s="171">
        <v>10201025</v>
      </c>
    </row>
    <row r="31" spans="5:11" ht="17.25">
      <c r="E31" s="162">
        <v>3</v>
      </c>
      <c r="F31" s="151">
        <v>10201002</v>
      </c>
      <c r="G31" s="152" t="s">
        <v>123</v>
      </c>
      <c r="J31" s="170" t="s">
        <v>294</v>
      </c>
      <c r="K31" s="171">
        <v>10201026</v>
      </c>
    </row>
    <row r="32" spans="5:11" ht="17.25">
      <c r="E32" s="162">
        <v>4</v>
      </c>
      <c r="F32" s="151">
        <v>10201003</v>
      </c>
      <c r="G32" s="152" t="s">
        <v>295</v>
      </c>
      <c r="J32" s="170" t="s">
        <v>296</v>
      </c>
      <c r="K32" s="171">
        <v>10201027</v>
      </c>
    </row>
    <row r="33" spans="5:11" ht="17.25">
      <c r="E33" s="162">
        <v>5</v>
      </c>
      <c r="F33" s="151">
        <v>10201004</v>
      </c>
      <c r="G33" s="152" t="s">
        <v>297</v>
      </c>
      <c r="J33" s="170" t="s">
        <v>298</v>
      </c>
      <c r="K33" s="171">
        <v>10201028</v>
      </c>
    </row>
    <row r="34" spans="5:11" ht="17.25">
      <c r="E34" s="162">
        <v>6</v>
      </c>
      <c r="F34" s="151">
        <v>10201005</v>
      </c>
      <c r="G34" s="152" t="s">
        <v>299</v>
      </c>
      <c r="J34" s="170" t="s">
        <v>300</v>
      </c>
      <c r="K34" s="171">
        <v>10201029</v>
      </c>
    </row>
    <row r="35" spans="5:11" ht="17.25">
      <c r="E35" s="162">
        <v>7</v>
      </c>
      <c r="F35" s="151">
        <v>10201006</v>
      </c>
      <c r="G35" s="152" t="s">
        <v>301</v>
      </c>
      <c r="J35" s="170" t="s">
        <v>302</v>
      </c>
      <c r="K35" s="171">
        <v>10201030</v>
      </c>
    </row>
    <row r="36" spans="5:11" ht="17.25">
      <c r="E36" s="162">
        <v>8</v>
      </c>
      <c r="F36" s="173">
        <v>10209003</v>
      </c>
      <c r="G36" s="174" t="s">
        <v>27</v>
      </c>
      <c r="J36" s="170" t="s">
        <v>303</v>
      </c>
      <c r="K36" s="171">
        <v>10201031</v>
      </c>
    </row>
    <row r="37" spans="5:11" ht="17.25">
      <c r="E37" s="162">
        <v>9</v>
      </c>
      <c r="F37" s="173">
        <v>10209011</v>
      </c>
      <c r="G37" s="174" t="s">
        <v>109</v>
      </c>
      <c r="J37" s="170" t="s">
        <v>304</v>
      </c>
      <c r="K37" s="171">
        <v>10201032</v>
      </c>
    </row>
    <row r="38" spans="5:11" ht="17.25">
      <c r="E38" s="162">
        <v>10</v>
      </c>
      <c r="F38" s="173">
        <v>10209015</v>
      </c>
      <c r="G38" s="174" t="s">
        <v>104</v>
      </c>
      <c r="J38" s="170" t="s">
        <v>305</v>
      </c>
      <c r="K38" s="171">
        <v>10201033</v>
      </c>
    </row>
    <row r="39" spans="5:11" ht="17.25">
      <c r="E39" s="162">
        <v>11</v>
      </c>
      <c r="F39" s="173">
        <v>10209007</v>
      </c>
      <c r="G39" s="174" t="s">
        <v>306</v>
      </c>
      <c r="J39" s="170" t="s">
        <v>307</v>
      </c>
      <c r="K39" s="171">
        <v>10201034</v>
      </c>
    </row>
    <row r="40" spans="5:11" ht="17.25">
      <c r="E40" s="162">
        <v>12</v>
      </c>
      <c r="F40" s="173"/>
      <c r="G40" s="174" t="s">
        <v>203</v>
      </c>
      <c r="J40" s="170" t="s">
        <v>308</v>
      </c>
      <c r="K40" s="171">
        <v>10201035</v>
      </c>
    </row>
    <row r="41" spans="5:11" ht="17.25">
      <c r="E41" s="162">
        <v>13</v>
      </c>
      <c r="F41" s="173"/>
      <c r="G41" s="174" t="s">
        <v>309</v>
      </c>
      <c r="J41" s="170" t="s">
        <v>310</v>
      </c>
      <c r="K41" s="171">
        <v>10201036</v>
      </c>
    </row>
    <row r="42" spans="5:11" ht="17.25">
      <c r="E42" s="162">
        <v>14</v>
      </c>
      <c r="F42" s="173"/>
      <c r="G42" s="174" t="s">
        <v>311</v>
      </c>
      <c r="J42" s="170" t="s">
        <v>312</v>
      </c>
      <c r="K42" s="171">
        <v>10201037</v>
      </c>
    </row>
    <row r="43" spans="5:11" ht="17.25">
      <c r="E43" s="162">
        <v>15</v>
      </c>
      <c r="F43" s="173"/>
      <c r="G43" s="174" t="s">
        <v>313</v>
      </c>
      <c r="J43" s="170" t="s">
        <v>314</v>
      </c>
      <c r="K43" s="171">
        <v>10201038</v>
      </c>
    </row>
    <row r="44" spans="5:11" ht="17.25">
      <c r="E44" s="162">
        <v>16</v>
      </c>
      <c r="F44" s="173"/>
      <c r="G44" s="174" t="s">
        <v>315</v>
      </c>
      <c r="J44" s="170" t="s">
        <v>316</v>
      </c>
      <c r="K44" s="171">
        <v>10201039</v>
      </c>
    </row>
    <row r="45" spans="5:11" ht="17.25">
      <c r="E45" s="162"/>
      <c r="F45" s="162"/>
      <c r="G45" s="162"/>
      <c r="J45" s="170" t="s">
        <v>317</v>
      </c>
      <c r="K45" s="171">
        <v>10201040</v>
      </c>
    </row>
    <row r="46" spans="5:11" ht="17.25">
      <c r="E46" s="4" t="s">
        <v>348</v>
      </c>
      <c r="J46" s="170" t="s">
        <v>318</v>
      </c>
      <c r="K46" s="171">
        <v>10201041</v>
      </c>
    </row>
    <row r="47" spans="5:11" ht="17.25">
      <c r="E47" s="181"/>
      <c r="F47" s="181" t="s">
        <v>349</v>
      </c>
      <c r="G47" s="181" t="s">
        <v>350</v>
      </c>
      <c r="J47" s="170" t="s">
        <v>319</v>
      </c>
      <c r="K47" s="171">
        <v>10201042</v>
      </c>
    </row>
    <row r="48" spans="5:11" ht="17.25">
      <c r="E48" s="182">
        <v>1</v>
      </c>
      <c r="G48" s="183" t="s">
        <v>351</v>
      </c>
      <c r="J48" s="170" t="s">
        <v>320</v>
      </c>
      <c r="K48" s="171">
        <v>10201043</v>
      </c>
    </row>
    <row r="49" spans="5:11" ht="17.25">
      <c r="E49" s="182">
        <v>2</v>
      </c>
      <c r="F49" s="4">
        <v>40100001</v>
      </c>
      <c r="G49" s="183" t="s">
        <v>370</v>
      </c>
      <c r="J49" s="170" t="s">
        <v>321</v>
      </c>
      <c r="K49" s="171">
        <v>10201044</v>
      </c>
    </row>
    <row r="50" spans="5:11" ht="17.25">
      <c r="E50" s="182">
        <v>3</v>
      </c>
      <c r="G50" s="183" t="s">
        <v>352</v>
      </c>
      <c r="J50" s="170" t="s">
        <v>322</v>
      </c>
      <c r="K50" s="171">
        <v>10201045</v>
      </c>
    </row>
    <row r="51" spans="5:11" ht="17.25">
      <c r="E51" s="182">
        <v>4</v>
      </c>
      <c r="G51" s="183" t="s">
        <v>353</v>
      </c>
      <c r="J51" s="170" t="s">
        <v>323</v>
      </c>
      <c r="K51" s="171">
        <v>10201046</v>
      </c>
    </row>
    <row r="52" spans="5:11" ht="17.25">
      <c r="E52" s="182">
        <v>5</v>
      </c>
      <c r="F52" s="4">
        <v>40100011</v>
      </c>
      <c r="G52" s="183" t="s">
        <v>354</v>
      </c>
      <c r="J52" s="170" t="s">
        <v>324</v>
      </c>
      <c r="K52" s="171">
        <v>10201047</v>
      </c>
    </row>
    <row r="53" spans="5:11" ht="17.25">
      <c r="E53" s="182">
        <v>6</v>
      </c>
      <c r="G53" s="183" t="s">
        <v>355</v>
      </c>
      <c r="J53" s="170" t="s">
        <v>325</v>
      </c>
      <c r="K53" s="171">
        <v>10201048</v>
      </c>
    </row>
    <row r="54" spans="5:11" ht="17.25">
      <c r="E54" s="182">
        <v>7</v>
      </c>
      <c r="G54" s="183" t="s">
        <v>371</v>
      </c>
      <c r="J54" s="170" t="s">
        <v>326</v>
      </c>
      <c r="K54" s="171">
        <v>10201049</v>
      </c>
    </row>
    <row r="55" spans="5:11" ht="17.25">
      <c r="E55" s="182">
        <v>8</v>
      </c>
      <c r="G55" s="183" t="s">
        <v>356</v>
      </c>
      <c r="J55" s="170" t="s">
        <v>327</v>
      </c>
      <c r="K55" s="171">
        <v>10201050</v>
      </c>
    </row>
    <row r="56" spans="5:11" ht="17.25">
      <c r="E56" s="182">
        <v>9</v>
      </c>
      <c r="F56" s="4">
        <v>40100012</v>
      </c>
      <c r="G56" s="183" t="s">
        <v>357</v>
      </c>
      <c r="J56" s="170" t="e">
        <v>#N/A</v>
      </c>
      <c r="K56" s="171">
        <v>10201051</v>
      </c>
    </row>
    <row r="57" spans="5:11" ht="17.25">
      <c r="E57" s="182">
        <v>10</v>
      </c>
      <c r="F57" s="4">
        <v>40100013</v>
      </c>
      <c r="G57" s="183" t="s">
        <v>358</v>
      </c>
      <c r="J57" s="170" t="s">
        <v>328</v>
      </c>
      <c r="K57" s="171">
        <v>10209000</v>
      </c>
    </row>
    <row r="58" spans="5:11" ht="17.25">
      <c r="E58" s="182">
        <v>11</v>
      </c>
      <c r="F58" s="4">
        <v>40100014</v>
      </c>
      <c r="G58" s="183" t="s">
        <v>359</v>
      </c>
      <c r="J58" s="170" t="s">
        <v>26</v>
      </c>
      <c r="K58" s="171">
        <v>10209001</v>
      </c>
    </row>
    <row r="59" spans="5:11" ht="17.25">
      <c r="E59" s="182">
        <v>12</v>
      </c>
      <c r="F59" s="4">
        <v>40100015</v>
      </c>
      <c r="G59" s="183" t="s">
        <v>407</v>
      </c>
      <c r="J59" s="170" t="s">
        <v>329</v>
      </c>
      <c r="K59" s="171">
        <v>10209002</v>
      </c>
    </row>
    <row r="60" spans="5:11" ht="17.25">
      <c r="E60" s="182">
        <v>13</v>
      </c>
      <c r="F60" s="4">
        <v>40100016</v>
      </c>
      <c r="G60" s="183" t="s">
        <v>360</v>
      </c>
      <c r="J60" s="170" t="s">
        <v>330</v>
      </c>
      <c r="K60" s="171">
        <v>10209003</v>
      </c>
    </row>
    <row r="61" spans="5:11" ht="17.25">
      <c r="E61" s="182">
        <v>14</v>
      </c>
      <c r="F61" s="4">
        <v>40100017</v>
      </c>
      <c r="G61" s="183" t="s">
        <v>361</v>
      </c>
      <c r="J61" s="170" t="e">
        <v>#N/A</v>
      </c>
      <c r="K61" s="171">
        <v>10209004</v>
      </c>
    </row>
    <row r="62" spans="5:11" ht="17.25">
      <c r="E62" s="182">
        <v>15</v>
      </c>
      <c r="G62" s="183" t="s">
        <v>362</v>
      </c>
      <c r="J62" s="170" t="s">
        <v>112</v>
      </c>
      <c r="K62" s="171">
        <v>10209005</v>
      </c>
    </row>
    <row r="63" spans="5:11" ht="17.25">
      <c r="J63" s="170" t="s">
        <v>113</v>
      </c>
      <c r="K63" s="171">
        <v>10209006</v>
      </c>
    </row>
    <row r="64" spans="5:11" ht="17.25">
      <c r="J64" s="170" t="s">
        <v>331</v>
      </c>
      <c r="K64" s="171">
        <v>10209007</v>
      </c>
    </row>
    <row r="65" spans="3:11" ht="17.25">
      <c r="J65" s="170" t="s">
        <v>114</v>
      </c>
      <c r="K65" s="171">
        <v>10209008</v>
      </c>
    </row>
    <row r="66" spans="3:11" ht="17.25">
      <c r="J66" s="170" t="s">
        <v>115</v>
      </c>
      <c r="K66" s="171">
        <v>10209009</v>
      </c>
    </row>
    <row r="67" spans="3:11" ht="17.25">
      <c r="J67" s="170" t="s">
        <v>116</v>
      </c>
      <c r="K67" s="171">
        <v>10209010</v>
      </c>
    </row>
    <row r="68" spans="3:11" ht="17.25">
      <c r="J68" s="170" t="s">
        <v>109</v>
      </c>
      <c r="K68" s="171">
        <v>10209011</v>
      </c>
    </row>
    <row r="69" spans="3:11" ht="17.25">
      <c r="J69" s="170" t="s">
        <v>117</v>
      </c>
      <c r="K69" s="171">
        <v>10209012</v>
      </c>
    </row>
    <row r="70" spans="3:11" ht="17.25">
      <c r="C70" s="4" t="s">
        <v>416</v>
      </c>
      <c r="J70" s="170" t="s">
        <v>118</v>
      </c>
      <c r="K70" s="171">
        <v>10209013</v>
      </c>
    </row>
    <row r="71" spans="3:11" ht="17.25">
      <c r="C71" s="4" t="s">
        <v>417</v>
      </c>
      <c r="J71" s="170" t="s">
        <v>119</v>
      </c>
      <c r="K71" s="171">
        <v>10209014</v>
      </c>
    </row>
    <row r="72" spans="3:11" ht="17.25">
      <c r="C72" s="4" t="s">
        <v>418</v>
      </c>
      <c r="J72" s="170" t="s">
        <v>104</v>
      </c>
      <c r="K72" s="171">
        <v>10209015</v>
      </c>
    </row>
    <row r="73" spans="3:11" ht="17.25">
      <c r="C73" s="4" t="s">
        <v>419</v>
      </c>
      <c r="J73" s="170" t="s">
        <v>332</v>
      </c>
      <c r="K73" s="171">
        <v>10209016</v>
      </c>
    </row>
    <row r="74" spans="3:11" ht="17.25">
      <c r="J74" s="170" t="s">
        <v>333</v>
      </c>
      <c r="K74" s="171">
        <v>10209017</v>
      </c>
    </row>
    <row r="75" spans="3:11" ht="17.25">
      <c r="J75" s="170" t="s">
        <v>367</v>
      </c>
      <c r="K75" s="171">
        <v>10209018</v>
      </c>
    </row>
    <row r="76" spans="3:11" ht="17.25">
      <c r="J76" s="170" t="s">
        <v>334</v>
      </c>
      <c r="K76" s="171">
        <v>10209019</v>
      </c>
    </row>
    <row r="77" spans="3:11" ht="17.25">
      <c r="J77" s="170" t="s">
        <v>183</v>
      </c>
      <c r="K77" s="171">
        <v>10209020</v>
      </c>
    </row>
    <row r="78" spans="3:11" ht="17.25">
      <c r="J78" s="175"/>
      <c r="K78" s="175"/>
    </row>
  </sheetData>
  <phoneticPr fontId="5" type="noConversion"/>
  <hyperlinks>
    <hyperlink ref="N2" r:id="rId1"/>
    <hyperlink ref="F17" r:id="rId2"/>
  </hyperlinks>
  <pageMargins left="0.7" right="0.7" top="0.75" bottom="0.75" header="0.3" footer="0.3"/>
  <pageSetup paperSize="9" orientation="portrait" horizontalDpi="0" verticalDpi="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7"/>
  <sheetViews>
    <sheetView topLeftCell="A37" zoomScaleNormal="100" workbookViewId="0">
      <selection activeCell="D19" sqref="D19"/>
    </sheetView>
  </sheetViews>
  <sheetFormatPr defaultColWidth="9.140625" defaultRowHeight="15.75"/>
  <cols>
    <col min="1" max="6" width="9.140625" style="39"/>
    <col min="7" max="7" width="26.42578125" style="39" customWidth="1"/>
    <col min="8" max="16384" width="9.140625" style="39"/>
  </cols>
  <sheetData>
    <row r="1" spans="1:8" ht="16.5">
      <c r="A1" s="35"/>
      <c r="B1" s="36" t="s">
        <v>67</v>
      </c>
      <c r="C1" s="37"/>
      <c r="D1" s="37"/>
      <c r="E1" s="37"/>
      <c r="F1" s="37"/>
      <c r="G1" s="37"/>
      <c r="H1" s="38"/>
    </row>
    <row r="2" spans="1:8" ht="16.5">
      <c r="A2" s="35"/>
      <c r="B2" s="36" t="s">
        <v>4</v>
      </c>
      <c r="C2" s="69" t="s">
        <v>68</v>
      </c>
      <c r="D2" s="37"/>
      <c r="E2" s="37"/>
      <c r="F2" s="37"/>
      <c r="G2" s="37"/>
      <c r="H2" s="38"/>
    </row>
    <row r="3" spans="1:8" ht="16.5">
      <c r="A3" s="35"/>
      <c r="B3" s="36"/>
      <c r="C3" s="37"/>
      <c r="D3" s="37"/>
      <c r="E3" s="37"/>
      <c r="F3" s="37"/>
      <c r="G3" s="37"/>
      <c r="H3" s="38"/>
    </row>
    <row r="4" spans="1:8">
      <c r="A4" s="35"/>
      <c r="B4" s="27" t="s">
        <v>0</v>
      </c>
      <c r="C4" s="28" t="s">
        <v>35</v>
      </c>
      <c r="D4" s="27" t="s">
        <v>1</v>
      </c>
      <c r="E4" s="28" t="s">
        <v>31</v>
      </c>
      <c r="F4" s="27" t="s">
        <v>2</v>
      </c>
      <c r="G4" s="28" t="s">
        <v>69</v>
      </c>
      <c r="H4" s="38"/>
    </row>
    <row r="5" spans="1:8">
      <c r="A5" s="35"/>
      <c r="B5" s="27" t="s">
        <v>3</v>
      </c>
      <c r="C5" s="29" t="s">
        <v>70</v>
      </c>
      <c r="D5" s="30"/>
      <c r="E5" s="30"/>
      <c r="F5" s="30"/>
      <c r="G5" s="31"/>
      <c r="H5" s="38"/>
    </row>
    <row r="6" spans="1:8" ht="63.75" customHeight="1">
      <c r="A6" s="35"/>
      <c r="B6" s="224" t="s">
        <v>71</v>
      </c>
      <c r="C6" s="225"/>
      <c r="D6" s="225"/>
      <c r="E6" s="225"/>
      <c r="F6" s="225"/>
      <c r="G6" s="226"/>
      <c r="H6" s="38"/>
    </row>
    <row r="7" spans="1:8">
      <c r="A7" s="35"/>
      <c r="B7" s="33"/>
      <c r="C7" s="37"/>
      <c r="D7" s="37"/>
      <c r="E7" s="37"/>
      <c r="F7" s="37"/>
      <c r="G7" s="37"/>
      <c r="H7" s="38"/>
    </row>
    <row r="8" spans="1:8">
      <c r="A8" s="35"/>
      <c r="B8" s="27" t="s">
        <v>0</v>
      </c>
      <c r="C8" s="28" t="s">
        <v>60</v>
      </c>
      <c r="D8" s="27" t="s">
        <v>1</v>
      </c>
      <c r="E8" s="28" t="s">
        <v>31</v>
      </c>
      <c r="F8" s="27" t="s">
        <v>2</v>
      </c>
      <c r="G8" s="28" t="s">
        <v>94</v>
      </c>
      <c r="H8" s="38"/>
    </row>
    <row r="9" spans="1:8" ht="15.75" customHeight="1">
      <c r="A9" s="35"/>
      <c r="B9" s="27" t="s">
        <v>3</v>
      </c>
      <c r="C9" s="44"/>
      <c r="D9" s="30"/>
      <c r="E9" s="30"/>
      <c r="F9" s="30"/>
      <c r="G9" s="31"/>
      <c r="H9" s="38"/>
    </row>
    <row r="10" spans="1:8">
      <c r="A10" s="35"/>
      <c r="B10" s="33" t="s">
        <v>103</v>
      </c>
      <c r="C10" s="37"/>
      <c r="D10" s="37"/>
      <c r="E10" s="37"/>
      <c r="F10" s="37"/>
      <c r="G10" s="37"/>
      <c r="H10" s="38"/>
    </row>
    <row r="11" spans="1:8">
      <c r="A11" s="35"/>
      <c r="B11" s="33"/>
      <c r="C11" s="37"/>
      <c r="D11" s="37"/>
      <c r="E11" s="37"/>
      <c r="F11" s="37"/>
      <c r="G11" s="37"/>
      <c r="H11" s="38"/>
    </row>
    <row r="12" spans="1:8">
      <c r="A12" s="35"/>
      <c r="B12" s="34"/>
      <c r="C12" s="37"/>
      <c r="D12" s="37"/>
      <c r="E12" s="37"/>
      <c r="F12" s="37"/>
      <c r="G12" s="37"/>
      <c r="H12" s="38"/>
    </row>
    <row r="13" spans="1:8">
      <c r="A13" s="35"/>
      <c r="B13" s="27" t="s">
        <v>0</v>
      </c>
      <c r="C13" s="28" t="s">
        <v>36</v>
      </c>
      <c r="D13" s="27" t="s">
        <v>1</v>
      </c>
      <c r="E13" s="28" t="s">
        <v>31</v>
      </c>
      <c r="F13" s="27" t="s">
        <v>2</v>
      </c>
      <c r="G13" s="28" t="s">
        <v>72</v>
      </c>
      <c r="H13" s="38"/>
    </row>
    <row r="14" spans="1:8">
      <c r="A14" s="35"/>
      <c r="B14" s="27" t="s">
        <v>3</v>
      </c>
      <c r="C14" s="29" t="s">
        <v>73</v>
      </c>
      <c r="D14" s="30"/>
      <c r="E14" s="30"/>
      <c r="F14" s="30"/>
      <c r="G14" s="31"/>
      <c r="H14" s="38"/>
    </row>
    <row r="15" spans="1:8" ht="99.75" customHeight="1">
      <c r="A15" s="35"/>
      <c r="B15" s="224" t="s">
        <v>74</v>
      </c>
      <c r="C15" s="225"/>
      <c r="D15" s="225"/>
      <c r="E15" s="225"/>
      <c r="F15" s="225"/>
      <c r="G15" s="226"/>
      <c r="H15" s="38"/>
    </row>
    <row r="16" spans="1:8">
      <c r="A16" s="35"/>
      <c r="B16" s="34"/>
      <c r="C16" s="37"/>
      <c r="D16" s="37"/>
      <c r="E16" s="37"/>
      <c r="F16" s="37"/>
      <c r="G16" s="37"/>
      <c r="H16" s="38"/>
    </row>
    <row r="17" spans="1:8">
      <c r="A17" s="35"/>
      <c r="B17" s="33"/>
      <c r="C17" s="37"/>
      <c r="D17" s="37"/>
      <c r="E17" s="37"/>
      <c r="F17" s="37"/>
      <c r="G17" s="37"/>
      <c r="H17" s="38"/>
    </row>
    <row r="18" spans="1:8">
      <c r="A18" s="35"/>
      <c r="B18" s="27" t="s">
        <v>0</v>
      </c>
      <c r="C18" s="28" t="s">
        <v>55</v>
      </c>
      <c r="D18" s="27" t="s">
        <v>1</v>
      </c>
      <c r="E18" s="28" t="s">
        <v>31</v>
      </c>
      <c r="F18" s="27" t="s">
        <v>2</v>
      </c>
      <c r="G18" s="28" t="s">
        <v>32</v>
      </c>
      <c r="H18" s="38"/>
    </row>
    <row r="19" spans="1:8" ht="15.75" customHeight="1">
      <c r="A19" s="35"/>
      <c r="B19" s="27" t="s">
        <v>3</v>
      </c>
      <c r="C19" s="29" t="s">
        <v>33</v>
      </c>
      <c r="D19" s="30"/>
      <c r="E19" s="30"/>
      <c r="F19" s="30"/>
      <c r="G19" s="31"/>
      <c r="H19" s="38"/>
    </row>
    <row r="20" spans="1:8">
      <c r="A20" s="35"/>
      <c r="B20" s="34" t="s">
        <v>34</v>
      </c>
      <c r="C20" s="37"/>
      <c r="D20" s="37"/>
      <c r="E20" s="37"/>
      <c r="F20" s="37"/>
      <c r="G20" s="37"/>
      <c r="H20" s="38"/>
    </row>
    <row r="21" spans="1:8" s="41" customFormat="1">
      <c r="A21" s="40"/>
      <c r="B21" s="32" t="s">
        <v>42</v>
      </c>
      <c r="H21" s="42"/>
    </row>
    <row r="22" spans="1:8" s="41" customFormat="1">
      <c r="A22" s="40"/>
      <c r="B22" s="32" t="s">
        <v>43</v>
      </c>
      <c r="H22" s="42"/>
    </row>
    <row r="23" spans="1:8" s="41" customFormat="1">
      <c r="A23" s="40"/>
      <c r="B23" s="32" t="s">
        <v>44</v>
      </c>
      <c r="H23" s="42"/>
    </row>
    <row r="24" spans="1:8">
      <c r="A24" s="35"/>
      <c r="B24" s="33"/>
      <c r="C24" s="37"/>
      <c r="D24" s="37"/>
      <c r="E24" s="37"/>
      <c r="F24" s="37"/>
      <c r="G24" s="37"/>
      <c r="H24" s="38"/>
    </row>
    <row r="25" spans="1:8">
      <c r="A25" s="35"/>
      <c r="B25" s="27" t="s">
        <v>0</v>
      </c>
      <c r="C25" s="28" t="s">
        <v>54</v>
      </c>
      <c r="D25" s="27" t="s">
        <v>1</v>
      </c>
      <c r="E25" s="28" t="s">
        <v>31</v>
      </c>
      <c r="F25" s="27" t="s">
        <v>2</v>
      </c>
      <c r="G25" s="28" t="s">
        <v>32</v>
      </c>
      <c r="H25" s="38"/>
    </row>
    <row r="26" spans="1:8">
      <c r="A26" s="35"/>
      <c r="B26" s="27" t="s">
        <v>3</v>
      </c>
      <c r="C26" s="29" t="s">
        <v>26</v>
      </c>
      <c r="D26" s="30"/>
      <c r="E26" s="30"/>
      <c r="F26" s="30"/>
      <c r="G26" s="31"/>
      <c r="H26" s="38"/>
    </row>
    <row r="27" spans="1:8">
      <c r="A27" s="35"/>
      <c r="B27" s="33" t="s">
        <v>37</v>
      </c>
      <c r="C27" s="37"/>
      <c r="D27" s="37"/>
      <c r="E27" s="37"/>
      <c r="F27" s="37"/>
      <c r="G27" s="37"/>
      <c r="H27" s="38"/>
    </row>
    <row r="28" spans="1:8">
      <c r="A28" s="35"/>
      <c r="B28" s="33" t="s">
        <v>38</v>
      </c>
      <c r="C28" s="37"/>
      <c r="D28" s="37"/>
      <c r="E28" s="37"/>
      <c r="F28" s="37"/>
      <c r="G28" s="37"/>
      <c r="H28" s="38"/>
    </row>
    <row r="29" spans="1:8">
      <c r="A29" s="35"/>
      <c r="B29" s="33" t="s">
        <v>45</v>
      </c>
      <c r="C29" s="37"/>
      <c r="D29" s="37"/>
      <c r="E29" s="37"/>
      <c r="F29" s="37"/>
      <c r="G29" s="37"/>
      <c r="H29" s="38"/>
    </row>
    <row r="30" spans="1:8">
      <c r="A30" s="35"/>
      <c r="B30" s="33" t="s">
        <v>46</v>
      </c>
      <c r="C30" s="37"/>
      <c r="D30" s="37"/>
      <c r="E30" s="37"/>
      <c r="F30" s="37"/>
      <c r="G30" s="37"/>
      <c r="H30" s="38"/>
    </row>
    <row r="31" spans="1:8">
      <c r="A31" s="35"/>
      <c r="B31" s="33"/>
      <c r="C31" s="37"/>
      <c r="D31" s="37"/>
      <c r="E31" s="37"/>
      <c r="F31" s="37"/>
      <c r="G31" s="37"/>
      <c r="H31" s="38"/>
    </row>
    <row r="32" spans="1:8">
      <c r="A32" s="35"/>
      <c r="B32" s="33"/>
      <c r="C32" s="37"/>
      <c r="D32" s="37"/>
      <c r="E32" s="37"/>
      <c r="F32" s="37"/>
      <c r="G32" s="37"/>
      <c r="H32" s="38"/>
    </row>
    <row r="33" spans="1:8">
      <c r="A33" s="35"/>
      <c r="B33" s="27" t="s">
        <v>0</v>
      </c>
      <c r="C33" s="28" t="s">
        <v>66</v>
      </c>
      <c r="D33" s="27" t="s">
        <v>1</v>
      </c>
      <c r="E33" s="28" t="s">
        <v>31</v>
      </c>
      <c r="F33" s="27" t="s">
        <v>2</v>
      </c>
      <c r="G33" s="28" t="s">
        <v>32</v>
      </c>
      <c r="H33" s="38"/>
    </row>
    <row r="34" spans="1:8">
      <c r="A34" s="35"/>
      <c r="B34" s="27" t="s">
        <v>3</v>
      </c>
      <c r="C34" s="29" t="s">
        <v>53</v>
      </c>
      <c r="D34" s="30"/>
      <c r="E34" s="30"/>
      <c r="F34" s="30"/>
      <c r="G34" s="31"/>
      <c r="H34" s="38"/>
    </row>
    <row r="35" spans="1:8">
      <c r="A35" s="35"/>
      <c r="B35" s="33" t="s">
        <v>39</v>
      </c>
      <c r="C35" s="37"/>
      <c r="D35" s="37"/>
      <c r="E35" s="37"/>
      <c r="F35" s="37"/>
      <c r="G35" s="37"/>
    </row>
    <row r="36" spans="1:8">
      <c r="A36" s="35"/>
      <c r="B36" s="33" t="s">
        <v>40</v>
      </c>
      <c r="C36" s="37"/>
      <c r="D36" s="37"/>
      <c r="E36" s="37"/>
      <c r="F36" s="37"/>
      <c r="G36" s="37"/>
    </row>
    <row r="37" spans="1:8">
      <c r="A37" s="35"/>
      <c r="B37" s="33" t="s">
        <v>41</v>
      </c>
      <c r="C37" s="37"/>
      <c r="D37" s="37"/>
      <c r="E37" s="37"/>
      <c r="F37" s="37"/>
      <c r="G37" s="37"/>
    </row>
    <row r="38" spans="1:8">
      <c r="A38" s="35"/>
      <c r="B38" s="58" t="s">
        <v>58</v>
      </c>
      <c r="C38" s="222" t="s">
        <v>96</v>
      </c>
      <c r="D38" s="222"/>
      <c r="E38" s="222"/>
      <c r="F38" s="222"/>
      <c r="G38" s="223"/>
      <c r="H38" s="38"/>
    </row>
    <row r="39" spans="1:8">
      <c r="A39" s="35"/>
      <c r="B39" s="33"/>
      <c r="C39" s="37"/>
      <c r="D39" s="37"/>
      <c r="E39" s="37"/>
      <c r="F39" s="37"/>
      <c r="G39" s="37"/>
      <c r="H39" s="38"/>
    </row>
    <row r="40" spans="1:8">
      <c r="A40" s="35"/>
      <c r="B40" s="27" t="s">
        <v>0</v>
      </c>
      <c r="C40" s="28" t="s">
        <v>52</v>
      </c>
      <c r="D40" s="27" t="s">
        <v>1</v>
      </c>
      <c r="E40" s="28" t="s">
        <v>31</v>
      </c>
      <c r="F40" s="27" t="s">
        <v>2</v>
      </c>
      <c r="G40" s="28" t="s">
        <v>94</v>
      </c>
      <c r="H40" s="38"/>
    </row>
    <row r="41" spans="1:8" ht="15.75" customHeight="1">
      <c r="A41" s="35"/>
      <c r="B41" s="27" t="s">
        <v>3</v>
      </c>
      <c r="C41" s="44"/>
      <c r="D41" s="30"/>
      <c r="E41" s="30"/>
      <c r="F41" s="30"/>
      <c r="G41" s="31"/>
      <c r="H41" s="38"/>
    </row>
    <row r="42" spans="1:8">
      <c r="A42" s="35"/>
      <c r="B42" s="33" t="s">
        <v>102</v>
      </c>
      <c r="C42" s="37"/>
      <c r="D42" s="37"/>
      <c r="E42" s="37"/>
      <c r="F42" s="37"/>
      <c r="G42" s="37"/>
      <c r="H42" s="38"/>
    </row>
    <row r="43" spans="1:8">
      <c r="A43" s="35"/>
      <c r="B43" s="33"/>
      <c r="C43" s="37"/>
      <c r="D43" s="37"/>
      <c r="E43" s="37"/>
      <c r="F43" s="37"/>
      <c r="G43" s="37"/>
      <c r="H43" s="38"/>
    </row>
    <row r="44" spans="1:8">
      <c r="A44" s="35"/>
      <c r="B44" s="27" t="s">
        <v>0</v>
      </c>
      <c r="C44" s="28" t="s">
        <v>76</v>
      </c>
      <c r="D44" s="27" t="s">
        <v>1</v>
      </c>
      <c r="E44" s="28" t="s">
        <v>31</v>
      </c>
      <c r="F44" s="27" t="s">
        <v>2</v>
      </c>
      <c r="G44" s="28" t="s">
        <v>48</v>
      </c>
      <c r="H44" s="38"/>
    </row>
    <row r="45" spans="1:8">
      <c r="A45" s="35"/>
      <c r="B45" s="27" t="s">
        <v>3</v>
      </c>
      <c r="C45" s="29" t="s">
        <v>49</v>
      </c>
      <c r="D45" s="30"/>
      <c r="E45" s="30"/>
      <c r="F45" s="30"/>
      <c r="G45" s="31"/>
      <c r="H45" s="38"/>
    </row>
    <row r="46" spans="1:8">
      <c r="A46" s="35"/>
      <c r="B46" s="33" t="s">
        <v>47</v>
      </c>
      <c r="C46" s="37"/>
      <c r="D46" s="37"/>
      <c r="E46" s="37"/>
      <c r="F46" s="37"/>
      <c r="G46" s="37"/>
      <c r="H46" s="38"/>
    </row>
    <row r="47" spans="1:8">
      <c r="A47" s="35"/>
      <c r="B47" s="33" t="s">
        <v>95</v>
      </c>
      <c r="C47" s="37"/>
      <c r="D47" s="37"/>
      <c r="E47" s="37"/>
      <c r="F47" s="37"/>
      <c r="G47" s="37"/>
      <c r="H47" s="38"/>
    </row>
    <row r="48" spans="1:8">
      <c r="A48" s="35"/>
      <c r="B48" s="33" t="s">
        <v>97</v>
      </c>
      <c r="C48" s="37"/>
      <c r="D48" s="37"/>
      <c r="E48" s="37"/>
      <c r="F48" s="37"/>
      <c r="G48" s="37"/>
      <c r="H48" s="38"/>
    </row>
    <row r="49" spans="1:8">
      <c r="A49" s="35"/>
      <c r="B49" s="33" t="s">
        <v>98</v>
      </c>
      <c r="C49" s="37"/>
      <c r="D49" s="37"/>
      <c r="E49" s="37"/>
      <c r="F49" s="37"/>
      <c r="G49" s="37"/>
      <c r="H49" s="38"/>
    </row>
    <row r="50" spans="1:8">
      <c r="A50" s="35"/>
      <c r="B50" s="33" t="s">
        <v>99</v>
      </c>
      <c r="C50" s="37"/>
      <c r="D50" s="37"/>
      <c r="E50" s="37"/>
      <c r="F50" s="37"/>
      <c r="G50" s="37"/>
      <c r="H50" s="38"/>
    </row>
    <row r="51" spans="1:8">
      <c r="A51" s="35"/>
      <c r="B51" s="58" t="s">
        <v>58</v>
      </c>
      <c r="C51" s="222" t="s">
        <v>101</v>
      </c>
      <c r="D51" s="222"/>
      <c r="E51" s="222"/>
      <c r="F51" s="222"/>
      <c r="G51" s="223"/>
      <c r="H51" s="38"/>
    </row>
    <row r="52" spans="1:8">
      <c r="A52" s="35"/>
      <c r="B52" s="33"/>
      <c r="C52" s="37"/>
      <c r="D52" s="37"/>
      <c r="E52" s="37"/>
      <c r="F52" s="37"/>
      <c r="G52" s="37"/>
      <c r="H52" s="38"/>
    </row>
    <row r="53" spans="1:8">
      <c r="A53" s="35"/>
      <c r="B53" s="33"/>
      <c r="C53" s="37"/>
      <c r="D53" s="37"/>
      <c r="E53" s="37"/>
      <c r="F53" s="37"/>
      <c r="G53" s="37"/>
      <c r="H53" s="38"/>
    </row>
    <row r="54" spans="1:8">
      <c r="A54" s="35"/>
      <c r="B54" s="27" t="s">
        <v>0</v>
      </c>
      <c r="C54" s="28" t="s">
        <v>50</v>
      </c>
      <c r="D54" s="27" t="s">
        <v>1</v>
      </c>
      <c r="E54" s="28" t="s">
        <v>31</v>
      </c>
      <c r="F54" s="27" t="s">
        <v>2</v>
      </c>
      <c r="G54" s="28" t="s">
        <v>94</v>
      </c>
      <c r="H54" s="38"/>
    </row>
    <row r="55" spans="1:8" ht="15.75" customHeight="1">
      <c r="A55" s="35"/>
      <c r="B55" s="27" t="s">
        <v>3</v>
      </c>
      <c r="C55" s="44"/>
      <c r="D55" s="30"/>
      <c r="E55" s="30"/>
      <c r="F55" s="30"/>
      <c r="G55" s="31"/>
      <c r="H55" s="38"/>
    </row>
    <row r="56" spans="1:8">
      <c r="A56" s="35"/>
      <c r="B56" s="33" t="s">
        <v>100</v>
      </c>
      <c r="C56" s="37"/>
      <c r="D56" s="37"/>
      <c r="E56" s="37"/>
      <c r="F56" s="37"/>
      <c r="G56" s="37"/>
      <c r="H56" s="38"/>
    </row>
    <row r="57" spans="1:8">
      <c r="B57" s="43"/>
      <c r="C57" s="43"/>
      <c r="D57" s="43"/>
      <c r="E57" s="43"/>
      <c r="F57" s="43"/>
      <c r="G57" s="43"/>
    </row>
    <row r="58" spans="1:8">
      <c r="B58" s="27" t="s">
        <v>0</v>
      </c>
      <c r="C58" s="28" t="s">
        <v>51</v>
      </c>
      <c r="D58" s="27" t="s">
        <v>1</v>
      </c>
      <c r="E58" s="28" t="s">
        <v>31</v>
      </c>
      <c r="F58" s="27" t="s">
        <v>2</v>
      </c>
      <c r="G58" s="28" t="s">
        <v>48</v>
      </c>
    </row>
    <row r="59" spans="1:8" ht="15.75" customHeight="1">
      <c r="B59" s="27" t="s">
        <v>3</v>
      </c>
      <c r="C59" s="29" t="s">
        <v>49</v>
      </c>
      <c r="D59" s="30"/>
      <c r="E59" s="30"/>
      <c r="F59" s="30"/>
      <c r="G59" s="31"/>
    </row>
    <row r="60" spans="1:8">
      <c r="B60" s="41" t="s">
        <v>89</v>
      </c>
    </row>
    <row r="61" spans="1:8">
      <c r="B61" s="41" t="s">
        <v>90</v>
      </c>
    </row>
    <row r="62" spans="1:8">
      <c r="B62" s="41" t="s">
        <v>91</v>
      </c>
    </row>
    <row r="63" spans="1:8">
      <c r="B63" s="41" t="s">
        <v>92</v>
      </c>
    </row>
    <row r="64" spans="1:8">
      <c r="B64" s="41" t="s">
        <v>93</v>
      </c>
    </row>
    <row r="65" spans="2:7">
      <c r="B65" s="58" t="s">
        <v>59</v>
      </c>
      <c r="C65" s="222" t="s">
        <v>88</v>
      </c>
      <c r="D65" s="222"/>
      <c r="E65" s="222"/>
      <c r="F65" s="222"/>
      <c r="G65" s="223"/>
    </row>
    <row r="66" spans="2:7">
      <c r="B66" s="41"/>
    </row>
    <row r="67" spans="2:7">
      <c r="B67" s="41"/>
    </row>
  </sheetData>
  <mergeCells count="5">
    <mergeCell ref="C38:G38"/>
    <mergeCell ref="C51:G51"/>
    <mergeCell ref="C65:G65"/>
    <mergeCell ref="B6:G6"/>
    <mergeCell ref="B15:G15"/>
  </mergeCells>
  <phoneticPr fontId="5" type="noConversion"/>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83"/>
  <sheetViews>
    <sheetView zoomScaleNormal="100" workbookViewId="0">
      <pane xSplit="14" ySplit="5" topLeftCell="O45" activePane="bottomRight" state="frozen"/>
      <selection pane="topRight" activeCell="M1" sqref="M1"/>
      <selection pane="bottomLeft" activeCell="A6" sqref="A6"/>
      <selection pane="bottomRight" activeCell="D23" sqref="D23"/>
    </sheetView>
  </sheetViews>
  <sheetFormatPr defaultColWidth="9.140625" defaultRowHeight="15.75"/>
  <cols>
    <col min="1" max="1" width="6.85546875" style="2" customWidth="1"/>
    <col min="2" max="2" width="10" style="2" customWidth="1"/>
    <col min="3" max="3" width="10" style="91" customWidth="1"/>
    <col min="4" max="4" width="19.7109375" style="143" customWidth="1"/>
    <col min="5" max="5" width="12.140625" style="2" customWidth="1"/>
    <col min="6" max="6" width="11.42578125" style="2" customWidth="1"/>
    <col min="7" max="8" width="9.140625" style="2"/>
    <col min="9" max="9" width="22.28515625" style="2" customWidth="1"/>
    <col min="10" max="12" width="3.28515625" style="2" customWidth="1"/>
    <col min="13" max="13" width="6.140625" style="2" customWidth="1"/>
    <col min="14" max="14" width="7.140625" style="2" customWidth="1"/>
    <col min="15" max="15" width="21.5703125" style="91" customWidth="1"/>
    <col min="16" max="16" width="29.140625" style="91" customWidth="1"/>
    <col min="17" max="17" width="13.140625" style="9" customWidth="1"/>
    <col min="18" max="18" width="9.140625" style="2"/>
    <col min="19" max="19" width="12.85546875" style="2" customWidth="1"/>
    <col min="20" max="20" width="9.140625" style="9"/>
    <col min="21" max="16384" width="9.140625" style="2"/>
  </cols>
  <sheetData>
    <row r="1" spans="2:21" ht="16.5">
      <c r="B1" s="45" t="s">
        <v>134</v>
      </c>
      <c r="C1" s="131"/>
      <c r="D1" s="132"/>
      <c r="E1" s="45" t="s">
        <v>184</v>
      </c>
      <c r="F1" s="41" t="s">
        <v>30</v>
      </c>
      <c r="G1" s="56" t="s">
        <v>136</v>
      </c>
      <c r="H1" s="57"/>
      <c r="I1" s="41"/>
      <c r="N1" s="86"/>
      <c r="O1" s="145"/>
      <c r="S1" s="6" t="s">
        <v>9</v>
      </c>
      <c r="T1" s="10" t="s">
        <v>25</v>
      </c>
    </row>
    <row r="2" spans="2:21">
      <c r="B2" s="46" t="s">
        <v>0</v>
      </c>
      <c r="C2" s="133"/>
      <c r="D2" s="134"/>
      <c r="E2" s="47" t="s">
        <v>188</v>
      </c>
      <c r="F2" s="46" t="s">
        <v>1</v>
      </c>
      <c r="G2" s="47" t="s">
        <v>181</v>
      </c>
      <c r="H2" s="46" t="s">
        <v>2</v>
      </c>
      <c r="I2" s="47" t="s">
        <v>144</v>
      </c>
      <c r="M2" s="95" t="s">
        <v>120</v>
      </c>
      <c r="N2" s="95">
        <f>COUNTA(N6:N68)</f>
        <v>52</v>
      </c>
      <c r="O2" s="145"/>
      <c r="S2" s="93">
        <v>10209001</v>
      </c>
      <c r="T2" s="93" t="s">
        <v>26</v>
      </c>
    </row>
    <row r="3" spans="2:21" ht="15.75" customHeight="1">
      <c r="B3" s="46" t="s">
        <v>3</v>
      </c>
      <c r="C3" s="135"/>
      <c r="D3" s="134"/>
      <c r="E3" s="48" t="s">
        <v>26</v>
      </c>
      <c r="F3" s="47" t="s">
        <v>57</v>
      </c>
      <c r="G3" s="47" t="s">
        <v>182</v>
      </c>
      <c r="H3" s="47"/>
      <c r="I3" s="47"/>
      <c r="M3" s="95" t="s">
        <v>121</v>
      </c>
      <c r="N3" s="95">
        <f>SUM(N6:N83)</f>
        <v>782</v>
      </c>
      <c r="O3" s="145"/>
      <c r="S3" s="93">
        <v>10209003</v>
      </c>
      <c r="T3" s="93" t="s">
        <v>27</v>
      </c>
      <c r="U3" s="4"/>
    </row>
    <row r="4" spans="2:21" ht="26.25" customHeight="1">
      <c r="C4" s="136"/>
      <c r="D4" s="137"/>
      <c r="E4" s="238" t="s">
        <v>122</v>
      </c>
      <c r="F4" s="239"/>
      <c r="G4" s="239"/>
      <c r="H4" s="239"/>
      <c r="I4" s="239"/>
      <c r="J4" s="239"/>
      <c r="K4" s="239"/>
      <c r="L4" s="239"/>
      <c r="M4" s="239"/>
      <c r="N4" s="240"/>
      <c r="O4" s="147"/>
      <c r="S4" s="8">
        <v>10209011</v>
      </c>
      <c r="T4" s="12" t="s">
        <v>109</v>
      </c>
    </row>
    <row r="5" spans="2:21" s="91" customFormat="1" ht="13.5">
      <c r="B5" s="148" t="s">
        <v>5</v>
      </c>
      <c r="C5" s="138" t="s">
        <v>185</v>
      </c>
      <c r="D5" s="138" t="s">
        <v>186</v>
      </c>
      <c r="E5" s="235" t="s">
        <v>7</v>
      </c>
      <c r="F5" s="236"/>
      <c r="G5" s="236"/>
      <c r="H5" s="236"/>
      <c r="I5" s="236"/>
      <c r="J5" s="236"/>
      <c r="K5" s="236"/>
      <c r="L5" s="236"/>
      <c r="M5" s="237"/>
      <c r="N5" s="149" t="s">
        <v>29</v>
      </c>
      <c r="O5" s="149" t="s">
        <v>335</v>
      </c>
      <c r="P5" s="149" t="s">
        <v>199</v>
      </c>
      <c r="Q5" s="150" t="s">
        <v>6</v>
      </c>
      <c r="T5" s="92"/>
    </row>
    <row r="6" spans="2:21">
      <c r="B6" s="71" t="s">
        <v>137</v>
      </c>
      <c r="C6" s="139"/>
      <c r="D6" s="140"/>
      <c r="E6" s="227" t="s">
        <v>139</v>
      </c>
      <c r="F6" s="228"/>
      <c r="G6" s="228"/>
      <c r="H6" s="228"/>
      <c r="I6" s="228"/>
      <c r="J6" s="228"/>
      <c r="K6" s="228"/>
      <c r="L6" s="228"/>
      <c r="M6" s="234"/>
      <c r="N6" s="124"/>
      <c r="O6" s="178"/>
      <c r="P6" s="155" t="s">
        <v>75</v>
      </c>
      <c r="Q6" s="9" t="s">
        <v>8</v>
      </c>
    </row>
    <row r="7" spans="2:21">
      <c r="B7" s="3" t="s">
        <v>138</v>
      </c>
      <c r="C7" s="139"/>
      <c r="D7" s="140"/>
      <c r="E7" s="229" t="s">
        <v>140</v>
      </c>
      <c r="F7" s="230"/>
      <c r="G7" s="230"/>
      <c r="H7" s="230"/>
      <c r="I7" s="230"/>
      <c r="J7" s="230"/>
      <c r="K7" s="230"/>
      <c r="L7" s="230"/>
      <c r="M7" s="230"/>
      <c r="N7" s="124">
        <f t="shared" ref="N7:N65" si="0">LEN(E7)</f>
        <v>30</v>
      </c>
      <c r="O7" s="153"/>
      <c r="P7" s="157"/>
    </row>
    <row r="8" spans="2:21">
      <c r="B8" s="3" t="s">
        <v>26</v>
      </c>
      <c r="C8" s="139">
        <f>VLOOKUP(B8,[1]代號!$J:$K,2,0)</f>
        <v>10209001</v>
      </c>
      <c r="D8" s="141" t="s">
        <v>872</v>
      </c>
      <c r="E8" s="229" t="s">
        <v>157</v>
      </c>
      <c r="F8" s="230"/>
      <c r="G8" s="230"/>
      <c r="H8" s="230"/>
      <c r="I8" s="230"/>
      <c r="J8" s="230"/>
      <c r="K8" s="230"/>
      <c r="L8" s="230"/>
      <c r="M8" s="231"/>
      <c r="N8" s="124">
        <f t="shared" si="0"/>
        <v>21</v>
      </c>
      <c r="O8" s="156" t="str">
        <f>$E$2&amp;"-"&amp;C8&amp;"-0"&amp;COUNTIF($C$8:C8,C8)&amp;"_tw"</f>
        <v>0301-10209001-01_tw</v>
      </c>
      <c r="P8" s="155"/>
      <c r="R8" s="88"/>
    </row>
    <row r="9" spans="2:21">
      <c r="B9" s="71" t="s">
        <v>141</v>
      </c>
      <c r="C9" s="139"/>
      <c r="D9" s="140"/>
      <c r="E9" s="227" t="s">
        <v>142</v>
      </c>
      <c r="F9" s="228"/>
      <c r="G9" s="228"/>
      <c r="H9" s="228"/>
      <c r="I9" s="228"/>
      <c r="J9" s="228"/>
      <c r="K9" s="228"/>
      <c r="L9" s="228"/>
      <c r="M9" s="234"/>
      <c r="N9" s="124"/>
      <c r="O9" s="156"/>
      <c r="P9" s="155"/>
      <c r="R9" s="88"/>
    </row>
    <row r="10" spans="2:21" s="67" customFormat="1">
      <c r="B10" s="3" t="s">
        <v>143</v>
      </c>
      <c r="C10" s="139"/>
      <c r="D10" s="140"/>
      <c r="E10" s="229" t="s">
        <v>150</v>
      </c>
      <c r="F10" s="230"/>
      <c r="G10" s="230"/>
      <c r="H10" s="230"/>
      <c r="I10" s="230"/>
      <c r="J10" s="230"/>
      <c r="K10" s="230"/>
      <c r="L10" s="230"/>
      <c r="M10" s="231"/>
      <c r="N10" s="124">
        <f t="shared" si="0"/>
        <v>19</v>
      </c>
      <c r="O10" s="156"/>
      <c r="P10" s="154"/>
      <c r="R10" s="2"/>
    </row>
    <row r="11" spans="2:21" s="67" customFormat="1">
      <c r="B11" s="3" t="s">
        <v>26</v>
      </c>
      <c r="C11" s="139">
        <f>VLOOKUP(B11,[1]代號!$J:$K,2,0)</f>
        <v>10209001</v>
      </c>
      <c r="D11" s="141" t="s">
        <v>872</v>
      </c>
      <c r="E11" s="229" t="s">
        <v>151</v>
      </c>
      <c r="F11" s="230"/>
      <c r="G11" s="230"/>
      <c r="H11" s="230"/>
      <c r="I11" s="230"/>
      <c r="J11" s="230"/>
      <c r="K11" s="230"/>
      <c r="L11" s="230"/>
      <c r="M11" s="230"/>
      <c r="N11" s="124">
        <f t="shared" si="0"/>
        <v>10</v>
      </c>
      <c r="O11" s="156" t="str">
        <f>$E$2&amp;"-"&amp;C11&amp;"-0"&amp;COUNTIF($C$8:C11,C11)&amp;"_tw"</f>
        <v>0301-10209001-02_tw</v>
      </c>
      <c r="P11" s="161"/>
      <c r="R11" s="2"/>
    </row>
    <row r="12" spans="2:21" s="67" customFormat="1">
      <c r="B12" s="71" t="s">
        <v>152</v>
      </c>
      <c r="C12" s="139">
        <f>VLOOKUP(B12,[1]代號!$J:$K,2,0)</f>
        <v>10209003</v>
      </c>
      <c r="D12" s="140"/>
      <c r="E12" s="129" t="s">
        <v>158</v>
      </c>
      <c r="F12" s="130"/>
      <c r="G12" s="130"/>
      <c r="H12" s="130"/>
      <c r="I12" s="130"/>
      <c r="J12" s="130"/>
      <c r="K12" s="130"/>
      <c r="L12" s="130"/>
      <c r="M12" s="130"/>
      <c r="N12" s="124"/>
      <c r="O12" s="156" t="str">
        <f>$E$2&amp;"-"&amp;C12&amp;"-0"&amp;COUNTIF($C$8:C12,C12)&amp;"_tw"</f>
        <v>0301-10209003-01_tw</v>
      </c>
      <c r="P12" s="161"/>
      <c r="R12" s="2"/>
    </row>
    <row r="13" spans="2:21" s="67" customFormat="1">
      <c r="B13" s="3" t="s">
        <v>152</v>
      </c>
      <c r="C13" s="139">
        <f>VLOOKUP(B13,[1]代號!$J:$K,2,0)</f>
        <v>10209003</v>
      </c>
      <c r="D13" s="140"/>
      <c r="E13" s="229" t="s">
        <v>153</v>
      </c>
      <c r="F13" s="230"/>
      <c r="G13" s="230"/>
      <c r="H13" s="230"/>
      <c r="I13" s="230"/>
      <c r="J13" s="230"/>
      <c r="K13" s="230"/>
      <c r="L13" s="230"/>
      <c r="M13" s="230"/>
      <c r="N13" s="124">
        <f t="shared" ref="N13" si="1">LEN(E13)</f>
        <v>3</v>
      </c>
      <c r="O13" s="156" t="str">
        <f>$E$2&amp;"-"&amp;C13&amp;"-0"&amp;COUNTIF($C$8:C13,C13)&amp;"_tw"</f>
        <v>0301-10209003-02_tw</v>
      </c>
      <c r="P13" s="161"/>
      <c r="R13" s="2"/>
    </row>
    <row r="14" spans="2:21" s="67" customFormat="1">
      <c r="B14" s="3" t="s">
        <v>26</v>
      </c>
      <c r="C14" s="139">
        <f>VLOOKUP(B14,[1]代號!$J:$K,2,0)</f>
        <v>10209001</v>
      </c>
      <c r="D14" s="141" t="s">
        <v>187</v>
      </c>
      <c r="E14" s="229" t="s">
        <v>162</v>
      </c>
      <c r="F14" s="230"/>
      <c r="G14" s="230"/>
      <c r="H14" s="230"/>
      <c r="I14" s="230"/>
      <c r="J14" s="230"/>
      <c r="K14" s="230"/>
      <c r="L14" s="230"/>
      <c r="M14" s="230"/>
      <c r="N14" s="124">
        <f t="shared" si="0"/>
        <v>16</v>
      </c>
      <c r="O14" s="156" t="str">
        <f>$E$2&amp;"-"&amp;C14&amp;"-0"&amp;COUNTIF($C$8:C14,C14)&amp;"_tw"</f>
        <v>0301-10209001-03_tw</v>
      </c>
      <c r="P14" s="161"/>
      <c r="R14" s="2"/>
    </row>
    <row r="15" spans="2:21" s="67" customFormat="1">
      <c r="B15" s="3" t="s">
        <v>152</v>
      </c>
      <c r="C15" s="139">
        <f>VLOOKUP(B15,[1]代號!$J:$K,2,0)</f>
        <v>10209003</v>
      </c>
      <c r="D15" s="140"/>
      <c r="E15" s="229" t="s">
        <v>435</v>
      </c>
      <c r="F15" s="230"/>
      <c r="G15" s="230"/>
      <c r="H15" s="230"/>
      <c r="I15" s="230"/>
      <c r="J15" s="230"/>
      <c r="K15" s="230"/>
      <c r="L15" s="230"/>
      <c r="M15" s="230"/>
      <c r="N15" s="124">
        <f t="shared" si="0"/>
        <v>21</v>
      </c>
      <c r="O15" s="156" t="str">
        <f>$E$2&amp;"-"&amp;C15&amp;"-0"&amp;COUNTIF($C$8:C15,C15)&amp;"_tw"</f>
        <v>0301-10209003-03_tw</v>
      </c>
      <c r="P15" s="161"/>
      <c r="R15" s="2"/>
    </row>
    <row r="16" spans="2:21" s="67" customFormat="1">
      <c r="B16" s="3" t="s">
        <v>152</v>
      </c>
      <c r="C16" s="139">
        <f>VLOOKUP(B16,[1]代號!$J:$K,2,0)</f>
        <v>10209003</v>
      </c>
      <c r="D16" s="140"/>
      <c r="E16" s="229" t="s">
        <v>436</v>
      </c>
      <c r="F16" s="230"/>
      <c r="G16" s="230"/>
      <c r="H16" s="230"/>
      <c r="I16" s="230"/>
      <c r="J16" s="230"/>
      <c r="K16" s="230"/>
      <c r="L16" s="230"/>
      <c r="M16" s="230"/>
      <c r="N16" s="124">
        <f t="shared" ref="N16:N25" si="2">LEN(E16)</f>
        <v>18</v>
      </c>
      <c r="O16" s="156" t="str">
        <f>$E$2&amp;"-"&amp;C16&amp;"-0"&amp;COUNTIF($C$8:C16,C16)&amp;"_tw"</f>
        <v>0301-10209003-04_tw</v>
      </c>
      <c r="P16" s="161"/>
      <c r="R16" s="2"/>
    </row>
    <row r="17" spans="2:18" s="67" customFormat="1">
      <c r="B17" s="3" t="s">
        <v>26</v>
      </c>
      <c r="C17" s="139">
        <f>VLOOKUP(B17,[1]代號!$J:$K,2,0)</f>
        <v>10209001</v>
      </c>
      <c r="D17" s="141" t="s">
        <v>646</v>
      </c>
      <c r="E17" s="229" t="s">
        <v>163</v>
      </c>
      <c r="F17" s="230"/>
      <c r="G17" s="230"/>
      <c r="H17" s="230"/>
      <c r="I17" s="230"/>
      <c r="J17" s="230"/>
      <c r="K17" s="230"/>
      <c r="L17" s="230"/>
      <c r="M17" s="230"/>
      <c r="N17" s="124">
        <f t="shared" si="2"/>
        <v>15</v>
      </c>
      <c r="O17" s="156" t="str">
        <f>$E$2&amp;"-"&amp;C17&amp;"-0"&amp;COUNTIF($C$8:C17,C17)&amp;"_tw"</f>
        <v>0301-10209001-04_tw</v>
      </c>
      <c r="P17" s="161"/>
      <c r="R17" s="2"/>
    </row>
    <row r="18" spans="2:18" s="4" customFormat="1">
      <c r="B18" s="3" t="s">
        <v>26</v>
      </c>
      <c r="C18" s="139">
        <f>VLOOKUP(B18,[1]代號!$J:$K,2,0)</f>
        <v>10209001</v>
      </c>
      <c r="D18" s="141" t="s">
        <v>646</v>
      </c>
      <c r="E18" s="229" t="s">
        <v>167</v>
      </c>
      <c r="F18" s="230"/>
      <c r="G18" s="230"/>
      <c r="H18" s="230"/>
      <c r="I18" s="230"/>
      <c r="J18" s="230"/>
      <c r="K18" s="230"/>
      <c r="L18" s="230"/>
      <c r="M18" s="230"/>
      <c r="N18" s="124">
        <f t="shared" si="2"/>
        <v>7</v>
      </c>
      <c r="O18" s="156" t="str">
        <f>$E$2&amp;"-"&amp;C18&amp;"-0"&amp;COUNTIF($C$8:C18,C18)&amp;"_tw"</f>
        <v>0301-10209001-05_tw</v>
      </c>
      <c r="P18" s="161"/>
    </row>
    <row r="19" spans="2:18" s="4" customFormat="1" ht="15.75" customHeight="1">
      <c r="B19" s="71" t="s">
        <v>108</v>
      </c>
      <c r="C19" s="91"/>
      <c r="D19" s="143"/>
      <c r="E19" s="227" t="s">
        <v>169</v>
      </c>
      <c r="F19" s="228"/>
      <c r="G19" s="228"/>
      <c r="H19" s="228"/>
      <c r="I19" s="228"/>
      <c r="J19" s="228"/>
      <c r="K19" s="228"/>
      <c r="L19" s="228"/>
      <c r="M19" s="228"/>
      <c r="N19" s="124"/>
      <c r="O19" s="179"/>
      <c r="P19" s="161"/>
    </row>
    <row r="20" spans="2:18" s="4" customFormat="1">
      <c r="B20" s="3" t="s">
        <v>128</v>
      </c>
      <c r="C20" s="91"/>
      <c r="D20" s="143"/>
      <c r="E20" s="229" t="s">
        <v>173</v>
      </c>
      <c r="F20" s="230"/>
      <c r="G20" s="230"/>
      <c r="H20" s="230"/>
      <c r="I20" s="230"/>
      <c r="J20" s="230"/>
      <c r="K20" s="230"/>
      <c r="L20" s="230"/>
      <c r="M20" s="230"/>
      <c r="N20" s="124">
        <f t="shared" si="2"/>
        <v>19</v>
      </c>
      <c r="O20" s="179"/>
      <c r="P20" s="161"/>
    </row>
    <row r="21" spans="2:18" s="4" customFormat="1">
      <c r="B21" s="3" t="s">
        <v>26</v>
      </c>
      <c r="C21" s="139">
        <f>VLOOKUP(B21,[1]代號!$J:$K,2,0)</f>
        <v>10209001</v>
      </c>
      <c r="D21" s="141" t="s">
        <v>646</v>
      </c>
      <c r="E21" s="229" t="s">
        <v>171</v>
      </c>
      <c r="F21" s="230"/>
      <c r="G21" s="230"/>
      <c r="H21" s="230"/>
      <c r="I21" s="230"/>
      <c r="J21" s="230"/>
      <c r="K21" s="230"/>
      <c r="L21" s="230"/>
      <c r="M21" s="230"/>
      <c r="N21" s="124">
        <f t="shared" si="2"/>
        <v>12</v>
      </c>
      <c r="O21" s="156" t="str">
        <f>$E$2&amp;"-"&amp;C21&amp;"-0"&amp;COUNTIF($C$8:C21,C21)&amp;"_tw"</f>
        <v>0301-10209001-06_tw</v>
      </c>
      <c r="P21" s="161"/>
    </row>
    <row r="22" spans="2:18" s="4" customFormat="1">
      <c r="B22" s="3" t="s">
        <v>57</v>
      </c>
      <c r="C22" s="139">
        <f>VLOOKUP(B22,[1]代號!$J:$K,2,0)</f>
        <v>10209003</v>
      </c>
      <c r="D22" s="143"/>
      <c r="E22" s="229" t="s">
        <v>174</v>
      </c>
      <c r="F22" s="230"/>
      <c r="G22" s="230"/>
      <c r="H22" s="230"/>
      <c r="I22" s="230"/>
      <c r="J22" s="230"/>
      <c r="K22" s="230"/>
      <c r="L22" s="230"/>
      <c r="M22" s="230"/>
      <c r="N22" s="124">
        <f t="shared" si="2"/>
        <v>25</v>
      </c>
      <c r="O22" s="156" t="str">
        <f>$E$2&amp;"-"&amp;C22&amp;"-0"&amp;COUNTIF($C$8:C22,C22)&amp;"_tw"</f>
        <v>0301-10209003-05_tw</v>
      </c>
      <c r="P22" s="161"/>
    </row>
    <row r="23" spans="2:18" ht="16.5" customHeight="1">
      <c r="B23" s="3" t="s">
        <v>26</v>
      </c>
      <c r="C23" s="139">
        <f>VLOOKUP(B23,[1]代號!$J:$K,2,0)</f>
        <v>10209001</v>
      </c>
      <c r="D23" s="141" t="s">
        <v>187</v>
      </c>
      <c r="E23" s="229" t="s">
        <v>172</v>
      </c>
      <c r="F23" s="230"/>
      <c r="G23" s="230"/>
      <c r="H23" s="230"/>
      <c r="I23" s="230"/>
      <c r="J23" s="230"/>
      <c r="K23" s="230"/>
      <c r="L23" s="230"/>
      <c r="M23" s="231"/>
      <c r="N23" s="124">
        <f t="shared" si="2"/>
        <v>8</v>
      </c>
      <c r="O23" s="156" t="str">
        <f>$E$2&amp;"-"&amp;C23&amp;"-0"&amp;COUNTIF($C$8:C23,C23)&amp;"_tw"</f>
        <v>0301-10209001-07_tw</v>
      </c>
      <c r="P23" s="177"/>
    </row>
    <row r="24" spans="2:18" ht="17.25" customHeight="1">
      <c r="B24" s="3" t="s">
        <v>57</v>
      </c>
      <c r="C24" s="139">
        <f>VLOOKUP(B24,[1]代號!$J:$K,2,0)</f>
        <v>10209003</v>
      </c>
      <c r="E24" s="229" t="s">
        <v>481</v>
      </c>
      <c r="F24" s="230"/>
      <c r="G24" s="230"/>
      <c r="H24" s="230"/>
      <c r="I24" s="230"/>
      <c r="J24" s="230"/>
      <c r="K24" s="230"/>
      <c r="L24" s="230"/>
      <c r="M24" s="230"/>
      <c r="N24" s="124">
        <f t="shared" si="2"/>
        <v>28</v>
      </c>
      <c r="O24" s="156" t="str">
        <f>$E$2&amp;"-"&amp;C24&amp;"-0"&amp;COUNTIF($C$8:C24,C24)&amp;"_tw"</f>
        <v>0301-10209003-06_tw</v>
      </c>
      <c r="P24" s="157"/>
    </row>
    <row r="25" spans="2:18" s="4" customFormat="1" ht="17.25" customHeight="1">
      <c r="B25" s="3" t="s">
        <v>57</v>
      </c>
      <c r="C25" s="139">
        <f>VLOOKUP(B25,[1]代號!$J:$K,2,0)</f>
        <v>10209003</v>
      </c>
      <c r="D25" s="143"/>
      <c r="E25" s="229" t="s">
        <v>771</v>
      </c>
      <c r="F25" s="230"/>
      <c r="G25" s="230"/>
      <c r="H25" s="230"/>
      <c r="I25" s="230"/>
      <c r="J25" s="230"/>
      <c r="K25" s="230"/>
      <c r="L25" s="230"/>
      <c r="M25" s="230"/>
      <c r="N25" s="124">
        <f t="shared" si="2"/>
        <v>21</v>
      </c>
      <c r="O25" s="156" t="str">
        <f>$E$2&amp;"-"&amp;C25&amp;"-0"&amp;COUNTIF($C$8:C25,C25)&amp;"_tw"</f>
        <v>0301-10209003-07_tw</v>
      </c>
      <c r="P25" s="161"/>
    </row>
    <row r="26" spans="2:18" s="67" customFormat="1">
      <c r="B26" s="3" t="s">
        <v>159</v>
      </c>
      <c r="C26" s="139">
        <v>10201005</v>
      </c>
      <c r="D26" s="140"/>
      <c r="E26" s="229" t="s">
        <v>161</v>
      </c>
      <c r="F26" s="230"/>
      <c r="G26" s="230"/>
      <c r="H26" s="230"/>
      <c r="I26" s="230"/>
      <c r="J26" s="230"/>
      <c r="K26" s="230"/>
      <c r="L26" s="230"/>
      <c r="M26" s="230"/>
      <c r="N26" s="124">
        <f t="shared" si="0"/>
        <v>3</v>
      </c>
      <c r="O26" s="156" t="str">
        <f>$E$2&amp;"-"&amp;C26&amp;"-0"&amp;COUNTIF($C$8:C26,C26)&amp;"_tw"</f>
        <v>0301-10201005-01_tw</v>
      </c>
      <c r="P26" s="161"/>
      <c r="R26" s="2"/>
    </row>
    <row r="27" spans="2:18" s="67" customFormat="1">
      <c r="B27" s="3" t="s">
        <v>26</v>
      </c>
      <c r="C27" s="139">
        <f>VLOOKUP(B27,[1]代號!$J:$K,2,0)</f>
        <v>10209001</v>
      </c>
      <c r="D27" s="141" t="s">
        <v>646</v>
      </c>
      <c r="E27" s="229" t="s">
        <v>160</v>
      </c>
      <c r="F27" s="230"/>
      <c r="G27" s="230"/>
      <c r="H27" s="230"/>
      <c r="I27" s="230"/>
      <c r="J27" s="230"/>
      <c r="K27" s="230"/>
      <c r="L27" s="230"/>
      <c r="M27" s="230"/>
      <c r="N27" s="124">
        <f t="shared" si="0"/>
        <v>6</v>
      </c>
      <c r="O27" s="156" t="str">
        <f>$E$2&amp;"-"&amp;C27&amp;"-0"&amp;COUNTIF($C$8:C27,C27)&amp;"_tw"</f>
        <v>0301-10209001-08_tw</v>
      </c>
      <c r="P27" s="161"/>
      <c r="R27" s="2"/>
    </row>
    <row r="28" spans="2:18" s="67" customFormat="1">
      <c r="B28" s="3" t="s">
        <v>159</v>
      </c>
      <c r="C28" s="139">
        <v>10201005</v>
      </c>
      <c r="D28" s="140"/>
      <c r="E28" s="229" t="s">
        <v>437</v>
      </c>
      <c r="F28" s="230"/>
      <c r="G28" s="230"/>
      <c r="H28" s="230"/>
      <c r="I28" s="230"/>
      <c r="J28" s="230"/>
      <c r="K28" s="230"/>
      <c r="L28" s="230"/>
      <c r="M28" s="230"/>
      <c r="N28" s="124">
        <f t="shared" si="0"/>
        <v>6</v>
      </c>
      <c r="O28" s="156" t="str">
        <f>$E$2&amp;"-"&amp;C28&amp;"-0"&amp;COUNTIF($C$8:C28,C28)&amp;"_tw"</f>
        <v>0301-10201005-02_tw</v>
      </c>
      <c r="P28" s="161"/>
      <c r="R28" s="2"/>
    </row>
    <row r="29" spans="2:18" s="67" customFormat="1">
      <c r="B29" s="3" t="s">
        <v>26</v>
      </c>
      <c r="C29" s="139">
        <f>VLOOKUP(B29,[1]代號!$J:$K,2,0)</f>
        <v>10209001</v>
      </c>
      <c r="D29" s="141" t="s">
        <v>187</v>
      </c>
      <c r="E29" s="185" t="s">
        <v>504</v>
      </c>
      <c r="F29" s="186"/>
      <c r="G29" s="186"/>
      <c r="H29" s="186"/>
      <c r="I29" s="186"/>
      <c r="J29" s="186"/>
      <c r="K29" s="186"/>
      <c r="L29" s="186"/>
      <c r="M29" s="186"/>
      <c r="N29" s="124">
        <f t="shared" si="0"/>
        <v>18</v>
      </c>
      <c r="O29" s="156" t="str">
        <f>$E$2&amp;"-"&amp;C29&amp;"-0"&amp;COUNTIF($C$8:C29,C29)&amp;"_tw"</f>
        <v>0301-10209001-09_tw</v>
      </c>
      <c r="P29" s="161"/>
      <c r="R29" s="2"/>
    </row>
    <row r="30" spans="2:18" s="67" customFormat="1">
      <c r="B30" s="3" t="s">
        <v>143</v>
      </c>
      <c r="C30" s="139"/>
      <c r="D30" s="140"/>
      <c r="E30" s="229" t="s">
        <v>438</v>
      </c>
      <c r="F30" s="230"/>
      <c r="G30" s="230"/>
      <c r="H30" s="230"/>
      <c r="I30" s="230"/>
      <c r="J30" s="230"/>
      <c r="K30" s="230"/>
      <c r="L30" s="230"/>
      <c r="M30" s="230"/>
      <c r="N30" s="124">
        <f t="shared" si="0"/>
        <v>21</v>
      </c>
      <c r="O30" s="156"/>
      <c r="P30" s="161"/>
      <c r="R30" s="2"/>
    </row>
    <row r="31" spans="2:18" s="67" customFormat="1">
      <c r="B31" s="3" t="s">
        <v>159</v>
      </c>
      <c r="C31" s="139">
        <v>10201005</v>
      </c>
      <c r="D31" s="140"/>
      <c r="E31" s="185" t="s">
        <v>772</v>
      </c>
      <c r="F31" s="186"/>
      <c r="G31" s="186"/>
      <c r="H31" s="186"/>
      <c r="I31" s="186"/>
      <c r="J31" s="186"/>
      <c r="K31" s="186"/>
      <c r="L31" s="186"/>
      <c r="M31" s="186"/>
      <c r="N31" s="124">
        <f t="shared" si="0"/>
        <v>12</v>
      </c>
      <c r="O31" s="156" t="str">
        <f>$E$2&amp;"-"&amp;C31&amp;"-0"&amp;COUNTIF($C$8:C31,C31)&amp;"_tw"</f>
        <v>0301-10201005-03_tw</v>
      </c>
      <c r="P31" s="161"/>
      <c r="R31" s="2"/>
    </row>
    <row r="32" spans="2:18" s="67" customFormat="1">
      <c r="B32" s="3" t="s">
        <v>128</v>
      </c>
      <c r="C32" s="139"/>
      <c r="D32" s="140"/>
      <c r="E32" s="229" t="s">
        <v>439</v>
      </c>
      <c r="F32" s="230"/>
      <c r="G32" s="230"/>
      <c r="H32" s="230"/>
      <c r="I32" s="230"/>
      <c r="J32" s="230"/>
      <c r="K32" s="230"/>
      <c r="L32" s="230"/>
      <c r="M32" s="230"/>
      <c r="N32" s="124">
        <f t="shared" ref="N32:N34" si="3">LEN(E32)</f>
        <v>28</v>
      </c>
      <c r="O32" s="156"/>
      <c r="P32" s="161"/>
      <c r="R32" s="2"/>
    </row>
    <row r="33" spans="2:18" s="67" customFormat="1">
      <c r="B33" s="3" t="s">
        <v>164</v>
      </c>
      <c r="C33" s="139">
        <f>VLOOKUP(B33,[1]代號!$J:$K,2,0)</f>
        <v>10201005</v>
      </c>
      <c r="D33" s="140"/>
      <c r="E33" s="232" t="s">
        <v>774</v>
      </c>
      <c r="F33" s="233"/>
      <c r="G33" s="233"/>
      <c r="H33" s="233"/>
      <c r="I33" s="233"/>
      <c r="J33" s="233"/>
      <c r="K33" s="233"/>
      <c r="L33" s="233"/>
      <c r="M33" s="233"/>
      <c r="N33" s="124">
        <f t="shared" si="3"/>
        <v>7</v>
      </c>
      <c r="O33" s="156" t="str">
        <f>$E$2&amp;"-"&amp;C33&amp;"-0"&amp;COUNTIF($C$8:C33,C33)&amp;"_tw"</f>
        <v>0301-10201005-04_tw</v>
      </c>
      <c r="P33" s="161"/>
      <c r="R33" s="2"/>
    </row>
    <row r="34" spans="2:18" s="67" customFormat="1">
      <c r="B34" s="3" t="s">
        <v>165</v>
      </c>
      <c r="C34" s="139">
        <v>10209001</v>
      </c>
      <c r="D34" s="141" t="s">
        <v>187</v>
      </c>
      <c r="E34" s="229" t="s">
        <v>444</v>
      </c>
      <c r="F34" s="230"/>
      <c r="G34" s="230"/>
      <c r="H34" s="230"/>
      <c r="I34" s="230"/>
      <c r="J34" s="230"/>
      <c r="K34" s="230"/>
      <c r="L34" s="230"/>
      <c r="M34" s="230"/>
      <c r="N34" s="124">
        <f t="shared" si="3"/>
        <v>11</v>
      </c>
      <c r="O34" s="156" t="str">
        <f>$E$2&amp;"-"&amp;C34&amp;"-"&amp;COUNTIF($C$8:C34,C34)&amp;"_tw"</f>
        <v>0301-10209001-10_tw</v>
      </c>
      <c r="P34" s="161"/>
      <c r="R34" s="2"/>
    </row>
    <row r="35" spans="2:18" s="67" customFormat="1">
      <c r="B35" s="3" t="s">
        <v>26</v>
      </c>
      <c r="C35" s="139">
        <f>VLOOKUP(B35,[1]代號!$J:$K,2,0)</f>
        <v>10209001</v>
      </c>
      <c r="D35" s="141" t="s">
        <v>873</v>
      </c>
      <c r="E35" s="229" t="s">
        <v>440</v>
      </c>
      <c r="F35" s="230"/>
      <c r="G35" s="230"/>
      <c r="H35" s="230"/>
      <c r="I35" s="230"/>
      <c r="J35" s="230"/>
      <c r="K35" s="230"/>
      <c r="L35" s="230"/>
      <c r="M35" s="230"/>
      <c r="N35" s="124">
        <f t="shared" si="0"/>
        <v>8</v>
      </c>
      <c r="O35" s="156" t="str">
        <f>$E$2&amp;"-"&amp;C35&amp;"-"&amp;COUNTIF($C$8:C35,C35)&amp;"_tw"</f>
        <v>0301-10209001-11_tw</v>
      </c>
      <c r="P35" s="161"/>
      <c r="R35" s="2"/>
    </row>
    <row r="36" spans="2:18" s="67" customFormat="1">
      <c r="B36" s="3" t="s">
        <v>441</v>
      </c>
      <c r="C36" s="139">
        <f>VLOOKUP(B36,[1]代號!$J:$K,2,0)</f>
        <v>10201005</v>
      </c>
      <c r="D36" s="140"/>
      <c r="E36" s="232" t="s">
        <v>773</v>
      </c>
      <c r="F36" s="233"/>
      <c r="G36" s="233"/>
      <c r="H36" s="233"/>
      <c r="I36" s="233"/>
      <c r="J36" s="233"/>
      <c r="K36" s="233"/>
      <c r="L36" s="233"/>
      <c r="M36" s="233"/>
      <c r="N36" s="124">
        <f t="shared" si="0"/>
        <v>9</v>
      </c>
      <c r="O36" s="156" t="str">
        <f>$E$2&amp;"-"&amp;C36&amp;"-0"&amp;COUNTIF($C$8:C36,C36)&amp;"_tw"</f>
        <v>0301-10201005-05_tw</v>
      </c>
      <c r="P36" s="161"/>
      <c r="R36" s="2"/>
    </row>
    <row r="37" spans="2:18" s="67" customFormat="1">
      <c r="B37" s="217" t="s">
        <v>330</v>
      </c>
      <c r="C37" s="139">
        <f>VLOOKUP(B37,[1]代號!$J:$K,2,0)</f>
        <v>10209003</v>
      </c>
      <c r="D37" s="218"/>
      <c r="E37" s="219" t="s">
        <v>775</v>
      </c>
      <c r="F37" s="186"/>
      <c r="G37" s="186"/>
      <c r="H37" s="186"/>
      <c r="I37" s="186"/>
      <c r="J37" s="186"/>
      <c r="K37" s="186"/>
      <c r="L37" s="186"/>
      <c r="M37" s="186"/>
      <c r="N37" s="124">
        <f t="shared" si="0"/>
        <v>18</v>
      </c>
      <c r="O37" s="156" t="str">
        <f>$E$2&amp;"-"&amp;C37&amp;"-0"&amp;COUNTIF($C$8:C37,C37)&amp;"_tw"</f>
        <v>0301-10209003-08_tw</v>
      </c>
      <c r="P37" s="161"/>
      <c r="R37" s="2"/>
    </row>
    <row r="38" spans="2:18" s="67" customFormat="1">
      <c r="B38" s="3" t="s">
        <v>441</v>
      </c>
      <c r="C38" s="139">
        <f>VLOOKUP(B38,[1]代號!$J:$K,2,0)</f>
        <v>10201005</v>
      </c>
      <c r="D38" s="140"/>
      <c r="E38" s="185" t="s">
        <v>442</v>
      </c>
      <c r="F38" s="186"/>
      <c r="G38" s="186"/>
      <c r="H38" s="186"/>
      <c r="I38" s="186"/>
      <c r="J38" s="186"/>
      <c r="K38" s="186"/>
      <c r="L38" s="186"/>
      <c r="M38" s="186"/>
      <c r="N38" s="124">
        <f t="shared" si="0"/>
        <v>10</v>
      </c>
      <c r="O38" s="156" t="str">
        <f>$E$2&amp;"-"&amp;C38&amp;"-0"&amp;COUNTIF($C$8:C38,C38)&amp;"_tw"</f>
        <v>0301-10201005-06_tw</v>
      </c>
      <c r="P38" s="161"/>
      <c r="R38" s="2"/>
    </row>
    <row r="39" spans="2:18" s="67" customFormat="1">
      <c r="B39" s="3" t="s">
        <v>443</v>
      </c>
      <c r="C39" s="139"/>
      <c r="D39" s="140"/>
      <c r="E39" s="185" t="s">
        <v>445</v>
      </c>
      <c r="F39" s="186"/>
      <c r="G39" s="186"/>
      <c r="H39" s="186"/>
      <c r="I39" s="186"/>
      <c r="J39" s="186"/>
      <c r="K39" s="186"/>
      <c r="L39" s="186"/>
      <c r="M39" s="186"/>
      <c r="N39" s="124">
        <f t="shared" si="0"/>
        <v>18</v>
      </c>
      <c r="O39" s="156"/>
      <c r="P39" s="161"/>
      <c r="R39" s="2"/>
    </row>
    <row r="40" spans="2:18" s="67" customFormat="1">
      <c r="B40" s="3" t="s">
        <v>26</v>
      </c>
      <c r="C40" s="139">
        <f>VLOOKUP(B40,[1]代號!$J:$K,2,0)</f>
        <v>10209001</v>
      </c>
      <c r="D40" s="141" t="s">
        <v>187</v>
      </c>
      <c r="E40" s="185" t="s">
        <v>446</v>
      </c>
      <c r="F40" s="186"/>
      <c r="G40" s="186"/>
      <c r="H40" s="186"/>
      <c r="I40" s="186"/>
      <c r="J40" s="186"/>
      <c r="K40" s="186"/>
      <c r="L40" s="186"/>
      <c r="M40" s="186"/>
      <c r="N40" s="124">
        <f t="shared" si="0"/>
        <v>7</v>
      </c>
      <c r="O40" s="156" t="str">
        <f>$E$2&amp;"-"&amp;C40&amp;"-"&amp;COUNTIF($C$8:C40,C40)&amp;"_tw"</f>
        <v>0301-10209001-12_tw</v>
      </c>
      <c r="P40" s="161"/>
      <c r="R40" s="2"/>
    </row>
    <row r="41" spans="2:18" s="67" customFormat="1">
      <c r="B41" s="3" t="s">
        <v>441</v>
      </c>
      <c r="C41" s="139">
        <f>VLOOKUP(B41,[1]代號!$J:$K,2,0)</f>
        <v>10201005</v>
      </c>
      <c r="D41" s="140"/>
      <c r="E41" s="185" t="s">
        <v>482</v>
      </c>
      <c r="F41" s="186"/>
      <c r="G41" s="186"/>
      <c r="H41" s="186"/>
      <c r="I41" s="186"/>
      <c r="J41" s="186"/>
      <c r="K41" s="186"/>
      <c r="L41" s="186"/>
      <c r="M41" s="186"/>
      <c r="N41" s="124">
        <f t="shared" si="0"/>
        <v>19</v>
      </c>
      <c r="O41" s="156" t="str">
        <f>$E$2&amp;"-"&amp;C41&amp;"-0"&amp;COUNTIF($C$8:C41,C41)&amp;"_tw"</f>
        <v>0301-10201005-07_tw</v>
      </c>
      <c r="P41" s="161"/>
      <c r="R41" s="2"/>
    </row>
    <row r="42" spans="2:18" s="67" customFormat="1">
      <c r="B42" s="3" t="s">
        <v>447</v>
      </c>
      <c r="C42" s="139">
        <f>VLOOKUP(B42,[1]代號!$J:$K,2,0)</f>
        <v>10209001</v>
      </c>
      <c r="D42" s="141" t="s">
        <v>646</v>
      </c>
      <c r="E42" s="185" t="s">
        <v>448</v>
      </c>
      <c r="F42" s="186"/>
      <c r="G42" s="186"/>
      <c r="H42" s="186"/>
      <c r="I42" s="186"/>
      <c r="J42" s="186"/>
      <c r="K42" s="186"/>
      <c r="L42" s="186"/>
      <c r="M42" s="186"/>
      <c r="N42" s="124">
        <f t="shared" si="0"/>
        <v>9</v>
      </c>
      <c r="O42" s="156" t="str">
        <f>$E$2&amp;"-"&amp;C42&amp;"-"&amp;COUNTIF($C$8:C42,C42)&amp;"_tw"</f>
        <v>0301-10209001-13_tw</v>
      </c>
      <c r="P42" s="161"/>
      <c r="R42" s="2"/>
    </row>
    <row r="43" spans="2:18" s="67" customFormat="1">
      <c r="B43" s="3" t="s">
        <v>443</v>
      </c>
      <c r="C43" s="139"/>
      <c r="D43" s="140"/>
      <c r="E43" s="185" t="s">
        <v>449</v>
      </c>
      <c r="F43" s="186"/>
      <c r="G43" s="186"/>
      <c r="H43" s="186"/>
      <c r="I43" s="186"/>
      <c r="J43" s="186"/>
      <c r="K43" s="186"/>
      <c r="L43" s="186"/>
      <c r="M43" s="186"/>
      <c r="N43" s="124">
        <f t="shared" si="0"/>
        <v>12</v>
      </c>
      <c r="O43" s="156"/>
      <c r="P43" s="161"/>
      <c r="R43" s="2"/>
    </row>
    <row r="44" spans="2:18" s="67" customFormat="1">
      <c r="B44" s="3" t="s">
        <v>447</v>
      </c>
      <c r="C44" s="139">
        <f>VLOOKUP(B44,[1]代號!$J:$K,2,0)</f>
        <v>10209001</v>
      </c>
      <c r="D44" s="141" t="s">
        <v>187</v>
      </c>
      <c r="E44" s="185" t="s">
        <v>503</v>
      </c>
      <c r="F44" s="186"/>
      <c r="G44" s="186"/>
      <c r="H44" s="186"/>
      <c r="I44" s="186"/>
      <c r="J44" s="186"/>
      <c r="K44" s="186"/>
      <c r="L44" s="186"/>
      <c r="M44" s="186"/>
      <c r="N44" s="124">
        <f t="shared" si="0"/>
        <v>17</v>
      </c>
      <c r="O44" s="156" t="str">
        <f>$E$2&amp;"-"&amp;C44&amp;"-"&amp;COUNTIF($C$8:C44,C44)&amp;"_tw"</f>
        <v>0301-10209001-14_tw</v>
      </c>
      <c r="P44" s="161"/>
      <c r="R44" s="2"/>
    </row>
    <row r="45" spans="2:18" s="67" customFormat="1">
      <c r="B45" s="217" t="s">
        <v>243</v>
      </c>
      <c r="C45" s="139">
        <f>VLOOKUP(B45,[1]代號!$J:$K,2,0)</f>
        <v>10201005</v>
      </c>
      <c r="D45" s="218"/>
      <c r="E45" s="219" t="s">
        <v>776</v>
      </c>
      <c r="F45" s="207"/>
      <c r="G45" s="207"/>
      <c r="H45" s="207"/>
      <c r="I45" s="207"/>
      <c r="J45" s="207"/>
      <c r="K45" s="207"/>
      <c r="L45" s="207"/>
      <c r="M45" s="207"/>
      <c r="N45" s="124">
        <f t="shared" si="0"/>
        <v>8</v>
      </c>
      <c r="O45" s="156" t="str">
        <f>$E$2&amp;"-"&amp;C45&amp;"-0"&amp;COUNTIF($C$8:C45,C45)&amp;"_tw"</f>
        <v>0301-10201005-08_tw</v>
      </c>
      <c r="P45" s="161"/>
      <c r="R45" s="2"/>
    </row>
    <row r="46" spans="2:18" s="67" customFormat="1">
      <c r="B46" s="71" t="s">
        <v>126</v>
      </c>
      <c r="C46" s="139"/>
      <c r="D46" s="140"/>
      <c r="E46" s="227" t="s">
        <v>166</v>
      </c>
      <c r="F46" s="228"/>
      <c r="G46" s="228"/>
      <c r="H46" s="228"/>
      <c r="I46" s="228"/>
      <c r="J46" s="228"/>
      <c r="K46" s="228"/>
      <c r="L46" s="228"/>
      <c r="M46" s="234"/>
      <c r="N46" s="124"/>
      <c r="O46" s="156"/>
      <c r="P46" s="161"/>
      <c r="R46" s="2"/>
    </row>
    <row r="47" spans="2:18" s="67" customFormat="1">
      <c r="B47" s="3" t="s">
        <v>26</v>
      </c>
      <c r="C47" s="139">
        <f>VLOOKUP(B47,[1]代號!$J:$K,2,0)</f>
        <v>10209001</v>
      </c>
      <c r="D47" s="141" t="s">
        <v>872</v>
      </c>
      <c r="E47" s="229" t="s">
        <v>452</v>
      </c>
      <c r="F47" s="230"/>
      <c r="G47" s="230"/>
      <c r="H47" s="230"/>
      <c r="I47" s="230"/>
      <c r="J47" s="230"/>
      <c r="K47" s="230"/>
      <c r="L47" s="230"/>
      <c r="M47" s="230"/>
      <c r="N47" s="124">
        <f t="shared" ref="N47:N49" si="4">LEN(E47)</f>
        <v>23</v>
      </c>
      <c r="O47" s="156" t="str">
        <f>$E$2&amp;"-"&amp;C47&amp;"-"&amp;COUNTIF($C$8:C47,C47)&amp;"_tw"</f>
        <v>0301-10209001-15_tw</v>
      </c>
      <c r="P47" s="161"/>
      <c r="R47" s="2"/>
    </row>
    <row r="48" spans="2:18" s="67" customFormat="1">
      <c r="B48" s="3" t="s">
        <v>26</v>
      </c>
      <c r="C48" s="139">
        <f>VLOOKUP(B48,[1]代號!$J:$K,2,0)</f>
        <v>10209001</v>
      </c>
      <c r="D48" s="141" t="s">
        <v>872</v>
      </c>
      <c r="E48" s="229" t="s">
        <v>480</v>
      </c>
      <c r="F48" s="230"/>
      <c r="G48" s="230"/>
      <c r="H48" s="230"/>
      <c r="I48" s="230"/>
      <c r="J48" s="230"/>
      <c r="K48" s="230"/>
      <c r="L48" s="230"/>
      <c r="M48" s="230"/>
      <c r="N48" s="124">
        <f t="shared" si="4"/>
        <v>11</v>
      </c>
      <c r="O48" s="156" t="str">
        <f>$E$2&amp;"-"&amp;C48&amp;"-"&amp;COUNTIF($C$8:C48,C48)&amp;"_tw"</f>
        <v>0301-10209001-16_tw</v>
      </c>
      <c r="P48" s="161"/>
      <c r="R48" s="2"/>
    </row>
    <row r="49" spans="2:18" s="67" customFormat="1">
      <c r="B49" s="3" t="s">
        <v>57</v>
      </c>
      <c r="C49" s="139">
        <f>VLOOKUP(B49,[1]代號!$J:$K,2,0)</f>
        <v>10209003</v>
      </c>
      <c r="D49" s="140"/>
      <c r="E49" s="229" t="s">
        <v>450</v>
      </c>
      <c r="F49" s="230"/>
      <c r="G49" s="230"/>
      <c r="H49" s="230"/>
      <c r="I49" s="230"/>
      <c r="J49" s="230"/>
      <c r="K49" s="230"/>
      <c r="L49" s="230"/>
      <c r="M49" s="230"/>
      <c r="N49" s="124">
        <f t="shared" si="4"/>
        <v>11</v>
      </c>
      <c r="O49" s="156" t="str">
        <f>$E$2&amp;"-"&amp;C49&amp;"-0"&amp;COUNTIF($C$8:C49,C49)&amp;"_tw"</f>
        <v>0301-10209003-09_tw</v>
      </c>
      <c r="P49" s="161"/>
      <c r="R49" s="2"/>
    </row>
    <row r="50" spans="2:18" s="67" customFormat="1">
      <c r="B50" s="71" t="s">
        <v>126</v>
      </c>
      <c r="C50" s="139"/>
      <c r="D50" s="140"/>
      <c r="E50" s="227" t="s">
        <v>139</v>
      </c>
      <c r="F50" s="228"/>
      <c r="G50" s="228"/>
      <c r="H50" s="228"/>
      <c r="I50" s="228"/>
      <c r="J50" s="228"/>
      <c r="K50" s="228"/>
      <c r="L50" s="228"/>
      <c r="M50" s="234"/>
      <c r="N50" s="124"/>
      <c r="O50" s="156"/>
      <c r="P50" s="161"/>
      <c r="R50" s="2"/>
    </row>
    <row r="51" spans="2:18" s="67" customFormat="1">
      <c r="B51" s="3" t="s">
        <v>443</v>
      </c>
      <c r="C51" s="139"/>
      <c r="D51" s="140"/>
      <c r="E51" s="185" t="s">
        <v>453</v>
      </c>
      <c r="F51" s="186"/>
      <c r="G51" s="186"/>
      <c r="H51" s="186"/>
      <c r="I51" s="186"/>
      <c r="J51" s="186"/>
      <c r="K51" s="186"/>
      <c r="L51" s="186"/>
      <c r="M51" s="186"/>
      <c r="N51" s="124">
        <f t="shared" si="0"/>
        <v>26</v>
      </c>
      <c r="O51" s="156"/>
      <c r="P51" s="161"/>
      <c r="R51" s="2"/>
    </row>
    <row r="52" spans="2:18" s="67" customFormat="1">
      <c r="B52" s="3" t="s">
        <v>441</v>
      </c>
      <c r="C52" s="139">
        <f>VLOOKUP(B52,[1]代號!$J:$K,2,0)</f>
        <v>10201005</v>
      </c>
      <c r="D52" s="140"/>
      <c r="E52" s="219" t="s">
        <v>777</v>
      </c>
      <c r="F52" s="186"/>
      <c r="G52" s="186"/>
      <c r="H52" s="186"/>
      <c r="I52" s="186"/>
      <c r="J52" s="186"/>
      <c r="K52" s="186"/>
      <c r="L52" s="186"/>
      <c r="M52" s="186"/>
      <c r="N52" s="124">
        <f t="shared" si="0"/>
        <v>20</v>
      </c>
      <c r="O52" s="156" t="str">
        <f>$E$2&amp;"-"&amp;C52&amp;"-0"&amp;COUNTIF($C$8:C52,C52)&amp;"_tw"</f>
        <v>0301-10201005-09_tw</v>
      </c>
      <c r="P52" s="161"/>
      <c r="R52" s="2"/>
    </row>
    <row r="53" spans="2:18" s="67" customFormat="1">
      <c r="B53" s="71" t="s">
        <v>177</v>
      </c>
      <c r="C53" s="139"/>
      <c r="D53" s="140"/>
      <c r="E53" s="227" t="s">
        <v>178</v>
      </c>
      <c r="F53" s="228"/>
      <c r="G53" s="228"/>
      <c r="H53" s="228"/>
      <c r="I53" s="228"/>
      <c r="J53" s="228"/>
      <c r="K53" s="228"/>
      <c r="L53" s="228"/>
      <c r="M53" s="228"/>
      <c r="N53" s="124"/>
      <c r="O53" s="156"/>
      <c r="P53" s="161"/>
      <c r="R53" s="2"/>
    </row>
    <row r="54" spans="2:18" s="67" customFormat="1">
      <c r="B54" s="3" t="s">
        <v>175</v>
      </c>
      <c r="C54" s="139"/>
      <c r="D54" s="140"/>
      <c r="E54" s="229" t="s">
        <v>176</v>
      </c>
      <c r="F54" s="230"/>
      <c r="G54" s="230"/>
      <c r="H54" s="230"/>
      <c r="I54" s="230"/>
      <c r="J54" s="230"/>
      <c r="K54" s="230"/>
      <c r="L54" s="230"/>
      <c r="M54" s="230"/>
      <c r="N54" s="124">
        <f t="shared" si="0"/>
        <v>4</v>
      </c>
      <c r="O54" s="156"/>
      <c r="P54" s="161"/>
      <c r="R54" s="2"/>
    </row>
    <row r="55" spans="2:18" s="67" customFormat="1">
      <c r="B55" s="71" t="s">
        <v>126</v>
      </c>
      <c r="C55" s="139"/>
      <c r="D55" s="140"/>
      <c r="E55" s="227" t="s">
        <v>139</v>
      </c>
      <c r="F55" s="228"/>
      <c r="G55" s="228"/>
      <c r="H55" s="228"/>
      <c r="I55" s="228"/>
      <c r="J55" s="228"/>
      <c r="K55" s="228"/>
      <c r="L55" s="228"/>
      <c r="M55" s="234"/>
      <c r="N55" s="124"/>
      <c r="O55" s="156"/>
      <c r="P55" s="161"/>
      <c r="R55" s="2"/>
    </row>
    <row r="56" spans="2:18" s="67" customFormat="1">
      <c r="B56" s="3" t="s">
        <v>170</v>
      </c>
      <c r="C56" s="139">
        <f>VLOOKUP(B56,[1]代號!$J:$K,2,0)</f>
        <v>10209001</v>
      </c>
      <c r="D56" s="141" t="s">
        <v>646</v>
      </c>
      <c r="E56" s="229" t="s">
        <v>451</v>
      </c>
      <c r="F56" s="230"/>
      <c r="G56" s="230"/>
      <c r="H56" s="230"/>
      <c r="I56" s="230"/>
      <c r="J56" s="230"/>
      <c r="K56" s="230"/>
      <c r="L56" s="230"/>
      <c r="M56" s="230"/>
      <c r="N56" s="124">
        <f t="shared" si="0"/>
        <v>11</v>
      </c>
      <c r="O56" s="156" t="str">
        <f>$E$2&amp;"-"&amp;C56&amp;"-"&amp;COUNTIF($C$8:C56,C56)&amp;"_tw"</f>
        <v>0301-10209001-17_tw</v>
      </c>
      <c r="P56" s="161"/>
      <c r="R56" s="2"/>
    </row>
    <row r="57" spans="2:18" s="67" customFormat="1">
      <c r="B57" s="3" t="s">
        <v>170</v>
      </c>
      <c r="C57" s="139">
        <f>VLOOKUP(B57,[1]代號!$J:$K,2,0)</f>
        <v>10209001</v>
      </c>
      <c r="D57" s="141" t="s">
        <v>872</v>
      </c>
      <c r="E57" s="229" t="s">
        <v>179</v>
      </c>
      <c r="F57" s="230"/>
      <c r="G57" s="230"/>
      <c r="H57" s="230"/>
      <c r="I57" s="230"/>
      <c r="J57" s="230"/>
      <c r="K57" s="230"/>
      <c r="L57" s="230"/>
      <c r="M57" s="230"/>
      <c r="N57" s="124">
        <f t="shared" si="0"/>
        <v>15</v>
      </c>
      <c r="O57" s="156" t="str">
        <f>$E$2&amp;"-"&amp;C57&amp;"-"&amp;COUNTIF($C$8:C57,C57)&amp;"_tw"</f>
        <v>0301-10209001-18_tw</v>
      </c>
      <c r="P57" s="161"/>
      <c r="R57" s="2"/>
    </row>
    <row r="58" spans="2:18">
      <c r="B58" s="3" t="s">
        <v>109</v>
      </c>
      <c r="C58" s="139">
        <f>VLOOKUP(B58,[1]代號!$J:$K,2,0)</f>
        <v>10209011</v>
      </c>
      <c r="D58" s="140"/>
      <c r="E58" s="229" t="s">
        <v>345</v>
      </c>
      <c r="F58" s="230"/>
      <c r="G58" s="230"/>
      <c r="H58" s="230"/>
      <c r="I58" s="230"/>
      <c r="J58" s="230"/>
      <c r="K58" s="230"/>
      <c r="L58" s="230"/>
      <c r="M58" s="231"/>
      <c r="N58" s="124">
        <f t="shared" si="0"/>
        <v>15</v>
      </c>
      <c r="O58" s="156" t="str">
        <f>$E$2&amp;"-"&amp;C58&amp;"-0"&amp;COUNTIF($C$8:C58,C58)&amp;"_tw"</f>
        <v>0301-10209011-01_tw</v>
      </c>
      <c r="P58" s="155"/>
      <c r="Q58" s="9" t="s">
        <v>874</v>
      </c>
    </row>
    <row r="59" spans="2:18">
      <c r="B59" s="3" t="s">
        <v>170</v>
      </c>
      <c r="C59" s="139">
        <f>VLOOKUP(B59,[1]代號!$J:$K,2,0)</f>
        <v>10209001</v>
      </c>
      <c r="D59" s="141" t="s">
        <v>646</v>
      </c>
      <c r="E59" s="229" t="s">
        <v>346</v>
      </c>
      <c r="F59" s="230"/>
      <c r="G59" s="230"/>
      <c r="H59" s="230"/>
      <c r="I59" s="230"/>
      <c r="J59" s="230"/>
      <c r="K59" s="230"/>
      <c r="L59" s="230"/>
      <c r="M59" s="230"/>
      <c r="N59" s="124">
        <f t="shared" si="0"/>
        <v>23</v>
      </c>
      <c r="O59" s="156" t="str">
        <f>$E$2&amp;"-"&amp;C59&amp;"-"&amp;COUNTIF($C$8:C59,C59)&amp;"_tw"</f>
        <v>0301-10209001-19_tw</v>
      </c>
      <c r="P59" s="157"/>
    </row>
    <row r="60" spans="2:18">
      <c r="B60" s="3" t="s">
        <v>109</v>
      </c>
      <c r="C60" s="139">
        <f>VLOOKUP(B60,[1]代號!$J:$K,2,0)</f>
        <v>10209011</v>
      </c>
      <c r="D60" s="140"/>
      <c r="E60" s="229" t="s">
        <v>180</v>
      </c>
      <c r="F60" s="230"/>
      <c r="G60" s="230"/>
      <c r="H60" s="230"/>
      <c r="I60" s="230"/>
      <c r="J60" s="230"/>
      <c r="K60" s="230"/>
      <c r="L60" s="230"/>
      <c r="M60" s="230"/>
      <c r="N60" s="23">
        <f t="shared" si="0"/>
        <v>11</v>
      </c>
      <c r="O60" s="156" t="str">
        <f>$E$2&amp;"-"&amp;C60&amp;"-0"&amp;COUNTIF($C$8:C60,C60)&amp;"_tw"</f>
        <v>0301-10209011-02_tw</v>
      </c>
      <c r="P60" s="157"/>
    </row>
    <row r="61" spans="2:18">
      <c r="B61" s="3" t="s">
        <v>168</v>
      </c>
      <c r="C61" s="139"/>
      <c r="D61" s="140"/>
      <c r="E61" s="229" t="s">
        <v>347</v>
      </c>
      <c r="F61" s="230"/>
      <c r="G61" s="230"/>
      <c r="H61" s="230"/>
      <c r="I61" s="230"/>
      <c r="J61" s="230"/>
      <c r="K61" s="230"/>
      <c r="L61" s="230"/>
      <c r="M61" s="230"/>
      <c r="N61" s="23">
        <f t="shared" si="0"/>
        <v>20</v>
      </c>
      <c r="O61" s="156"/>
      <c r="P61" s="155"/>
      <c r="R61"/>
    </row>
    <row r="62" spans="2:18">
      <c r="B62" s="3" t="s">
        <v>170</v>
      </c>
      <c r="C62" s="139">
        <f>VLOOKUP(B62,[1]代號!$J:$K,2,0)</f>
        <v>10209001</v>
      </c>
      <c r="D62" s="141" t="s">
        <v>187</v>
      </c>
      <c r="E62" s="232" t="s">
        <v>781</v>
      </c>
      <c r="F62" s="233"/>
      <c r="G62" s="233"/>
      <c r="H62" s="233"/>
      <c r="I62" s="233"/>
      <c r="J62" s="233"/>
      <c r="K62" s="233"/>
      <c r="L62" s="233"/>
      <c r="M62" s="233"/>
      <c r="N62" s="23">
        <f t="shared" si="0"/>
        <v>16</v>
      </c>
      <c r="O62" s="156" t="str">
        <f>$E$2&amp;"-"&amp;C62&amp;"-"&amp;COUNTIF($C$8:C62,C62)&amp;"_tw"</f>
        <v>0301-10209001-20_tw</v>
      </c>
      <c r="P62" s="155"/>
      <c r="R62" s="70"/>
    </row>
    <row r="63" spans="2:18">
      <c r="B63" s="3" t="s">
        <v>109</v>
      </c>
      <c r="C63" s="139">
        <f>VLOOKUP(B63,[1]代號!$J:$K,2,0)</f>
        <v>10209011</v>
      </c>
      <c r="D63" s="140"/>
      <c r="E63" s="232" t="s">
        <v>779</v>
      </c>
      <c r="F63" s="233"/>
      <c r="G63" s="233"/>
      <c r="H63" s="233"/>
      <c r="I63" s="233"/>
      <c r="J63" s="233"/>
      <c r="K63" s="233"/>
      <c r="L63" s="233"/>
      <c r="M63" s="233"/>
      <c r="N63" s="124">
        <f t="shared" si="0"/>
        <v>27</v>
      </c>
      <c r="O63" s="156" t="str">
        <f>$E$2&amp;"-"&amp;C63&amp;"-0"&amp;COUNTIF($C$8:C63,C63)&amp;"_tw"</f>
        <v>0301-10209011-03_tw</v>
      </c>
      <c r="P63" s="155"/>
      <c r="R63" s="70"/>
    </row>
    <row r="64" spans="2:18">
      <c r="B64" s="3" t="s">
        <v>170</v>
      </c>
      <c r="C64" s="139">
        <f>VLOOKUP(B64,[1]代號!$J:$K,2,0)</f>
        <v>10209001</v>
      </c>
      <c r="D64" s="141" t="s">
        <v>646</v>
      </c>
      <c r="E64" s="232" t="s">
        <v>780</v>
      </c>
      <c r="F64" s="233"/>
      <c r="G64" s="233"/>
      <c r="H64" s="233"/>
      <c r="I64" s="233"/>
      <c r="J64" s="233"/>
      <c r="K64" s="233"/>
      <c r="L64" s="233"/>
      <c r="M64" s="233"/>
      <c r="N64" s="124">
        <f t="shared" si="0"/>
        <v>4</v>
      </c>
      <c r="O64" s="156" t="str">
        <f>$E$2&amp;"-"&amp;C64&amp;"-"&amp;COUNTIF($C$8:C64,C64)&amp;"_tw"</f>
        <v>0301-10209001-21_tw</v>
      </c>
      <c r="P64" s="155"/>
      <c r="R64" s="70"/>
    </row>
    <row r="65" spans="2:21">
      <c r="B65" s="3" t="s">
        <v>109</v>
      </c>
      <c r="C65" s="139">
        <f>VLOOKUP(B65,[1]代號!$J:$K,2,0)</f>
        <v>10209011</v>
      </c>
      <c r="D65" s="140"/>
      <c r="E65" s="232" t="s">
        <v>778</v>
      </c>
      <c r="F65" s="233"/>
      <c r="G65" s="233"/>
      <c r="H65" s="233"/>
      <c r="I65" s="233"/>
      <c r="J65" s="233"/>
      <c r="K65" s="233"/>
      <c r="L65" s="233"/>
      <c r="M65" s="233"/>
      <c r="N65" s="23">
        <f t="shared" si="0"/>
        <v>25</v>
      </c>
      <c r="O65" s="156" t="str">
        <f>$E$2&amp;"-"&amp;C65&amp;"-0"&amp;COUNTIF($C$8:C65,C65)&amp;"_tw"</f>
        <v>0301-10209011-04_tw</v>
      </c>
      <c r="P65" s="155"/>
      <c r="R65" s="70"/>
    </row>
    <row r="66" spans="2:21">
      <c r="B66" s="3"/>
      <c r="C66" s="139"/>
      <c r="D66" s="140"/>
      <c r="E66" s="229"/>
      <c r="F66" s="230"/>
      <c r="G66" s="230"/>
      <c r="H66" s="230"/>
      <c r="I66" s="230"/>
      <c r="J66" s="230"/>
      <c r="K66" s="230"/>
      <c r="L66" s="230"/>
      <c r="M66" s="230"/>
      <c r="N66" s="124"/>
      <c r="O66" s="179"/>
      <c r="P66" s="155"/>
      <c r="R66" s="70"/>
    </row>
    <row r="67" spans="2:21">
      <c r="B67" s="3"/>
      <c r="C67" s="139"/>
      <c r="D67" s="140"/>
      <c r="E67" s="229"/>
      <c r="F67" s="230"/>
      <c r="G67" s="230"/>
      <c r="H67" s="230"/>
      <c r="I67" s="230"/>
      <c r="J67" s="230"/>
      <c r="K67" s="230"/>
      <c r="L67" s="230"/>
      <c r="M67" s="230"/>
      <c r="N67" s="23"/>
      <c r="O67" s="179"/>
      <c r="P67" s="155"/>
      <c r="R67" s="70"/>
    </row>
    <row r="68" spans="2:21">
      <c r="B68" s="3"/>
      <c r="C68" s="139"/>
      <c r="D68" s="140"/>
      <c r="E68" s="229"/>
      <c r="F68" s="230"/>
      <c r="G68" s="230"/>
      <c r="H68" s="230"/>
      <c r="I68" s="230"/>
      <c r="J68" s="230"/>
      <c r="K68" s="230"/>
      <c r="L68" s="230"/>
      <c r="M68" s="230"/>
      <c r="N68" s="23"/>
      <c r="O68" s="179"/>
      <c r="P68" s="155"/>
      <c r="R68" s="70"/>
    </row>
    <row r="69" spans="2:21">
      <c r="B69" s="3"/>
      <c r="C69" s="139"/>
      <c r="D69" s="140"/>
      <c r="E69" s="229"/>
      <c r="F69" s="230"/>
      <c r="G69" s="230"/>
      <c r="H69" s="230"/>
      <c r="I69" s="230"/>
      <c r="J69" s="230"/>
      <c r="K69" s="230"/>
      <c r="L69" s="230"/>
      <c r="M69" s="230"/>
      <c r="N69" s="126"/>
      <c r="O69" s="179"/>
      <c r="P69" s="157"/>
    </row>
    <row r="70" spans="2:21">
      <c r="B70" s="3"/>
      <c r="C70" s="139"/>
      <c r="D70" s="140"/>
      <c r="E70" s="229"/>
      <c r="F70" s="230"/>
      <c r="G70" s="230"/>
      <c r="H70" s="230"/>
      <c r="I70" s="230"/>
      <c r="J70" s="230"/>
      <c r="K70" s="230"/>
      <c r="L70" s="230"/>
      <c r="M70" s="230"/>
      <c r="N70" s="23"/>
      <c r="O70" s="179"/>
      <c r="P70" s="155"/>
    </row>
    <row r="71" spans="2:21">
      <c r="B71" s="3"/>
      <c r="C71" s="142"/>
      <c r="D71" s="140"/>
      <c r="E71" s="227"/>
      <c r="F71" s="228"/>
      <c r="G71" s="228"/>
      <c r="H71" s="228"/>
      <c r="I71" s="228"/>
      <c r="J71" s="228"/>
      <c r="K71" s="228"/>
      <c r="L71" s="228"/>
      <c r="M71" s="228"/>
      <c r="N71" s="23"/>
      <c r="O71" s="179"/>
      <c r="P71" s="155"/>
      <c r="R71" s="70"/>
    </row>
    <row r="72" spans="2:21">
      <c r="B72" s="3"/>
      <c r="C72" s="142"/>
      <c r="D72" s="140"/>
      <c r="E72" s="227"/>
      <c r="F72" s="228"/>
      <c r="G72" s="228"/>
      <c r="H72" s="228"/>
      <c r="I72" s="228"/>
      <c r="J72" s="228"/>
      <c r="K72" s="228"/>
      <c r="L72" s="228"/>
      <c r="M72" s="228"/>
      <c r="N72" s="23"/>
      <c r="O72" s="179"/>
      <c r="P72" s="155"/>
    </row>
    <row r="73" spans="2:21">
      <c r="B73" s="3"/>
      <c r="C73" s="142"/>
      <c r="D73" s="140"/>
      <c r="E73" s="227"/>
      <c r="F73" s="228"/>
      <c r="G73" s="228"/>
      <c r="H73" s="228"/>
      <c r="I73" s="228"/>
      <c r="J73" s="228"/>
      <c r="K73" s="228"/>
      <c r="L73" s="228"/>
      <c r="M73" s="228"/>
      <c r="N73" s="23"/>
      <c r="O73" s="179"/>
      <c r="P73" s="157"/>
    </row>
    <row r="74" spans="2:21">
      <c r="B74" s="71"/>
      <c r="C74" s="142"/>
      <c r="D74" s="140"/>
      <c r="E74" s="227"/>
      <c r="F74" s="228"/>
      <c r="G74" s="228"/>
      <c r="H74" s="228"/>
      <c r="I74" s="228"/>
      <c r="J74" s="228"/>
      <c r="K74" s="228"/>
      <c r="L74" s="228"/>
      <c r="M74" s="228"/>
      <c r="N74" s="23"/>
      <c r="O74" s="179"/>
      <c r="P74" s="157"/>
    </row>
    <row r="75" spans="2:21">
      <c r="B75" s="3"/>
      <c r="C75" s="142"/>
      <c r="D75" s="140"/>
      <c r="E75" s="227"/>
      <c r="F75" s="228"/>
      <c r="G75" s="228"/>
      <c r="H75" s="228"/>
      <c r="I75" s="228"/>
      <c r="J75" s="228"/>
      <c r="K75" s="228"/>
      <c r="L75" s="228"/>
      <c r="M75" s="228"/>
      <c r="N75" s="23"/>
      <c r="O75" s="179"/>
      <c r="P75" s="157"/>
      <c r="U75"/>
    </row>
    <row r="76" spans="2:21">
      <c r="B76" s="3"/>
      <c r="C76" s="142"/>
      <c r="D76" s="140"/>
      <c r="E76" s="227"/>
      <c r="F76" s="228"/>
      <c r="G76" s="228"/>
      <c r="H76" s="228"/>
      <c r="I76" s="228"/>
      <c r="J76" s="228"/>
      <c r="K76" s="228"/>
      <c r="L76" s="228"/>
      <c r="M76" s="228"/>
      <c r="N76" s="23"/>
      <c r="O76" s="179"/>
      <c r="P76" s="157"/>
    </row>
    <row r="77" spans="2:21">
      <c r="B77" s="3"/>
      <c r="C77" s="142"/>
      <c r="D77" s="140"/>
      <c r="E77" s="227"/>
      <c r="F77" s="228"/>
      <c r="G77" s="228"/>
      <c r="H77" s="228"/>
      <c r="I77" s="228"/>
      <c r="J77" s="228"/>
      <c r="K77" s="228"/>
      <c r="L77" s="228"/>
      <c r="M77" s="228"/>
      <c r="N77" s="23"/>
      <c r="O77" s="179"/>
      <c r="P77" s="157"/>
    </row>
    <row r="78" spans="2:21">
      <c r="B78" s="3"/>
      <c r="C78" s="142"/>
      <c r="E78" s="227"/>
      <c r="F78" s="228"/>
      <c r="G78" s="228"/>
      <c r="H78" s="228"/>
      <c r="I78" s="228"/>
      <c r="J78" s="228"/>
      <c r="K78" s="228"/>
      <c r="L78" s="228"/>
      <c r="M78" s="228"/>
      <c r="N78" s="23"/>
      <c r="O78" s="179"/>
      <c r="P78" s="157"/>
    </row>
    <row r="79" spans="2:21">
      <c r="B79" s="3"/>
      <c r="C79" s="142"/>
      <c r="E79" s="227"/>
      <c r="F79" s="228"/>
      <c r="G79" s="228"/>
      <c r="H79" s="228"/>
      <c r="I79" s="228"/>
      <c r="J79" s="228"/>
      <c r="K79" s="228"/>
      <c r="L79" s="228"/>
      <c r="M79" s="228"/>
      <c r="N79" s="23"/>
      <c r="O79" s="179"/>
      <c r="P79" s="157"/>
    </row>
    <row r="80" spans="2:21">
      <c r="B80" s="71"/>
      <c r="C80" s="142"/>
      <c r="E80" s="227"/>
      <c r="F80" s="228"/>
      <c r="G80" s="228"/>
      <c r="H80" s="228"/>
      <c r="I80" s="228"/>
      <c r="J80" s="228"/>
      <c r="K80" s="228"/>
      <c r="L80" s="228"/>
      <c r="M80" s="228"/>
      <c r="N80" s="23"/>
      <c r="O80" s="179"/>
      <c r="P80" s="157"/>
    </row>
    <row r="81" spans="2:16">
      <c r="B81" s="3"/>
      <c r="C81" s="142"/>
      <c r="E81" s="227"/>
      <c r="F81" s="228"/>
      <c r="G81" s="228"/>
      <c r="H81" s="228"/>
      <c r="I81" s="228"/>
      <c r="J81" s="228"/>
      <c r="K81" s="228"/>
      <c r="L81" s="228"/>
      <c r="M81" s="228"/>
      <c r="N81" s="23"/>
      <c r="O81" s="179"/>
      <c r="P81" s="157"/>
    </row>
    <row r="82" spans="2:16">
      <c r="B82" s="3"/>
      <c r="C82" s="142"/>
      <c r="E82" s="227"/>
      <c r="F82" s="228"/>
      <c r="G82" s="228"/>
      <c r="H82" s="228"/>
      <c r="I82" s="228"/>
      <c r="J82" s="228"/>
      <c r="K82" s="228"/>
      <c r="L82" s="228"/>
      <c r="M82" s="228"/>
      <c r="N82" s="23"/>
      <c r="O82" s="179"/>
      <c r="P82" s="157"/>
    </row>
    <row r="83" spans="2:16">
      <c r="B83" s="3"/>
      <c r="C83" s="142"/>
      <c r="E83" s="227"/>
      <c r="F83" s="228"/>
      <c r="G83" s="228"/>
      <c r="H83" s="228"/>
      <c r="I83" s="228"/>
      <c r="J83" s="228"/>
      <c r="K83" s="228"/>
      <c r="L83" s="228"/>
      <c r="M83" s="228"/>
      <c r="N83" s="23"/>
      <c r="O83" s="179"/>
      <c r="P83" s="157"/>
    </row>
  </sheetData>
  <autoFilter ref="B5:Q65">
    <filterColumn colId="3" showButton="0"/>
    <filterColumn colId="4" showButton="0"/>
    <filterColumn colId="5" showButton="0"/>
    <filterColumn colId="6" showButton="0"/>
    <filterColumn colId="7" showButton="0"/>
    <filterColumn colId="8" showButton="0"/>
    <filterColumn colId="9" showButton="0"/>
    <filterColumn colId="10" showButton="0"/>
  </autoFilter>
  <mergeCells count="66">
    <mergeCell ref="E50:M50"/>
    <mergeCell ref="E36:M36"/>
    <mergeCell ref="E49:M49"/>
    <mergeCell ref="E23:M23"/>
    <mergeCell ref="E24:M24"/>
    <mergeCell ref="E25:M25"/>
    <mergeCell ref="E32:M32"/>
    <mergeCell ref="E33:M33"/>
    <mergeCell ref="E34:M34"/>
    <mergeCell ref="E47:M47"/>
    <mergeCell ref="E46:M46"/>
    <mergeCell ref="E48:M48"/>
    <mergeCell ref="E27:M27"/>
    <mergeCell ref="E30:M30"/>
    <mergeCell ref="E28:M28"/>
    <mergeCell ref="E5:M5"/>
    <mergeCell ref="E4:N4"/>
    <mergeCell ref="E6:M6"/>
    <mergeCell ref="E7:M7"/>
    <mergeCell ref="E8:M8"/>
    <mergeCell ref="E9:M9"/>
    <mergeCell ref="E10:M10"/>
    <mergeCell ref="E18:M18"/>
    <mergeCell ref="E19:M19"/>
    <mergeCell ref="E20:M20"/>
    <mergeCell ref="E60:M60"/>
    <mergeCell ref="E57:M57"/>
    <mergeCell ref="E11:M11"/>
    <mergeCell ref="E13:M13"/>
    <mergeCell ref="E14:M14"/>
    <mergeCell ref="E15:M15"/>
    <mergeCell ref="E16:M16"/>
    <mergeCell ref="E17:M17"/>
    <mergeCell ref="E53:M53"/>
    <mergeCell ref="E54:M54"/>
    <mergeCell ref="E55:M55"/>
    <mergeCell ref="E56:M56"/>
    <mergeCell ref="E21:M21"/>
    <mergeCell ref="E22:M22"/>
    <mergeCell ref="E35:M35"/>
    <mergeCell ref="E26:M26"/>
    <mergeCell ref="E69:M69"/>
    <mergeCell ref="E70:M70"/>
    <mergeCell ref="E71:M71"/>
    <mergeCell ref="E72:M72"/>
    <mergeCell ref="E61:M61"/>
    <mergeCell ref="E62:M62"/>
    <mergeCell ref="E65:M65"/>
    <mergeCell ref="E66:M66"/>
    <mergeCell ref="E67:M67"/>
    <mergeCell ref="E83:M83"/>
    <mergeCell ref="E58:M58"/>
    <mergeCell ref="E64:M64"/>
    <mergeCell ref="E63:M63"/>
    <mergeCell ref="E59:M59"/>
    <mergeCell ref="E78:M78"/>
    <mergeCell ref="E79:M79"/>
    <mergeCell ref="E80:M80"/>
    <mergeCell ref="E81:M81"/>
    <mergeCell ref="E82:M82"/>
    <mergeCell ref="E73:M73"/>
    <mergeCell ref="E74:M74"/>
    <mergeCell ref="E75:M75"/>
    <mergeCell ref="E76:M76"/>
    <mergeCell ref="E77:M77"/>
    <mergeCell ref="E68:M68"/>
  </mergeCells>
  <phoneticPr fontId="5" type="noConversion"/>
  <pageMargins left="0.7" right="0.7" top="0.75" bottom="0.75" header="0.3" footer="0.3"/>
  <pageSetup paperSize="9" orientation="portrait" horizontalDpi="0"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代號!$G$19:$G$24</xm:f>
          </x14:formula1>
          <xm:sqref>D8 D11 D14 D64 D27 D59 D62 D44 D34:D35 D56:D57 D47:D48 D21 D23 D29 D40 D42 D17:D18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zoomScaleNormal="100" workbookViewId="0">
      <selection activeCell="E23" sqref="E23"/>
    </sheetView>
  </sheetViews>
  <sheetFormatPr defaultColWidth="9.140625" defaultRowHeight="15.75"/>
  <cols>
    <col min="1" max="1" width="9.140625" style="59"/>
    <col min="2" max="2" width="9.42578125" style="59" bestFit="1" customWidth="1"/>
    <col min="3" max="3" width="10.42578125" style="59" bestFit="1" customWidth="1"/>
    <col min="4" max="4" width="10.85546875" style="59" customWidth="1"/>
    <col min="5" max="16384" width="9.140625" style="59"/>
  </cols>
  <sheetData>
    <row r="1" spans="1:9" ht="16.5">
      <c r="A1" s="60"/>
      <c r="B1" s="61" t="s">
        <v>154</v>
      </c>
      <c r="C1" s="61" t="s">
        <v>61</v>
      </c>
      <c r="D1" s="62" t="s">
        <v>30</v>
      </c>
      <c r="E1" s="56" t="s">
        <v>155</v>
      </c>
      <c r="F1" s="63"/>
      <c r="G1" s="62"/>
      <c r="H1" s="60"/>
      <c r="I1" s="60"/>
    </row>
    <row r="2" spans="1:9">
      <c r="A2" s="60"/>
      <c r="B2" s="65" t="s">
        <v>0</v>
      </c>
      <c r="C2" s="241" t="s">
        <v>154</v>
      </c>
      <c r="D2" s="241"/>
      <c r="E2" s="241"/>
      <c r="F2" s="62"/>
      <c r="G2" s="60"/>
      <c r="H2" s="60"/>
      <c r="I2" s="60"/>
    </row>
    <row r="3" spans="1:9">
      <c r="A3" s="60"/>
      <c r="B3" s="65" t="s">
        <v>62</v>
      </c>
      <c r="C3" s="242"/>
      <c r="D3" s="242"/>
      <c r="E3" s="242"/>
      <c r="F3" s="62"/>
      <c r="G3" s="60"/>
      <c r="H3" s="60"/>
      <c r="I3" s="60"/>
    </row>
    <row r="4" spans="1:9">
      <c r="A4" s="60"/>
      <c r="B4" s="46" t="s">
        <v>64</v>
      </c>
      <c r="C4" s="66"/>
      <c r="D4" s="66"/>
      <c r="E4" s="66"/>
      <c r="F4" s="60"/>
      <c r="G4" s="60"/>
      <c r="H4" s="60"/>
      <c r="I4" s="60"/>
    </row>
    <row r="5" spans="1:9">
      <c r="A5" s="60"/>
      <c r="B5" s="65" t="s">
        <v>63</v>
      </c>
      <c r="C5" s="242"/>
      <c r="D5" s="242"/>
      <c r="E5" s="242"/>
      <c r="F5" s="60"/>
      <c r="G5" s="60"/>
      <c r="H5" s="60"/>
      <c r="I5" s="60"/>
    </row>
    <row r="6" spans="1:9">
      <c r="A6" s="60"/>
      <c r="B6" s="65" t="s">
        <v>86</v>
      </c>
      <c r="C6" s="66"/>
      <c r="D6" s="66"/>
      <c r="E6" s="66"/>
      <c r="F6" s="64"/>
      <c r="G6" s="60"/>
      <c r="H6" s="60"/>
      <c r="I6" s="60"/>
    </row>
    <row r="7" spans="1:9">
      <c r="A7" s="60"/>
      <c r="B7" s="65" t="s">
        <v>87</v>
      </c>
      <c r="C7" s="66"/>
      <c r="D7" s="66"/>
      <c r="E7" s="66"/>
      <c r="F7" s="60"/>
      <c r="G7" s="60"/>
      <c r="H7" s="60"/>
      <c r="I7" s="60"/>
    </row>
    <row r="8" spans="1:9">
      <c r="A8" s="60"/>
      <c r="E8" s="60"/>
      <c r="F8" s="60"/>
      <c r="G8" s="60"/>
      <c r="H8" s="60"/>
      <c r="I8" s="60"/>
    </row>
    <row r="9" spans="1:9">
      <c r="A9" s="60"/>
      <c r="E9" s="60"/>
      <c r="F9" s="60"/>
      <c r="G9" s="60"/>
      <c r="H9" s="60"/>
      <c r="I9" s="60"/>
    </row>
    <row r="10" spans="1:9">
      <c r="A10" s="60"/>
      <c r="B10" s="59" t="s">
        <v>156</v>
      </c>
      <c r="E10" s="60"/>
      <c r="F10" s="60"/>
      <c r="G10" s="60"/>
      <c r="H10" s="60"/>
      <c r="I10" s="60"/>
    </row>
    <row r="11" spans="1:9">
      <c r="A11" s="60"/>
      <c r="B11" s="59" t="s">
        <v>454</v>
      </c>
      <c r="E11" s="60"/>
      <c r="F11" s="60"/>
      <c r="G11" s="60"/>
      <c r="H11" s="60"/>
      <c r="I11" s="60"/>
    </row>
  </sheetData>
  <mergeCells count="3">
    <mergeCell ref="C2:E2"/>
    <mergeCell ref="C3:E3"/>
    <mergeCell ref="C5:E5"/>
  </mergeCells>
  <phoneticPr fontId="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83"/>
  <sheetViews>
    <sheetView workbookViewId="0">
      <pane xSplit="14" ySplit="5" topLeftCell="O6" activePane="bottomRight" state="frozen"/>
      <selection pane="topRight" activeCell="O1" sqref="O1"/>
      <selection pane="bottomLeft" activeCell="A6" sqref="A6"/>
      <selection pane="bottomRight" activeCell="I66" sqref="I66"/>
    </sheetView>
  </sheetViews>
  <sheetFormatPr defaultColWidth="9.140625" defaultRowHeight="15.75"/>
  <cols>
    <col min="1" max="1" width="3.7109375" style="2" customWidth="1"/>
    <col min="2" max="2" width="10" style="2" customWidth="1"/>
    <col min="3" max="3" width="10" style="91" customWidth="1"/>
    <col min="4" max="4" width="19.7109375" style="143" customWidth="1"/>
    <col min="5" max="5" width="12.140625" style="2" customWidth="1"/>
    <col min="6" max="6" width="11.42578125" style="2" customWidth="1"/>
    <col min="7" max="8" width="9.140625" style="2"/>
    <col min="9" max="9" width="34.85546875" style="2" customWidth="1"/>
    <col min="10" max="13" width="5.28515625" style="2" customWidth="1"/>
    <col min="14" max="14" width="7.140625" style="2" customWidth="1"/>
    <col min="15" max="15" width="21.5703125" style="91" customWidth="1"/>
    <col min="16" max="16" width="40.42578125" style="91" customWidth="1"/>
    <col min="17" max="17" width="13.140625" style="92" customWidth="1"/>
    <col min="18" max="18" width="9.140625" style="2"/>
    <col min="19" max="19" width="12.85546875" style="2" customWidth="1"/>
    <col min="20" max="20" width="14.42578125" style="9" bestFit="1" customWidth="1"/>
    <col min="21" max="21" width="11.85546875" style="2" customWidth="1"/>
    <col min="22" max="16384" width="9.140625" style="2"/>
  </cols>
  <sheetData>
    <row r="1" spans="2:20" ht="16.5">
      <c r="B1" s="45" t="s">
        <v>336</v>
      </c>
      <c r="C1" s="131"/>
      <c r="D1" s="132"/>
      <c r="E1" s="45" t="s">
        <v>528</v>
      </c>
      <c r="F1" s="41" t="s">
        <v>189</v>
      </c>
      <c r="G1" s="56" t="s">
        <v>344</v>
      </c>
      <c r="H1" s="57"/>
      <c r="I1" s="41"/>
      <c r="O1" s="145"/>
      <c r="T1" s="2"/>
    </row>
    <row r="2" spans="2:20" ht="17.25" customHeight="1">
      <c r="B2" s="46" t="s">
        <v>0</v>
      </c>
      <c r="C2" s="133"/>
      <c r="D2" s="134"/>
      <c r="E2" s="47" t="s">
        <v>343</v>
      </c>
      <c r="F2" s="46" t="s">
        <v>1</v>
      </c>
      <c r="G2" s="47" t="s">
        <v>56</v>
      </c>
      <c r="H2" s="46" t="s">
        <v>2</v>
      </c>
      <c r="I2" s="98" t="s">
        <v>400</v>
      </c>
      <c r="M2" s="95" t="s">
        <v>190</v>
      </c>
      <c r="N2" s="95">
        <f>COUNTA(N6:N68)</f>
        <v>50</v>
      </c>
      <c r="O2" s="145"/>
      <c r="T2" s="2"/>
    </row>
    <row r="3" spans="2:20" ht="15.75" customHeight="1">
      <c r="B3" s="46" t="s">
        <v>3</v>
      </c>
      <c r="C3" s="135"/>
      <c r="D3" s="134"/>
      <c r="E3" s="48" t="s">
        <v>401</v>
      </c>
      <c r="F3" s="47" t="s">
        <v>402</v>
      </c>
      <c r="G3" s="47" t="s">
        <v>403</v>
      </c>
      <c r="H3" s="47" t="s">
        <v>394</v>
      </c>
      <c r="I3" s="47" t="s">
        <v>404</v>
      </c>
      <c r="M3" s="95" t="s">
        <v>191</v>
      </c>
      <c r="N3" s="95">
        <f>SUM(N5:N68)</f>
        <v>897</v>
      </c>
      <c r="O3" s="145"/>
      <c r="T3" s="2"/>
    </row>
    <row r="4" spans="2:20" ht="21.75" customHeight="1">
      <c r="C4" s="136"/>
      <c r="D4" s="137"/>
      <c r="E4" s="243" t="s">
        <v>192</v>
      </c>
      <c r="F4" s="244"/>
      <c r="G4" s="244"/>
      <c r="H4" s="244"/>
      <c r="I4" s="244"/>
      <c r="J4" s="244"/>
      <c r="K4" s="244"/>
      <c r="L4" s="244"/>
      <c r="M4" s="244"/>
      <c r="N4" s="245"/>
      <c r="O4" s="147"/>
      <c r="T4" s="2"/>
    </row>
    <row r="5" spans="2:20" s="91" customFormat="1" ht="13.5">
      <c r="B5" s="148" t="s">
        <v>193</v>
      </c>
      <c r="C5" s="138" t="s">
        <v>194</v>
      </c>
      <c r="D5" s="138" t="s">
        <v>195</v>
      </c>
      <c r="E5" s="235" t="s">
        <v>196</v>
      </c>
      <c r="F5" s="236"/>
      <c r="G5" s="236"/>
      <c r="H5" s="236"/>
      <c r="I5" s="236"/>
      <c r="J5" s="236"/>
      <c r="K5" s="236"/>
      <c r="L5" s="236"/>
      <c r="M5" s="237"/>
      <c r="N5" s="149" t="s">
        <v>197</v>
      </c>
      <c r="O5" s="149" t="s">
        <v>198</v>
      </c>
      <c r="P5" s="149" t="s">
        <v>200</v>
      </c>
      <c r="Q5" s="150" t="s">
        <v>201</v>
      </c>
    </row>
    <row r="6" spans="2:20">
      <c r="B6" s="71" t="s">
        <v>132</v>
      </c>
      <c r="C6" s="139"/>
      <c r="D6" s="140"/>
      <c r="E6" s="53" t="s">
        <v>363</v>
      </c>
      <c r="F6" s="121"/>
      <c r="G6" s="121"/>
      <c r="H6" s="121"/>
      <c r="I6" s="121"/>
      <c r="J6" s="121"/>
      <c r="K6" s="121"/>
      <c r="L6" s="121"/>
      <c r="M6" s="15"/>
      <c r="N6" s="124"/>
      <c r="O6" s="156"/>
      <c r="P6" s="154"/>
    </row>
    <row r="7" spans="2:20">
      <c r="B7" s="3" t="s">
        <v>366</v>
      </c>
      <c r="C7" s="139"/>
      <c r="D7" s="140"/>
      <c r="E7" s="120" t="s">
        <v>369</v>
      </c>
      <c r="F7" s="123"/>
      <c r="G7" s="123"/>
      <c r="H7" s="123"/>
      <c r="I7" s="123"/>
      <c r="J7" s="123"/>
      <c r="K7" s="123"/>
      <c r="L7" s="123"/>
      <c r="M7" s="124"/>
      <c r="N7" s="124">
        <f t="shared" ref="N7:N64" si="0">LEN(E7)</f>
        <v>30</v>
      </c>
      <c r="O7" s="156"/>
      <c r="P7" s="155"/>
      <c r="Q7" s="92" t="s">
        <v>85</v>
      </c>
    </row>
    <row r="8" spans="2:20">
      <c r="B8" s="3" t="s">
        <v>366</v>
      </c>
      <c r="C8" s="139"/>
      <c r="D8" s="140"/>
      <c r="E8" s="120" t="s">
        <v>368</v>
      </c>
      <c r="F8" s="123"/>
      <c r="G8" s="123"/>
      <c r="H8" s="123"/>
      <c r="I8" s="123"/>
      <c r="J8" s="123"/>
      <c r="K8" s="123"/>
      <c r="L8" s="123"/>
      <c r="M8" s="123"/>
      <c r="N8" s="124">
        <f t="shared" si="0"/>
        <v>12</v>
      </c>
      <c r="O8" s="156"/>
      <c r="P8" s="157"/>
    </row>
    <row r="9" spans="2:20">
      <c r="B9" s="3" t="s">
        <v>364</v>
      </c>
      <c r="C9" s="139">
        <f>VLOOKUP(B9,[1]代號!$J:$K,2,0)</f>
        <v>10209011</v>
      </c>
      <c r="D9" s="140"/>
      <c r="E9" s="120" t="s">
        <v>562</v>
      </c>
      <c r="F9" s="123"/>
      <c r="G9" s="123"/>
      <c r="H9" s="123"/>
      <c r="I9" s="123"/>
      <c r="J9" s="123"/>
      <c r="K9" s="123"/>
      <c r="L9" s="123"/>
      <c r="M9" s="123"/>
      <c r="N9" s="124">
        <f t="shared" si="0"/>
        <v>8</v>
      </c>
      <c r="O9" s="156" t="str">
        <f>$E$2&amp;"-"&amp;C9&amp;"-0"&amp;COUNTIF($C$8:C9,C9)&amp;"_tw"</f>
        <v>0303-10209011-01_tw</v>
      </c>
      <c r="P9" s="157"/>
    </row>
    <row r="10" spans="2:20">
      <c r="B10" s="71" t="s">
        <v>549</v>
      </c>
      <c r="C10" s="139"/>
      <c r="D10" s="192"/>
      <c r="E10" s="125" t="s">
        <v>563</v>
      </c>
      <c r="F10" s="123"/>
      <c r="G10" s="123"/>
      <c r="H10" s="123"/>
      <c r="I10" s="123"/>
      <c r="J10" s="123"/>
      <c r="K10" s="123"/>
      <c r="L10" s="123"/>
      <c r="M10" s="123"/>
      <c r="N10" s="124"/>
      <c r="O10" s="156"/>
      <c r="P10" s="157"/>
    </row>
    <row r="11" spans="2:20">
      <c r="B11" s="3" t="s">
        <v>365</v>
      </c>
      <c r="C11" s="139">
        <f>VLOOKUP(B11,[1]代號!$J:$K,2,0)</f>
        <v>10209001</v>
      </c>
      <c r="D11" s="140"/>
      <c r="E11" s="120" t="s">
        <v>762</v>
      </c>
      <c r="F11" s="123"/>
      <c r="G11" s="123"/>
      <c r="H11" s="123"/>
      <c r="I11" s="123"/>
      <c r="J11" s="123"/>
      <c r="K11" s="123"/>
      <c r="L11" s="123"/>
      <c r="M11" s="123"/>
      <c r="N11" s="124">
        <f t="shared" si="0"/>
        <v>7</v>
      </c>
      <c r="O11" s="156" t="str">
        <f>$E$2&amp;"-"&amp;C11&amp;"-0"&amp;COUNTIF($C$8:C11,C11)&amp;"_tw"</f>
        <v>0303-10209001-01_tw</v>
      </c>
      <c r="P11" s="158"/>
    </row>
    <row r="12" spans="2:20">
      <c r="B12" s="3" t="s">
        <v>364</v>
      </c>
      <c r="C12" s="139">
        <f>VLOOKUP(B12,[1]代號!$J:$K,2,0)</f>
        <v>10209011</v>
      </c>
      <c r="D12" s="140"/>
      <c r="E12" s="216" t="s">
        <v>763</v>
      </c>
      <c r="F12" s="121"/>
      <c r="G12" s="121"/>
      <c r="H12" s="121"/>
      <c r="I12" s="121"/>
      <c r="J12" s="121"/>
      <c r="K12" s="121"/>
      <c r="L12" s="121"/>
      <c r="M12" s="15"/>
      <c r="N12" s="124">
        <f t="shared" si="0"/>
        <v>30</v>
      </c>
      <c r="O12" s="156" t="str">
        <f>$E$2&amp;"-"&amp;C12&amp;"-0"&amp;COUNTIF($C$8:C12,C12)&amp;"_tw"</f>
        <v>0303-10209011-02_tw</v>
      </c>
      <c r="P12" s="159"/>
    </row>
    <row r="13" spans="2:20">
      <c r="B13" s="3" t="s">
        <v>364</v>
      </c>
      <c r="C13" s="139">
        <f>VLOOKUP(B13,[1]代號!$J:$K,2,0)</f>
        <v>10209011</v>
      </c>
      <c r="D13" s="140"/>
      <c r="E13" s="121" t="s">
        <v>782</v>
      </c>
      <c r="F13" s="121"/>
      <c r="G13" s="121"/>
      <c r="H13" s="121"/>
      <c r="I13" s="121"/>
      <c r="J13" s="121"/>
      <c r="K13" s="121"/>
      <c r="L13" s="121"/>
      <c r="M13" s="15"/>
      <c r="N13" s="124">
        <f t="shared" si="0"/>
        <v>32</v>
      </c>
      <c r="O13" s="156" t="str">
        <f>$E$2&amp;"-"&amp;C13&amp;"-0"&amp;COUNTIF($C$8:C13,C13)&amp;"_tw"</f>
        <v>0303-10209011-03_tw</v>
      </c>
      <c r="P13" s="159"/>
    </row>
    <row r="14" spans="2:20">
      <c r="B14" s="3" t="s">
        <v>533</v>
      </c>
      <c r="C14" s="139">
        <f>VLOOKUP(B14,[1]代號!$J:$K,2,0)</f>
        <v>10209001</v>
      </c>
      <c r="D14" s="140"/>
      <c r="E14" s="121" t="s">
        <v>564</v>
      </c>
      <c r="F14" s="121"/>
      <c r="G14" s="121"/>
      <c r="H14" s="121"/>
      <c r="I14" s="121"/>
      <c r="J14" s="121"/>
      <c r="K14" s="121"/>
      <c r="L14" s="121"/>
      <c r="M14" s="15"/>
      <c r="N14" s="124">
        <f t="shared" si="0"/>
        <v>8</v>
      </c>
      <c r="O14" s="156" t="str">
        <f>$E$2&amp;"-"&amp;C14&amp;"-0"&amp;COUNTIF($C$8:C14,C14)&amp;"_tw"</f>
        <v>0303-10209001-02_tw</v>
      </c>
      <c r="P14" s="159"/>
    </row>
    <row r="15" spans="2:20">
      <c r="B15" s="3" t="s">
        <v>182</v>
      </c>
      <c r="C15" s="139">
        <f>VLOOKUP(B15,[1]代號!$J:$K,2,0)</f>
        <v>10209011</v>
      </c>
      <c r="D15" s="140"/>
      <c r="E15" s="216" t="s">
        <v>764</v>
      </c>
      <c r="F15" s="121"/>
      <c r="G15" s="121"/>
      <c r="H15" s="121"/>
      <c r="I15" s="121"/>
      <c r="J15" s="121"/>
      <c r="K15" s="121"/>
      <c r="L15" s="121"/>
      <c r="M15" s="15"/>
      <c r="N15" s="124"/>
      <c r="O15" s="156" t="str">
        <f>$E$2&amp;"-"&amp;C15&amp;"-0"&amp;COUNTIF($C$8:C15,C15)&amp;"_tw"</f>
        <v>0303-10209011-04_tw</v>
      </c>
      <c r="P15" s="159"/>
    </row>
    <row r="16" spans="2:20">
      <c r="B16" s="3" t="s">
        <v>130</v>
      </c>
      <c r="C16" s="139">
        <f>VLOOKUP(B16,[1]代號!$J:$K,2,0)</f>
        <v>10209001</v>
      </c>
      <c r="D16" s="140"/>
      <c r="E16" s="121" t="s">
        <v>455</v>
      </c>
      <c r="F16" s="121"/>
      <c r="G16" s="121"/>
      <c r="H16" s="121"/>
      <c r="I16" s="121"/>
      <c r="J16" s="121"/>
      <c r="K16" s="121"/>
      <c r="L16" s="121"/>
      <c r="M16" s="15"/>
      <c r="N16" s="124">
        <f t="shared" si="0"/>
        <v>12</v>
      </c>
      <c r="O16" s="156" t="str">
        <f>$E$2&amp;"-"&amp;C16&amp;"-0"&amp;COUNTIF($C$8:C16,C16)&amp;"_tw"</f>
        <v>0303-10209001-03_tw</v>
      </c>
      <c r="P16" s="159"/>
    </row>
    <row r="17" spans="2:18">
      <c r="B17" s="71" t="s">
        <v>132</v>
      </c>
      <c r="C17" s="139"/>
      <c r="D17" s="140"/>
      <c r="E17" s="53" t="s">
        <v>372</v>
      </c>
      <c r="F17" s="75"/>
      <c r="G17" s="75"/>
      <c r="H17" s="75"/>
      <c r="I17" s="75"/>
      <c r="J17" s="75"/>
      <c r="K17" s="75"/>
      <c r="L17" s="75"/>
      <c r="M17" s="68"/>
      <c r="N17" s="124"/>
      <c r="O17" s="156"/>
      <c r="P17" s="160"/>
    </row>
    <row r="18" spans="2:18">
      <c r="B18" s="3" t="s">
        <v>365</v>
      </c>
      <c r="C18" s="139">
        <f>VLOOKUP(B18,[1]代號!$J:$K,2,0)</f>
        <v>10209001</v>
      </c>
      <c r="D18" s="140"/>
      <c r="E18" s="121" t="s">
        <v>765</v>
      </c>
      <c r="F18" s="75"/>
      <c r="G18" s="75"/>
      <c r="H18" s="75"/>
      <c r="I18" s="75"/>
      <c r="J18" s="75"/>
      <c r="K18" s="75"/>
      <c r="L18" s="75"/>
      <c r="M18" s="68"/>
      <c r="N18" s="124">
        <f t="shared" si="0"/>
        <v>19</v>
      </c>
      <c r="O18" s="156" t="str">
        <f>$E$2&amp;"-"&amp;C18&amp;"-0"&amp;COUNTIF($C$8:C18,C18)&amp;"_tw"</f>
        <v>0303-10209001-04_tw</v>
      </c>
      <c r="P18" s="160"/>
      <c r="R18"/>
    </row>
    <row r="19" spans="2:18">
      <c r="B19" s="3" t="s">
        <v>117</v>
      </c>
      <c r="C19" s="139">
        <f>VLOOKUP(B19,[1]代號!$J:$K,2,0)</f>
        <v>10209012</v>
      </c>
      <c r="D19" s="140"/>
      <c r="E19" s="120" t="s">
        <v>456</v>
      </c>
      <c r="F19" s="75"/>
      <c r="G19" s="75"/>
      <c r="H19" s="75"/>
      <c r="I19" s="75"/>
      <c r="J19" s="75"/>
      <c r="K19" s="75"/>
      <c r="L19" s="75"/>
      <c r="M19" s="68"/>
      <c r="N19" s="124">
        <f t="shared" si="0"/>
        <v>14</v>
      </c>
      <c r="O19" s="156" t="str">
        <f>$E$2&amp;"-"&amp;C19&amp;"-0"&amp;COUNTIF($C$8:C19,C19)&amp;"_tw"</f>
        <v>0303-10209012-01_tw</v>
      </c>
      <c r="P19" s="160"/>
      <c r="R19"/>
    </row>
    <row r="20" spans="2:18">
      <c r="B20" s="3" t="s">
        <v>118</v>
      </c>
      <c r="C20" s="139">
        <f>VLOOKUP(B20,[1]代號!$J:$K,2,0)</f>
        <v>10209013</v>
      </c>
      <c r="D20" s="140"/>
      <c r="E20" s="121" t="s">
        <v>373</v>
      </c>
      <c r="F20" s="75"/>
      <c r="G20" s="75"/>
      <c r="H20" s="75"/>
      <c r="I20" s="75"/>
      <c r="J20" s="75"/>
      <c r="K20" s="75"/>
      <c r="L20" s="75"/>
      <c r="M20" s="68"/>
      <c r="N20" s="124">
        <f t="shared" si="0"/>
        <v>12</v>
      </c>
      <c r="O20" s="156" t="str">
        <f>$E$2&amp;"-"&amp;C20&amp;"-0"&amp;COUNTIF($C$8:C20,C20)&amp;"_tw"</f>
        <v>0303-10209013-01_tw</v>
      </c>
      <c r="P20" s="160"/>
    </row>
    <row r="21" spans="2:18">
      <c r="B21" s="3" t="s">
        <v>224</v>
      </c>
      <c r="C21" s="139">
        <f>VLOOKUP(B21,[1]代號!$J:$K,2,0)</f>
        <v>10201000</v>
      </c>
      <c r="D21" s="140"/>
      <c r="E21" s="121" t="s">
        <v>374</v>
      </c>
      <c r="F21" s="75"/>
      <c r="G21" s="75"/>
      <c r="H21" s="75"/>
      <c r="I21" s="75"/>
      <c r="J21" s="75"/>
      <c r="K21" s="75"/>
      <c r="L21" s="75"/>
      <c r="M21" s="68"/>
      <c r="N21" s="124">
        <f t="shared" si="0"/>
        <v>8</v>
      </c>
      <c r="O21" s="156" t="str">
        <f>$E$2&amp;"-"&amp;C21&amp;"-0"&amp;COUNTIF($C$8:C21,C21)&amp;"_tw"</f>
        <v>0303-10201000-01_tw</v>
      </c>
      <c r="P21" s="160"/>
    </row>
    <row r="22" spans="2:18">
      <c r="B22" s="3" t="s">
        <v>117</v>
      </c>
      <c r="C22" s="139">
        <f>VLOOKUP(B22,[1]代號!$J:$K,2,0)</f>
        <v>10209012</v>
      </c>
      <c r="D22" s="184"/>
      <c r="E22" s="121" t="s">
        <v>389</v>
      </c>
      <c r="F22" s="121"/>
      <c r="G22" s="121"/>
      <c r="H22" s="121"/>
      <c r="I22" s="121"/>
      <c r="J22" s="121"/>
      <c r="K22" s="121"/>
      <c r="L22" s="121"/>
      <c r="M22" s="15"/>
      <c r="N22" s="124">
        <f t="shared" si="0"/>
        <v>22</v>
      </c>
      <c r="O22" s="156" t="str">
        <f>$E$2&amp;"-"&amp;C22&amp;"-0"&amp;COUNTIF($C$8:C22,C22)&amp;"_tw"</f>
        <v>0303-10209012-02_tw</v>
      </c>
      <c r="P22" s="154"/>
    </row>
    <row r="23" spans="2:18">
      <c r="B23" s="3" t="s">
        <v>118</v>
      </c>
      <c r="C23" s="139">
        <f>VLOOKUP(B23,[1]代號!$J:$K,2,0)</f>
        <v>10209013</v>
      </c>
      <c r="D23" s="184"/>
      <c r="E23" s="121" t="s">
        <v>457</v>
      </c>
      <c r="F23" s="121"/>
      <c r="G23" s="121"/>
      <c r="H23" s="121"/>
      <c r="I23" s="121"/>
      <c r="J23" s="121"/>
      <c r="K23" s="121"/>
      <c r="L23" s="121"/>
      <c r="M23" s="15"/>
      <c r="N23" s="124">
        <f>LEN(E23)</f>
        <v>5</v>
      </c>
      <c r="O23" s="156" t="str">
        <f>$E$2&amp;"-"&amp;C23&amp;"-0"&amp;COUNTIF($C$8:C23,C23)&amp;"_tw"</f>
        <v>0303-10209013-02_tw</v>
      </c>
      <c r="P23" s="154"/>
    </row>
    <row r="24" spans="2:18">
      <c r="B24" s="3" t="s">
        <v>118</v>
      </c>
      <c r="C24" s="139">
        <f>VLOOKUP(B24,[1]代號!$J:$K,2,0)</f>
        <v>10209013</v>
      </c>
      <c r="D24" s="184"/>
      <c r="E24" s="120" t="s">
        <v>458</v>
      </c>
      <c r="F24" s="121"/>
      <c r="G24" s="121"/>
      <c r="H24" s="121"/>
      <c r="I24" s="121"/>
      <c r="J24" s="121"/>
      <c r="K24" s="121"/>
      <c r="L24" s="121"/>
      <c r="M24" s="55"/>
      <c r="N24" s="124">
        <f>LEN(E24)</f>
        <v>22</v>
      </c>
      <c r="O24" s="156" t="str">
        <f>$E$2&amp;"-"&amp;C24&amp;"-0"&amp;COUNTIF($C$8:C24,C24)&amp;"_tw"</f>
        <v>0303-10209013-03_tw</v>
      </c>
      <c r="P24" s="155"/>
    </row>
    <row r="25" spans="2:18">
      <c r="B25" s="3" t="s">
        <v>224</v>
      </c>
      <c r="C25" s="139">
        <f>VLOOKUP(B25,[1]代號!$J:$K,2,0)</f>
        <v>10201000</v>
      </c>
      <c r="D25" s="184"/>
      <c r="E25" s="216" t="s">
        <v>766</v>
      </c>
      <c r="F25" s="121"/>
      <c r="G25" s="121"/>
      <c r="H25" s="121"/>
      <c r="I25" s="121"/>
      <c r="J25" s="121"/>
      <c r="K25" s="121"/>
      <c r="L25" s="121"/>
      <c r="M25" s="15"/>
      <c r="N25" s="124">
        <f t="shared" si="0"/>
        <v>26</v>
      </c>
      <c r="O25" s="156" t="str">
        <f>$E$2&amp;"-"&amp;C25&amp;"-0"&amp;COUNTIF($C$8:C25,C25)&amp;"_tw"</f>
        <v>0303-10201000-02_tw</v>
      </c>
      <c r="P25" s="154"/>
    </row>
    <row r="26" spans="2:18">
      <c r="B26" s="3" t="s">
        <v>224</v>
      </c>
      <c r="C26" s="139">
        <f>VLOOKUP(B26,[1]代號!$J:$K,2,0)</f>
        <v>10201000</v>
      </c>
      <c r="D26" s="184"/>
      <c r="E26" s="216" t="s">
        <v>819</v>
      </c>
      <c r="F26" s="121"/>
      <c r="G26" s="121"/>
      <c r="H26" s="121"/>
      <c r="I26" s="121"/>
      <c r="J26" s="121"/>
      <c r="K26" s="121"/>
      <c r="L26" s="121"/>
      <c r="M26" s="15"/>
      <c r="N26" s="124">
        <f t="shared" si="0"/>
        <v>25</v>
      </c>
      <c r="O26" s="156" t="str">
        <f>$E$2&amp;"-"&amp;C26&amp;"-0"&amp;COUNTIF($C$8:C26,C26)&amp;"_tw"</f>
        <v>0303-10201000-03_tw</v>
      </c>
      <c r="P26" s="154"/>
    </row>
    <row r="27" spans="2:18">
      <c r="B27" s="3" t="s">
        <v>117</v>
      </c>
      <c r="C27" s="139">
        <f>VLOOKUP(B27,[1]代號!$J:$K,2,0)</f>
        <v>10209012</v>
      </c>
      <c r="D27" s="184"/>
      <c r="E27" s="216" t="s">
        <v>767</v>
      </c>
      <c r="F27" s="121"/>
      <c r="G27" s="121"/>
      <c r="H27" s="121"/>
      <c r="I27" s="121"/>
      <c r="J27" s="121"/>
      <c r="K27" s="121"/>
      <c r="L27" s="121"/>
      <c r="M27" s="15"/>
      <c r="N27" s="124">
        <f t="shared" si="0"/>
        <v>13</v>
      </c>
      <c r="O27" s="156" t="str">
        <f>$E$2&amp;"-"&amp;C27&amp;"-0"&amp;COUNTIF($C$8:C27,C27)&amp;"_tw"</f>
        <v>0303-10209012-03_tw</v>
      </c>
      <c r="P27" s="154"/>
    </row>
    <row r="28" spans="2:18">
      <c r="B28" s="3" t="s">
        <v>118</v>
      </c>
      <c r="C28" s="139">
        <f>VLOOKUP(B28,[1]代號!$J:$K,2,0)</f>
        <v>10209013</v>
      </c>
      <c r="D28" s="184"/>
      <c r="E28" s="121" t="s">
        <v>459</v>
      </c>
      <c r="F28" s="121"/>
      <c r="G28" s="121"/>
      <c r="H28" s="121"/>
      <c r="I28" s="121"/>
      <c r="J28" s="121"/>
      <c r="K28" s="121"/>
      <c r="L28" s="121"/>
      <c r="M28" s="55"/>
      <c r="N28" s="124">
        <f>LEN(E28)</f>
        <v>9</v>
      </c>
      <c r="O28" s="156" t="str">
        <f>$E$2&amp;"-"&amp;C28&amp;"-0"&amp;COUNTIF($C$8:C28,C28)&amp;"_tw"</f>
        <v>0303-10209013-04_tw</v>
      </c>
      <c r="P28" s="155"/>
    </row>
    <row r="29" spans="2:18">
      <c r="B29" s="71" t="s">
        <v>387</v>
      </c>
      <c r="C29" s="139"/>
      <c r="D29" s="184"/>
      <c r="E29" s="118" t="s">
        <v>460</v>
      </c>
      <c r="F29" s="121"/>
      <c r="G29" s="121"/>
      <c r="H29" s="121"/>
      <c r="I29" s="121"/>
      <c r="J29" s="121"/>
      <c r="K29" s="121"/>
      <c r="L29" s="121"/>
      <c r="M29" s="55"/>
      <c r="N29" s="124"/>
      <c r="O29" s="156"/>
      <c r="P29" s="155"/>
    </row>
    <row r="30" spans="2:18">
      <c r="B30" s="3" t="s">
        <v>376</v>
      </c>
      <c r="C30" s="139">
        <f>VLOOKUP(B30,[1]代號!$J:$K,2,0)</f>
        <v>10209003</v>
      </c>
      <c r="D30" s="184"/>
      <c r="E30" s="121" t="s">
        <v>461</v>
      </c>
      <c r="F30" s="121"/>
      <c r="G30" s="121"/>
      <c r="H30" s="121"/>
      <c r="I30" s="121"/>
      <c r="J30" s="121"/>
      <c r="K30" s="121"/>
      <c r="L30" s="121"/>
      <c r="M30" s="55"/>
      <c r="N30" s="124">
        <f>LEN(E30)</f>
        <v>17</v>
      </c>
      <c r="O30" s="156" t="str">
        <f>$E$2&amp;"-"&amp;C30&amp;"-0"&amp;COUNTIF($C$8:C30,C30)&amp;"_tw"</f>
        <v>0303-10209003-01_tw</v>
      </c>
      <c r="P30" s="157"/>
    </row>
    <row r="31" spans="2:18" ht="14.25" customHeight="1">
      <c r="B31" s="3" t="s">
        <v>330</v>
      </c>
      <c r="C31" s="139">
        <f>VLOOKUP(B31,[1]代號!$J:$K,2,0)</f>
        <v>10209003</v>
      </c>
      <c r="D31" s="184"/>
      <c r="E31" s="121" t="s">
        <v>375</v>
      </c>
      <c r="F31" s="121"/>
      <c r="G31" s="121"/>
      <c r="H31" s="121"/>
      <c r="I31" s="121"/>
      <c r="J31" s="121"/>
      <c r="K31" s="121"/>
      <c r="L31" s="121"/>
      <c r="M31" s="15"/>
      <c r="N31" s="124">
        <f>LEN(E31)</f>
        <v>14</v>
      </c>
      <c r="O31" s="156" t="str">
        <f>$E$2&amp;"-"&amp;C31&amp;"-0"&amp;COUNTIF($C$8:C31,C31)&amp;"_tw"</f>
        <v>0303-10209003-02_tw</v>
      </c>
      <c r="P31" s="155"/>
    </row>
    <row r="32" spans="2:18" s="4" customFormat="1">
      <c r="B32" s="3" t="s">
        <v>365</v>
      </c>
      <c r="C32" s="139">
        <f>VLOOKUP(B32,[1]代號!$J:$K,2,0)</f>
        <v>10209001</v>
      </c>
      <c r="D32" s="184"/>
      <c r="E32" s="120" t="s">
        <v>392</v>
      </c>
      <c r="F32" s="121"/>
      <c r="G32" s="121"/>
      <c r="H32" s="123"/>
      <c r="I32" s="123"/>
      <c r="J32" s="123"/>
      <c r="K32" s="123"/>
      <c r="L32" s="123"/>
      <c r="M32" s="124"/>
      <c r="N32" s="124">
        <f>LEN(E32)</f>
        <v>13</v>
      </c>
      <c r="O32" s="156" t="str">
        <f>$E$2&amp;"-"&amp;C32&amp;"-0"&amp;COUNTIF($C$8:C32,C32)&amp;"_tw"</f>
        <v>0303-10209001-05_tw</v>
      </c>
      <c r="P32" s="161"/>
      <c r="Q32" s="162"/>
    </row>
    <row r="33" spans="2:20" ht="14.25" customHeight="1">
      <c r="B33" s="3" t="s">
        <v>365</v>
      </c>
      <c r="C33" s="139">
        <f>VLOOKUP(B33,[1]代號!$J:$K,2,0)</f>
        <v>10209001</v>
      </c>
      <c r="D33" s="184"/>
      <c r="E33" s="216" t="s">
        <v>768</v>
      </c>
      <c r="F33" s="121"/>
      <c r="G33" s="121"/>
      <c r="H33" s="121"/>
      <c r="I33" s="121"/>
      <c r="J33" s="121"/>
      <c r="K33" s="121"/>
      <c r="L33" s="121"/>
      <c r="M33" s="15"/>
      <c r="N33" s="124">
        <f t="shared" ref="N33" si="1">LEN(E33)</f>
        <v>26</v>
      </c>
      <c r="O33" s="156" t="str">
        <f>$E$2&amp;"-"&amp;C33&amp;"-0"&amp;COUNTIF($C$8:C33,C33)&amp;"_tw"</f>
        <v>0303-10209001-06_tw</v>
      </c>
      <c r="P33" s="155"/>
    </row>
    <row r="34" spans="2:20">
      <c r="B34" s="3" t="s">
        <v>376</v>
      </c>
      <c r="C34" s="139">
        <f>VLOOKUP(B34,[1]代號!$J:$K,2,0)</f>
        <v>10209003</v>
      </c>
      <c r="D34" s="184"/>
      <c r="E34" s="121" t="s">
        <v>377</v>
      </c>
      <c r="F34" s="121"/>
      <c r="G34" s="121"/>
      <c r="H34" s="121"/>
      <c r="I34" s="121"/>
      <c r="J34" s="121"/>
      <c r="K34" s="121"/>
      <c r="L34" s="121"/>
      <c r="M34" s="15"/>
      <c r="N34" s="124">
        <f t="shared" si="0"/>
        <v>9</v>
      </c>
      <c r="O34" s="156" t="str">
        <f>$E$2&amp;"-"&amp;C34&amp;"-0"&amp;COUNTIF($C$8:C34,C34)&amp;"_tw"</f>
        <v>0303-10209003-03_tw</v>
      </c>
      <c r="P34" s="154"/>
    </row>
    <row r="35" spans="2:20">
      <c r="B35" s="71" t="s">
        <v>387</v>
      </c>
      <c r="C35" s="139"/>
      <c r="D35" s="184"/>
      <c r="E35" s="118" t="s">
        <v>462</v>
      </c>
      <c r="F35" s="121"/>
      <c r="G35" s="121"/>
      <c r="H35" s="121"/>
      <c r="I35" s="121"/>
      <c r="J35" s="121"/>
      <c r="K35" s="121"/>
      <c r="L35" s="121"/>
      <c r="M35" s="15"/>
      <c r="N35" s="124"/>
      <c r="O35" s="156"/>
      <c r="P35" s="154"/>
    </row>
    <row r="36" spans="2:20">
      <c r="B36" s="71" t="s">
        <v>378</v>
      </c>
      <c r="C36" s="139"/>
      <c r="D36" s="184"/>
      <c r="E36" s="125" t="s">
        <v>379</v>
      </c>
      <c r="F36" s="121"/>
      <c r="G36" s="121"/>
      <c r="H36" s="123"/>
      <c r="I36" s="123"/>
      <c r="J36" s="123"/>
      <c r="K36" s="123"/>
      <c r="L36" s="123"/>
      <c r="M36" s="123"/>
      <c r="N36" s="124"/>
      <c r="O36" s="156"/>
      <c r="P36" s="157"/>
    </row>
    <row r="37" spans="2:20">
      <c r="B37" s="3" t="s">
        <v>130</v>
      </c>
      <c r="C37" s="139">
        <f>VLOOKUP(B37,[1]代號!$J:$K,2,0)</f>
        <v>10209001</v>
      </c>
      <c r="D37" s="184"/>
      <c r="E37" s="120" t="s">
        <v>393</v>
      </c>
      <c r="F37" s="121"/>
      <c r="G37" s="121"/>
      <c r="H37" s="123"/>
      <c r="I37" s="123"/>
      <c r="J37" s="123"/>
      <c r="K37" s="123"/>
      <c r="L37" s="123"/>
      <c r="M37" s="123"/>
      <c r="N37" s="124">
        <f t="shared" ref="N37" si="2">LEN(E37)</f>
        <v>7</v>
      </c>
      <c r="O37" s="156" t="str">
        <f>$E$2&amp;"-"&amp;C37&amp;"-0"&amp;COUNTIF($C$8:C37,C37)&amp;"_tw"</f>
        <v>0303-10209001-07_tw</v>
      </c>
      <c r="P37" s="157"/>
    </row>
    <row r="38" spans="2:20" s="92" customFormat="1">
      <c r="B38" s="3" t="s">
        <v>117</v>
      </c>
      <c r="C38" s="139">
        <f>VLOOKUP(B38,[1]代號!$J:$K,2,0)</f>
        <v>10209012</v>
      </c>
      <c r="D38" s="184"/>
      <c r="E38" s="121" t="s">
        <v>380</v>
      </c>
      <c r="F38" s="121"/>
      <c r="G38" s="121"/>
      <c r="H38" s="121"/>
      <c r="I38" s="121"/>
      <c r="J38" s="121"/>
      <c r="K38" s="121"/>
      <c r="L38" s="121"/>
      <c r="M38" s="15"/>
      <c r="N38" s="124">
        <f t="shared" si="0"/>
        <v>24</v>
      </c>
      <c r="O38" s="156" t="str">
        <f>$E$2&amp;"-"&amp;C38&amp;"-0"&amp;COUNTIF($C$8:C38,C38)&amp;"_tw"</f>
        <v>0303-10209012-04_tw</v>
      </c>
      <c r="P38" s="154"/>
      <c r="R38" s="2"/>
      <c r="S38" s="2"/>
      <c r="T38" s="9"/>
    </row>
    <row r="39" spans="2:20" s="92" customFormat="1">
      <c r="B39" s="71" t="s">
        <v>378</v>
      </c>
      <c r="C39" s="139"/>
      <c r="D39" s="184"/>
      <c r="E39" s="118" t="s">
        <v>381</v>
      </c>
      <c r="F39" s="121"/>
      <c r="G39" s="121"/>
      <c r="H39" s="121"/>
      <c r="I39" s="121"/>
      <c r="J39" s="121"/>
      <c r="K39" s="121"/>
      <c r="L39" s="121"/>
      <c r="M39" s="15"/>
      <c r="N39" s="124"/>
      <c r="O39" s="156"/>
      <c r="P39" s="154"/>
      <c r="R39" s="2"/>
      <c r="S39" s="2"/>
      <c r="T39" s="9"/>
    </row>
    <row r="40" spans="2:20">
      <c r="B40" s="3" t="s">
        <v>129</v>
      </c>
      <c r="C40" s="139">
        <f>VLOOKUP(B40,[1]代號!$J:$K,2,0)</f>
        <v>10209003</v>
      </c>
      <c r="D40" s="184"/>
      <c r="E40" s="121" t="s">
        <v>399</v>
      </c>
      <c r="F40" s="121"/>
      <c r="G40" s="121"/>
      <c r="H40" s="121"/>
      <c r="I40" s="121"/>
      <c r="J40" s="121"/>
      <c r="K40" s="121"/>
      <c r="L40" s="121"/>
      <c r="M40" s="15"/>
      <c r="N40" s="124">
        <f t="shared" ref="N40" si="3">LEN(E40)</f>
        <v>14</v>
      </c>
      <c r="O40" s="156" t="str">
        <f>$E$2&amp;"-"&amp;C40&amp;"-0"&amp;COUNTIF($C$8:C40,C40)&amp;"_tw"</f>
        <v>0303-10209003-04_tw</v>
      </c>
      <c r="P40" s="154"/>
    </row>
    <row r="41" spans="2:20" s="92" customFormat="1">
      <c r="B41" s="3" t="s">
        <v>117</v>
      </c>
      <c r="C41" s="139">
        <f>VLOOKUP(B41,[1]代號!$J:$K,2,0)</f>
        <v>10209012</v>
      </c>
      <c r="D41" s="184"/>
      <c r="E41" s="121" t="s">
        <v>382</v>
      </c>
      <c r="F41" s="121"/>
      <c r="G41" s="121"/>
      <c r="H41" s="121"/>
      <c r="I41" s="121"/>
      <c r="J41" s="121"/>
      <c r="K41" s="121"/>
      <c r="L41" s="121"/>
      <c r="M41" s="15"/>
      <c r="N41" s="124">
        <f t="shared" si="0"/>
        <v>20</v>
      </c>
      <c r="O41" s="156" t="str">
        <f>$E$2&amp;"-"&amp;C41&amp;"-0"&amp;COUNTIF($C$8:C41,C41)&amp;"_tw"</f>
        <v>0303-10209012-05_tw</v>
      </c>
      <c r="P41" s="154"/>
      <c r="R41" s="2"/>
      <c r="S41" s="2"/>
      <c r="T41" s="9"/>
    </row>
    <row r="42" spans="2:20" s="92" customFormat="1">
      <c r="B42" s="3" t="s">
        <v>224</v>
      </c>
      <c r="C42" s="139">
        <f>VLOOKUP(B42,[1]代號!$J:$K,2,0)</f>
        <v>10201000</v>
      </c>
      <c r="D42" s="184"/>
      <c r="E42" s="121" t="s">
        <v>463</v>
      </c>
      <c r="F42" s="121"/>
      <c r="G42" s="121"/>
      <c r="H42" s="121"/>
      <c r="I42" s="121"/>
      <c r="J42" s="121"/>
      <c r="K42" s="121"/>
      <c r="L42" s="121"/>
      <c r="M42" s="15"/>
      <c r="N42" s="124">
        <f t="shared" si="0"/>
        <v>14</v>
      </c>
      <c r="O42" s="156" t="str">
        <f>$E$2&amp;"-"&amp;C42&amp;"-0"&amp;COUNTIF($C$8:C42,C42)&amp;"_tw"</f>
        <v>0303-10201000-04_tw</v>
      </c>
      <c r="P42" s="154"/>
      <c r="R42" s="2"/>
      <c r="S42" s="2"/>
      <c r="T42" s="9"/>
    </row>
    <row r="43" spans="2:20" s="92" customFormat="1">
      <c r="B43" s="3" t="s">
        <v>224</v>
      </c>
      <c r="C43" s="139">
        <f>VLOOKUP(B43,[1]代號!$J:$K,2,0)</f>
        <v>10201000</v>
      </c>
      <c r="D43" s="184"/>
      <c r="E43" s="121" t="s">
        <v>465</v>
      </c>
      <c r="F43" s="121"/>
      <c r="G43" s="121"/>
      <c r="H43" s="121"/>
      <c r="I43" s="121"/>
      <c r="J43" s="121"/>
      <c r="K43" s="121"/>
      <c r="L43" s="121"/>
      <c r="M43" s="15"/>
      <c r="N43" s="124">
        <f t="shared" si="0"/>
        <v>18</v>
      </c>
      <c r="O43" s="156" t="str">
        <f>$E$2&amp;"-"&amp;C43&amp;"-0"&amp;COUNTIF($C$8:C43,C43)&amp;"_tw"</f>
        <v>0303-10201000-05_tw</v>
      </c>
      <c r="P43" s="154"/>
      <c r="R43" s="2"/>
      <c r="S43" s="2"/>
      <c r="T43" s="9"/>
    </row>
    <row r="44" spans="2:20" s="92" customFormat="1">
      <c r="B44" s="3" t="s">
        <v>26</v>
      </c>
      <c r="C44" s="139">
        <f>VLOOKUP(B44,[1]代號!$J:$K,2,0)</f>
        <v>10209001</v>
      </c>
      <c r="D44" s="184"/>
      <c r="E44" s="120" t="s">
        <v>473</v>
      </c>
      <c r="F44" s="121"/>
      <c r="G44" s="121"/>
      <c r="H44" s="121"/>
      <c r="I44" s="121"/>
      <c r="J44" s="121"/>
      <c r="K44" s="121"/>
      <c r="L44" s="121"/>
      <c r="M44" s="15"/>
      <c r="N44" s="124">
        <f t="shared" si="0"/>
        <v>9</v>
      </c>
      <c r="O44" s="156" t="str">
        <f>$E$2&amp;"-"&amp;C44&amp;"-0"&amp;COUNTIF($C$8:C44,C44)&amp;"_tw"</f>
        <v>0303-10209001-08_tw</v>
      </c>
      <c r="P44" s="154"/>
      <c r="R44" s="2"/>
      <c r="S44" s="2"/>
      <c r="T44" s="9"/>
    </row>
    <row r="45" spans="2:20" s="92" customFormat="1">
      <c r="B45" s="3" t="s">
        <v>26</v>
      </c>
      <c r="C45" s="139">
        <f>VLOOKUP(B45,[1]代號!$J:$K,2,0)</f>
        <v>10209001</v>
      </c>
      <c r="D45" s="184"/>
      <c r="E45" s="120" t="s">
        <v>464</v>
      </c>
      <c r="F45" s="121"/>
      <c r="G45" s="121"/>
      <c r="H45" s="121"/>
      <c r="I45" s="121"/>
      <c r="J45" s="121"/>
      <c r="K45" s="121"/>
      <c r="L45" s="121"/>
      <c r="M45" s="15"/>
      <c r="N45" s="124">
        <f t="shared" si="0"/>
        <v>17</v>
      </c>
      <c r="O45" s="156" t="str">
        <f>$E$2&amp;"-"&amp;C45&amp;"-0"&amp;COUNTIF($C$8:C45,C45)&amp;"_tw"</f>
        <v>0303-10209001-09_tw</v>
      </c>
      <c r="P45" s="154"/>
      <c r="R45" s="2"/>
      <c r="S45" s="2"/>
      <c r="T45" s="9"/>
    </row>
    <row r="46" spans="2:20" s="92" customFormat="1">
      <c r="B46" s="3" t="s">
        <v>117</v>
      </c>
      <c r="C46" s="139">
        <f>VLOOKUP(B46,[1]代號!$J:$K,2,0)</f>
        <v>10209012</v>
      </c>
      <c r="D46" s="184"/>
      <c r="E46" s="120" t="s">
        <v>383</v>
      </c>
      <c r="F46" s="121"/>
      <c r="G46" s="121"/>
      <c r="H46" s="121"/>
      <c r="I46" s="121"/>
      <c r="J46" s="121"/>
      <c r="K46" s="121"/>
      <c r="L46" s="121"/>
      <c r="M46" s="15"/>
      <c r="N46" s="124">
        <f t="shared" si="0"/>
        <v>25</v>
      </c>
      <c r="O46" s="156" t="str">
        <f>$E$2&amp;"-"&amp;C46&amp;"-0"&amp;COUNTIF($C$8:C46,C46)&amp;"_tw"</f>
        <v>0303-10209012-06_tw</v>
      </c>
      <c r="P46" s="154"/>
      <c r="R46" s="2"/>
      <c r="S46" s="2"/>
      <c r="T46" s="9"/>
    </row>
    <row r="47" spans="2:20" s="92" customFormat="1">
      <c r="B47" s="3" t="s">
        <v>118</v>
      </c>
      <c r="C47" s="139">
        <f>VLOOKUP(B47,[1]代號!$J:$K,2,0)</f>
        <v>10209013</v>
      </c>
      <c r="D47" s="184"/>
      <c r="E47" s="120" t="s">
        <v>466</v>
      </c>
      <c r="F47" s="121"/>
      <c r="G47" s="121"/>
      <c r="H47" s="121"/>
      <c r="I47" s="121"/>
      <c r="J47" s="121"/>
      <c r="K47" s="121"/>
      <c r="L47" s="121"/>
      <c r="M47" s="15"/>
      <c r="N47" s="124">
        <f t="shared" si="0"/>
        <v>35</v>
      </c>
      <c r="O47" s="156" t="str">
        <f>$E$2&amp;"-"&amp;C47&amp;"-0"&amp;COUNTIF($C$8:C47,C47)&amp;"_tw"</f>
        <v>0303-10209013-05_tw</v>
      </c>
      <c r="P47" s="154"/>
      <c r="R47" s="2"/>
      <c r="S47" s="2"/>
      <c r="T47" s="9"/>
    </row>
    <row r="48" spans="2:20" s="92" customFormat="1">
      <c r="B48" s="3" t="s">
        <v>384</v>
      </c>
      <c r="C48" s="139">
        <v>10209001</v>
      </c>
      <c r="D48" s="184"/>
      <c r="E48" s="121" t="s">
        <v>385</v>
      </c>
      <c r="F48" s="121"/>
      <c r="G48" s="121"/>
      <c r="H48" s="121"/>
      <c r="I48" s="121"/>
      <c r="J48" s="121"/>
      <c r="K48" s="121"/>
      <c r="L48" s="121"/>
      <c r="M48" s="15"/>
      <c r="N48" s="124">
        <f t="shared" si="0"/>
        <v>19</v>
      </c>
      <c r="O48" s="156" t="str">
        <f>$E$2&amp;"-"&amp;C48&amp;"-"&amp;COUNTIF($C$8:C48,C48)&amp;"_tw"</f>
        <v>0303-10209001-10_tw</v>
      </c>
      <c r="P48" s="154"/>
      <c r="R48" s="2"/>
      <c r="S48" s="2"/>
      <c r="T48" s="9"/>
    </row>
    <row r="49" spans="2:20" s="92" customFormat="1">
      <c r="B49" s="3" t="s">
        <v>26</v>
      </c>
      <c r="C49" s="139">
        <f>VLOOKUP(B49,[1]代號!$J:$K,2,0)</f>
        <v>10209001</v>
      </c>
      <c r="D49" s="184"/>
      <c r="E49" s="121" t="s">
        <v>467</v>
      </c>
      <c r="F49" s="121"/>
      <c r="G49" s="121"/>
      <c r="H49" s="121"/>
      <c r="I49" s="121"/>
      <c r="J49" s="121"/>
      <c r="K49" s="121"/>
      <c r="L49" s="121"/>
      <c r="M49" s="15"/>
      <c r="N49" s="124">
        <f t="shared" si="0"/>
        <v>10</v>
      </c>
      <c r="O49" s="156" t="str">
        <f>$E$2&amp;"-"&amp;C49&amp;"-"&amp;COUNTIF($C$8:C49,C49)&amp;"_tw"</f>
        <v>0303-10209001-11_tw</v>
      </c>
      <c r="P49" s="154"/>
      <c r="R49" s="2"/>
      <c r="S49" s="2"/>
      <c r="T49" s="9"/>
    </row>
    <row r="50" spans="2:20" s="92" customFormat="1">
      <c r="B50" s="3" t="s">
        <v>24</v>
      </c>
      <c r="C50" s="139"/>
      <c r="D50" s="184"/>
      <c r="E50" s="121" t="s">
        <v>386</v>
      </c>
      <c r="F50" s="121"/>
      <c r="G50" s="121"/>
      <c r="H50" s="121"/>
      <c r="I50" s="121"/>
      <c r="J50" s="121"/>
      <c r="K50" s="121"/>
      <c r="L50" s="121"/>
      <c r="M50" s="15"/>
      <c r="N50" s="124">
        <f t="shared" si="0"/>
        <v>28</v>
      </c>
      <c r="O50" s="156"/>
      <c r="P50" s="154"/>
      <c r="R50" s="2"/>
      <c r="S50" s="2"/>
      <c r="T50" s="9"/>
    </row>
    <row r="51" spans="2:20" s="92" customFormat="1">
      <c r="B51" s="71" t="s">
        <v>387</v>
      </c>
      <c r="C51" s="139"/>
      <c r="D51" s="184"/>
      <c r="E51" s="118" t="s">
        <v>390</v>
      </c>
      <c r="F51" s="121"/>
      <c r="G51" s="121"/>
      <c r="H51" s="121"/>
      <c r="I51" s="121"/>
      <c r="J51" s="121"/>
      <c r="K51" s="121"/>
      <c r="L51" s="121"/>
      <c r="M51" s="15"/>
      <c r="N51" s="124"/>
      <c r="O51" s="156"/>
      <c r="P51" s="154"/>
      <c r="R51" s="2"/>
      <c r="S51" s="2"/>
      <c r="T51" s="9"/>
    </row>
    <row r="52" spans="2:20" s="92" customFormat="1">
      <c r="B52" s="3" t="s">
        <v>224</v>
      </c>
      <c r="C52" s="139">
        <f>VLOOKUP(B52,[1]代號!$J:$K,2,0)</f>
        <v>10201000</v>
      </c>
      <c r="D52" s="184"/>
      <c r="E52" s="121" t="s">
        <v>388</v>
      </c>
      <c r="F52" s="121"/>
      <c r="G52" s="121"/>
      <c r="H52" s="121"/>
      <c r="I52" s="121"/>
      <c r="J52" s="121"/>
      <c r="K52" s="121"/>
      <c r="L52" s="121"/>
      <c r="M52" s="15"/>
      <c r="N52" s="124">
        <f t="shared" si="0"/>
        <v>5</v>
      </c>
      <c r="O52" s="156" t="str">
        <f>$E$2&amp;"-"&amp;C52&amp;"-0"&amp;COUNTIF($C$8:C52,C52)&amp;"_tw"</f>
        <v>0303-10201000-06_tw</v>
      </c>
      <c r="P52" s="154"/>
      <c r="R52" s="2"/>
      <c r="S52" s="2"/>
      <c r="T52" s="9"/>
    </row>
    <row r="53" spans="2:20" s="92" customFormat="1">
      <c r="B53" s="3" t="s">
        <v>224</v>
      </c>
      <c r="C53" s="139">
        <f>VLOOKUP(B53,[1]代號!$J:$K,2,0)</f>
        <v>10201000</v>
      </c>
      <c r="D53" s="184"/>
      <c r="E53" s="121" t="s">
        <v>468</v>
      </c>
      <c r="F53" s="121"/>
      <c r="G53" s="121"/>
      <c r="H53" s="121"/>
      <c r="I53" s="121"/>
      <c r="J53" s="121"/>
      <c r="K53" s="121"/>
      <c r="L53" s="121"/>
      <c r="M53" s="15"/>
      <c r="N53" s="124">
        <f t="shared" si="0"/>
        <v>19</v>
      </c>
      <c r="O53" s="156" t="str">
        <f>$E$2&amp;"-"&amp;C53&amp;"-0"&amp;COUNTIF($C$8:C53,C53)&amp;"_tw"</f>
        <v>0303-10201000-07_tw</v>
      </c>
      <c r="P53" s="154"/>
      <c r="R53" s="2"/>
      <c r="S53" s="2"/>
      <c r="T53" s="9"/>
    </row>
    <row r="54" spans="2:20" s="92" customFormat="1">
      <c r="B54" s="3" t="s">
        <v>26</v>
      </c>
      <c r="C54" s="139">
        <f>VLOOKUP(B54,[1]代號!$J:$K,2,0)</f>
        <v>10209001</v>
      </c>
      <c r="D54" s="184"/>
      <c r="E54" s="121" t="s">
        <v>396</v>
      </c>
      <c r="F54" s="121"/>
      <c r="G54" s="121"/>
      <c r="H54" s="121"/>
      <c r="I54" s="121"/>
      <c r="J54" s="121"/>
      <c r="K54" s="121"/>
      <c r="L54" s="121"/>
      <c r="M54" s="15"/>
      <c r="N54" s="124">
        <f t="shared" si="0"/>
        <v>7</v>
      </c>
      <c r="O54" s="156" t="str">
        <f>$E$2&amp;"-"&amp;C54&amp;"-"&amp;COUNTIF($C$8:C54,C54)&amp;"_tw"</f>
        <v>0303-10209001-12_tw</v>
      </c>
      <c r="P54" s="154"/>
      <c r="R54" s="2"/>
      <c r="S54" s="2"/>
      <c r="T54" s="9"/>
    </row>
    <row r="55" spans="2:20" s="92" customFormat="1">
      <c r="B55" s="3" t="s">
        <v>391</v>
      </c>
      <c r="C55" s="139"/>
      <c r="D55" s="184"/>
      <c r="E55" s="121" t="s">
        <v>395</v>
      </c>
      <c r="F55" s="121"/>
      <c r="G55" s="121"/>
      <c r="H55" s="121"/>
      <c r="I55" s="121"/>
      <c r="J55" s="121"/>
      <c r="K55" s="121"/>
      <c r="L55" s="121"/>
      <c r="M55" s="15"/>
      <c r="N55" s="124">
        <f>LEN(E55)</f>
        <v>24</v>
      </c>
      <c r="O55" s="156"/>
      <c r="P55" s="154"/>
      <c r="R55" s="2"/>
      <c r="S55" s="2"/>
      <c r="T55" s="9"/>
    </row>
    <row r="56" spans="2:20" s="92" customFormat="1">
      <c r="B56" s="3" t="s">
        <v>224</v>
      </c>
      <c r="C56" s="139">
        <f>VLOOKUP(B56,[1]代號!$J:$K,2,0)</f>
        <v>10201000</v>
      </c>
      <c r="D56" s="184"/>
      <c r="E56" s="120" t="s">
        <v>469</v>
      </c>
      <c r="F56" s="121"/>
      <c r="G56" s="121"/>
      <c r="H56" s="121"/>
      <c r="I56" s="121"/>
      <c r="J56" s="121"/>
      <c r="K56" s="121"/>
      <c r="L56" s="121"/>
      <c r="M56" s="15"/>
      <c r="N56" s="124">
        <f>LEN(E56)</f>
        <v>11</v>
      </c>
      <c r="O56" s="156" t="str">
        <f>$E$2&amp;"-"&amp;C56&amp;"-0"&amp;COUNTIF($C$8:C56,C56)&amp;"_tw"</f>
        <v>0303-10201000-08_tw</v>
      </c>
      <c r="P56" s="154"/>
      <c r="R56" s="2"/>
      <c r="S56" s="2"/>
      <c r="T56" s="9"/>
    </row>
    <row r="57" spans="2:20" s="92" customFormat="1">
      <c r="B57" s="3" t="s">
        <v>24</v>
      </c>
      <c r="C57" s="139"/>
      <c r="D57" s="184"/>
      <c r="E57" s="121" t="s">
        <v>408</v>
      </c>
      <c r="F57" s="121"/>
      <c r="G57" s="121"/>
      <c r="H57" s="121"/>
      <c r="I57" s="121"/>
      <c r="J57" s="121"/>
      <c r="K57" s="121"/>
      <c r="L57" s="121"/>
      <c r="M57" s="15"/>
      <c r="N57" s="124">
        <f t="shared" si="0"/>
        <v>30</v>
      </c>
      <c r="O57" s="156"/>
      <c r="P57" s="154"/>
      <c r="R57" s="2"/>
      <c r="S57" s="2"/>
      <c r="T57" s="9"/>
    </row>
    <row r="58" spans="2:20" s="92" customFormat="1">
      <c r="B58" s="3" t="s">
        <v>224</v>
      </c>
      <c r="C58" s="139">
        <f>VLOOKUP(B58,[1]代號!$J:$K,2,0)</f>
        <v>10201000</v>
      </c>
      <c r="D58" s="184"/>
      <c r="E58" s="121" t="s">
        <v>769</v>
      </c>
      <c r="F58" s="121"/>
      <c r="G58" s="121"/>
      <c r="H58" s="121"/>
      <c r="I58" s="121"/>
      <c r="J58" s="121"/>
      <c r="K58" s="121"/>
      <c r="L58" s="121"/>
      <c r="M58" s="15"/>
      <c r="N58" s="124">
        <f t="shared" si="0"/>
        <v>28</v>
      </c>
      <c r="O58" s="156" t="str">
        <f>$E$2&amp;"-"&amp;C58&amp;"-0"&amp;COUNTIF($C$8:C58,C58)&amp;"_tw"</f>
        <v>0303-10201000-09_tw</v>
      </c>
      <c r="P58" s="154"/>
      <c r="R58" s="2"/>
      <c r="S58" s="2"/>
      <c r="T58" s="9"/>
    </row>
    <row r="59" spans="2:20" s="92" customFormat="1">
      <c r="B59" s="3" t="s">
        <v>224</v>
      </c>
      <c r="C59" s="139">
        <f>VLOOKUP(B59,[1]代號!$J:$K,2,0)</f>
        <v>10201000</v>
      </c>
      <c r="D59" s="184"/>
      <c r="E59" s="121" t="s">
        <v>470</v>
      </c>
      <c r="F59" s="121"/>
      <c r="G59" s="121"/>
      <c r="H59" s="121"/>
      <c r="I59" s="121"/>
      <c r="J59" s="121"/>
      <c r="K59" s="121"/>
      <c r="L59" s="121"/>
      <c r="M59" s="15"/>
      <c r="N59" s="124">
        <f t="shared" si="0"/>
        <v>15</v>
      </c>
      <c r="O59" s="156" t="str">
        <f>$E$2&amp;"-"&amp;C59&amp;"-"&amp;COUNTIF($C$8:C59,C59)&amp;"_tw"</f>
        <v>0303-10201000-10_tw</v>
      </c>
      <c r="P59" s="154"/>
      <c r="R59" s="2"/>
      <c r="S59" s="2"/>
      <c r="T59" s="9"/>
    </row>
    <row r="60" spans="2:20" s="92" customFormat="1">
      <c r="B60" s="3" t="s">
        <v>117</v>
      </c>
      <c r="C60" s="139">
        <f>VLOOKUP(B60,[1]代號!$J:$K,2,0)</f>
        <v>10209012</v>
      </c>
      <c r="D60" s="184"/>
      <c r="E60" s="216" t="s">
        <v>770</v>
      </c>
      <c r="F60" s="121"/>
      <c r="G60" s="121"/>
      <c r="H60" s="121"/>
      <c r="I60" s="121"/>
      <c r="J60" s="121"/>
      <c r="K60" s="121"/>
      <c r="L60" s="121"/>
      <c r="M60" s="15"/>
      <c r="N60" s="124">
        <f t="shared" si="0"/>
        <v>20</v>
      </c>
      <c r="O60" s="156" t="str">
        <f>$E$2&amp;"-"&amp;C60&amp;"-0"&amp;COUNTIF($C$8:C60,C60)&amp;"_tw"</f>
        <v>0303-10209012-07_tw</v>
      </c>
      <c r="P60" s="154"/>
      <c r="R60" s="2"/>
      <c r="S60" s="2"/>
      <c r="T60" s="9"/>
    </row>
    <row r="61" spans="2:20" s="92" customFormat="1">
      <c r="B61" s="3" t="s">
        <v>118</v>
      </c>
      <c r="C61" s="139">
        <f>VLOOKUP(B61,[1]代號!$J:$K,2,0)</f>
        <v>10209013</v>
      </c>
      <c r="D61" s="184"/>
      <c r="E61" s="121" t="s">
        <v>472</v>
      </c>
      <c r="F61" s="121"/>
      <c r="G61" s="121"/>
      <c r="H61" s="121"/>
      <c r="I61" s="121"/>
      <c r="J61" s="121"/>
      <c r="K61" s="121"/>
      <c r="L61" s="121"/>
      <c r="M61" s="15"/>
      <c r="N61" s="124">
        <f t="shared" si="0"/>
        <v>26</v>
      </c>
      <c r="O61" s="156" t="str">
        <f>$E$2&amp;"-"&amp;C61&amp;"-0"&amp;COUNTIF($C$8:C61,C61)&amp;"_tw"</f>
        <v>0303-10209013-06_tw</v>
      </c>
      <c r="P61" s="154"/>
      <c r="R61" s="2"/>
      <c r="S61" s="2"/>
      <c r="T61" s="9"/>
    </row>
    <row r="62" spans="2:20" s="92" customFormat="1">
      <c r="B62" s="3" t="s">
        <v>24</v>
      </c>
      <c r="C62" s="139"/>
      <c r="D62" s="184"/>
      <c r="E62" s="121" t="s">
        <v>471</v>
      </c>
      <c r="F62" s="121"/>
      <c r="G62" s="121"/>
      <c r="H62" s="121"/>
      <c r="I62" s="121"/>
      <c r="J62" s="121"/>
      <c r="K62" s="121"/>
      <c r="L62" s="121"/>
      <c r="M62" s="15"/>
      <c r="N62" s="124">
        <f t="shared" si="0"/>
        <v>27</v>
      </c>
      <c r="O62" s="156"/>
      <c r="P62" s="154"/>
      <c r="R62" s="2"/>
      <c r="S62" s="2"/>
      <c r="T62" s="9"/>
    </row>
    <row r="63" spans="2:20" s="92" customFormat="1">
      <c r="B63" s="3" t="s">
        <v>24</v>
      </c>
      <c r="C63" s="139"/>
      <c r="D63" s="184"/>
      <c r="E63" s="120" t="s">
        <v>397</v>
      </c>
      <c r="F63" s="121"/>
      <c r="G63" s="121"/>
      <c r="H63" s="121"/>
      <c r="I63" s="121"/>
      <c r="J63" s="121"/>
      <c r="K63" s="121"/>
      <c r="L63" s="121"/>
      <c r="M63" s="55"/>
      <c r="N63" s="124">
        <f t="shared" si="0"/>
        <v>38</v>
      </c>
      <c r="O63" s="156"/>
      <c r="P63" s="155"/>
      <c r="R63" s="2"/>
      <c r="S63" s="2"/>
      <c r="T63" s="9"/>
    </row>
    <row r="64" spans="2:20" s="92" customFormat="1">
      <c r="B64" s="3" t="s">
        <v>26</v>
      </c>
      <c r="C64" s="139">
        <f>VLOOKUP(B64,[1]代號!$J:$K,2,0)</f>
        <v>10209001</v>
      </c>
      <c r="D64" s="184"/>
      <c r="E64" s="120" t="s">
        <v>398</v>
      </c>
      <c r="F64" s="121"/>
      <c r="G64" s="121"/>
      <c r="H64" s="121"/>
      <c r="I64" s="121"/>
      <c r="J64" s="121"/>
      <c r="K64" s="121"/>
      <c r="L64" s="121"/>
      <c r="M64" s="15"/>
      <c r="N64" s="124">
        <f t="shared" si="0"/>
        <v>14</v>
      </c>
      <c r="O64" s="156" t="str">
        <f>$E$2&amp;"-"&amp;C64&amp;"-"&amp;COUNTIF($C$8:C64,C64)&amp;"_tw"</f>
        <v>0303-10209001-13_tw</v>
      </c>
      <c r="P64" s="154"/>
      <c r="R64" s="2"/>
      <c r="S64" s="2"/>
      <c r="T64" s="9"/>
    </row>
    <row r="65" spans="2:20" s="92" customFormat="1">
      <c r="B65" s="3"/>
      <c r="C65" s="139"/>
      <c r="D65" s="184"/>
      <c r="E65" s="121"/>
      <c r="F65" s="121"/>
      <c r="G65" s="121"/>
      <c r="H65" s="121"/>
      <c r="I65" s="121"/>
      <c r="J65" s="121"/>
      <c r="K65" s="121"/>
      <c r="L65" s="121"/>
      <c r="M65" s="15"/>
      <c r="N65" s="124"/>
      <c r="O65" s="163"/>
      <c r="P65" s="154"/>
      <c r="R65" s="2"/>
      <c r="S65" s="2"/>
      <c r="T65" s="9"/>
    </row>
    <row r="66" spans="2:20" s="92" customFormat="1">
      <c r="B66" s="3"/>
      <c r="C66" s="139"/>
      <c r="D66" s="184"/>
      <c r="E66" s="121"/>
      <c r="F66" s="121"/>
      <c r="G66" s="121"/>
      <c r="H66" s="121"/>
      <c r="I66" s="121"/>
      <c r="J66" s="121"/>
      <c r="K66" s="121"/>
      <c r="L66" s="121"/>
      <c r="M66" s="15"/>
      <c r="N66" s="124"/>
      <c r="O66" s="163"/>
      <c r="P66" s="154"/>
      <c r="R66" s="2"/>
      <c r="S66" s="2"/>
      <c r="T66" s="9"/>
    </row>
    <row r="67" spans="2:20" s="92" customFormat="1">
      <c r="B67" s="3"/>
      <c r="C67" s="139"/>
      <c r="D67" s="184"/>
      <c r="E67" s="121"/>
      <c r="F67" s="121"/>
      <c r="G67" s="121"/>
      <c r="H67" s="121"/>
      <c r="I67" s="121"/>
      <c r="J67" s="121"/>
      <c r="K67" s="121"/>
      <c r="L67" s="121"/>
      <c r="M67" s="15"/>
      <c r="N67" s="124"/>
      <c r="O67" s="156"/>
      <c r="P67" s="154"/>
      <c r="R67" s="2"/>
      <c r="S67" s="2"/>
      <c r="T67" s="9"/>
    </row>
    <row r="68" spans="2:20" s="92" customFormat="1">
      <c r="B68" s="3"/>
      <c r="C68" s="139"/>
      <c r="D68" s="184"/>
      <c r="E68" s="121"/>
      <c r="F68" s="121"/>
      <c r="G68" s="121"/>
      <c r="H68" s="121"/>
      <c r="I68" s="121"/>
      <c r="J68" s="121"/>
      <c r="K68" s="121"/>
      <c r="L68" s="121"/>
      <c r="M68" s="15"/>
      <c r="N68" s="124"/>
      <c r="O68" s="156"/>
      <c r="P68" s="154"/>
      <c r="R68" s="2"/>
      <c r="S68" s="2"/>
      <c r="T68" s="9"/>
    </row>
    <row r="69" spans="2:20" s="92" customFormat="1">
      <c r="B69" s="2"/>
      <c r="C69" s="139"/>
      <c r="D69" s="184"/>
      <c r="E69" s="2"/>
      <c r="F69" s="2"/>
      <c r="G69" s="2"/>
      <c r="H69" s="2"/>
      <c r="I69" s="2"/>
      <c r="J69" s="2"/>
      <c r="K69" s="2"/>
      <c r="L69" s="2"/>
      <c r="M69" s="2"/>
      <c r="N69" s="2"/>
      <c r="O69" s="91"/>
      <c r="P69" s="91"/>
      <c r="R69" s="2"/>
      <c r="S69" s="2"/>
      <c r="T69" s="9"/>
    </row>
    <row r="70" spans="2:20" s="92" customFormat="1">
      <c r="B70" s="2"/>
      <c r="C70" s="142"/>
      <c r="D70" s="184"/>
      <c r="E70" s="2"/>
      <c r="F70" s="2"/>
      <c r="G70" s="2"/>
      <c r="H70" s="2"/>
      <c r="I70" s="2"/>
      <c r="J70" s="2"/>
      <c r="K70" s="2"/>
      <c r="L70" s="2"/>
      <c r="M70" s="2"/>
      <c r="N70" s="2"/>
      <c r="O70" s="91"/>
      <c r="P70" s="91"/>
      <c r="R70" s="2"/>
      <c r="S70" s="2"/>
      <c r="T70" s="9"/>
    </row>
    <row r="71" spans="2:20" s="92" customFormat="1">
      <c r="B71" s="2"/>
      <c r="C71" s="142"/>
      <c r="D71" s="184"/>
      <c r="E71" s="2"/>
      <c r="F71" s="2"/>
      <c r="G71" s="2"/>
      <c r="H71" s="2"/>
      <c r="I71" s="2"/>
      <c r="J71" s="2"/>
      <c r="K71" s="2"/>
      <c r="L71" s="2"/>
      <c r="M71" s="2"/>
      <c r="N71" s="2"/>
      <c r="O71" s="91"/>
      <c r="P71" s="91"/>
      <c r="R71" s="2"/>
      <c r="S71" s="2"/>
      <c r="T71" s="9"/>
    </row>
    <row r="72" spans="2:20" s="92" customFormat="1">
      <c r="B72" s="2"/>
      <c r="C72" s="142"/>
      <c r="D72" s="140"/>
      <c r="E72" s="2"/>
      <c r="F72" s="2"/>
      <c r="G72" s="2"/>
      <c r="H72" s="2"/>
      <c r="I72" s="2"/>
      <c r="J72" s="2"/>
      <c r="K72" s="2"/>
      <c r="L72" s="2"/>
      <c r="M72" s="2"/>
      <c r="N72" s="2"/>
      <c r="O72" s="91"/>
      <c r="P72" s="91"/>
      <c r="R72" s="2"/>
      <c r="S72" s="2"/>
      <c r="T72" s="9"/>
    </row>
    <row r="73" spans="2:20" s="92" customFormat="1">
      <c r="B73" s="2"/>
      <c r="C73" s="142"/>
      <c r="D73" s="140"/>
      <c r="E73" s="2"/>
      <c r="F73" s="2"/>
      <c r="G73" s="2"/>
      <c r="H73" s="2"/>
      <c r="I73" s="2"/>
      <c r="J73" s="2"/>
      <c r="K73" s="2"/>
      <c r="L73" s="2"/>
      <c r="M73" s="2"/>
      <c r="N73" s="2"/>
      <c r="O73" s="91"/>
      <c r="P73" s="91"/>
      <c r="R73" s="2"/>
      <c r="S73" s="2"/>
      <c r="T73" s="9"/>
    </row>
    <row r="74" spans="2:20">
      <c r="C74" s="142"/>
      <c r="D74" s="140"/>
    </row>
    <row r="75" spans="2:20">
      <c r="C75" s="142"/>
      <c r="D75" s="140"/>
    </row>
    <row r="76" spans="2:20">
      <c r="C76" s="142"/>
      <c r="D76" s="140"/>
    </row>
    <row r="77" spans="2:20">
      <c r="C77" s="142"/>
    </row>
    <row r="78" spans="2:20">
      <c r="C78" s="142"/>
    </row>
    <row r="79" spans="2:20">
      <c r="C79" s="142"/>
    </row>
    <row r="80" spans="2:20">
      <c r="C80" s="142"/>
    </row>
    <row r="81" spans="3:3">
      <c r="C81" s="142"/>
    </row>
    <row r="82" spans="3:3">
      <c r="C82" s="142"/>
    </row>
    <row r="83" spans="3:3">
      <c r="C83" s="144"/>
    </row>
  </sheetData>
  <autoFilter ref="B5:Q64">
    <filterColumn colId="3" showButton="0"/>
    <filterColumn colId="4" showButton="0"/>
    <filterColumn colId="5" showButton="0"/>
    <filterColumn colId="6" showButton="0"/>
    <filterColumn colId="7" showButton="0"/>
    <filterColumn colId="8" showButton="0"/>
    <filterColumn colId="9" showButton="0"/>
    <filterColumn colId="10" showButton="0"/>
  </autoFilter>
  <mergeCells count="2">
    <mergeCell ref="E4:N4"/>
    <mergeCell ref="E5:M5"/>
  </mergeCells>
  <phoneticPr fontId="5"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
  <sheetViews>
    <sheetView zoomScaleNormal="100" workbookViewId="0">
      <pane xSplit="14" ySplit="5" topLeftCell="O6" activePane="bottomRight" state="frozen"/>
      <selection pane="topRight" activeCell="M1" sqref="M1"/>
      <selection pane="bottomLeft" activeCell="A6" sqref="A6"/>
      <selection pane="bottomRight" activeCell="B17" sqref="B17"/>
    </sheetView>
  </sheetViews>
  <sheetFormatPr defaultColWidth="9.140625" defaultRowHeight="15.75"/>
  <cols>
    <col min="1" max="2" width="9.140625" style="4"/>
    <col min="3" max="3" width="10" style="91" customWidth="1"/>
    <col min="4" max="4" width="19.7109375" style="143" customWidth="1"/>
    <col min="5" max="5" width="18" style="4" customWidth="1"/>
    <col min="6" max="6" width="11.5703125" style="4" customWidth="1"/>
    <col min="7" max="7" width="13.5703125" style="4" bestFit="1" customWidth="1"/>
    <col min="8" max="8" width="9.140625" style="4"/>
    <col min="9" max="9" width="23.5703125" style="4" customWidth="1"/>
    <col min="10" max="12" width="7.5703125" style="4" customWidth="1"/>
    <col min="13" max="13" width="9.140625" style="4"/>
    <col min="14" max="14" width="7.140625" style="2" customWidth="1"/>
    <col min="15" max="15" width="21.5703125" style="91" customWidth="1"/>
    <col min="16" max="16" width="40.42578125" style="2" customWidth="1"/>
    <col min="17" max="18" width="9.140625" style="4"/>
    <col min="19" max="19" width="12.140625" style="4" customWidth="1"/>
    <col min="20" max="16384" width="9.140625" style="4"/>
  </cols>
  <sheetData>
    <row r="1" spans="1:20" ht="16.5">
      <c r="B1" s="45" t="s">
        <v>405</v>
      </c>
      <c r="C1" s="131"/>
      <c r="D1" s="132"/>
      <c r="E1" s="45" t="s">
        <v>499</v>
      </c>
      <c r="F1" s="2" t="s">
        <v>30</v>
      </c>
      <c r="G1" s="49">
        <v>20000304</v>
      </c>
      <c r="H1" s="50"/>
      <c r="N1" s="4"/>
      <c r="O1" s="145"/>
      <c r="S1" s="6" t="s">
        <v>9</v>
      </c>
      <c r="T1" s="10" t="s">
        <v>25</v>
      </c>
    </row>
    <row r="2" spans="1:20" ht="18" customHeight="1">
      <c r="B2" s="1" t="s">
        <v>0</v>
      </c>
      <c r="C2" s="133"/>
      <c r="D2" s="134"/>
      <c r="E2" s="47" t="s">
        <v>406</v>
      </c>
      <c r="F2" s="1" t="s">
        <v>1</v>
      </c>
      <c r="G2" s="16" t="s">
        <v>496</v>
      </c>
      <c r="H2" s="1" t="s">
        <v>2</v>
      </c>
      <c r="I2" s="16" t="s">
        <v>429</v>
      </c>
      <c r="M2" s="95" t="s">
        <v>120</v>
      </c>
      <c r="N2" s="95">
        <f>COUNTA(N6:N68)</f>
        <v>47</v>
      </c>
      <c r="O2" s="145"/>
      <c r="S2" s="5"/>
      <c r="T2" s="11"/>
    </row>
    <row r="3" spans="1:20" ht="15.75" customHeight="1">
      <c r="B3" s="1" t="s">
        <v>3</v>
      </c>
      <c r="C3" s="135"/>
      <c r="D3" s="134"/>
      <c r="E3" s="24" t="s">
        <v>26</v>
      </c>
      <c r="F3" s="25" t="s">
        <v>57</v>
      </c>
      <c r="G3" s="25" t="s">
        <v>394</v>
      </c>
      <c r="H3" s="25"/>
      <c r="I3" s="26"/>
      <c r="M3" s="95" t="s">
        <v>121</v>
      </c>
      <c r="N3" s="95">
        <f>SUM(N6:N73)</f>
        <v>707</v>
      </c>
      <c r="O3" s="145"/>
      <c r="S3" s="8"/>
      <c r="T3" s="12"/>
    </row>
    <row r="4" spans="1:20" ht="27" customHeight="1">
      <c r="C4" s="136"/>
      <c r="D4" s="137"/>
      <c r="E4" s="238" t="s">
        <v>122</v>
      </c>
      <c r="F4" s="239"/>
      <c r="G4" s="239"/>
      <c r="H4" s="239"/>
      <c r="I4" s="239"/>
      <c r="J4" s="239"/>
      <c r="K4" s="239"/>
      <c r="L4" s="239"/>
      <c r="M4" s="239"/>
      <c r="N4" s="240"/>
      <c r="O4" s="147"/>
      <c r="S4" s="13"/>
      <c r="T4" s="87"/>
    </row>
    <row r="5" spans="1:20">
      <c r="B5" s="148" t="s">
        <v>5</v>
      </c>
      <c r="C5" s="138" t="s">
        <v>185</v>
      </c>
      <c r="D5" s="138" t="s">
        <v>186</v>
      </c>
      <c r="E5" s="235" t="s">
        <v>7</v>
      </c>
      <c r="F5" s="236"/>
      <c r="G5" s="236"/>
      <c r="H5" s="236"/>
      <c r="I5" s="236"/>
      <c r="J5" s="236"/>
      <c r="K5" s="236"/>
      <c r="L5" s="236"/>
      <c r="M5" s="237"/>
      <c r="N5" s="208" t="s">
        <v>29</v>
      </c>
      <c r="O5" s="208" t="s">
        <v>198</v>
      </c>
      <c r="P5" s="208" t="s">
        <v>199</v>
      </c>
      <c r="Q5" s="148" t="s">
        <v>6</v>
      </c>
      <c r="S5" s="5"/>
      <c r="T5" s="13"/>
    </row>
    <row r="6" spans="1:20">
      <c r="B6" s="71" t="s">
        <v>126</v>
      </c>
      <c r="C6" s="139"/>
      <c r="D6" s="140"/>
      <c r="E6" s="53" t="s">
        <v>515</v>
      </c>
      <c r="F6" s="19"/>
      <c r="G6" s="19"/>
      <c r="H6" s="19"/>
      <c r="I6" s="19"/>
      <c r="J6" s="19"/>
      <c r="K6" s="19"/>
      <c r="L6" s="19"/>
      <c r="M6" s="23"/>
      <c r="N6" s="23"/>
      <c r="O6" s="156" t="str">
        <f>$E$2&amp;"-"&amp;C6&amp;"-0"&amp;COUNTIF($C6:C$8,C6)&amp;"_tw"</f>
        <v>0304--00_tw</v>
      </c>
      <c r="P6" s="15"/>
      <c r="Q6" s="4" t="s">
        <v>411</v>
      </c>
    </row>
    <row r="7" spans="1:20">
      <c r="B7" s="217" t="s">
        <v>783</v>
      </c>
      <c r="C7" s="139"/>
      <c r="D7" s="140"/>
      <c r="E7" s="128" t="s">
        <v>785</v>
      </c>
      <c r="F7" s="123"/>
      <c r="G7" s="123"/>
      <c r="H7" s="123"/>
      <c r="I7" s="123"/>
      <c r="J7" s="123"/>
      <c r="K7" s="123"/>
      <c r="L7" s="123"/>
      <c r="M7" s="124"/>
      <c r="N7" s="124"/>
      <c r="O7" s="156" t="str">
        <f>$E$2&amp;"-"&amp;C7&amp;"-0"&amp;COUNTIF($C7:C$8,C7)&amp;"_tw"</f>
        <v>0304--00_tw</v>
      </c>
      <c r="P7" s="14"/>
    </row>
    <row r="8" spans="1:20">
      <c r="B8" s="217" t="s">
        <v>401</v>
      </c>
      <c r="C8" s="139">
        <f>VLOOKUP(B8,[1]代號!$J:$K,2,0)</f>
        <v>10209001</v>
      </c>
      <c r="D8" s="140"/>
      <c r="E8" s="128" t="s">
        <v>786</v>
      </c>
      <c r="F8" s="123"/>
      <c r="G8" s="123"/>
      <c r="H8" s="123"/>
      <c r="I8" s="123"/>
      <c r="J8" s="123"/>
      <c r="K8" s="123"/>
      <c r="L8" s="123"/>
      <c r="M8" s="124"/>
      <c r="N8" s="124">
        <f t="shared" ref="N8:N34" si="0">LEN(E8)</f>
        <v>11</v>
      </c>
      <c r="O8" s="156" t="str">
        <f>$E$2&amp;"-"&amp;C8&amp;"-0"&amp;COUNTIF($C8:C$8,C8)&amp;"_tw"</f>
        <v>0304-10209001-01_tw</v>
      </c>
      <c r="P8" s="14"/>
    </row>
    <row r="9" spans="1:20">
      <c r="B9" s="3" t="s">
        <v>224</v>
      </c>
      <c r="C9" s="139">
        <f>VLOOKUP(B9,[1]代號!$J:$K,2,0)</f>
        <v>10201000</v>
      </c>
      <c r="D9" s="140"/>
      <c r="E9" s="83" t="s">
        <v>784</v>
      </c>
      <c r="F9" s="19"/>
      <c r="G9" s="19"/>
      <c r="H9" s="19"/>
      <c r="I9" s="19"/>
      <c r="J9" s="19"/>
      <c r="K9" s="19"/>
      <c r="L9" s="19"/>
      <c r="M9" s="23"/>
      <c r="N9" s="23">
        <f t="shared" si="0"/>
        <v>10</v>
      </c>
      <c r="O9" s="156" t="str">
        <f>$E$2&amp;"-"&amp;C9&amp;"-0"&amp;COUNTIF($C$8:C9,C9)&amp;"_tw"</f>
        <v>0304-10201000-01_tw</v>
      </c>
      <c r="P9" s="14"/>
    </row>
    <row r="10" spans="1:20">
      <c r="B10" s="3" t="s">
        <v>401</v>
      </c>
      <c r="C10" s="139">
        <f>VLOOKUP(B10,[1]代號!$J:$K,2,0)</f>
        <v>10209001</v>
      </c>
      <c r="D10" s="140"/>
      <c r="E10" s="100" t="s">
        <v>410</v>
      </c>
      <c r="F10" s="123"/>
      <c r="G10" s="123"/>
      <c r="H10" s="123"/>
      <c r="I10" s="123"/>
      <c r="J10" s="123"/>
      <c r="K10" s="123"/>
      <c r="L10" s="123"/>
      <c r="M10" s="124"/>
      <c r="N10" s="124">
        <f t="shared" si="0"/>
        <v>8</v>
      </c>
      <c r="O10" s="156" t="str">
        <f>$E$2&amp;"-"&amp;C10&amp;"-0"&amp;COUNTIF($C$8:C10,C10)&amp;"_tw"</f>
        <v>0304-10209001-02_tw</v>
      </c>
      <c r="P10" s="14"/>
    </row>
    <row r="11" spans="1:20">
      <c r="B11" s="3" t="s">
        <v>394</v>
      </c>
      <c r="C11" s="139">
        <f>VLOOKUP(B11,[1]代號!$J:$K,2,0)</f>
        <v>10201000</v>
      </c>
      <c r="D11" s="140"/>
      <c r="E11" s="100" t="s">
        <v>409</v>
      </c>
      <c r="F11" s="123"/>
      <c r="G11" s="123"/>
      <c r="H11" s="123"/>
      <c r="I11" s="123"/>
      <c r="J11" s="123"/>
      <c r="K11" s="123"/>
      <c r="L11" s="123"/>
      <c r="M11" s="124"/>
      <c r="N11" s="124">
        <f t="shared" si="0"/>
        <v>9</v>
      </c>
      <c r="O11" s="156" t="str">
        <f>$E$2&amp;"-"&amp;C11&amp;"-0"&amp;COUNTIF($C$8:C11,C11)&amp;"_tw"</f>
        <v>0304-10201000-02_tw</v>
      </c>
      <c r="P11" s="14"/>
    </row>
    <row r="12" spans="1:20">
      <c r="B12" s="3" t="s">
        <v>391</v>
      </c>
      <c r="C12" s="139"/>
      <c r="D12" s="140"/>
      <c r="E12" s="100" t="s">
        <v>412</v>
      </c>
      <c r="F12" s="123"/>
      <c r="G12" s="123"/>
      <c r="H12" s="123"/>
      <c r="I12" s="123"/>
      <c r="J12" s="123"/>
      <c r="K12" s="123"/>
      <c r="L12" s="123"/>
      <c r="M12" s="124"/>
      <c r="N12" s="124">
        <f t="shared" si="0"/>
        <v>16</v>
      </c>
      <c r="O12" s="156" t="str">
        <f>$E$2&amp;"-"&amp;C12&amp;"-0"&amp;COUNTIF($C$8:C12,C12)&amp;"_tw"</f>
        <v>0304--00_tw</v>
      </c>
      <c r="P12" s="14"/>
    </row>
    <row r="13" spans="1:20">
      <c r="B13" s="3" t="s">
        <v>401</v>
      </c>
      <c r="C13" s="139">
        <f>VLOOKUP(B13,[1]代號!$J:$K,2,0)</f>
        <v>10209001</v>
      </c>
      <c r="D13" s="140"/>
      <c r="E13" s="100" t="s">
        <v>414</v>
      </c>
      <c r="F13" s="123"/>
      <c r="G13" s="123"/>
      <c r="H13" s="123"/>
      <c r="I13" s="123"/>
      <c r="J13" s="123"/>
      <c r="K13" s="123"/>
      <c r="L13" s="123"/>
      <c r="M13" s="124"/>
      <c r="N13" s="124">
        <f t="shared" si="0"/>
        <v>19</v>
      </c>
      <c r="O13" s="156" t="str">
        <f>$E$2&amp;"-"&amp;C13&amp;"-0"&amp;COUNTIF($C$8:C13,C13)&amp;"_tw"</f>
        <v>0304-10209001-03_tw</v>
      </c>
      <c r="P13" s="14"/>
    </row>
    <row r="14" spans="1:20" s="109" customFormat="1">
      <c r="A14" s="2"/>
      <c r="B14" s="3" t="s">
        <v>224</v>
      </c>
      <c r="C14" s="139">
        <f>VLOOKUP(B14,[1]代號!$J:$K,2,0)</f>
        <v>10201000</v>
      </c>
      <c r="D14" s="140"/>
      <c r="E14" s="121" t="s">
        <v>413</v>
      </c>
      <c r="F14" s="100"/>
      <c r="G14" s="100"/>
      <c r="H14" s="100"/>
      <c r="I14" s="100"/>
      <c r="J14" s="100"/>
      <c r="K14" s="100"/>
      <c r="L14" s="100"/>
      <c r="M14" s="101"/>
      <c r="N14" s="124">
        <f t="shared" si="0"/>
        <v>6</v>
      </c>
      <c r="O14" s="156" t="str">
        <f>$E$2&amp;"-"&amp;C14&amp;"-0"&amp;COUNTIF($C$8:C14,C14)&amp;"_tw"</f>
        <v>0304-10201000-03_tw</v>
      </c>
      <c r="P14" s="14"/>
      <c r="Q14" s="4"/>
      <c r="R14" s="2"/>
    </row>
    <row r="15" spans="1:20" s="109" customFormat="1">
      <c r="A15" s="2"/>
      <c r="B15" s="3" t="s">
        <v>401</v>
      </c>
      <c r="C15" s="139">
        <f>VLOOKUP(B15,[1]代號!$J:$K,2,0)</f>
        <v>10209001</v>
      </c>
      <c r="D15" s="140"/>
      <c r="E15" s="121" t="s">
        <v>415</v>
      </c>
      <c r="F15" s="100"/>
      <c r="G15" s="100"/>
      <c r="H15" s="100"/>
      <c r="I15" s="100"/>
      <c r="J15" s="100"/>
      <c r="K15" s="100"/>
      <c r="L15" s="100"/>
      <c r="M15" s="101"/>
      <c r="N15" s="124">
        <f t="shared" si="0"/>
        <v>6</v>
      </c>
      <c r="O15" s="156" t="str">
        <f>$E$2&amp;"-"&amp;C15&amp;"-0"&amp;COUNTIF($C$8:C15,C15)&amp;"_tw"</f>
        <v>0304-10209001-04_tw</v>
      </c>
      <c r="P15" s="14"/>
      <c r="Q15" s="4"/>
      <c r="R15" s="2"/>
    </row>
    <row r="16" spans="1:20" s="109" customFormat="1">
      <c r="A16" s="2"/>
      <c r="B16" s="3" t="s">
        <v>401</v>
      </c>
      <c r="C16" s="139">
        <f>VLOOKUP(B16,[1]代號!$J:$K,2,0)</f>
        <v>10209001</v>
      </c>
      <c r="D16" s="140"/>
      <c r="E16" s="121" t="s">
        <v>479</v>
      </c>
      <c r="F16" s="100"/>
      <c r="G16" s="100"/>
      <c r="H16" s="100"/>
      <c r="I16" s="100"/>
      <c r="J16" s="100"/>
      <c r="K16" s="100"/>
      <c r="L16" s="100"/>
      <c r="M16" s="101"/>
      <c r="N16" s="124">
        <f t="shared" si="0"/>
        <v>21</v>
      </c>
      <c r="O16" s="156" t="str">
        <f>$E$2&amp;"-"&amp;C16&amp;"-0"&amp;COUNTIF($C$8:C16,C16)&amp;"_tw"</f>
        <v>0304-10209001-05_tw</v>
      </c>
      <c r="P16" s="14"/>
      <c r="Q16" s="4"/>
      <c r="R16" s="2"/>
    </row>
    <row r="17" spans="2:26" ht="16.5" customHeight="1">
      <c r="B17" s="3" t="s">
        <v>224</v>
      </c>
      <c r="C17" s="139">
        <f>VLOOKUP(B17,[1]代號!$J:$K,2,0)</f>
        <v>10201000</v>
      </c>
      <c r="D17" s="140"/>
      <c r="E17" s="120" t="s">
        <v>425</v>
      </c>
      <c r="F17" s="123"/>
      <c r="G17" s="123"/>
      <c r="H17" s="123"/>
      <c r="I17" s="123"/>
      <c r="J17" s="123"/>
      <c r="K17" s="123"/>
      <c r="L17" s="123"/>
      <c r="M17" s="124"/>
      <c r="N17" s="124">
        <f t="shared" si="0"/>
        <v>15</v>
      </c>
      <c r="O17" s="156" t="str">
        <f>$E$2&amp;"-"&amp;C17&amp;"-0"&amp;COUNTIF($C$8:C17,C17)&amp;"_tw"</f>
        <v>0304-10201000-04_tw</v>
      </c>
      <c r="P17" s="14"/>
    </row>
    <row r="18" spans="2:26" ht="16.5" customHeight="1">
      <c r="B18" s="3" t="s">
        <v>447</v>
      </c>
      <c r="C18" s="139">
        <f>VLOOKUP(B18,[1]代號!$J:$K,2,0)</f>
        <v>10209001</v>
      </c>
      <c r="D18" s="140"/>
      <c r="E18" s="120" t="s">
        <v>483</v>
      </c>
      <c r="F18" s="123"/>
      <c r="G18" s="123"/>
      <c r="H18" s="123"/>
      <c r="I18" s="123"/>
      <c r="J18" s="123"/>
      <c r="K18" s="123"/>
      <c r="L18" s="123"/>
      <c r="M18" s="124"/>
      <c r="N18" s="124">
        <f t="shared" si="0"/>
        <v>9</v>
      </c>
      <c r="O18" s="156" t="str">
        <f>$E$2&amp;"-"&amp;C18&amp;"-0"&amp;COUNTIF($C$8:C18,C18)&amp;"_tw"</f>
        <v>0304-10209001-06_tw</v>
      </c>
      <c r="P18" s="14"/>
    </row>
    <row r="19" spans="2:26" ht="16.5" customHeight="1">
      <c r="B19" s="3" t="s">
        <v>443</v>
      </c>
      <c r="C19" s="139"/>
      <c r="D19" s="140"/>
      <c r="E19" s="120" t="s">
        <v>513</v>
      </c>
      <c r="F19" s="123"/>
      <c r="G19" s="123"/>
      <c r="H19" s="123"/>
      <c r="I19" s="123"/>
      <c r="J19" s="123"/>
      <c r="K19" s="123"/>
      <c r="L19" s="123"/>
      <c r="M19" s="124"/>
      <c r="N19" s="124">
        <f t="shared" si="0"/>
        <v>24</v>
      </c>
      <c r="O19" s="156" t="str">
        <f>$E$2&amp;"-"&amp;C19&amp;"-0"&amp;COUNTIF($C$8:C19,C19)&amp;"_tw"</f>
        <v>0304--00_tw</v>
      </c>
      <c r="P19" s="14"/>
    </row>
    <row r="20" spans="2:26">
      <c r="B20" s="3" t="s">
        <v>403</v>
      </c>
      <c r="C20" s="139">
        <f>VLOOKUP(B20,[1]代號!$J:$K,2,0)</f>
        <v>10209003</v>
      </c>
      <c r="D20" s="140"/>
      <c r="E20" s="83" t="s">
        <v>474</v>
      </c>
      <c r="F20" s="19"/>
      <c r="G20" s="19"/>
      <c r="H20" s="19"/>
      <c r="I20" s="19"/>
      <c r="J20" s="19"/>
      <c r="K20" s="19"/>
      <c r="L20" s="19"/>
      <c r="M20" s="23"/>
      <c r="N20" s="124">
        <f t="shared" si="0"/>
        <v>17</v>
      </c>
      <c r="O20" s="156" t="str">
        <f>$E$2&amp;"-"&amp;C20&amp;"-0"&amp;COUNTIF($C$8:C20,C20)&amp;"_tw"</f>
        <v>0304-10209003-01_tw</v>
      </c>
      <c r="P20" s="14"/>
      <c r="Q20" s="4" t="s">
        <v>591</v>
      </c>
    </row>
    <row r="21" spans="2:26">
      <c r="B21" s="3" t="s">
        <v>401</v>
      </c>
      <c r="C21" s="139">
        <f>VLOOKUP(B21,[1]代號!$J:$K,2,0)</f>
        <v>10209001</v>
      </c>
      <c r="D21" s="140"/>
      <c r="E21" s="108" t="s">
        <v>420</v>
      </c>
      <c r="F21" s="123"/>
      <c r="G21" s="123"/>
      <c r="H21" s="123"/>
      <c r="I21" s="123"/>
      <c r="J21" s="123"/>
      <c r="K21" s="123"/>
      <c r="L21" s="123"/>
      <c r="M21" s="124"/>
      <c r="N21" s="124">
        <f t="shared" si="0"/>
        <v>3</v>
      </c>
      <c r="O21" s="156" t="str">
        <f>$E$2&amp;"-"&amp;C21&amp;"-0"&amp;COUNTIF($C$8:C21,C21)&amp;"_tw"</f>
        <v>0304-10209001-07_tw</v>
      </c>
      <c r="P21" s="14"/>
    </row>
    <row r="22" spans="2:26">
      <c r="B22" s="3" t="s">
        <v>403</v>
      </c>
      <c r="C22" s="139">
        <f>VLOOKUP(B22,[1]代號!$J:$K,2,0)</f>
        <v>10209003</v>
      </c>
      <c r="D22" s="140"/>
      <c r="E22" s="108" t="s">
        <v>421</v>
      </c>
      <c r="F22" s="123"/>
      <c r="G22" s="123"/>
      <c r="H22" s="123"/>
      <c r="I22" s="123"/>
      <c r="J22" s="123"/>
      <c r="K22" s="123"/>
      <c r="L22" s="123"/>
      <c r="M22" s="124"/>
      <c r="N22" s="124">
        <f t="shared" si="0"/>
        <v>12</v>
      </c>
      <c r="O22" s="156" t="str">
        <f>$E$2&amp;"-"&amp;C22&amp;"-0"&amp;COUNTIF($C$8:C22,C22)&amp;"_tw"</f>
        <v>0304-10209003-02_tw</v>
      </c>
      <c r="P22" s="14"/>
    </row>
    <row r="23" spans="2:26">
      <c r="B23" s="3" t="s">
        <v>391</v>
      </c>
      <c r="C23" s="139"/>
      <c r="D23" s="140"/>
      <c r="E23" s="108" t="s">
        <v>424</v>
      </c>
      <c r="F23" s="123"/>
      <c r="G23" s="123"/>
      <c r="H23" s="123"/>
      <c r="I23" s="123"/>
      <c r="J23" s="123"/>
      <c r="K23" s="123"/>
      <c r="L23" s="123"/>
      <c r="M23" s="124"/>
      <c r="N23" s="124">
        <f t="shared" si="0"/>
        <v>25</v>
      </c>
      <c r="O23" s="156" t="str">
        <f>$E$2&amp;"-"&amp;C23&amp;"-0"&amp;COUNTIF($C$8:C23,C23)&amp;"_tw"</f>
        <v>0304--00_tw</v>
      </c>
      <c r="P23" s="14"/>
    </row>
    <row r="24" spans="2:26">
      <c r="B24" s="71" t="s">
        <v>422</v>
      </c>
      <c r="C24" s="139"/>
      <c r="D24" s="140"/>
      <c r="E24" s="53" t="s">
        <v>423</v>
      </c>
      <c r="F24" s="123"/>
      <c r="G24" s="123"/>
      <c r="H24" s="123"/>
      <c r="I24" s="123"/>
      <c r="J24" s="123"/>
      <c r="K24" s="123"/>
      <c r="L24" s="123"/>
      <c r="M24" s="124"/>
      <c r="N24" s="124"/>
      <c r="O24" s="156" t="str">
        <f>$E$2&amp;"-"&amp;C24&amp;"-0"&amp;COUNTIF($C$8:C24,C24)&amp;"_tw"</f>
        <v>0304--00_tw</v>
      </c>
      <c r="P24" s="14"/>
    </row>
    <row r="25" spans="2:26">
      <c r="B25" s="217" t="s">
        <v>403</v>
      </c>
      <c r="C25" s="139">
        <f>VLOOKUP(B25,[1]代號!$J:$K,2,0)</f>
        <v>10209003</v>
      </c>
      <c r="D25" s="140"/>
      <c r="E25" s="120" t="s">
        <v>426</v>
      </c>
      <c r="F25" s="123"/>
      <c r="G25" s="123"/>
      <c r="H25" s="123"/>
      <c r="I25" s="123"/>
      <c r="J25" s="123"/>
      <c r="K25" s="123"/>
      <c r="L25" s="123"/>
      <c r="M25" s="124"/>
      <c r="N25" s="124">
        <f t="shared" si="0"/>
        <v>15</v>
      </c>
      <c r="O25" s="156" t="str">
        <f>$E$2&amp;"-"&amp;C25&amp;"-0"&amp;COUNTIF($C$8:C25,C25)&amp;"_tw"</f>
        <v>0304-10209003-03_tw</v>
      </c>
      <c r="P25" s="15"/>
    </row>
    <row r="26" spans="2:26">
      <c r="B26" s="3" t="s">
        <v>224</v>
      </c>
      <c r="C26" s="139">
        <f>VLOOKUP(B26,[1]代號!$J:$K,2,0)</f>
        <v>10201000</v>
      </c>
      <c r="D26" s="184"/>
      <c r="E26" s="128" t="s">
        <v>787</v>
      </c>
      <c r="F26" s="123"/>
      <c r="G26" s="123"/>
      <c r="H26" s="123"/>
      <c r="I26" s="123"/>
      <c r="J26" s="123"/>
      <c r="K26" s="123"/>
      <c r="L26" s="123"/>
      <c r="M26" s="124"/>
      <c r="N26" s="124">
        <f t="shared" si="0"/>
        <v>22</v>
      </c>
      <c r="O26" s="156" t="str">
        <f>$E$2&amp;"-"&amp;C26&amp;"-0"&amp;COUNTIF($C$8:C26,C26)&amp;"_tw"</f>
        <v>0304-10201000-05_tw</v>
      </c>
      <c r="P26" s="14"/>
      <c r="R26" s="89"/>
      <c r="X26" s="96"/>
      <c r="Y26" s="89"/>
      <c r="Z26" s="89"/>
    </row>
    <row r="27" spans="2:26">
      <c r="B27" s="3" t="s">
        <v>401</v>
      </c>
      <c r="C27" s="139">
        <f>VLOOKUP(B27,[1]代號!$J:$K,2,0)</f>
        <v>10209001</v>
      </c>
      <c r="D27" s="184"/>
      <c r="E27" s="128" t="s">
        <v>788</v>
      </c>
      <c r="F27" s="123"/>
      <c r="G27" s="123"/>
      <c r="H27" s="123"/>
      <c r="I27" s="123"/>
      <c r="J27" s="123"/>
      <c r="K27" s="123"/>
      <c r="L27" s="123"/>
      <c r="M27" s="124"/>
      <c r="N27" s="124">
        <f t="shared" si="0"/>
        <v>21</v>
      </c>
      <c r="O27" s="156" t="str">
        <f>$E$2&amp;"-"&amp;C27&amp;"-0"&amp;COUNTIF($C$8:C27,C27)&amp;"_tw"</f>
        <v>0304-10209001-08_tw</v>
      </c>
      <c r="P27" s="14"/>
      <c r="R27" s="89"/>
      <c r="X27" s="96"/>
      <c r="Y27" s="89"/>
      <c r="Z27" s="89"/>
    </row>
    <row r="28" spans="2:26">
      <c r="B28" s="3" t="s">
        <v>224</v>
      </c>
      <c r="C28" s="139">
        <f>VLOOKUP(B28,[1]代號!$J:$K,2,0)</f>
        <v>10201000</v>
      </c>
      <c r="D28" s="184"/>
      <c r="E28" s="120" t="s">
        <v>475</v>
      </c>
      <c r="F28" s="123"/>
      <c r="G28" s="123"/>
      <c r="H28" s="123"/>
      <c r="I28" s="123"/>
      <c r="J28" s="123"/>
      <c r="K28" s="123"/>
      <c r="L28" s="123"/>
      <c r="M28" s="124"/>
      <c r="N28" s="124">
        <f t="shared" si="0"/>
        <v>12</v>
      </c>
      <c r="O28" s="156" t="str">
        <f>$E$2&amp;"-"&amp;C28&amp;"-0"&amp;COUNTIF($C$8:C28,C28)&amp;"_tw"</f>
        <v>0304-10201000-06_tw</v>
      </c>
      <c r="P28" s="14"/>
      <c r="R28" s="89"/>
      <c r="X28" s="96"/>
      <c r="Y28" s="89"/>
      <c r="Z28" s="89"/>
    </row>
    <row r="29" spans="2:26">
      <c r="B29" s="3" t="s">
        <v>224</v>
      </c>
      <c r="C29" s="139">
        <f>VLOOKUP(B29,[1]代號!$J:$K,2,0)</f>
        <v>10201000</v>
      </c>
      <c r="D29" s="184"/>
      <c r="E29" s="120" t="s">
        <v>427</v>
      </c>
      <c r="F29" s="19"/>
      <c r="G29" s="19"/>
      <c r="H29" s="19"/>
      <c r="I29" s="19"/>
      <c r="J29" s="19"/>
      <c r="K29" s="19"/>
      <c r="L29" s="19"/>
      <c r="M29" s="23"/>
      <c r="N29" s="23">
        <f t="shared" si="0"/>
        <v>29</v>
      </c>
      <c r="O29" s="156" t="str">
        <f>$E$2&amp;"-"&amp;C29&amp;"-0"&amp;COUNTIF($C$8:C29,C29)&amp;"_tw"</f>
        <v>0304-10201000-07_tw</v>
      </c>
      <c r="P29" s="14"/>
      <c r="Q29"/>
    </row>
    <row r="30" spans="2:26">
      <c r="B30" s="3" t="s">
        <v>224</v>
      </c>
      <c r="C30" s="139">
        <f>VLOOKUP(B30,[1]代號!$J:$K,2,0)</f>
        <v>10201000</v>
      </c>
      <c r="D30" s="184"/>
      <c r="E30" s="120" t="s">
        <v>428</v>
      </c>
      <c r="F30" s="123"/>
      <c r="G30" s="123"/>
      <c r="H30" s="123"/>
      <c r="I30" s="123"/>
      <c r="J30" s="123"/>
      <c r="K30" s="123"/>
      <c r="L30" s="123"/>
      <c r="M30" s="124"/>
      <c r="N30" s="124">
        <f t="shared" ref="N30" si="1">LEN(E30)</f>
        <v>21</v>
      </c>
      <c r="O30" s="156" t="str">
        <f>$E$2&amp;"-"&amp;C30&amp;"-0"&amp;COUNTIF($C$8:C30,C30)&amp;"_tw"</f>
        <v>0304-10201000-08_tw</v>
      </c>
      <c r="P30" s="14"/>
      <c r="X30" s="90"/>
    </row>
    <row r="31" spans="2:26">
      <c r="B31" s="3" t="s">
        <v>224</v>
      </c>
      <c r="C31" s="139">
        <f>VLOOKUP(B31,[1]代號!$J:$K,2,0)</f>
        <v>10201000</v>
      </c>
      <c r="D31" s="184"/>
      <c r="E31" s="120" t="s">
        <v>476</v>
      </c>
      <c r="F31" s="123"/>
      <c r="G31" s="123"/>
      <c r="H31" s="123"/>
      <c r="I31" s="123"/>
      <c r="J31" s="123"/>
      <c r="K31" s="123"/>
      <c r="L31" s="123"/>
      <c r="M31" s="124"/>
      <c r="N31" s="124">
        <f t="shared" si="0"/>
        <v>16</v>
      </c>
      <c r="O31" s="156" t="str">
        <f>$E$2&amp;"-"&amp;C31&amp;"-0"&amp;COUNTIF($C$8:C31,C31)&amp;"_tw"</f>
        <v>0304-10201000-09_tw</v>
      </c>
      <c r="P31" s="14"/>
    </row>
    <row r="32" spans="2:26">
      <c r="B32" s="3" t="s">
        <v>391</v>
      </c>
      <c r="C32" s="139"/>
      <c r="D32" s="184"/>
      <c r="E32" s="120" t="s">
        <v>512</v>
      </c>
      <c r="F32" s="123"/>
      <c r="G32" s="123"/>
      <c r="H32" s="123"/>
      <c r="I32" s="123"/>
      <c r="J32" s="123"/>
      <c r="K32" s="123"/>
      <c r="L32" s="123"/>
      <c r="M32" s="124"/>
      <c r="N32" s="124">
        <f t="shared" si="0"/>
        <v>22</v>
      </c>
      <c r="O32" s="156" t="str">
        <f>$E$2&amp;"-"&amp;C32&amp;"-0"&amp;COUNTIF($C$8:C32,C32)&amp;"_tw"</f>
        <v>0304--00_tw</v>
      </c>
      <c r="P32" s="14"/>
    </row>
    <row r="33" spans="2:16">
      <c r="B33" s="3" t="s">
        <v>401</v>
      </c>
      <c r="C33" s="139">
        <f>VLOOKUP(B33,[1]代號!$J:$K,2,0)</f>
        <v>10209001</v>
      </c>
      <c r="D33" s="184"/>
      <c r="E33" s="120" t="s">
        <v>477</v>
      </c>
      <c r="F33" s="123"/>
      <c r="G33" s="123"/>
      <c r="H33" s="123"/>
      <c r="I33" s="123"/>
      <c r="J33" s="123"/>
      <c r="K33" s="123"/>
      <c r="L33" s="123"/>
      <c r="M33" s="124"/>
      <c r="N33" s="124">
        <f t="shared" si="0"/>
        <v>5</v>
      </c>
      <c r="O33" s="156" t="str">
        <f>$E$2&amp;"-"&amp;C33&amp;"-0"&amp;COUNTIF($C$8:C33,C33)&amp;"_tw"</f>
        <v>0304-10209001-09_tw</v>
      </c>
      <c r="P33" s="14"/>
    </row>
    <row r="34" spans="2:16">
      <c r="B34" s="3" t="s">
        <v>224</v>
      </c>
      <c r="C34" s="139">
        <f>VLOOKUP(B34,[1]代號!$J:$K,2,0)</f>
        <v>10201000</v>
      </c>
      <c r="D34" s="184"/>
      <c r="E34" s="120" t="s">
        <v>478</v>
      </c>
      <c r="F34" s="123"/>
      <c r="G34" s="123"/>
      <c r="H34" s="123"/>
      <c r="I34" s="123"/>
      <c r="J34" s="123"/>
      <c r="K34" s="123"/>
      <c r="L34" s="123"/>
      <c r="M34" s="124"/>
      <c r="N34" s="124">
        <f t="shared" si="0"/>
        <v>14</v>
      </c>
      <c r="O34" s="156" t="str">
        <f>$E$2&amp;"-"&amp;C34&amp;"-"&amp;COUNTIF($C$8:C34,C34)&amp;"_tw"</f>
        <v>0304-10201000-10_tw</v>
      </c>
      <c r="P34" s="14"/>
    </row>
    <row r="35" spans="2:16">
      <c r="B35" s="3" t="s">
        <v>484</v>
      </c>
      <c r="C35" s="139">
        <f>VLOOKUP(B35,[1]代號!$J:$K,2,0)</f>
        <v>10209001</v>
      </c>
      <c r="D35" s="184"/>
      <c r="E35" s="120" t="s">
        <v>485</v>
      </c>
      <c r="F35" s="123"/>
      <c r="G35" s="123"/>
      <c r="H35" s="123"/>
      <c r="I35" s="123"/>
      <c r="J35" s="123"/>
      <c r="K35" s="123"/>
      <c r="L35" s="123"/>
      <c r="M35" s="124"/>
      <c r="N35" s="124">
        <f t="shared" ref="N35:N58" si="2">LEN(E35)</f>
        <v>8</v>
      </c>
      <c r="O35" s="156" t="str">
        <f>$E$2&amp;"-"&amp;C35&amp;"-"&amp;COUNTIF($C$8:C35,C35)&amp;"_tw"</f>
        <v>0304-10209001-10_tw</v>
      </c>
      <c r="P35" s="14"/>
    </row>
    <row r="36" spans="2:16">
      <c r="B36" s="3" t="s">
        <v>224</v>
      </c>
      <c r="C36" s="139">
        <f>VLOOKUP(B36,[1]代號!$J:$K,2,0)</f>
        <v>10201000</v>
      </c>
      <c r="D36" s="184"/>
      <c r="E36" s="120" t="s">
        <v>486</v>
      </c>
      <c r="F36" s="123"/>
      <c r="G36" s="123"/>
      <c r="H36" s="123"/>
      <c r="I36" s="123"/>
      <c r="J36" s="123"/>
      <c r="K36" s="123"/>
      <c r="L36" s="123"/>
      <c r="M36" s="124"/>
      <c r="N36" s="124">
        <f t="shared" si="2"/>
        <v>9</v>
      </c>
      <c r="O36" s="156" t="str">
        <f>$E$2&amp;"-"&amp;C36&amp;"-"&amp;COUNTIF($C$8:C36,C36)&amp;"_tw"</f>
        <v>0304-10201000-11_tw</v>
      </c>
      <c r="P36" s="14"/>
    </row>
    <row r="37" spans="2:16">
      <c r="B37" s="3" t="s">
        <v>330</v>
      </c>
      <c r="C37" s="139">
        <f>VLOOKUP(B37,[1]代號!$J:$K,2,0)</f>
        <v>10209003</v>
      </c>
      <c r="D37" s="184"/>
      <c r="E37" s="120" t="s">
        <v>488</v>
      </c>
      <c r="F37" s="123"/>
      <c r="G37" s="123"/>
      <c r="H37" s="123"/>
      <c r="I37" s="123"/>
      <c r="J37" s="123"/>
      <c r="K37" s="123"/>
      <c r="L37" s="123"/>
      <c r="M37" s="124"/>
      <c r="N37" s="124">
        <f t="shared" si="2"/>
        <v>24</v>
      </c>
      <c r="O37" s="156" t="str">
        <f>$E$2&amp;"-"&amp;C37&amp;"-0"&amp;COUNTIF($C$8:C37,C37)&amp;"_tw"</f>
        <v>0304-10209003-04_tw</v>
      </c>
      <c r="P37" s="14"/>
    </row>
    <row r="38" spans="2:16">
      <c r="B38" s="3" t="s">
        <v>224</v>
      </c>
      <c r="C38" s="139">
        <f>VLOOKUP(B38,[1]代號!$J:$K,2,0)</f>
        <v>10201000</v>
      </c>
      <c r="D38" s="184"/>
      <c r="E38" s="120" t="s">
        <v>489</v>
      </c>
      <c r="F38" s="123"/>
      <c r="G38" s="123"/>
      <c r="H38" s="123"/>
      <c r="I38" s="123"/>
      <c r="J38" s="123"/>
      <c r="K38" s="123"/>
      <c r="L38" s="123"/>
      <c r="M38" s="124"/>
      <c r="N38" s="124">
        <f t="shared" si="2"/>
        <v>9</v>
      </c>
      <c r="O38" s="156" t="str">
        <f>$E$2&amp;"-"&amp;C38&amp;"-"&amp;COUNTIF($C$8:C38,C38)&amp;"_tw"</f>
        <v>0304-10201000-12_tw</v>
      </c>
      <c r="P38" s="14"/>
    </row>
    <row r="39" spans="2:16">
      <c r="B39" s="3" t="s">
        <v>484</v>
      </c>
      <c r="C39" s="139">
        <f>VLOOKUP(B39,[1]代號!$J:$K,2,0)</f>
        <v>10209001</v>
      </c>
      <c r="D39" s="184"/>
      <c r="E39" s="120" t="s">
        <v>487</v>
      </c>
      <c r="F39" s="123"/>
      <c r="G39" s="123"/>
      <c r="H39" s="123"/>
      <c r="I39" s="123"/>
      <c r="J39" s="123"/>
      <c r="K39" s="123"/>
      <c r="L39" s="123"/>
      <c r="M39" s="124"/>
      <c r="N39" s="124">
        <f t="shared" si="2"/>
        <v>27</v>
      </c>
      <c r="O39" s="156" t="str">
        <f>$E$2&amp;"-"&amp;C39&amp;"-"&amp;COUNTIF($C$8:C39,C39)&amp;"_tw"</f>
        <v>0304-10209001-11_tw</v>
      </c>
      <c r="P39" s="14"/>
    </row>
    <row r="40" spans="2:16">
      <c r="B40" s="3" t="s">
        <v>224</v>
      </c>
      <c r="C40" s="139">
        <f>VLOOKUP(B40,[1]代號!$J:$K,2,0)</f>
        <v>10201000</v>
      </c>
      <c r="D40" s="184"/>
      <c r="E40" s="120" t="s">
        <v>490</v>
      </c>
      <c r="F40" s="123"/>
      <c r="G40" s="123"/>
      <c r="H40" s="123"/>
      <c r="I40" s="123"/>
      <c r="J40" s="123"/>
      <c r="K40" s="123"/>
      <c r="L40" s="123"/>
      <c r="M40" s="124"/>
      <c r="N40" s="124">
        <f t="shared" si="2"/>
        <v>24</v>
      </c>
      <c r="O40" s="156" t="str">
        <f>$E$2&amp;"-"&amp;C40&amp;"-"&amp;COUNTIF($C$8:C40,C40)&amp;"_tw"</f>
        <v>0304-10201000-13_tw</v>
      </c>
      <c r="P40" s="14"/>
    </row>
    <row r="41" spans="2:16">
      <c r="B41" s="3" t="s">
        <v>484</v>
      </c>
      <c r="C41" s="139">
        <f>VLOOKUP(B41,[1]代號!$J:$K,2,0)</f>
        <v>10209001</v>
      </c>
      <c r="D41" s="184"/>
      <c r="E41" s="120" t="s">
        <v>491</v>
      </c>
      <c r="F41" s="123"/>
      <c r="G41" s="123"/>
      <c r="H41" s="123"/>
      <c r="I41" s="123"/>
      <c r="J41" s="123"/>
      <c r="K41" s="123"/>
      <c r="L41" s="123"/>
      <c r="M41" s="124"/>
      <c r="N41" s="124">
        <f t="shared" si="2"/>
        <v>12</v>
      </c>
      <c r="O41" s="156" t="str">
        <f>$E$2&amp;"-"&amp;C41&amp;"-"&amp;COUNTIF($C$8:C41,C41)&amp;"_tw"</f>
        <v>0304-10209001-12_tw</v>
      </c>
      <c r="P41" s="14"/>
    </row>
    <row r="42" spans="2:16">
      <c r="B42" s="3" t="s">
        <v>224</v>
      </c>
      <c r="C42" s="139">
        <f>VLOOKUP(B42,[1]代號!$J:$K,2,0)</f>
        <v>10201000</v>
      </c>
      <c r="D42" s="184"/>
      <c r="E42" s="120" t="s">
        <v>493</v>
      </c>
      <c r="F42" s="123"/>
      <c r="G42" s="123"/>
      <c r="H42" s="123"/>
      <c r="I42" s="123"/>
      <c r="J42" s="123"/>
      <c r="K42" s="123"/>
      <c r="L42" s="123"/>
      <c r="M42" s="124"/>
      <c r="N42" s="124">
        <f t="shared" si="2"/>
        <v>13</v>
      </c>
      <c r="O42" s="156" t="str">
        <f>$E$2&amp;"-"&amp;C42&amp;"-"&amp;COUNTIF($C$8:C42,C42)&amp;"_tw"</f>
        <v>0304-10201000-14_tw</v>
      </c>
      <c r="P42" s="14"/>
    </row>
    <row r="43" spans="2:16">
      <c r="B43" s="3" t="s">
        <v>224</v>
      </c>
      <c r="C43" s="139">
        <f>VLOOKUP(B43,[1]代號!$J:$K,2,0)</f>
        <v>10201000</v>
      </c>
      <c r="D43" s="184"/>
      <c r="E43" s="120" t="s">
        <v>492</v>
      </c>
      <c r="F43" s="123"/>
      <c r="G43" s="123"/>
      <c r="H43" s="123"/>
      <c r="I43" s="123"/>
      <c r="J43" s="123"/>
      <c r="K43" s="123"/>
      <c r="L43" s="123"/>
      <c r="M43" s="124"/>
      <c r="N43" s="124">
        <f t="shared" si="2"/>
        <v>35</v>
      </c>
      <c r="O43" s="156" t="str">
        <f>$E$2&amp;"-"&amp;C43&amp;"-"&amp;COUNTIF($C$8:C43,C43)&amp;"_tw"</f>
        <v>0304-10201000-15_tw</v>
      </c>
      <c r="P43" s="14"/>
    </row>
    <row r="44" spans="2:16">
      <c r="B44" s="3" t="s">
        <v>224</v>
      </c>
      <c r="C44" s="139">
        <f>VLOOKUP(B44,[1]代號!$J:$K,2,0)</f>
        <v>10201000</v>
      </c>
      <c r="D44" s="184"/>
      <c r="E44" s="120" t="s">
        <v>506</v>
      </c>
      <c r="F44" s="123"/>
      <c r="G44" s="123"/>
      <c r="H44" s="123"/>
      <c r="I44" s="123"/>
      <c r="J44" s="123"/>
      <c r="K44" s="123"/>
      <c r="L44" s="123"/>
      <c r="M44" s="124"/>
      <c r="N44" s="124">
        <f t="shared" si="2"/>
        <v>16</v>
      </c>
      <c r="O44" s="156" t="str">
        <f>$E$2&amp;"-"&amp;C44&amp;"-"&amp;COUNTIF($C$8:C44,C44)&amp;"_tw"</f>
        <v>0304-10201000-16_tw</v>
      </c>
      <c r="P44" s="14"/>
    </row>
    <row r="45" spans="2:16">
      <c r="B45" s="3" t="s">
        <v>484</v>
      </c>
      <c r="C45" s="139">
        <f>VLOOKUP(B45,[1]代號!$J:$K,2,0)</f>
        <v>10209001</v>
      </c>
      <c r="D45" s="184"/>
      <c r="E45" s="120" t="s">
        <v>494</v>
      </c>
      <c r="F45" s="123"/>
      <c r="G45" s="123"/>
      <c r="H45" s="123"/>
      <c r="I45" s="123"/>
      <c r="J45" s="123"/>
      <c r="K45" s="123"/>
      <c r="L45" s="123"/>
      <c r="M45" s="124"/>
      <c r="N45" s="124">
        <f t="shared" si="2"/>
        <v>20</v>
      </c>
      <c r="O45" s="156" t="str">
        <f>$E$2&amp;"-"&amp;C45&amp;"-"&amp;COUNTIF($C$8:C45,C45)&amp;"_tw"</f>
        <v>0304-10209001-13_tw</v>
      </c>
      <c r="P45" s="14"/>
    </row>
    <row r="46" spans="2:16">
      <c r="B46" s="3" t="s">
        <v>495</v>
      </c>
      <c r="C46" s="139">
        <f>VLOOKUP(B46,[1]代號!$J:$K,2,0)</f>
        <v>10209003</v>
      </c>
      <c r="D46" s="184"/>
      <c r="E46" s="120" t="s">
        <v>497</v>
      </c>
      <c r="F46" s="123"/>
      <c r="G46" s="123"/>
      <c r="H46" s="123"/>
      <c r="I46" s="123"/>
      <c r="J46" s="123"/>
      <c r="K46" s="123"/>
      <c r="L46" s="123"/>
      <c r="M46" s="124"/>
      <c r="N46" s="124">
        <f t="shared" si="2"/>
        <v>12</v>
      </c>
      <c r="O46" s="156" t="str">
        <f>$E$2&amp;"-"&amp;C46&amp;"-0"&amp;COUNTIF($C$8:C46,C46)&amp;"_tw"</f>
        <v>0304-10209003-05_tw</v>
      </c>
      <c r="P46" s="14"/>
    </row>
    <row r="47" spans="2:16">
      <c r="B47" s="3" t="s">
        <v>495</v>
      </c>
      <c r="C47" s="139">
        <f>VLOOKUP(B47,[1]代號!$J:$K,2,0)</f>
        <v>10209003</v>
      </c>
      <c r="D47" s="184"/>
      <c r="E47" s="120" t="s">
        <v>498</v>
      </c>
      <c r="F47" s="123"/>
      <c r="G47" s="123"/>
      <c r="H47" s="123"/>
      <c r="I47" s="123"/>
      <c r="J47" s="123"/>
      <c r="K47" s="123"/>
      <c r="L47" s="123"/>
      <c r="M47" s="124"/>
      <c r="N47" s="124">
        <f t="shared" si="2"/>
        <v>15</v>
      </c>
      <c r="O47" s="156" t="str">
        <f>$E$2&amp;"-"&amp;C47&amp;"-0"&amp;COUNTIF($C$8:C47,C47)&amp;"_tw"</f>
        <v>0304-10209003-06_tw</v>
      </c>
      <c r="P47" s="14"/>
    </row>
    <row r="48" spans="2:16">
      <c r="B48" s="71" t="s">
        <v>126</v>
      </c>
      <c r="C48" s="139"/>
      <c r="D48" s="140"/>
      <c r="E48" s="53" t="s">
        <v>500</v>
      </c>
      <c r="F48" s="123"/>
      <c r="G48" s="123"/>
      <c r="H48" s="123"/>
      <c r="I48" s="123"/>
      <c r="J48" s="123"/>
      <c r="K48" s="123"/>
      <c r="L48" s="123"/>
      <c r="M48" s="124"/>
      <c r="N48" s="124"/>
      <c r="O48" s="156" t="str">
        <f>$E$2&amp;"-"&amp;C48&amp;"-0"&amp;COUNTIF($C$8:C48,C48)&amp;"_tw"</f>
        <v>0304--00_tw</v>
      </c>
      <c r="P48" s="14"/>
    </row>
    <row r="49" spans="1:16">
      <c r="B49" s="3" t="s">
        <v>501</v>
      </c>
      <c r="C49" s="139">
        <f>VLOOKUP(B49,[1]代號!$J:$K,2,0)</f>
        <v>10209007</v>
      </c>
      <c r="D49" s="184"/>
      <c r="E49" s="120" t="s">
        <v>502</v>
      </c>
      <c r="F49" s="123"/>
      <c r="G49" s="123"/>
      <c r="H49" s="123"/>
      <c r="I49" s="123"/>
      <c r="J49" s="123"/>
      <c r="K49" s="123"/>
      <c r="L49" s="123"/>
      <c r="M49" s="124"/>
      <c r="N49" s="124">
        <f>LEN(E49)</f>
        <v>8</v>
      </c>
      <c r="O49" s="156" t="str">
        <f>$E$2&amp;"-"&amp;C49&amp;"-0"&amp;COUNTIF($C$8:C49,C49)&amp;"_tw"</f>
        <v>0304-10209007-01_tw</v>
      </c>
      <c r="P49" s="14"/>
    </row>
    <row r="50" spans="1:16">
      <c r="B50" s="3" t="s">
        <v>501</v>
      </c>
      <c r="C50" s="139">
        <f>VLOOKUP(B50,[1]代號!$J:$K,2,0)</f>
        <v>10209007</v>
      </c>
      <c r="D50" s="184"/>
      <c r="E50" s="128" t="s">
        <v>789</v>
      </c>
      <c r="F50" s="123"/>
      <c r="G50" s="123"/>
      <c r="H50" s="123"/>
      <c r="I50" s="123"/>
      <c r="J50" s="123"/>
      <c r="K50" s="123"/>
      <c r="L50" s="123"/>
      <c r="M50" s="124"/>
      <c r="N50" s="124">
        <f>LEN(E50)</f>
        <v>9</v>
      </c>
      <c r="O50" s="156" t="str">
        <f>$E$2&amp;"-"&amp;C50&amp;"-0"&amp;COUNTIF($C$8:C50,C50)&amp;"_tw"</f>
        <v>0304-10209007-02_tw</v>
      </c>
      <c r="P50" s="14"/>
    </row>
    <row r="51" spans="1:16">
      <c r="B51" s="71" t="s">
        <v>387</v>
      </c>
      <c r="C51" s="139"/>
      <c r="D51" s="184"/>
      <c r="E51" s="53" t="s">
        <v>507</v>
      </c>
      <c r="F51" s="123"/>
      <c r="G51" s="123"/>
      <c r="H51" s="123"/>
      <c r="I51" s="123"/>
      <c r="J51" s="123"/>
      <c r="K51" s="123"/>
      <c r="L51" s="123"/>
      <c r="M51" s="124"/>
      <c r="N51" s="124"/>
      <c r="O51" s="156" t="str">
        <f>$E$2&amp;"-"&amp;C51&amp;"-0"&amp;COUNTIF($C$8:C51,C51)&amp;"_tw"</f>
        <v>0304--00_tw</v>
      </c>
      <c r="P51" s="14"/>
    </row>
    <row r="52" spans="1:16">
      <c r="B52" s="71" t="s">
        <v>126</v>
      </c>
      <c r="C52" s="139"/>
      <c r="D52" s="140"/>
      <c r="E52" s="53" t="s">
        <v>515</v>
      </c>
      <c r="F52" s="123"/>
      <c r="G52" s="123"/>
      <c r="H52" s="123"/>
      <c r="I52" s="123"/>
      <c r="J52" s="123"/>
      <c r="K52" s="123"/>
      <c r="L52" s="123"/>
      <c r="M52" s="124"/>
      <c r="N52" s="124"/>
      <c r="O52" s="156" t="str">
        <f>$E$2&amp;"-"&amp;C52&amp;"-0"&amp;COUNTIF($C$8:C52,C52)&amp;"_tw"</f>
        <v>0304--00_tw</v>
      </c>
      <c r="P52" s="15"/>
    </row>
    <row r="53" spans="1:16">
      <c r="B53" s="3" t="s">
        <v>224</v>
      </c>
      <c r="C53" s="139">
        <f>VLOOKUP(B53,[1]代號!$J:$K,2,0)</f>
        <v>10201000</v>
      </c>
      <c r="D53" s="184"/>
      <c r="E53" s="120" t="s">
        <v>505</v>
      </c>
      <c r="F53" s="123"/>
      <c r="G53" s="123"/>
      <c r="H53" s="123"/>
      <c r="I53" s="123"/>
      <c r="J53" s="123"/>
      <c r="K53" s="123"/>
      <c r="L53" s="123"/>
      <c r="M53" s="124"/>
      <c r="N53" s="124">
        <f t="shared" si="2"/>
        <v>2</v>
      </c>
      <c r="O53" s="156" t="str">
        <f>$E$2&amp;"-"&amp;C53&amp;"-"&amp;COUNTIF($C$8:C53,C53)&amp;"_tw"</f>
        <v>0304-10201000-17_tw</v>
      </c>
      <c r="P53" s="14"/>
    </row>
    <row r="54" spans="1:16">
      <c r="B54" s="3" t="s">
        <v>508</v>
      </c>
      <c r="C54" s="139"/>
      <c r="D54" s="184"/>
      <c r="E54" s="120" t="s">
        <v>516</v>
      </c>
      <c r="F54" s="123"/>
      <c r="G54" s="123"/>
      <c r="H54" s="123"/>
      <c r="I54" s="123"/>
      <c r="J54" s="123"/>
      <c r="K54" s="123"/>
      <c r="L54" s="123"/>
      <c r="M54" s="124"/>
      <c r="N54" s="124">
        <f t="shared" si="2"/>
        <v>28</v>
      </c>
      <c r="O54" s="156" t="str">
        <f>$E$2&amp;"-"&amp;C54&amp;"-0"&amp;COUNTIF($C$8:C54,C54)&amp;"_tw"</f>
        <v>0304--00_tw</v>
      </c>
      <c r="P54" s="14"/>
    </row>
    <row r="55" spans="1:16">
      <c r="B55" s="3" t="s">
        <v>224</v>
      </c>
      <c r="C55" s="139">
        <f>VLOOKUP(B55,[1]代號!$J:$K,2,0)</f>
        <v>10201000</v>
      </c>
      <c r="D55" s="184"/>
      <c r="E55" s="120" t="s">
        <v>510</v>
      </c>
      <c r="F55" s="123"/>
      <c r="G55" s="123"/>
      <c r="H55" s="123"/>
      <c r="I55" s="123"/>
      <c r="J55" s="123"/>
      <c r="K55" s="123"/>
      <c r="L55" s="123"/>
      <c r="M55" s="124"/>
      <c r="N55" s="124">
        <f t="shared" si="2"/>
        <v>16</v>
      </c>
      <c r="O55" s="156" t="str">
        <f>$E$2&amp;"-"&amp;C55&amp;"-"&amp;COUNTIF($C$8:C55,C55)&amp;"_tw"</f>
        <v>0304-10201000-18_tw</v>
      </c>
      <c r="P55" s="14"/>
    </row>
    <row r="56" spans="1:16">
      <c r="B56" s="3" t="s">
        <v>484</v>
      </c>
      <c r="C56" s="139">
        <f>VLOOKUP(B56,[1]代號!$J:$K,2,0)</f>
        <v>10209001</v>
      </c>
      <c r="D56" s="184"/>
      <c r="E56" s="120" t="s">
        <v>509</v>
      </c>
      <c r="F56" s="123"/>
      <c r="G56" s="123"/>
      <c r="H56" s="123"/>
      <c r="I56" s="123"/>
      <c r="J56" s="123"/>
      <c r="K56" s="123"/>
      <c r="L56" s="123"/>
      <c r="M56" s="124"/>
      <c r="N56" s="124">
        <f t="shared" si="2"/>
        <v>4</v>
      </c>
      <c r="O56" s="156" t="str">
        <f>$E$2&amp;"-"&amp;C56&amp;"-"&amp;COUNTIF($C$8:C56,C56)&amp;"_tw"</f>
        <v>0304-10209001-14_tw</v>
      </c>
      <c r="P56" s="14"/>
    </row>
    <row r="57" spans="1:16">
      <c r="B57" s="3" t="s">
        <v>224</v>
      </c>
      <c r="C57" s="139">
        <f>VLOOKUP(B57,[1]代號!$J:$K,2,0)</f>
        <v>10201000</v>
      </c>
      <c r="D57" s="184"/>
      <c r="E57" s="120" t="s">
        <v>511</v>
      </c>
      <c r="F57" s="123"/>
      <c r="G57" s="123"/>
      <c r="H57" s="123"/>
      <c r="I57" s="123"/>
      <c r="J57" s="123"/>
      <c r="K57" s="123"/>
      <c r="L57" s="123"/>
      <c r="M57" s="124"/>
      <c r="N57" s="124">
        <f t="shared" si="2"/>
        <v>8</v>
      </c>
      <c r="O57" s="156" t="str">
        <f>$E$2&amp;"-"&amp;C57&amp;"-"&amp;COUNTIF($C$8:C57,C57)&amp;"_tw"</f>
        <v>0304-10201000-19_tw</v>
      </c>
      <c r="P57" s="14"/>
    </row>
    <row r="58" spans="1:16">
      <c r="B58" s="3" t="s">
        <v>224</v>
      </c>
      <c r="C58" s="139">
        <f>VLOOKUP(B58,[1]代號!$J:$K,2,0)</f>
        <v>10201000</v>
      </c>
      <c r="D58" s="184"/>
      <c r="E58" s="120" t="s">
        <v>593</v>
      </c>
      <c r="F58" s="123"/>
      <c r="G58" s="123"/>
      <c r="H58" s="123"/>
      <c r="I58" s="123"/>
      <c r="J58" s="123"/>
      <c r="K58" s="123"/>
      <c r="L58" s="123"/>
      <c r="M58" s="124"/>
      <c r="N58" s="124">
        <f t="shared" si="2"/>
        <v>20</v>
      </c>
      <c r="O58" s="156" t="str">
        <f>$E$2&amp;"-"&amp;C58&amp;"-"&amp;COUNTIF($C$8:C58,C58)&amp;"_tw"</f>
        <v>0304-10201000-20_tw</v>
      </c>
      <c r="P58" s="14"/>
    </row>
    <row r="59" spans="1:16">
      <c r="A59" s="220" t="s">
        <v>790</v>
      </c>
      <c r="B59" s="214" t="s">
        <v>224</v>
      </c>
      <c r="C59" s="139">
        <f>VLOOKUP(B59,[1]代號!$J:$K,2,0)</f>
        <v>10201000</v>
      </c>
      <c r="D59" s="184"/>
      <c r="E59" s="215" t="s">
        <v>592</v>
      </c>
      <c r="F59" s="123"/>
      <c r="G59" s="123"/>
      <c r="H59" s="123"/>
      <c r="I59" s="123"/>
      <c r="J59" s="123"/>
      <c r="K59" s="123"/>
      <c r="L59" s="123"/>
      <c r="M59" s="124"/>
      <c r="N59" s="124"/>
      <c r="O59" s="156"/>
      <c r="P59" s="14"/>
    </row>
    <row r="60" spans="1:16">
      <c r="B60" s="3"/>
      <c r="C60" s="139"/>
      <c r="D60" s="184"/>
      <c r="E60" s="120"/>
      <c r="F60" s="123"/>
      <c r="G60" s="123"/>
      <c r="H60" s="123"/>
      <c r="I60" s="123"/>
      <c r="J60" s="123"/>
      <c r="K60" s="123"/>
      <c r="L60" s="123"/>
      <c r="M60" s="124"/>
      <c r="N60" s="124"/>
      <c r="O60" s="156"/>
      <c r="P60" s="14"/>
    </row>
    <row r="61" spans="1:16">
      <c r="B61" s="3"/>
      <c r="C61" s="139"/>
      <c r="D61" s="184"/>
      <c r="E61" s="120"/>
      <c r="F61" s="123"/>
      <c r="G61" s="123"/>
      <c r="H61" s="123"/>
      <c r="I61" s="123"/>
      <c r="J61" s="123"/>
      <c r="K61" s="123"/>
      <c r="L61" s="123"/>
      <c r="M61" s="124"/>
      <c r="N61" s="124"/>
      <c r="O61" s="156"/>
      <c r="P61" s="14"/>
    </row>
    <row r="62" spans="1:16">
      <c r="B62" s="3"/>
      <c r="C62" s="139"/>
      <c r="D62" s="184"/>
      <c r="E62" s="120"/>
      <c r="F62" s="123"/>
      <c r="G62" s="123"/>
      <c r="H62" s="123"/>
      <c r="I62" s="123"/>
      <c r="J62" s="123"/>
      <c r="K62" s="123"/>
      <c r="L62" s="123"/>
      <c r="M62" s="124"/>
      <c r="N62" s="124"/>
      <c r="O62" s="156"/>
      <c r="P62" s="14"/>
    </row>
    <row r="63" spans="1:16">
      <c r="B63" s="3"/>
      <c r="C63" s="139"/>
      <c r="D63" s="184"/>
      <c r="E63" s="120"/>
      <c r="F63" s="123"/>
      <c r="G63" s="123"/>
      <c r="H63" s="123"/>
      <c r="I63" s="123"/>
      <c r="J63" s="123"/>
      <c r="K63" s="123"/>
      <c r="L63" s="123"/>
      <c r="M63" s="124"/>
      <c r="N63" s="124"/>
      <c r="O63" s="156"/>
      <c r="P63" s="14"/>
    </row>
    <row r="64" spans="1:16">
      <c r="B64" s="3"/>
      <c r="C64" s="139"/>
      <c r="D64" s="184"/>
      <c r="E64" s="120"/>
      <c r="F64" s="123"/>
      <c r="G64" s="123"/>
      <c r="H64" s="123"/>
      <c r="I64" s="123"/>
      <c r="J64" s="123"/>
      <c r="K64" s="123"/>
      <c r="L64" s="123"/>
      <c r="M64" s="124"/>
      <c r="N64" s="124"/>
      <c r="O64" s="156"/>
      <c r="P64" s="14"/>
    </row>
    <row r="65" spans="2:16">
      <c r="B65" s="3"/>
      <c r="C65" s="139"/>
      <c r="D65" s="184"/>
      <c r="E65" s="120"/>
      <c r="F65" s="123"/>
      <c r="G65" s="123"/>
      <c r="H65" s="123"/>
      <c r="I65" s="123"/>
      <c r="J65" s="123"/>
      <c r="K65" s="123"/>
      <c r="L65" s="123"/>
      <c r="M65" s="124"/>
      <c r="N65" s="124"/>
      <c r="O65" s="156"/>
      <c r="P65" s="14"/>
    </row>
    <row r="66" spans="2:16">
      <c r="B66" s="3"/>
      <c r="C66" s="139"/>
      <c r="D66" s="184"/>
      <c r="E66" s="120"/>
      <c r="F66" s="123"/>
      <c r="G66" s="123"/>
      <c r="H66" s="123"/>
      <c r="I66" s="123"/>
      <c r="J66" s="123"/>
      <c r="K66" s="123"/>
      <c r="L66" s="123"/>
      <c r="M66" s="124"/>
      <c r="N66" s="124"/>
      <c r="O66" s="156"/>
      <c r="P66" s="14"/>
    </row>
    <row r="67" spans="2:16">
      <c r="B67" s="3"/>
      <c r="C67" s="139"/>
      <c r="D67" s="184"/>
      <c r="E67" s="120"/>
      <c r="F67" s="123"/>
      <c r="G67" s="123"/>
      <c r="H67" s="123"/>
      <c r="I67" s="123"/>
      <c r="J67" s="123"/>
      <c r="K67" s="123"/>
      <c r="L67" s="123"/>
      <c r="M67" s="124"/>
      <c r="N67" s="124"/>
      <c r="O67" s="156"/>
      <c r="P67" s="14"/>
    </row>
    <row r="68" spans="2:16">
      <c r="B68" s="3"/>
      <c r="C68" s="139"/>
      <c r="D68" s="184"/>
      <c r="E68" s="120"/>
      <c r="F68" s="123"/>
      <c r="G68" s="123"/>
      <c r="H68" s="123"/>
      <c r="I68" s="123"/>
      <c r="J68" s="123"/>
      <c r="K68" s="123"/>
      <c r="L68" s="123"/>
      <c r="M68" s="124"/>
      <c r="N68" s="124"/>
      <c r="O68" s="156"/>
      <c r="P68" s="14"/>
    </row>
    <row r="69" spans="2:16">
      <c r="B69" s="3"/>
      <c r="C69" s="139"/>
      <c r="D69" s="184"/>
      <c r="E69" s="120"/>
      <c r="F69" s="123"/>
      <c r="G69" s="123"/>
      <c r="H69" s="123"/>
      <c r="I69" s="123"/>
      <c r="J69" s="123"/>
      <c r="K69" s="123"/>
      <c r="L69" s="123"/>
      <c r="M69" s="124"/>
      <c r="N69" s="124"/>
      <c r="O69" s="156"/>
      <c r="P69" s="14"/>
    </row>
    <row r="70" spans="2:16">
      <c r="B70" s="3"/>
      <c r="C70" s="139"/>
      <c r="D70" s="184"/>
      <c r="E70" s="120"/>
      <c r="F70" s="123"/>
      <c r="G70" s="123"/>
      <c r="H70" s="123"/>
      <c r="I70" s="123"/>
      <c r="J70" s="123"/>
      <c r="K70" s="123"/>
      <c r="L70" s="123"/>
      <c r="M70" s="124"/>
      <c r="N70" s="124"/>
      <c r="O70" s="156"/>
      <c r="P70" s="14"/>
    </row>
    <row r="71" spans="2:16">
      <c r="B71" s="3"/>
      <c r="C71" s="139"/>
      <c r="D71" s="184"/>
      <c r="E71" s="121"/>
      <c r="F71" s="123"/>
      <c r="G71" s="123"/>
      <c r="H71" s="123"/>
      <c r="I71" s="123"/>
      <c r="J71" s="123"/>
      <c r="K71" s="123"/>
      <c r="L71" s="123"/>
      <c r="M71" s="124"/>
      <c r="N71" s="23"/>
      <c r="O71" s="156"/>
      <c r="P71" s="14"/>
    </row>
    <row r="72" spans="2:16">
      <c r="B72" s="3"/>
      <c r="C72" s="139"/>
      <c r="D72" s="184"/>
      <c r="E72" s="121"/>
      <c r="F72" s="123"/>
      <c r="G72" s="123"/>
      <c r="H72" s="123"/>
      <c r="I72" s="123"/>
      <c r="J72" s="123"/>
      <c r="K72" s="123"/>
      <c r="L72" s="123"/>
      <c r="M72" s="124"/>
      <c r="N72" s="23"/>
      <c r="O72" s="156"/>
      <c r="P72" s="14"/>
    </row>
    <row r="73" spans="2:16">
      <c r="B73" s="3"/>
      <c r="C73" s="139"/>
      <c r="D73" s="184"/>
      <c r="E73" s="121"/>
      <c r="F73" s="123"/>
      <c r="G73" s="123"/>
      <c r="H73" s="123"/>
      <c r="I73" s="123"/>
      <c r="J73" s="123"/>
      <c r="K73" s="123"/>
      <c r="L73" s="123"/>
      <c r="M73" s="124"/>
      <c r="N73" s="23"/>
      <c r="O73" s="156"/>
      <c r="P73" s="14"/>
    </row>
    <row r="74" spans="2:16">
      <c r="C74" s="139"/>
      <c r="D74" s="184"/>
      <c r="O74" s="2"/>
    </row>
    <row r="75" spans="2:16">
      <c r="C75" s="139"/>
      <c r="D75" s="184"/>
      <c r="O75" s="2"/>
    </row>
    <row r="76" spans="2:16">
      <c r="C76" s="139"/>
      <c r="D76" s="184"/>
      <c r="O76" s="2"/>
    </row>
    <row r="77" spans="2:16">
      <c r="C77" s="139"/>
      <c r="D77" s="184"/>
      <c r="O77" s="2"/>
    </row>
    <row r="78" spans="2:16">
      <c r="C78" s="139"/>
      <c r="D78" s="184"/>
      <c r="O78" s="2"/>
    </row>
    <row r="79" spans="2:16">
      <c r="C79" s="139"/>
      <c r="D79" s="184"/>
      <c r="O79" s="2"/>
    </row>
    <row r="80" spans="2:16">
      <c r="C80" s="139"/>
      <c r="D80" s="184"/>
      <c r="O80" s="2"/>
    </row>
    <row r="81" spans="3:15">
      <c r="C81" s="139"/>
      <c r="D81" s="184"/>
      <c r="O81" s="2"/>
    </row>
    <row r="82" spans="3:15">
      <c r="C82" s="139"/>
      <c r="D82" s="184"/>
      <c r="O82" s="2"/>
    </row>
    <row r="83" spans="3:15">
      <c r="C83" s="139"/>
      <c r="D83" s="184"/>
      <c r="O83" s="2"/>
    </row>
    <row r="84" spans="3:15">
      <c r="C84" s="139"/>
      <c r="D84" s="184"/>
      <c r="O84" s="2"/>
    </row>
    <row r="85" spans="3:15">
      <c r="C85" s="139"/>
      <c r="D85" s="184"/>
      <c r="O85" s="2"/>
    </row>
    <row r="86" spans="3:15">
      <c r="C86" s="139"/>
      <c r="D86" s="184"/>
      <c r="O86" s="2"/>
    </row>
    <row r="87" spans="3:15">
      <c r="C87" s="142"/>
      <c r="D87" s="184"/>
    </row>
    <row r="88" spans="3:15">
      <c r="C88" s="142"/>
      <c r="D88" s="184"/>
    </row>
    <row r="89" spans="3:15">
      <c r="C89" s="142"/>
      <c r="D89" s="140"/>
    </row>
    <row r="90" spans="3:15">
      <c r="C90" s="142"/>
      <c r="D90" s="140"/>
    </row>
    <row r="91" spans="3:15">
      <c r="C91" s="142"/>
      <c r="D91" s="140"/>
    </row>
    <row r="92" spans="3:15">
      <c r="C92" s="142"/>
      <c r="D92" s="140"/>
    </row>
    <row r="93" spans="3:15">
      <c r="C93" s="142"/>
      <c r="D93" s="140"/>
    </row>
    <row r="94" spans="3:15">
      <c r="C94" s="142"/>
    </row>
    <row r="95" spans="3:15">
      <c r="C95" s="142"/>
    </row>
    <row r="96" spans="3:15">
      <c r="C96" s="142"/>
    </row>
    <row r="97" spans="3:3">
      <c r="C97" s="142"/>
    </row>
    <row r="98" spans="3:3">
      <c r="C98" s="142"/>
    </row>
    <row r="99" spans="3:3">
      <c r="C99" s="142"/>
    </row>
    <row r="100" spans="3:3">
      <c r="C100" s="144"/>
    </row>
  </sheetData>
  <autoFilter ref="B5:Q59">
    <filterColumn colId="3" showButton="0"/>
    <filterColumn colId="4" showButton="0"/>
    <filterColumn colId="5" showButton="0"/>
    <filterColumn colId="6" showButton="0"/>
    <filterColumn colId="7" showButton="0"/>
    <filterColumn colId="8" showButton="0"/>
    <filterColumn colId="9" showButton="0"/>
    <filterColumn colId="10" showButton="0"/>
  </autoFilter>
  <mergeCells count="2">
    <mergeCell ref="E4:N4"/>
    <mergeCell ref="E5:M5"/>
  </mergeCells>
  <phoneticPr fontId="5"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9"/>
  <sheetViews>
    <sheetView workbookViewId="0">
      <pane xSplit="14" ySplit="5" topLeftCell="O6" activePane="bottomRight" state="frozen"/>
      <selection pane="topRight" activeCell="M1" sqref="M1"/>
      <selection pane="bottomLeft" activeCell="A6" sqref="A6"/>
      <selection pane="bottomRight" activeCell="I19" sqref="I19"/>
    </sheetView>
  </sheetViews>
  <sheetFormatPr defaultColWidth="9.140625" defaultRowHeight="15.75"/>
  <cols>
    <col min="1" max="1" width="5.7109375" style="2" customWidth="1"/>
    <col min="2" max="2" width="10" style="2" customWidth="1"/>
    <col min="3" max="3" width="10" style="91" customWidth="1"/>
    <col min="4" max="4" width="19.7109375" style="143" customWidth="1"/>
    <col min="5" max="5" width="12.140625" style="2" customWidth="1"/>
    <col min="6" max="6" width="11.42578125" style="2" customWidth="1"/>
    <col min="7" max="7" width="12.28515625" style="2" customWidth="1"/>
    <col min="8" max="8" width="9.140625" style="2"/>
    <col min="9" max="9" width="32.5703125" style="2" customWidth="1"/>
    <col min="10" max="13" width="6.5703125" style="2" customWidth="1"/>
    <col min="14" max="14" width="7.140625" style="2" customWidth="1"/>
    <col min="15" max="15" width="21.5703125" style="91" customWidth="1"/>
    <col min="16" max="16" width="40.42578125" style="2" customWidth="1"/>
    <col min="17" max="17" width="13.140625" style="9" customWidth="1"/>
    <col min="18" max="18" width="9.140625" style="2"/>
    <col min="19" max="19" width="12.85546875" style="2" customWidth="1"/>
    <col min="20" max="20" width="9.140625" style="9"/>
    <col min="21" max="16384" width="9.140625" style="2"/>
  </cols>
  <sheetData>
    <row r="1" spans="2:25" ht="16.5">
      <c r="B1" s="45" t="s">
        <v>433</v>
      </c>
      <c r="C1" s="131"/>
      <c r="D1" s="132"/>
      <c r="E1" s="45" t="s">
        <v>570</v>
      </c>
      <c r="F1" s="2" t="s">
        <v>30</v>
      </c>
      <c r="G1" s="49">
        <v>20000305</v>
      </c>
      <c r="H1" s="194" t="s">
        <v>588</v>
      </c>
      <c r="I1" s="41"/>
      <c r="N1" s="86"/>
      <c r="O1" s="145"/>
      <c r="S1" s="6" t="s">
        <v>9</v>
      </c>
      <c r="T1" s="10" t="s">
        <v>25</v>
      </c>
    </row>
    <row r="2" spans="2:25">
      <c r="B2" s="1" t="s">
        <v>0</v>
      </c>
      <c r="C2" s="133"/>
      <c r="D2" s="134"/>
      <c r="E2" s="47" t="s">
        <v>432</v>
      </c>
      <c r="F2" s="1" t="s">
        <v>1</v>
      </c>
      <c r="G2" s="16" t="s">
        <v>692</v>
      </c>
      <c r="H2" s="1" t="s">
        <v>2</v>
      </c>
      <c r="I2" s="16"/>
      <c r="M2" s="95" t="s">
        <v>120</v>
      </c>
      <c r="N2" s="95">
        <f>COUNTA(N6:N67)</f>
        <v>52</v>
      </c>
      <c r="O2" s="145"/>
      <c r="S2" s="93"/>
      <c r="T2" s="93"/>
    </row>
    <row r="3" spans="2:25" ht="15.75" customHeight="1">
      <c r="B3" s="1" t="s">
        <v>3</v>
      </c>
      <c r="C3" s="135"/>
      <c r="D3" s="134"/>
      <c r="E3" s="24" t="s">
        <v>26</v>
      </c>
      <c r="F3" s="25" t="s">
        <v>57</v>
      </c>
      <c r="G3" s="25" t="s">
        <v>598</v>
      </c>
      <c r="H3" s="25" t="s">
        <v>600</v>
      </c>
      <c r="I3" s="26" t="s">
        <v>599</v>
      </c>
      <c r="M3" s="95" t="s">
        <v>121</v>
      </c>
      <c r="N3" s="95">
        <f>SUM(N6:N70)</f>
        <v>962</v>
      </c>
      <c r="O3" s="145"/>
      <c r="S3" s="93"/>
      <c r="T3" s="94"/>
      <c r="U3" s="4"/>
    </row>
    <row r="4" spans="2:25" ht="26.25" customHeight="1">
      <c r="C4" s="136"/>
      <c r="D4" s="137"/>
      <c r="E4" s="238" t="s">
        <v>122</v>
      </c>
      <c r="F4" s="239"/>
      <c r="G4" s="239"/>
      <c r="H4" s="239"/>
      <c r="I4" s="239"/>
      <c r="J4" s="239"/>
      <c r="K4" s="239"/>
      <c r="L4" s="239"/>
      <c r="M4" s="239"/>
      <c r="N4" s="240"/>
      <c r="O4" s="147"/>
      <c r="S4" s="5"/>
      <c r="T4" s="93"/>
    </row>
    <row r="5" spans="2:25">
      <c r="B5" s="148" t="s">
        <v>5</v>
      </c>
      <c r="C5" s="138" t="s">
        <v>185</v>
      </c>
      <c r="D5" s="138" t="s">
        <v>186</v>
      </c>
      <c r="E5" s="235" t="s">
        <v>7</v>
      </c>
      <c r="F5" s="236"/>
      <c r="G5" s="236"/>
      <c r="H5" s="236"/>
      <c r="I5" s="236"/>
      <c r="J5" s="236"/>
      <c r="K5" s="236"/>
      <c r="L5" s="236"/>
      <c r="M5" s="237"/>
      <c r="N5" s="208" t="s">
        <v>29</v>
      </c>
      <c r="O5" s="208" t="s">
        <v>198</v>
      </c>
      <c r="P5" s="208" t="s">
        <v>199</v>
      </c>
      <c r="Q5" s="150" t="s">
        <v>6</v>
      </c>
      <c r="S5" s="91"/>
      <c r="T5" s="92"/>
    </row>
    <row r="6" spans="2:25">
      <c r="B6" s="52" t="s">
        <v>434</v>
      </c>
      <c r="C6" s="139"/>
      <c r="D6" s="140"/>
      <c r="E6" s="53" t="s">
        <v>530</v>
      </c>
      <c r="F6" s="19"/>
      <c r="G6" s="19"/>
      <c r="H6" s="19"/>
      <c r="I6" s="19"/>
      <c r="J6" s="19"/>
      <c r="K6" s="19"/>
      <c r="L6" s="19"/>
      <c r="M6" s="23"/>
      <c r="N6" s="23"/>
      <c r="O6" s="156"/>
      <c r="P6" s="15"/>
      <c r="Q6" s="4" t="s">
        <v>8</v>
      </c>
    </row>
    <row r="7" spans="2:25">
      <c r="B7" s="3" t="s">
        <v>508</v>
      </c>
      <c r="C7" s="139"/>
      <c r="D7" s="140"/>
      <c r="E7" s="103" t="s">
        <v>531</v>
      </c>
      <c r="F7" s="21"/>
      <c r="G7" s="21"/>
      <c r="H7" s="21"/>
      <c r="I7" s="21"/>
      <c r="J7" s="21"/>
      <c r="K7" s="21"/>
      <c r="L7" s="21"/>
      <c r="M7" s="22"/>
      <c r="N7" s="102">
        <f t="shared" ref="N7:N19" si="0">LEN(E7)</f>
        <v>26</v>
      </c>
      <c r="O7" s="156"/>
      <c r="P7" s="14"/>
      <c r="Q7" s="2"/>
    </row>
    <row r="8" spans="2:25">
      <c r="B8" s="3" t="s">
        <v>533</v>
      </c>
      <c r="C8" s="139">
        <f>VLOOKUP(B8,[1]代號!$J:$K,2,0)</f>
        <v>10209001</v>
      </c>
      <c r="D8" s="140"/>
      <c r="E8" s="120" t="s">
        <v>534</v>
      </c>
      <c r="F8" s="21"/>
      <c r="G8" s="21"/>
      <c r="H8" s="21"/>
      <c r="I8" s="21"/>
      <c r="J8" s="21"/>
      <c r="K8" s="21"/>
      <c r="L8" s="21"/>
      <c r="M8" s="22"/>
      <c r="N8" s="102">
        <f t="shared" si="0"/>
        <v>20</v>
      </c>
      <c r="O8" s="156" t="str">
        <f>$E$2&amp;"-"&amp;C8&amp;"-0"&amp;COUNTIF($C8:C$8,C8)&amp;"_tw"</f>
        <v>0305-10209001-01_tw</v>
      </c>
      <c r="P8" s="14"/>
      <c r="Q8" s="2"/>
      <c r="S8" s="91"/>
    </row>
    <row r="9" spans="2:25">
      <c r="B9" s="3" t="s">
        <v>532</v>
      </c>
      <c r="C9" s="139">
        <f>VLOOKUP(B9,[1]代號!$J:$K,2,0)</f>
        <v>10209003</v>
      </c>
      <c r="D9" s="140"/>
      <c r="E9" s="229" t="s">
        <v>535</v>
      </c>
      <c r="F9" s="230"/>
      <c r="G9" s="230"/>
      <c r="H9" s="230"/>
      <c r="I9" s="230"/>
      <c r="J9" s="230"/>
      <c r="K9" s="230"/>
      <c r="L9" s="230"/>
      <c r="M9" s="231"/>
      <c r="N9" s="102">
        <f t="shared" si="0"/>
        <v>16</v>
      </c>
      <c r="O9" s="156" t="str">
        <f>$E$2&amp;"-"&amp;C9&amp;"-0"&amp;COUNTIF($C$8:C9,C9)&amp;"_tw"</f>
        <v>0305-10209003-01_tw</v>
      </c>
      <c r="P9" s="14"/>
      <c r="Q9" s="4"/>
      <c r="R9" s="4"/>
      <c r="S9" s="188"/>
      <c r="T9" s="4"/>
      <c r="U9" s="4"/>
      <c r="V9" s="4"/>
      <c r="W9" s="4"/>
    </row>
    <row r="10" spans="2:25" s="67" customFormat="1">
      <c r="B10" s="3" t="s">
        <v>117</v>
      </c>
      <c r="C10" s="139">
        <f>VLOOKUP(B10,[1]代號!$J:$K,2,0)</f>
        <v>10209012</v>
      </c>
      <c r="D10" s="140"/>
      <c r="E10" s="17" t="s">
        <v>791</v>
      </c>
      <c r="F10" s="19"/>
      <c r="G10" s="19"/>
      <c r="H10" s="19"/>
      <c r="I10" s="19"/>
      <c r="J10" s="19"/>
      <c r="K10" s="19"/>
      <c r="L10" s="19"/>
      <c r="M10" s="23"/>
      <c r="N10" s="102">
        <f t="shared" si="0"/>
        <v>16</v>
      </c>
      <c r="O10" s="156" t="str">
        <f>$E$2&amp;"-"&amp;C10&amp;"-0"&amp;COUNTIF($C$8:C10,C10)&amp;"_tw"</f>
        <v>0305-10209012-01_tw</v>
      </c>
      <c r="P10" s="14"/>
      <c r="R10" s="2"/>
      <c r="S10" s="188"/>
      <c r="T10" s="4"/>
      <c r="U10" s="4"/>
      <c r="V10" s="4"/>
      <c r="W10" s="4"/>
    </row>
    <row r="11" spans="2:25" s="67" customFormat="1">
      <c r="B11" s="3" t="s">
        <v>118</v>
      </c>
      <c r="C11" s="139">
        <f>VLOOKUP(B11,[1]代號!$J:$K,2,0)</f>
        <v>10209013</v>
      </c>
      <c r="D11" s="140"/>
      <c r="E11" s="17" t="s">
        <v>664</v>
      </c>
      <c r="F11" s="19"/>
      <c r="G11" s="19"/>
      <c r="H11" s="19"/>
      <c r="I11" s="19"/>
      <c r="J11" s="19"/>
      <c r="K11" s="19"/>
      <c r="L11" s="19"/>
      <c r="M11" s="23"/>
      <c r="N11" s="102">
        <f t="shared" si="0"/>
        <v>19</v>
      </c>
      <c r="O11" s="156" t="str">
        <f>$E$2&amp;"-"&amp;C11&amp;"-0"&amp;COUNTIF($C$8:C11,C11)&amp;"_tw"</f>
        <v>0305-10209013-01_tw</v>
      </c>
      <c r="P11" s="14"/>
      <c r="Q11" s="4"/>
      <c r="R11" s="2"/>
      <c r="S11" s="188"/>
      <c r="T11" s="4"/>
      <c r="U11" s="4"/>
      <c r="V11" s="4"/>
      <c r="W11" s="4"/>
    </row>
    <row r="12" spans="2:25" s="67" customFormat="1">
      <c r="B12" s="3" t="s">
        <v>117</v>
      </c>
      <c r="C12" s="139">
        <f>VLOOKUP(B12,[1]代號!$J:$K,2,0)</f>
        <v>10209012</v>
      </c>
      <c r="D12" s="140"/>
      <c r="E12" s="17" t="s">
        <v>536</v>
      </c>
      <c r="F12" s="19"/>
      <c r="G12" s="19"/>
      <c r="H12" s="19"/>
      <c r="I12" s="19"/>
      <c r="J12" s="19"/>
      <c r="K12" s="19"/>
      <c r="L12" s="19"/>
      <c r="M12" s="23"/>
      <c r="N12" s="102">
        <f t="shared" si="0"/>
        <v>28</v>
      </c>
      <c r="O12" s="156" t="str">
        <f>$E$2&amp;"-"&amp;C12&amp;"-0"&amp;COUNTIF($C$8:C12,C12)&amp;"_tw"</f>
        <v>0305-10209012-02_tw</v>
      </c>
      <c r="P12" s="14"/>
      <c r="Q12" s="4"/>
      <c r="R12" s="2"/>
      <c r="S12" s="188"/>
      <c r="T12" s="4"/>
      <c r="U12" s="4"/>
      <c r="V12" s="4"/>
      <c r="W12" s="4"/>
    </row>
    <row r="13" spans="2:25">
      <c r="B13" s="3" t="s">
        <v>118</v>
      </c>
      <c r="C13" s="139">
        <f>VLOOKUP(B13,[1]代號!$J:$K,2,0)</f>
        <v>10209013</v>
      </c>
      <c r="D13" s="140"/>
      <c r="E13" s="17" t="s">
        <v>665</v>
      </c>
      <c r="F13" s="21"/>
      <c r="G13" s="21"/>
      <c r="H13" s="21"/>
      <c r="I13" s="21"/>
      <c r="J13" s="21"/>
      <c r="K13" s="21"/>
      <c r="L13" s="21"/>
      <c r="M13" s="22"/>
      <c r="N13" s="23">
        <f t="shared" si="0"/>
        <v>18</v>
      </c>
      <c r="O13" s="156" t="str">
        <f>$E$2&amp;"-"&amp;C13&amp;"-0"&amp;COUNTIF($C$8:C13,C13)&amp;"_tw"</f>
        <v>0305-10209013-02_tw</v>
      </c>
      <c r="P13" s="14"/>
      <c r="Q13" s="2"/>
      <c r="S13" s="187"/>
      <c r="T13" s="90"/>
      <c r="U13" s="90"/>
      <c r="V13" s="4"/>
      <c r="W13" s="4"/>
    </row>
    <row r="14" spans="2:25" s="4" customFormat="1">
      <c r="B14" s="3" t="s">
        <v>117</v>
      </c>
      <c r="C14" s="139">
        <f>VLOOKUP(B14,[1]代號!$J:$K,2,0)</f>
        <v>10209012</v>
      </c>
      <c r="D14" s="140"/>
      <c r="E14" s="103" t="s">
        <v>537</v>
      </c>
      <c r="F14" s="19"/>
      <c r="G14" s="19"/>
      <c r="H14" s="19"/>
      <c r="I14" s="19"/>
      <c r="J14" s="19"/>
      <c r="K14" s="19"/>
      <c r="L14" s="19"/>
      <c r="M14" s="23"/>
      <c r="N14" s="23">
        <f t="shared" si="0"/>
        <v>13</v>
      </c>
      <c r="O14" s="156" t="str">
        <f>$E$2&amp;"-"&amp;C14&amp;"-0"&amp;COUNTIF($C$8:C14,C14)&amp;"_tw"</f>
        <v>0305-10209012-03_tw</v>
      </c>
      <c r="P14" s="14"/>
      <c r="R14" s="88"/>
      <c r="S14" s="189"/>
      <c r="T14" s="90"/>
      <c r="U14" s="90"/>
      <c r="X14" s="88"/>
      <c r="Y14" s="88"/>
    </row>
    <row r="15" spans="2:25" s="4" customFormat="1">
      <c r="B15" s="3" t="s">
        <v>495</v>
      </c>
      <c r="C15" s="139">
        <f>VLOOKUP(B15,[1]代號!$J:$K,2,0)</f>
        <v>10209003</v>
      </c>
      <c r="D15" s="140"/>
      <c r="E15" s="104" t="s">
        <v>792</v>
      </c>
      <c r="F15" s="106"/>
      <c r="G15" s="106"/>
      <c r="H15" s="106"/>
      <c r="I15" s="106"/>
      <c r="J15" s="106"/>
      <c r="K15" s="106"/>
      <c r="L15" s="106"/>
      <c r="M15" s="107"/>
      <c r="N15" s="107">
        <f t="shared" si="0"/>
        <v>24</v>
      </c>
      <c r="O15" s="156" t="str">
        <f>$E$2&amp;"-"&amp;C15&amp;"-0"&amp;COUNTIF($C$8:C15,C15)&amp;"_tw"</f>
        <v>0305-10209003-02_tw</v>
      </c>
      <c r="P15" s="14"/>
      <c r="R15" s="88"/>
      <c r="S15" s="187"/>
      <c r="T15" s="90"/>
      <c r="U15" s="90"/>
      <c r="X15" s="88"/>
      <c r="Y15" s="88"/>
    </row>
    <row r="16" spans="2:25" s="4" customFormat="1">
      <c r="B16" s="3" t="s">
        <v>533</v>
      </c>
      <c r="C16" s="139">
        <f>VLOOKUP(B16,[1]代號!$J:$K,2,0)</f>
        <v>10209001</v>
      </c>
      <c r="D16" s="140"/>
      <c r="E16" s="120" t="s">
        <v>666</v>
      </c>
      <c r="F16" s="123"/>
      <c r="G16" s="123"/>
      <c r="H16" s="123"/>
      <c r="I16" s="123"/>
      <c r="J16" s="123"/>
      <c r="K16" s="123"/>
      <c r="L16" s="123"/>
      <c r="M16" s="124"/>
      <c r="N16" s="124">
        <f t="shared" si="0"/>
        <v>17</v>
      </c>
      <c r="O16" s="156" t="str">
        <f>$E$2&amp;"-"&amp;C16&amp;"-0"&amp;COUNTIF($C$8:C16,C16)&amp;"_tw"</f>
        <v>0305-10209001-02_tw</v>
      </c>
      <c r="P16" s="14"/>
      <c r="R16" s="88"/>
      <c r="S16" s="187"/>
      <c r="T16" s="90"/>
      <c r="U16" s="90"/>
      <c r="X16" s="88"/>
      <c r="Y16" s="88"/>
    </row>
    <row r="17" spans="2:25">
      <c r="B17" s="3" t="s">
        <v>538</v>
      </c>
      <c r="C17" s="139" t="e">
        <f>VLOOKUP(B17,[1]代號!$J:$K,2,0)</f>
        <v>#N/A</v>
      </c>
      <c r="D17" s="140"/>
      <c r="E17" s="120" t="s">
        <v>540</v>
      </c>
      <c r="F17" s="19"/>
      <c r="G17" s="19"/>
      <c r="H17" s="19"/>
      <c r="I17" s="19"/>
      <c r="J17" s="19"/>
      <c r="K17" s="19"/>
      <c r="L17" s="19"/>
      <c r="M17" s="23"/>
      <c r="N17" s="23">
        <f t="shared" si="0"/>
        <v>19</v>
      </c>
      <c r="O17" s="156" t="e">
        <f>$E$2&amp;"-"&amp;C17&amp;"-0"&amp;COUNTIF($C$8:C17,C17)&amp;"_tw"</f>
        <v>#N/A</v>
      </c>
      <c r="P17" s="14"/>
      <c r="Q17" s="4"/>
      <c r="R17" s="77"/>
      <c r="S17" s="187" t="s">
        <v>557</v>
      </c>
      <c r="T17" s="90"/>
      <c r="U17" s="90"/>
      <c r="V17" s="4"/>
      <c r="W17" s="4"/>
      <c r="X17" s="77"/>
      <c r="Y17" s="77"/>
    </row>
    <row r="18" spans="2:25">
      <c r="B18" s="3" t="s">
        <v>533</v>
      </c>
      <c r="C18" s="139">
        <f>VLOOKUP(B18,[1]代號!$J:$K,2,0)</f>
        <v>10209001</v>
      </c>
      <c r="D18" s="140"/>
      <c r="E18" s="104" t="s">
        <v>539</v>
      </c>
      <c r="F18" s="106"/>
      <c r="G18" s="106"/>
      <c r="H18" s="106"/>
      <c r="I18" s="106"/>
      <c r="J18" s="106"/>
      <c r="K18" s="106"/>
      <c r="L18" s="106"/>
      <c r="M18" s="107"/>
      <c r="N18" s="107">
        <f t="shared" si="0"/>
        <v>5</v>
      </c>
      <c r="O18" s="156" t="str">
        <f>$E$2&amp;"-"&amp;C18&amp;"-0"&amp;COUNTIF($C$8:C18,C18)&amp;"_tw"</f>
        <v>0305-10209001-03_tw</v>
      </c>
      <c r="P18" s="14"/>
      <c r="Q18" s="4"/>
      <c r="R18" s="127"/>
      <c r="S18" s="190" t="s">
        <v>558</v>
      </c>
      <c r="T18" s="88"/>
      <c r="U18" s="88"/>
      <c r="V18" s="88"/>
      <c r="W18" s="88"/>
      <c r="X18" s="77"/>
      <c r="Y18" s="77"/>
    </row>
    <row r="19" spans="2:25">
      <c r="B19" s="3" t="s">
        <v>538</v>
      </c>
      <c r="C19" s="139" t="e">
        <f>VLOOKUP(B19,[1]代號!$J:$K,2,0)</f>
        <v>#N/A</v>
      </c>
      <c r="D19" s="140"/>
      <c r="E19" s="103" t="s">
        <v>667</v>
      </c>
      <c r="F19" s="19"/>
      <c r="G19" s="19"/>
      <c r="H19" s="19"/>
      <c r="I19" s="19"/>
      <c r="J19" s="19"/>
      <c r="K19" s="19"/>
      <c r="L19" s="19"/>
      <c r="M19" s="23"/>
      <c r="N19" s="23">
        <f t="shared" si="0"/>
        <v>21</v>
      </c>
      <c r="O19" s="156" t="e">
        <f>$E$2&amp;"-"&amp;C19&amp;"-0"&amp;COUNTIF($C$8:C19,C19)&amp;"_tw"</f>
        <v>#N/A</v>
      </c>
      <c r="P19" s="14"/>
      <c r="Q19" s="4"/>
      <c r="R19" s="127"/>
      <c r="S19" s="191" t="s">
        <v>523</v>
      </c>
      <c r="T19" s="88"/>
      <c r="U19" s="88"/>
      <c r="V19" s="88"/>
      <c r="W19" s="88"/>
      <c r="X19" s="77"/>
      <c r="Y19" s="77"/>
    </row>
    <row r="20" spans="2:25">
      <c r="B20" s="3" t="s">
        <v>533</v>
      </c>
      <c r="C20" s="139">
        <f>VLOOKUP(B20,[1]代號!$J:$K,2,0)</f>
        <v>10209001</v>
      </c>
      <c r="D20" s="140"/>
      <c r="E20" s="114" t="s">
        <v>668</v>
      </c>
      <c r="F20" s="116"/>
      <c r="G20" s="116"/>
      <c r="H20" s="116"/>
      <c r="I20" s="116"/>
      <c r="J20" s="116"/>
      <c r="K20" s="116"/>
      <c r="L20" s="116"/>
      <c r="M20" s="117"/>
      <c r="N20" s="117">
        <f t="shared" ref="N20" si="1">LEN(E20)</f>
        <v>6</v>
      </c>
      <c r="O20" s="156" t="str">
        <f>$E$2&amp;"-"&amp;C20&amp;"-0"&amp;COUNTIF($C$8:C20,C20)&amp;"_tw"</f>
        <v>0305-10209001-04_tw</v>
      </c>
      <c r="P20" s="14"/>
      <c r="Q20" s="4"/>
      <c r="R20" s="127"/>
      <c r="S20" s="143" t="s">
        <v>529</v>
      </c>
      <c r="U20" s="77"/>
      <c r="V20" s="77"/>
      <c r="W20" s="77"/>
      <c r="X20" s="77"/>
      <c r="Y20" s="77"/>
    </row>
    <row r="21" spans="2:25">
      <c r="B21" s="3" t="s">
        <v>508</v>
      </c>
      <c r="C21" s="139"/>
      <c r="D21" s="140"/>
      <c r="E21" s="103" t="s">
        <v>541</v>
      </c>
      <c r="F21" s="19"/>
      <c r="G21" s="19"/>
      <c r="H21" s="19"/>
      <c r="I21" s="19"/>
      <c r="J21" s="19"/>
      <c r="K21" s="19"/>
      <c r="L21" s="19"/>
      <c r="M21" s="23"/>
      <c r="N21" s="23">
        <f>LEN(E21)</f>
        <v>24</v>
      </c>
      <c r="O21" s="156"/>
      <c r="P21" s="14"/>
      <c r="Q21" s="4"/>
      <c r="R21" s="70"/>
      <c r="S21" s="91" t="s">
        <v>524</v>
      </c>
    </row>
    <row r="22" spans="2:25">
      <c r="B22" s="52" t="s">
        <v>126</v>
      </c>
      <c r="C22" s="139"/>
      <c r="D22" s="140"/>
      <c r="E22" s="53" t="s">
        <v>514</v>
      </c>
      <c r="F22" s="123"/>
      <c r="G22" s="123"/>
      <c r="H22" s="123"/>
      <c r="I22" s="123"/>
      <c r="J22" s="123"/>
      <c r="K22" s="123"/>
      <c r="L22" s="123"/>
      <c r="M22" s="124"/>
      <c r="N22" s="124"/>
      <c r="O22" s="156"/>
      <c r="P22" s="14"/>
      <c r="Q22" s="4"/>
      <c r="R22" s="70"/>
      <c r="S22" s="91" t="s">
        <v>525</v>
      </c>
    </row>
    <row r="23" spans="2:25">
      <c r="B23" s="3" t="s">
        <v>538</v>
      </c>
      <c r="C23" s="139" t="e">
        <f>VLOOKUP(B23,[1]代號!$J:$K,2,0)</f>
        <v>#N/A</v>
      </c>
      <c r="D23" s="140"/>
      <c r="E23" s="120" t="s">
        <v>793</v>
      </c>
      <c r="F23" s="118"/>
      <c r="G23" s="118"/>
      <c r="H23" s="118"/>
      <c r="I23" s="118"/>
      <c r="J23" s="118"/>
      <c r="K23" s="118"/>
      <c r="L23" s="118"/>
      <c r="M23" s="119"/>
      <c r="N23" s="124">
        <f>LEN(E23)</f>
        <v>18</v>
      </c>
      <c r="O23" s="156" t="e">
        <f>$E$2&amp;"-"&amp;C23&amp;"-0"&amp;COUNTIF($C$8:C23,C23)&amp;"_tw"</f>
        <v>#N/A</v>
      </c>
      <c r="P23" s="14"/>
      <c r="Q23" s="4"/>
      <c r="R23" s="70"/>
      <c r="S23" s="91" t="s">
        <v>526</v>
      </c>
    </row>
    <row r="24" spans="2:25">
      <c r="B24" s="3" t="s">
        <v>484</v>
      </c>
      <c r="C24" s="139">
        <f>VLOOKUP(B24,[1]代號!$J:$K,2,0)</f>
        <v>10209001</v>
      </c>
      <c r="D24" s="140"/>
      <c r="E24" s="229" t="s">
        <v>517</v>
      </c>
      <c r="F24" s="230"/>
      <c r="G24" s="230"/>
      <c r="H24" s="230"/>
      <c r="I24" s="230"/>
      <c r="J24" s="230"/>
      <c r="K24" s="230"/>
      <c r="L24" s="230"/>
      <c r="M24" s="231"/>
      <c r="N24" s="23">
        <f>LEN(E24)</f>
        <v>7</v>
      </c>
      <c r="O24" s="156" t="str">
        <f>$E$2&amp;"-"&amp;C24&amp;"-0"&amp;COUNTIF($C$8:C24,C24)&amp;"_tw"</f>
        <v>0305-10209001-05_tw</v>
      </c>
      <c r="P24" s="15"/>
      <c r="S24" s="91" t="s">
        <v>527</v>
      </c>
    </row>
    <row r="25" spans="2:25" ht="15" customHeight="1">
      <c r="B25" s="3" t="s">
        <v>508</v>
      </c>
      <c r="C25" s="139"/>
      <c r="D25" s="184"/>
      <c r="E25" s="120" t="s">
        <v>542</v>
      </c>
      <c r="F25" s="19"/>
      <c r="G25" s="19"/>
      <c r="H25" s="19"/>
      <c r="I25" s="19"/>
      <c r="J25" s="19"/>
      <c r="K25" s="19"/>
      <c r="L25" s="19"/>
      <c r="M25" s="23"/>
      <c r="N25" s="23">
        <f>LEN(E25)</f>
        <v>27</v>
      </c>
      <c r="O25" s="156"/>
      <c r="P25" s="14"/>
      <c r="Q25" s="4"/>
      <c r="R25" s="70"/>
      <c r="S25" s="91" t="s">
        <v>556</v>
      </c>
    </row>
    <row r="26" spans="2:25" ht="15" customHeight="1">
      <c r="B26" s="3" t="s">
        <v>508</v>
      </c>
      <c r="C26" s="139"/>
      <c r="D26" s="184"/>
      <c r="E26" s="120" t="s">
        <v>552</v>
      </c>
      <c r="F26" s="123"/>
      <c r="G26" s="123"/>
      <c r="H26" s="123"/>
      <c r="I26" s="123"/>
      <c r="J26" s="123"/>
      <c r="K26" s="123"/>
      <c r="L26" s="123"/>
      <c r="M26" s="124"/>
      <c r="N26" s="124">
        <f>LEN(E26)</f>
        <v>4</v>
      </c>
      <c r="O26" s="156"/>
      <c r="P26" s="14"/>
      <c r="Q26" s="4"/>
      <c r="R26" s="70"/>
      <c r="S26" s="91"/>
    </row>
    <row r="27" spans="2:25" s="4" customFormat="1">
      <c r="B27" s="52" t="s">
        <v>547</v>
      </c>
      <c r="C27" s="139"/>
      <c r="D27" s="184"/>
      <c r="E27" s="53" t="s">
        <v>551</v>
      </c>
      <c r="F27" s="123"/>
      <c r="G27" s="123"/>
      <c r="H27" s="123"/>
      <c r="I27" s="123"/>
      <c r="J27" s="123"/>
      <c r="K27" s="123"/>
      <c r="L27" s="123"/>
      <c r="M27" s="124"/>
      <c r="N27" s="124"/>
      <c r="O27" s="156"/>
      <c r="P27" s="14"/>
      <c r="R27" s="88"/>
      <c r="S27" s="77"/>
      <c r="T27" s="9"/>
      <c r="U27" s="77"/>
      <c r="V27" s="77"/>
      <c r="W27" s="77"/>
      <c r="X27" s="77"/>
      <c r="Y27" s="77"/>
    </row>
    <row r="28" spans="2:25" ht="15" customHeight="1">
      <c r="B28" s="3" t="s">
        <v>484</v>
      </c>
      <c r="C28" s="139">
        <f>VLOOKUP(B28,[1]代號!$J:$K,2,0)</f>
        <v>10209001</v>
      </c>
      <c r="D28" s="184"/>
      <c r="E28" s="120" t="s">
        <v>669</v>
      </c>
      <c r="F28" s="123"/>
      <c r="G28" s="123"/>
      <c r="H28" s="123"/>
      <c r="I28" s="123"/>
      <c r="J28" s="123"/>
      <c r="K28" s="123"/>
      <c r="L28" s="123"/>
      <c r="M28" s="124"/>
      <c r="N28" s="124">
        <f t="shared" ref="N28" si="2">LEN(E28)</f>
        <v>15</v>
      </c>
      <c r="O28" s="156" t="str">
        <f>$E$2&amp;"-"&amp;C28&amp;"-0"&amp;COUNTIF($C$8:C28,C28)&amp;"_tw"</f>
        <v>0305-10209001-06_tw</v>
      </c>
      <c r="P28" s="14"/>
      <c r="Q28" s="4"/>
      <c r="R28" s="70"/>
    </row>
    <row r="29" spans="2:25">
      <c r="B29" s="3" t="s">
        <v>508</v>
      </c>
      <c r="C29" s="139"/>
      <c r="D29" s="184"/>
      <c r="E29" s="120" t="s">
        <v>553</v>
      </c>
      <c r="F29" s="116"/>
      <c r="G29" s="116"/>
      <c r="H29" s="116"/>
      <c r="I29" s="116"/>
      <c r="J29" s="116"/>
      <c r="K29" s="116"/>
      <c r="L29" s="116"/>
      <c r="M29" s="117"/>
      <c r="N29" s="117">
        <f>LEN(E29)</f>
        <v>35</v>
      </c>
      <c r="O29" s="156"/>
      <c r="P29" s="14"/>
      <c r="Q29" s="4"/>
      <c r="R29" s="70"/>
    </row>
    <row r="30" spans="2:25">
      <c r="B30" s="3" t="s">
        <v>508</v>
      </c>
      <c r="C30" s="139"/>
      <c r="D30" s="184"/>
      <c r="E30" s="120" t="s">
        <v>543</v>
      </c>
      <c r="F30" s="116"/>
      <c r="G30" s="116"/>
      <c r="H30" s="116"/>
      <c r="I30" s="116"/>
      <c r="J30" s="116"/>
      <c r="K30" s="116"/>
      <c r="L30" s="116"/>
      <c r="M30" s="117"/>
      <c r="N30" s="117">
        <f>LEN(E30)</f>
        <v>17</v>
      </c>
      <c r="O30" s="156"/>
      <c r="P30" s="14"/>
      <c r="Q30" s="4"/>
      <c r="R30" s="70"/>
      <c r="S30" s="91"/>
    </row>
    <row r="31" spans="2:25">
      <c r="B31" s="52" t="s">
        <v>126</v>
      </c>
      <c r="C31" s="139"/>
      <c r="D31" s="184"/>
      <c r="E31" s="53" t="s">
        <v>544</v>
      </c>
      <c r="F31" s="123"/>
      <c r="G31" s="123"/>
      <c r="H31" s="123"/>
      <c r="I31" s="123"/>
      <c r="J31" s="123"/>
      <c r="K31" s="123"/>
      <c r="L31" s="123"/>
      <c r="M31" s="124"/>
      <c r="N31" s="124"/>
      <c r="O31" s="156"/>
      <c r="P31" s="14"/>
      <c r="Q31" s="4"/>
      <c r="R31" s="70"/>
      <c r="S31" s="91"/>
    </row>
    <row r="32" spans="2:25">
      <c r="B32" s="52" t="s">
        <v>554</v>
      </c>
      <c r="C32" s="139"/>
      <c r="D32" s="184"/>
      <c r="E32" s="53" t="s">
        <v>670</v>
      </c>
      <c r="F32" s="123"/>
      <c r="G32" s="123"/>
      <c r="H32" s="123"/>
      <c r="I32" s="123"/>
      <c r="J32" s="123"/>
      <c r="K32" s="123"/>
      <c r="L32" s="123"/>
      <c r="M32" s="124"/>
      <c r="N32" s="124"/>
      <c r="O32" s="156"/>
      <c r="P32" s="14"/>
      <c r="Q32" s="4"/>
      <c r="R32" s="70"/>
      <c r="S32" s="91"/>
    </row>
    <row r="33" spans="2:25">
      <c r="B33" s="3" t="s">
        <v>484</v>
      </c>
      <c r="C33" s="139">
        <f>VLOOKUP(B33,[1]代號!$J:$K,2,0)</f>
        <v>10209001</v>
      </c>
      <c r="D33" s="184"/>
      <c r="E33" s="120" t="s">
        <v>555</v>
      </c>
      <c r="F33" s="123"/>
      <c r="G33" s="123"/>
      <c r="H33" s="123"/>
      <c r="I33" s="123"/>
      <c r="J33" s="123"/>
      <c r="K33" s="123"/>
      <c r="L33" s="123"/>
      <c r="M33" s="124"/>
      <c r="N33" s="124">
        <f>LEN(E33)</f>
        <v>9</v>
      </c>
      <c r="O33" s="156" t="str">
        <f>$E$2&amp;"-"&amp;C33&amp;"-0"&amp;COUNTIF($C$8:C33,C33)&amp;"_tw"</f>
        <v>0305-10209001-07_tw</v>
      </c>
      <c r="P33" s="14"/>
      <c r="Q33" s="4"/>
      <c r="R33" s="70"/>
      <c r="S33" s="91"/>
    </row>
    <row r="34" spans="2:25">
      <c r="B34" s="52" t="s">
        <v>547</v>
      </c>
      <c r="C34" s="139"/>
      <c r="D34" s="184"/>
      <c r="E34" s="53" t="s">
        <v>548</v>
      </c>
      <c r="F34" s="123"/>
      <c r="G34" s="123"/>
      <c r="H34" s="123"/>
      <c r="I34" s="123"/>
      <c r="J34" s="123"/>
      <c r="K34" s="123"/>
      <c r="L34" s="123"/>
      <c r="M34" s="124"/>
      <c r="N34" s="124"/>
      <c r="O34" s="156"/>
      <c r="P34" s="14"/>
      <c r="Q34" s="4"/>
      <c r="R34" s="70"/>
      <c r="S34" s="91"/>
    </row>
    <row r="35" spans="2:25">
      <c r="B35" s="52" t="s">
        <v>126</v>
      </c>
      <c r="C35" s="139"/>
      <c r="D35" s="184"/>
      <c r="E35" s="53" t="s">
        <v>545</v>
      </c>
      <c r="F35" s="123"/>
      <c r="G35" s="123"/>
      <c r="H35" s="123"/>
      <c r="I35" s="123"/>
      <c r="J35" s="123"/>
      <c r="K35" s="123"/>
      <c r="L35" s="123"/>
      <c r="M35" s="124"/>
      <c r="N35" s="124"/>
      <c r="O35" s="156"/>
      <c r="P35" s="14"/>
      <c r="Q35" s="4" t="s">
        <v>546</v>
      </c>
      <c r="R35" s="70"/>
      <c r="S35" s="91"/>
    </row>
    <row r="36" spans="2:25">
      <c r="B36" s="52" t="s">
        <v>549</v>
      </c>
      <c r="C36" s="139"/>
      <c r="D36" s="184"/>
      <c r="E36" s="125" t="s">
        <v>550</v>
      </c>
      <c r="F36" s="116"/>
      <c r="G36" s="116"/>
      <c r="H36" s="116"/>
      <c r="I36" s="116"/>
      <c r="J36" s="116"/>
      <c r="K36" s="116"/>
      <c r="L36" s="116"/>
      <c r="M36" s="117"/>
      <c r="N36" s="117"/>
      <c r="O36" s="156"/>
      <c r="P36" s="14"/>
      <c r="Q36" s="4"/>
      <c r="R36" s="70"/>
    </row>
    <row r="37" spans="2:25" s="4" customFormat="1">
      <c r="B37" s="3" t="s">
        <v>508</v>
      </c>
      <c r="C37" s="139"/>
      <c r="D37" s="184"/>
      <c r="E37" s="120" t="s">
        <v>565</v>
      </c>
      <c r="F37" s="116"/>
      <c r="G37" s="116"/>
      <c r="H37" s="116"/>
      <c r="I37" s="116"/>
      <c r="J37" s="116"/>
      <c r="K37" s="116"/>
      <c r="L37" s="116"/>
      <c r="M37" s="117"/>
      <c r="N37" s="124">
        <f>LEN(E37)</f>
        <v>30</v>
      </c>
      <c r="O37" s="156"/>
      <c r="P37" s="14"/>
      <c r="R37" s="88"/>
      <c r="S37" s="77"/>
      <c r="T37" s="9"/>
      <c r="U37" s="77"/>
      <c r="V37" s="77"/>
      <c r="W37" s="77"/>
      <c r="X37" s="77"/>
      <c r="Y37" s="77"/>
    </row>
    <row r="38" spans="2:25" s="67" customFormat="1">
      <c r="B38" s="3" t="s">
        <v>508</v>
      </c>
      <c r="C38" s="139"/>
      <c r="D38" s="184"/>
      <c r="E38" s="120" t="s">
        <v>566</v>
      </c>
      <c r="F38" s="19"/>
      <c r="G38" s="19"/>
      <c r="H38" s="19"/>
      <c r="I38" s="19"/>
      <c r="J38" s="19"/>
      <c r="K38" s="19"/>
      <c r="L38" s="19"/>
      <c r="M38" s="23"/>
      <c r="N38" s="124">
        <f>LEN(E38)</f>
        <v>19</v>
      </c>
      <c r="O38" s="156"/>
      <c r="P38" s="14"/>
      <c r="Q38" s="4"/>
      <c r="R38" s="2"/>
    </row>
    <row r="39" spans="2:25" s="67" customFormat="1">
      <c r="B39" s="3" t="s">
        <v>508</v>
      </c>
      <c r="C39" s="139"/>
      <c r="D39" s="184"/>
      <c r="E39" s="120" t="s">
        <v>568</v>
      </c>
      <c r="F39" s="123"/>
      <c r="G39" s="123"/>
      <c r="H39" s="123"/>
      <c r="I39" s="123"/>
      <c r="J39" s="123"/>
      <c r="K39" s="123"/>
      <c r="L39" s="123"/>
      <c r="M39" s="124"/>
      <c r="N39" s="124">
        <f>LEN(E39)</f>
        <v>16</v>
      </c>
      <c r="O39" s="156"/>
      <c r="P39" s="14"/>
      <c r="Q39" s="4"/>
      <c r="R39" s="2"/>
    </row>
    <row r="40" spans="2:25" s="67" customFormat="1">
      <c r="B40" s="52" t="s">
        <v>547</v>
      </c>
      <c r="C40" s="139"/>
      <c r="D40" s="184"/>
      <c r="E40" s="125" t="s">
        <v>567</v>
      </c>
      <c r="F40" s="106"/>
      <c r="G40" s="106"/>
      <c r="H40" s="106"/>
      <c r="I40" s="106"/>
      <c r="J40" s="106"/>
      <c r="K40" s="106"/>
      <c r="L40" s="106"/>
      <c r="M40" s="107"/>
      <c r="N40" s="124"/>
      <c r="O40" s="156"/>
      <c r="P40" s="14"/>
      <c r="Q40" s="4"/>
      <c r="R40" s="2"/>
    </row>
    <row r="41" spans="2:25" s="67" customFormat="1">
      <c r="B41" s="3" t="s">
        <v>484</v>
      </c>
      <c r="C41" s="139">
        <f>VLOOKUP(B41,[1]代號!$J:$K,2,0)</f>
        <v>10209001</v>
      </c>
      <c r="D41" s="184"/>
      <c r="E41" s="104" t="s">
        <v>594</v>
      </c>
      <c r="F41" s="106"/>
      <c r="G41" s="106"/>
      <c r="H41" s="106"/>
      <c r="I41" s="106"/>
      <c r="J41" s="106"/>
      <c r="K41" s="106"/>
      <c r="L41" s="106"/>
      <c r="M41" s="107"/>
      <c r="N41" s="124">
        <f t="shared" ref="N41:N66" si="3">LEN(E41)</f>
        <v>16</v>
      </c>
      <c r="O41" s="156" t="str">
        <f>$E$2&amp;"-"&amp;C41&amp;"-0"&amp;COUNTIF($C$8:C41,C41)&amp;"_tw"</f>
        <v>0305-10209001-08_tw</v>
      </c>
      <c r="P41" s="14"/>
      <c r="Q41" s="4"/>
      <c r="R41" s="2"/>
    </row>
    <row r="42" spans="2:25" s="67" customFormat="1">
      <c r="B42" s="3" t="s">
        <v>508</v>
      </c>
      <c r="C42" s="139"/>
      <c r="D42" s="184"/>
      <c r="E42" s="120" t="s">
        <v>595</v>
      </c>
      <c r="F42" s="19"/>
      <c r="G42" s="19"/>
      <c r="H42" s="19"/>
      <c r="I42" s="19"/>
      <c r="J42" s="19"/>
      <c r="K42" s="19"/>
      <c r="L42" s="19"/>
      <c r="M42" s="23"/>
      <c r="N42" s="124">
        <f t="shared" si="3"/>
        <v>25</v>
      </c>
      <c r="O42" s="156"/>
      <c r="P42" s="14"/>
      <c r="Q42" s="4"/>
      <c r="R42" s="2"/>
    </row>
    <row r="43" spans="2:25" s="67" customFormat="1">
      <c r="B43" s="3" t="s">
        <v>569</v>
      </c>
      <c r="C43" s="139">
        <f>VLOOKUP(B43,[1]代號!$J:$K,2,0)</f>
        <v>10201004</v>
      </c>
      <c r="D43" s="184"/>
      <c r="E43" s="120" t="s">
        <v>671</v>
      </c>
      <c r="F43" s="118"/>
      <c r="G43" s="118"/>
      <c r="H43" s="118"/>
      <c r="I43" s="118"/>
      <c r="J43" s="118"/>
      <c r="K43" s="118"/>
      <c r="L43" s="118"/>
      <c r="M43" s="119"/>
      <c r="N43" s="124">
        <f t="shared" si="3"/>
        <v>6</v>
      </c>
      <c r="O43" s="156" t="str">
        <f>$E$2&amp;"-"&amp;C43&amp;"-0"&amp;COUNTIF($C$8:C43,C43)&amp;"_tw"</f>
        <v>0305-10201004-01_tw</v>
      </c>
      <c r="P43" s="14"/>
      <c r="Q43" s="4"/>
      <c r="R43" s="2"/>
    </row>
    <row r="44" spans="2:25" s="67" customFormat="1">
      <c r="B44" s="3" t="s">
        <v>484</v>
      </c>
      <c r="C44" s="139">
        <f>VLOOKUP(B44,[1]代號!$J:$K,2,0)</f>
        <v>10209001</v>
      </c>
      <c r="D44" s="184"/>
      <c r="E44" s="229" t="s">
        <v>672</v>
      </c>
      <c r="F44" s="230"/>
      <c r="G44" s="230"/>
      <c r="H44" s="230"/>
      <c r="I44" s="230"/>
      <c r="J44" s="230"/>
      <c r="K44" s="230"/>
      <c r="L44" s="230"/>
      <c r="M44" s="231"/>
      <c r="N44" s="124">
        <f t="shared" si="3"/>
        <v>6</v>
      </c>
      <c r="O44" s="156" t="str">
        <f>$E$2&amp;"-"&amp;C44&amp;"-0"&amp;COUNTIF($C$8:C44,C44)&amp;"_tw"</f>
        <v>0305-10209001-09_tw</v>
      </c>
      <c r="P44" s="14"/>
      <c r="Q44" s="4"/>
      <c r="R44" s="2"/>
    </row>
    <row r="45" spans="2:25" s="67" customFormat="1">
      <c r="B45" s="3" t="s">
        <v>128</v>
      </c>
      <c r="C45" s="139"/>
      <c r="D45" s="184"/>
      <c r="E45" s="120" t="s">
        <v>674</v>
      </c>
      <c r="F45" s="123"/>
      <c r="G45" s="123"/>
      <c r="H45" s="123"/>
      <c r="I45" s="123"/>
      <c r="J45" s="123"/>
      <c r="K45" s="123"/>
      <c r="L45" s="123"/>
      <c r="M45" s="124"/>
      <c r="N45" s="124">
        <f t="shared" ref="N45" si="4">LEN(E45)</f>
        <v>16</v>
      </c>
      <c r="O45" s="156"/>
      <c r="P45" s="14"/>
      <c r="Q45" s="4"/>
      <c r="R45" s="2"/>
    </row>
    <row r="46" spans="2:25" s="67" customFormat="1">
      <c r="B46" s="3" t="s">
        <v>569</v>
      </c>
      <c r="C46" s="139">
        <f>VLOOKUP(B46,[1]代號!$J:$K,2,0)</f>
        <v>10201004</v>
      </c>
      <c r="D46" s="184"/>
      <c r="E46" s="103" t="s">
        <v>571</v>
      </c>
      <c r="F46" s="19"/>
      <c r="G46" s="19"/>
      <c r="H46" s="19"/>
      <c r="I46" s="19"/>
      <c r="J46" s="19"/>
      <c r="K46" s="19"/>
      <c r="L46" s="19"/>
      <c r="M46" s="23"/>
      <c r="N46" s="107">
        <f t="shared" si="3"/>
        <v>26</v>
      </c>
      <c r="O46" s="156" t="str">
        <f>$E$2&amp;"-"&amp;C46&amp;"-0"&amp;COUNTIF($C$8:C46,C46)&amp;"_tw"</f>
        <v>0305-10201004-02_tw</v>
      </c>
      <c r="P46" s="14"/>
      <c r="Q46" s="4"/>
      <c r="R46" s="2"/>
    </row>
    <row r="47" spans="2:25" s="67" customFormat="1">
      <c r="B47" s="3" t="s">
        <v>569</v>
      </c>
      <c r="C47" s="139">
        <f>VLOOKUP(B47,[1]代號!$J:$K,2,0)</f>
        <v>10201004</v>
      </c>
      <c r="D47" s="140"/>
      <c r="E47" s="103" t="s">
        <v>577</v>
      </c>
      <c r="F47" s="19"/>
      <c r="G47" s="19"/>
      <c r="H47" s="19"/>
      <c r="I47" s="19"/>
      <c r="J47" s="19"/>
      <c r="K47" s="19"/>
      <c r="L47" s="19"/>
      <c r="M47" s="23"/>
      <c r="N47" s="107">
        <f t="shared" si="3"/>
        <v>12</v>
      </c>
      <c r="O47" s="156" t="str">
        <f>$E$2&amp;"-"&amp;C47&amp;"-0"&amp;COUNTIF($C$8:C47,C47)&amp;"_tw"</f>
        <v>0305-10201004-03_tw</v>
      </c>
      <c r="P47" s="14"/>
      <c r="Q47" s="4"/>
      <c r="R47" s="2"/>
    </row>
    <row r="48" spans="2:25" s="67" customFormat="1">
      <c r="B48" s="3" t="s">
        <v>569</v>
      </c>
      <c r="C48" s="139">
        <f>VLOOKUP(B48,[1]代號!$J:$K,2,0)</f>
        <v>10201004</v>
      </c>
      <c r="D48" s="184"/>
      <c r="E48" s="120" t="s">
        <v>673</v>
      </c>
      <c r="F48" s="123"/>
      <c r="G48" s="123"/>
      <c r="H48" s="123"/>
      <c r="I48" s="123"/>
      <c r="J48" s="123"/>
      <c r="K48" s="123"/>
      <c r="L48" s="123"/>
      <c r="M48" s="124"/>
      <c r="N48" s="124">
        <f t="shared" si="3"/>
        <v>18</v>
      </c>
      <c r="O48" s="156" t="str">
        <f>$E$2&amp;"-"&amp;C48&amp;"-0"&amp;COUNTIF($C$8:C48,C48)&amp;"_tw"</f>
        <v>0305-10201004-04_tw</v>
      </c>
      <c r="P48" s="14"/>
      <c r="Q48" s="4"/>
      <c r="R48" s="2"/>
    </row>
    <row r="49" spans="2:18" s="67" customFormat="1">
      <c r="B49" s="3" t="s">
        <v>508</v>
      </c>
      <c r="C49" s="139"/>
      <c r="D49" s="184"/>
      <c r="E49" s="17" t="s">
        <v>596</v>
      </c>
      <c r="F49" s="19"/>
      <c r="G49" s="19"/>
      <c r="H49" s="19"/>
      <c r="I49" s="19"/>
      <c r="J49" s="19"/>
      <c r="K49" s="19"/>
      <c r="L49" s="19"/>
      <c r="M49" s="23"/>
      <c r="N49" s="23">
        <f t="shared" si="3"/>
        <v>25</v>
      </c>
      <c r="O49" s="156"/>
      <c r="P49" s="14"/>
      <c r="Q49" s="4"/>
      <c r="R49" s="2"/>
    </row>
    <row r="50" spans="2:18" s="67" customFormat="1">
      <c r="B50" s="3" t="s">
        <v>128</v>
      </c>
      <c r="C50" s="139"/>
      <c r="D50" s="184"/>
      <c r="E50" s="120" t="s">
        <v>597</v>
      </c>
      <c r="F50" s="123"/>
      <c r="G50" s="123"/>
      <c r="H50" s="123"/>
      <c r="I50" s="123"/>
      <c r="J50" s="123"/>
      <c r="K50" s="123"/>
      <c r="L50" s="123"/>
      <c r="M50" s="124"/>
      <c r="N50" s="124">
        <f t="shared" si="3"/>
        <v>25</v>
      </c>
      <c r="O50" s="156"/>
      <c r="P50" s="14"/>
      <c r="Q50" s="4"/>
      <c r="R50" s="2"/>
    </row>
    <row r="51" spans="2:18" s="67" customFormat="1">
      <c r="B51" s="3" t="s">
        <v>484</v>
      </c>
      <c r="C51" s="139">
        <f>VLOOKUP(B51,[1]代號!$J:$K,2,0)</f>
        <v>10209001</v>
      </c>
      <c r="D51" s="184"/>
      <c r="E51" s="120" t="s">
        <v>675</v>
      </c>
      <c r="F51" s="19"/>
      <c r="G51" s="19"/>
      <c r="H51" s="19"/>
      <c r="I51" s="19"/>
      <c r="J51" s="19"/>
      <c r="K51" s="19"/>
      <c r="L51" s="19"/>
      <c r="M51" s="23"/>
      <c r="N51" s="23">
        <f t="shared" si="3"/>
        <v>32</v>
      </c>
      <c r="O51" s="156" t="str">
        <f>$E$2&amp;"-"&amp;C51&amp;"-"&amp;COUNTIF($C$8:C51,C51)&amp;"_tw"</f>
        <v>0305-10209001-10_tw</v>
      </c>
      <c r="P51" s="14"/>
      <c r="Q51" s="4"/>
      <c r="R51" s="2"/>
    </row>
    <row r="52" spans="2:18" s="67" customFormat="1">
      <c r="B52" s="3" t="s">
        <v>508</v>
      </c>
      <c r="C52" s="139"/>
      <c r="D52" s="140"/>
      <c r="E52" s="120" t="s">
        <v>572</v>
      </c>
      <c r="F52" s="19"/>
      <c r="G52" s="19"/>
      <c r="H52" s="19"/>
      <c r="I52" s="19"/>
      <c r="J52" s="19"/>
      <c r="K52" s="19"/>
      <c r="L52" s="19"/>
      <c r="M52" s="23"/>
      <c r="N52" s="23">
        <f t="shared" si="3"/>
        <v>30</v>
      </c>
      <c r="O52" s="156"/>
      <c r="P52" s="14"/>
      <c r="Q52" s="4"/>
      <c r="R52" s="2"/>
    </row>
    <row r="53" spans="2:18" s="67" customFormat="1">
      <c r="B53" s="3" t="s">
        <v>130</v>
      </c>
      <c r="C53" s="139">
        <f>VLOOKUP(B53,[1]代號!$J:$K,2,0)</f>
        <v>10209001</v>
      </c>
      <c r="D53" s="140"/>
      <c r="E53" s="120" t="s">
        <v>613</v>
      </c>
      <c r="F53" s="123"/>
      <c r="G53" s="123"/>
      <c r="H53" s="123"/>
      <c r="I53" s="123"/>
      <c r="J53" s="123"/>
      <c r="K53" s="123"/>
      <c r="L53" s="123"/>
      <c r="M53" s="124"/>
      <c r="N53" s="124">
        <f t="shared" si="3"/>
        <v>5</v>
      </c>
      <c r="O53" s="156" t="str">
        <f>$E$2&amp;"-"&amp;C53&amp;"-"&amp;COUNTIF($C$8:C53,C53)&amp;"_tw"</f>
        <v>0305-10209001-11_tw</v>
      </c>
      <c r="P53" s="14"/>
      <c r="Q53" s="4"/>
      <c r="R53" s="2"/>
    </row>
    <row r="54" spans="2:18" s="67" customFormat="1">
      <c r="B54" s="3" t="s">
        <v>495</v>
      </c>
      <c r="C54" s="139">
        <f>VLOOKUP(B54,[1]代號!$J:$K,2,0)</f>
        <v>10209003</v>
      </c>
      <c r="D54" s="184"/>
      <c r="E54" s="120" t="s">
        <v>573</v>
      </c>
      <c r="F54" s="123"/>
      <c r="G54" s="123"/>
      <c r="H54" s="123"/>
      <c r="I54" s="123"/>
      <c r="J54" s="123"/>
      <c r="K54" s="123"/>
      <c r="L54" s="123"/>
      <c r="M54" s="124"/>
      <c r="N54" s="124">
        <f t="shared" si="3"/>
        <v>11</v>
      </c>
      <c r="O54" s="156" t="str">
        <f>$E$2&amp;"-"&amp;C54&amp;"-0"&amp;COUNTIF($C$8:C54,C54)&amp;"_tw"</f>
        <v>0305-10209003-03_tw</v>
      </c>
      <c r="P54" s="14"/>
      <c r="Q54" s="4"/>
      <c r="R54" s="2"/>
    </row>
    <row r="55" spans="2:18" s="67" customFormat="1">
      <c r="B55" s="3" t="s">
        <v>569</v>
      </c>
      <c r="C55" s="139">
        <f>VLOOKUP(B55,[1]代號!$J:$K,2,0)</f>
        <v>10201004</v>
      </c>
      <c r="D55" s="184"/>
      <c r="E55" s="120" t="s">
        <v>578</v>
      </c>
      <c r="F55" s="19"/>
      <c r="G55" s="19"/>
      <c r="H55" s="19"/>
      <c r="I55" s="19"/>
      <c r="J55" s="19"/>
      <c r="K55" s="19"/>
      <c r="L55" s="19"/>
      <c r="M55" s="23"/>
      <c r="N55" s="124">
        <f t="shared" si="3"/>
        <v>9</v>
      </c>
      <c r="O55" s="156" t="str">
        <f>$E$2&amp;"-"&amp;C55&amp;"-0"&amp;COUNTIF($C$8:C55,C55)&amp;"_tw"</f>
        <v>0305-10201004-05_tw</v>
      </c>
      <c r="P55" s="14"/>
      <c r="Q55" s="4"/>
      <c r="R55" s="2"/>
    </row>
    <row r="56" spans="2:18" s="67" customFormat="1">
      <c r="B56" s="3" t="s">
        <v>608</v>
      </c>
      <c r="C56" s="139"/>
      <c r="D56" s="184"/>
      <c r="E56" s="120" t="s">
        <v>617</v>
      </c>
      <c r="F56" s="123"/>
      <c r="G56" s="123"/>
      <c r="H56" s="123"/>
      <c r="I56" s="123"/>
      <c r="J56" s="123"/>
      <c r="K56" s="123"/>
      <c r="L56" s="123"/>
      <c r="M56" s="124"/>
      <c r="N56" s="124">
        <f t="shared" si="3"/>
        <v>32</v>
      </c>
      <c r="O56" s="156"/>
      <c r="P56" s="14"/>
      <c r="Q56" s="4"/>
      <c r="R56" s="2"/>
    </row>
    <row r="57" spans="2:18" s="67" customFormat="1">
      <c r="B57" s="3" t="s">
        <v>569</v>
      </c>
      <c r="C57" s="139">
        <f>VLOOKUP(B57,[1]代號!$J:$K,2,0)</f>
        <v>10201004</v>
      </c>
      <c r="D57" s="184"/>
      <c r="E57" s="120" t="s">
        <v>580</v>
      </c>
      <c r="F57" s="123"/>
      <c r="G57" s="123"/>
      <c r="H57" s="123"/>
      <c r="I57" s="123"/>
      <c r="J57" s="123"/>
      <c r="K57" s="123"/>
      <c r="L57" s="123"/>
      <c r="M57" s="124"/>
      <c r="N57" s="124">
        <f t="shared" si="3"/>
        <v>14</v>
      </c>
      <c r="O57" s="156" t="str">
        <f>$E$2&amp;"-"&amp;C57&amp;"-0"&amp;COUNTIF($C$8:C57,C57)&amp;"_tw"</f>
        <v>0305-10201004-06_tw</v>
      </c>
      <c r="P57" s="14"/>
      <c r="Q57" s="4"/>
      <c r="R57" s="2"/>
    </row>
    <row r="58" spans="2:18" s="67" customFormat="1">
      <c r="B58" s="3" t="s">
        <v>508</v>
      </c>
      <c r="C58" s="139"/>
      <c r="D58" s="184"/>
      <c r="E58" s="120" t="s">
        <v>574</v>
      </c>
      <c r="F58" s="123"/>
      <c r="G58" s="123"/>
      <c r="H58" s="123"/>
      <c r="I58" s="123"/>
      <c r="J58" s="123"/>
      <c r="K58" s="123"/>
      <c r="L58" s="123"/>
      <c r="M58" s="124"/>
      <c r="N58" s="124">
        <f t="shared" si="3"/>
        <v>25</v>
      </c>
      <c r="O58" s="156"/>
      <c r="P58" s="14"/>
      <c r="Q58" s="4"/>
      <c r="R58" s="2"/>
    </row>
    <row r="59" spans="2:18" s="67" customFormat="1">
      <c r="B59" s="3" t="s">
        <v>508</v>
      </c>
      <c r="C59" s="139"/>
      <c r="D59" s="184"/>
      <c r="E59" s="120" t="s">
        <v>575</v>
      </c>
      <c r="F59" s="123"/>
      <c r="G59" s="123"/>
      <c r="H59" s="123"/>
      <c r="I59" s="123"/>
      <c r="J59" s="123"/>
      <c r="K59" s="123"/>
      <c r="L59" s="123"/>
      <c r="M59" s="124"/>
      <c r="N59" s="124">
        <f t="shared" si="3"/>
        <v>23</v>
      </c>
      <c r="O59" s="156"/>
      <c r="P59" s="14"/>
      <c r="Q59" s="4"/>
      <c r="R59" s="2"/>
    </row>
    <row r="60" spans="2:18" s="67" customFormat="1">
      <c r="B60" s="3" t="s">
        <v>484</v>
      </c>
      <c r="C60" s="139">
        <f>VLOOKUP(B60,[1]代號!$J:$K,2,0)</f>
        <v>10209001</v>
      </c>
      <c r="D60" s="184"/>
      <c r="E60" s="120" t="s">
        <v>582</v>
      </c>
      <c r="F60" s="123"/>
      <c r="G60" s="123"/>
      <c r="H60" s="123"/>
      <c r="I60" s="123"/>
      <c r="J60" s="123"/>
      <c r="K60" s="123"/>
      <c r="L60" s="123"/>
      <c r="M60" s="124"/>
      <c r="N60" s="124">
        <f>LEN(E60)</f>
        <v>10</v>
      </c>
      <c r="O60" s="156" t="str">
        <f>$E$2&amp;"-"&amp;C60&amp;"-"&amp;COUNTIF($C$8:C60,C60)&amp;"_tw"</f>
        <v>0305-10209001-12_tw</v>
      </c>
      <c r="P60" s="14"/>
      <c r="Q60" s="4"/>
      <c r="R60" s="2"/>
    </row>
    <row r="61" spans="2:18" s="67" customFormat="1">
      <c r="B61" s="3" t="s">
        <v>508</v>
      </c>
      <c r="C61" s="139"/>
      <c r="D61" s="184"/>
      <c r="E61" s="120" t="s">
        <v>581</v>
      </c>
      <c r="F61" s="106"/>
      <c r="G61" s="106"/>
      <c r="H61" s="106"/>
      <c r="I61" s="106"/>
      <c r="J61" s="106"/>
      <c r="K61" s="106"/>
      <c r="L61" s="106"/>
      <c r="M61" s="107"/>
      <c r="N61" s="124">
        <f>LEN(E61)</f>
        <v>23</v>
      </c>
      <c r="O61" s="156"/>
      <c r="P61" s="14"/>
      <c r="Q61" s="4"/>
      <c r="R61" s="2"/>
    </row>
    <row r="62" spans="2:18" s="67" customFormat="1">
      <c r="B62" s="3" t="s">
        <v>569</v>
      </c>
      <c r="C62" s="139">
        <f>VLOOKUP(B62,[1]代號!$J:$K,2,0)</f>
        <v>10201004</v>
      </c>
      <c r="D62" s="184"/>
      <c r="E62" s="120" t="s">
        <v>583</v>
      </c>
      <c r="F62" s="123"/>
      <c r="G62" s="123"/>
      <c r="H62" s="123"/>
      <c r="I62" s="123"/>
      <c r="J62" s="123"/>
      <c r="K62" s="123"/>
      <c r="L62" s="123"/>
      <c r="M62" s="124"/>
      <c r="N62" s="124">
        <f t="shared" si="3"/>
        <v>20</v>
      </c>
      <c r="O62" s="156" t="str">
        <f>$E$2&amp;"-"&amp;C62&amp;"-0"&amp;COUNTIF($C$8:C62,C62)&amp;"_tw"</f>
        <v>0305-10201004-07_tw</v>
      </c>
      <c r="P62" s="14"/>
      <c r="Q62" s="4"/>
      <c r="R62" s="2"/>
    </row>
    <row r="63" spans="2:18" s="67" customFormat="1">
      <c r="B63" s="3" t="s">
        <v>484</v>
      </c>
      <c r="C63" s="139">
        <f>VLOOKUP(B63,[1]代號!$J:$K,2,0)</f>
        <v>10209001</v>
      </c>
      <c r="D63" s="184"/>
      <c r="E63" s="120" t="s">
        <v>584</v>
      </c>
      <c r="F63" s="19"/>
      <c r="G63" s="19"/>
      <c r="H63" s="19"/>
      <c r="I63" s="19"/>
      <c r="J63" s="19"/>
      <c r="K63" s="19"/>
      <c r="L63" s="19"/>
      <c r="M63" s="23"/>
      <c r="N63" s="124">
        <f t="shared" si="3"/>
        <v>25</v>
      </c>
      <c r="O63" s="156" t="str">
        <f>$E$2&amp;"-"&amp;C63&amp;"-"&amp;COUNTIF($C$8:C63,C63)&amp;"_tw"</f>
        <v>0305-10209001-13_tw</v>
      </c>
      <c r="P63" s="14"/>
      <c r="Q63" s="4"/>
      <c r="R63" s="2"/>
    </row>
    <row r="64" spans="2:18">
      <c r="B64" s="3" t="s">
        <v>569</v>
      </c>
      <c r="C64" s="139">
        <f>VLOOKUP(B64,[1]代號!$J:$K,2,0)</f>
        <v>10201004</v>
      </c>
      <c r="D64" s="184"/>
      <c r="E64" s="17" t="s">
        <v>677</v>
      </c>
      <c r="F64" s="21"/>
      <c r="G64" s="21"/>
      <c r="H64" s="21"/>
      <c r="I64" s="21"/>
      <c r="J64" s="21"/>
      <c r="K64" s="21"/>
      <c r="L64" s="21"/>
      <c r="M64" s="22"/>
      <c r="N64" s="124">
        <f t="shared" si="3"/>
        <v>28</v>
      </c>
      <c r="O64" s="156" t="str">
        <f>$E$2&amp;"-"&amp;C64&amp;"-0"&amp;COUNTIF($C$8:C64,C64)&amp;"_tw"</f>
        <v>0305-10201004-08_tw</v>
      </c>
      <c r="P64" s="14"/>
      <c r="Q64" s="2"/>
    </row>
    <row r="65" spans="1:18">
      <c r="B65" s="3" t="s">
        <v>484</v>
      </c>
      <c r="C65" s="139">
        <f>VLOOKUP(B65,[1]代號!$J:$K,2,0)</f>
        <v>10209001</v>
      </c>
      <c r="D65" s="184"/>
      <c r="E65" s="120" t="s">
        <v>579</v>
      </c>
      <c r="F65" s="118"/>
      <c r="G65" s="118"/>
      <c r="H65" s="118"/>
      <c r="I65" s="118"/>
      <c r="J65" s="118"/>
      <c r="K65" s="118"/>
      <c r="L65" s="118"/>
      <c r="M65" s="119"/>
      <c r="N65" s="124">
        <f t="shared" si="3"/>
        <v>15</v>
      </c>
      <c r="O65" s="156" t="str">
        <f>$E$2&amp;"-"&amp;C65&amp;"-"&amp;COUNTIF($C$8:C65,C65)&amp;"_tw"</f>
        <v>0305-10209001-14_tw</v>
      </c>
      <c r="P65" s="14"/>
      <c r="Q65" s="2"/>
    </row>
    <row r="66" spans="1:18">
      <c r="B66" s="3" t="s">
        <v>495</v>
      </c>
      <c r="C66" s="139">
        <f>VLOOKUP(B66,[1]代號!$J:$K,2,0)</f>
        <v>10209003</v>
      </c>
      <c r="D66" s="184"/>
      <c r="E66" s="120" t="s">
        <v>585</v>
      </c>
      <c r="F66" s="118"/>
      <c r="G66" s="118"/>
      <c r="H66" s="118"/>
      <c r="I66" s="118"/>
      <c r="J66" s="118"/>
      <c r="K66" s="118"/>
      <c r="L66" s="118"/>
      <c r="M66" s="119"/>
      <c r="N66" s="124">
        <f t="shared" si="3"/>
        <v>16</v>
      </c>
      <c r="O66" s="156" t="str">
        <f>$E$2&amp;"-"&amp;C66&amp;"-0"&amp;COUNTIF($C$8:C66,C66)&amp;"_tw"</f>
        <v>0305-10209003-04_tw</v>
      </c>
      <c r="P66" s="14"/>
      <c r="Q66" s="2"/>
    </row>
    <row r="67" spans="1:18">
      <c r="A67" s="70" t="s">
        <v>751</v>
      </c>
      <c r="B67" s="209" t="s">
        <v>569</v>
      </c>
      <c r="C67" s="210"/>
      <c r="D67" s="211"/>
      <c r="E67" s="212" t="s">
        <v>676</v>
      </c>
      <c r="F67" s="213"/>
      <c r="G67" s="213"/>
      <c r="H67" s="213"/>
      <c r="I67" s="21"/>
      <c r="J67" s="21"/>
      <c r="K67" s="21"/>
      <c r="L67" s="21"/>
      <c r="M67" s="22"/>
      <c r="N67" s="23"/>
      <c r="O67" s="156"/>
      <c r="P67" s="14"/>
      <c r="Q67" s="2"/>
    </row>
    <row r="68" spans="1:18">
      <c r="B68" s="3"/>
      <c r="C68" s="139"/>
      <c r="D68" s="184"/>
      <c r="E68" s="17"/>
      <c r="F68" s="21"/>
      <c r="G68" s="21"/>
      <c r="H68" s="21"/>
      <c r="I68" s="21"/>
      <c r="J68" s="21"/>
      <c r="K68" s="21"/>
      <c r="L68" s="21"/>
      <c r="M68" s="22"/>
      <c r="N68" s="23"/>
      <c r="O68" s="156"/>
      <c r="P68" s="14"/>
      <c r="Q68" s="2"/>
    </row>
    <row r="69" spans="1:18">
      <c r="B69" s="3"/>
      <c r="C69" s="139"/>
      <c r="D69" s="184"/>
      <c r="E69" s="17"/>
      <c r="F69" s="21"/>
      <c r="G69" s="21"/>
      <c r="H69" s="21"/>
      <c r="I69" s="21"/>
      <c r="J69" s="21"/>
      <c r="K69" s="21"/>
      <c r="L69" s="21"/>
      <c r="M69" s="22"/>
      <c r="N69" s="23"/>
      <c r="O69" s="153"/>
      <c r="P69" s="15"/>
      <c r="Q69" s="2"/>
    </row>
    <row r="70" spans="1:18">
      <c r="B70" s="3"/>
      <c r="C70" s="139"/>
      <c r="D70" s="184"/>
      <c r="E70" s="83"/>
      <c r="F70" s="84"/>
      <c r="G70" s="84"/>
      <c r="H70" s="84"/>
      <c r="I70" s="84"/>
      <c r="J70" s="84"/>
      <c r="K70" s="84"/>
      <c r="L70" s="84"/>
      <c r="M70" s="85"/>
      <c r="N70" s="23"/>
      <c r="O70" s="156"/>
      <c r="P70" s="14"/>
      <c r="Q70" s="4"/>
      <c r="R70" s="70"/>
    </row>
    <row r="71" spans="1:18">
      <c r="C71" s="139"/>
      <c r="D71" s="184"/>
      <c r="E71" s="108"/>
      <c r="F71" s="100"/>
      <c r="G71" s="100"/>
      <c r="H71" s="100"/>
      <c r="I71" s="100"/>
      <c r="J71" s="100"/>
      <c r="K71" s="100"/>
      <c r="L71" s="100"/>
      <c r="M71" s="101"/>
      <c r="N71" s="124"/>
      <c r="O71" s="156"/>
      <c r="P71" s="14"/>
    </row>
    <row r="72" spans="1:18">
      <c r="C72" s="139"/>
      <c r="D72" s="184"/>
      <c r="E72" s="108"/>
      <c r="F72" s="100"/>
      <c r="G72" s="100"/>
      <c r="H72" s="100"/>
      <c r="I72" s="100"/>
      <c r="J72" s="100"/>
      <c r="K72" s="100"/>
      <c r="L72" s="100"/>
      <c r="M72" s="101"/>
      <c r="N72" s="124"/>
      <c r="O72" s="156"/>
      <c r="P72" s="14"/>
    </row>
    <row r="73" spans="1:18">
      <c r="C73" s="139"/>
      <c r="D73" s="184"/>
      <c r="E73" s="108"/>
      <c r="F73" s="100"/>
      <c r="G73" s="100"/>
      <c r="H73" s="100"/>
      <c r="I73" s="100"/>
      <c r="J73" s="100"/>
      <c r="K73" s="100"/>
      <c r="L73" s="100"/>
      <c r="M73" s="101"/>
      <c r="N73" s="124"/>
      <c r="O73" s="156"/>
      <c r="P73" s="14"/>
    </row>
    <row r="74" spans="1:18">
      <c r="C74" s="139"/>
      <c r="D74" s="184"/>
      <c r="E74" s="120"/>
      <c r="F74" s="100"/>
      <c r="G74" s="100"/>
      <c r="H74" s="100"/>
      <c r="I74" s="100"/>
      <c r="J74" s="100"/>
      <c r="K74" s="100"/>
      <c r="L74" s="100"/>
      <c r="M74" s="101"/>
      <c r="N74" s="124"/>
      <c r="O74" s="156"/>
      <c r="P74" s="14"/>
    </row>
    <row r="75" spans="1:18">
      <c r="C75" s="139"/>
      <c r="D75" s="184"/>
      <c r="E75" s="108"/>
      <c r="F75" s="100"/>
      <c r="G75" s="100"/>
      <c r="H75" s="100"/>
      <c r="I75" s="100"/>
      <c r="J75" s="100"/>
      <c r="K75" s="100"/>
      <c r="L75" s="100"/>
      <c r="M75" s="101"/>
      <c r="N75" s="124"/>
      <c r="O75" s="156"/>
      <c r="P75" s="14"/>
    </row>
    <row r="76" spans="1:18">
      <c r="C76" s="139"/>
      <c r="D76" s="184"/>
      <c r="E76" s="108"/>
      <c r="F76" s="100"/>
      <c r="G76" s="100"/>
      <c r="H76" s="100"/>
      <c r="I76" s="100"/>
      <c r="J76" s="100"/>
      <c r="K76" s="100"/>
      <c r="L76" s="100"/>
      <c r="M76" s="101"/>
      <c r="N76" s="124"/>
      <c r="O76" s="156"/>
      <c r="P76" s="14"/>
    </row>
    <row r="77" spans="1:18">
      <c r="C77" s="139"/>
      <c r="D77" s="184"/>
      <c r="E77" s="108"/>
      <c r="F77" s="100"/>
      <c r="G77" s="100"/>
      <c r="H77" s="100"/>
      <c r="I77" s="100"/>
      <c r="J77" s="100"/>
      <c r="K77" s="100"/>
      <c r="L77" s="100"/>
      <c r="M77" s="101"/>
      <c r="N77" s="124"/>
      <c r="O77" s="156"/>
      <c r="P77" s="14"/>
    </row>
    <row r="78" spans="1:18">
      <c r="C78" s="139"/>
      <c r="D78" s="184"/>
      <c r="E78" s="108"/>
      <c r="F78" s="100"/>
      <c r="G78" s="100"/>
      <c r="H78" s="100"/>
      <c r="I78" s="100"/>
      <c r="J78" s="100"/>
      <c r="K78" s="100"/>
      <c r="L78" s="100"/>
      <c r="M78" s="101"/>
      <c r="N78" s="124"/>
      <c r="O78" s="156"/>
      <c r="P78" s="14"/>
    </row>
    <row r="79" spans="1:18">
      <c r="C79" s="139"/>
      <c r="D79" s="184"/>
      <c r="E79" s="108"/>
      <c r="F79" s="100"/>
      <c r="G79" s="100"/>
      <c r="H79" s="100"/>
      <c r="I79" s="100"/>
      <c r="J79" s="100"/>
      <c r="K79" s="100"/>
      <c r="L79" s="100"/>
      <c r="M79" s="101"/>
      <c r="N79" s="124"/>
      <c r="O79" s="156"/>
      <c r="P79" s="14"/>
    </row>
    <row r="80" spans="1:18">
      <c r="C80" s="139"/>
      <c r="D80" s="184"/>
      <c r="E80" s="108"/>
      <c r="F80" s="100"/>
      <c r="G80" s="100"/>
      <c r="H80" s="100"/>
      <c r="I80" s="100"/>
      <c r="J80" s="100"/>
      <c r="K80" s="100"/>
      <c r="L80" s="100"/>
      <c r="M80" s="101"/>
      <c r="N80" s="124"/>
      <c r="O80" s="156"/>
      <c r="P80" s="14"/>
    </row>
    <row r="81" spans="3:16">
      <c r="C81" s="139"/>
      <c r="D81" s="184"/>
      <c r="E81" s="108"/>
      <c r="F81" s="100"/>
      <c r="G81" s="100"/>
      <c r="H81" s="100"/>
      <c r="I81" s="100"/>
      <c r="J81" s="100"/>
      <c r="K81" s="100"/>
      <c r="L81" s="100"/>
      <c r="M81" s="101"/>
      <c r="N81" s="124"/>
      <c r="O81" s="156"/>
      <c r="P81" s="14"/>
    </row>
    <row r="82" spans="3:16">
      <c r="C82" s="139"/>
      <c r="D82" s="184"/>
      <c r="E82" s="108"/>
      <c r="F82" s="100"/>
      <c r="G82" s="100"/>
      <c r="H82" s="100"/>
      <c r="I82" s="100"/>
      <c r="J82" s="100"/>
      <c r="K82" s="100"/>
      <c r="L82" s="100"/>
      <c r="M82" s="101"/>
      <c r="N82" s="124"/>
      <c r="O82" s="156"/>
      <c r="P82" s="14"/>
    </row>
    <row r="83" spans="3:16">
      <c r="C83" s="139"/>
      <c r="D83" s="184"/>
      <c r="E83" s="108"/>
      <c r="F83" s="100"/>
      <c r="G83" s="100"/>
      <c r="H83" s="100"/>
      <c r="I83" s="100"/>
      <c r="J83" s="100"/>
      <c r="K83" s="100"/>
      <c r="L83" s="100"/>
      <c r="M83" s="101"/>
      <c r="N83" s="124"/>
      <c r="O83" s="156"/>
      <c r="P83" s="14"/>
    </row>
    <row r="84" spans="3:16">
      <c r="C84" s="139"/>
      <c r="D84" s="184"/>
      <c r="E84" s="108"/>
      <c r="F84" s="100"/>
      <c r="G84" s="100"/>
      <c r="H84" s="100"/>
      <c r="I84" s="100"/>
      <c r="J84" s="100"/>
      <c r="K84" s="100"/>
      <c r="L84" s="100"/>
      <c r="M84" s="101"/>
      <c r="N84" s="124"/>
      <c r="O84" s="156"/>
      <c r="P84" s="14"/>
    </row>
    <row r="85" spans="3:16">
      <c r="C85" s="139"/>
      <c r="D85" s="184"/>
      <c r="E85" s="108"/>
      <c r="F85" s="100"/>
      <c r="G85" s="100"/>
      <c r="H85" s="100"/>
      <c r="I85" s="100"/>
      <c r="J85" s="100"/>
      <c r="K85" s="100"/>
      <c r="L85" s="100"/>
      <c r="M85" s="101"/>
      <c r="N85" s="124"/>
      <c r="O85" s="156"/>
      <c r="P85" s="14"/>
    </row>
    <row r="86" spans="3:16">
      <c r="C86" s="139"/>
      <c r="D86" s="184"/>
      <c r="E86" s="108"/>
      <c r="F86" s="100"/>
      <c r="G86" s="100"/>
      <c r="H86" s="100"/>
      <c r="I86" s="100"/>
      <c r="J86" s="100"/>
      <c r="K86" s="100"/>
      <c r="L86" s="100"/>
      <c r="M86" s="101"/>
      <c r="N86" s="124"/>
      <c r="O86" s="156"/>
      <c r="P86" s="14"/>
    </row>
    <row r="87" spans="3:16">
      <c r="C87" s="139"/>
      <c r="D87" s="184"/>
      <c r="E87" s="108"/>
      <c r="F87" s="100"/>
      <c r="G87" s="100"/>
      <c r="H87" s="100"/>
      <c r="I87" s="100"/>
      <c r="J87" s="100"/>
      <c r="K87" s="100"/>
      <c r="L87" s="100"/>
      <c r="M87" s="101"/>
      <c r="N87" s="124"/>
      <c r="O87" s="156"/>
      <c r="P87" s="14"/>
    </row>
    <row r="88" spans="3:16">
      <c r="C88" s="142"/>
      <c r="D88" s="184"/>
      <c r="E88" s="108"/>
      <c r="F88" s="100"/>
      <c r="G88" s="100"/>
      <c r="H88" s="100"/>
      <c r="I88" s="100"/>
      <c r="J88" s="100"/>
      <c r="K88" s="100"/>
      <c r="L88" s="100"/>
      <c r="M88" s="101"/>
      <c r="N88" s="124"/>
      <c r="O88" s="156"/>
      <c r="P88" s="14"/>
    </row>
    <row r="89" spans="3:16">
      <c r="C89" s="142"/>
      <c r="D89" s="184"/>
      <c r="E89" s="108"/>
      <c r="F89" s="100"/>
      <c r="G89" s="100"/>
      <c r="H89" s="100"/>
      <c r="I89" s="100"/>
      <c r="J89" s="100"/>
      <c r="K89" s="100"/>
      <c r="L89" s="100"/>
      <c r="M89" s="101"/>
      <c r="N89" s="124"/>
      <c r="O89" s="156"/>
      <c r="P89" s="14"/>
    </row>
    <row r="90" spans="3:16">
      <c r="C90" s="142"/>
      <c r="D90" s="140"/>
      <c r="E90" s="108"/>
      <c r="F90" s="100"/>
      <c r="G90" s="100"/>
      <c r="H90" s="100"/>
      <c r="I90" s="100"/>
      <c r="J90" s="100"/>
      <c r="K90" s="100"/>
      <c r="L90" s="100"/>
      <c r="M90" s="101"/>
      <c r="N90" s="124"/>
      <c r="O90" s="156"/>
      <c r="P90" s="14"/>
    </row>
    <row r="91" spans="3:16">
      <c r="C91" s="142"/>
      <c r="D91" s="140"/>
      <c r="E91" s="108"/>
      <c r="F91" s="100"/>
      <c r="G91" s="100"/>
      <c r="H91" s="100"/>
      <c r="I91" s="100"/>
      <c r="J91" s="100"/>
      <c r="K91" s="100"/>
      <c r="L91" s="100"/>
      <c r="M91" s="101"/>
      <c r="N91" s="124"/>
      <c r="O91" s="156"/>
      <c r="P91" s="14"/>
    </row>
    <row r="92" spans="3:16">
      <c r="C92" s="142"/>
      <c r="D92" s="140"/>
      <c r="E92" s="108"/>
      <c r="F92" s="100"/>
      <c r="G92" s="100"/>
      <c r="H92" s="100"/>
      <c r="I92" s="100"/>
      <c r="J92" s="100"/>
      <c r="K92" s="100"/>
      <c r="L92" s="100"/>
      <c r="M92" s="101"/>
      <c r="N92" s="124"/>
      <c r="O92" s="156"/>
      <c r="P92" s="14"/>
    </row>
    <row r="93" spans="3:16">
      <c r="C93" s="142"/>
      <c r="D93" s="140"/>
      <c r="E93" s="108"/>
      <c r="F93" s="100"/>
      <c r="G93" s="100"/>
      <c r="H93" s="100"/>
      <c r="I93" s="100"/>
      <c r="J93" s="100"/>
      <c r="K93" s="100"/>
      <c r="L93" s="100"/>
      <c r="M93" s="101"/>
      <c r="N93" s="124"/>
      <c r="O93" s="156"/>
      <c r="P93" s="14"/>
    </row>
    <row r="94" spans="3:16">
      <c r="C94" s="142"/>
      <c r="D94" s="140"/>
      <c r="E94" s="108"/>
      <c r="F94" s="100"/>
      <c r="G94" s="100"/>
      <c r="H94" s="100"/>
      <c r="I94" s="100"/>
      <c r="J94" s="100"/>
      <c r="K94" s="100"/>
      <c r="L94" s="100"/>
      <c r="M94" s="101"/>
      <c r="N94" s="124"/>
      <c r="O94" s="156"/>
      <c r="P94" s="14"/>
    </row>
    <row r="95" spans="3:16">
      <c r="C95" s="142"/>
      <c r="E95" s="108"/>
      <c r="F95" s="100"/>
      <c r="G95" s="100"/>
      <c r="H95" s="100"/>
      <c r="I95" s="100"/>
      <c r="J95" s="100"/>
      <c r="K95" s="100"/>
      <c r="L95" s="100"/>
      <c r="M95" s="101"/>
      <c r="N95" s="124"/>
      <c r="O95" s="156"/>
      <c r="P95" s="14"/>
    </row>
    <row r="96" spans="3:16">
      <c r="C96" s="142"/>
      <c r="E96" s="108"/>
      <c r="F96" s="100"/>
      <c r="G96" s="100"/>
      <c r="H96" s="100"/>
      <c r="I96" s="100"/>
      <c r="J96" s="100"/>
      <c r="K96" s="100"/>
      <c r="L96" s="100"/>
      <c r="M96" s="101"/>
      <c r="N96" s="124"/>
      <c r="O96" s="156"/>
      <c r="P96" s="14"/>
    </row>
    <row r="97" spans="3:15">
      <c r="C97" s="142"/>
      <c r="O97" s="2"/>
    </row>
    <row r="98" spans="3:15">
      <c r="C98" s="142"/>
      <c r="O98" s="2"/>
    </row>
    <row r="99" spans="3:15">
      <c r="C99" s="142"/>
      <c r="O99" s="2"/>
    </row>
    <row r="100" spans="3:15">
      <c r="C100" s="142"/>
      <c r="O100" s="2"/>
    </row>
    <row r="101" spans="3:15">
      <c r="C101" s="144"/>
      <c r="O101" s="2"/>
    </row>
    <row r="102" spans="3:15">
      <c r="O102" s="2"/>
    </row>
    <row r="103" spans="3:15">
      <c r="O103" s="2"/>
    </row>
    <row r="104" spans="3:15">
      <c r="O104" s="2"/>
    </row>
    <row r="105" spans="3:15">
      <c r="O105" s="2"/>
    </row>
    <row r="106" spans="3:15">
      <c r="O106" s="2"/>
    </row>
    <row r="107" spans="3:15">
      <c r="O107" s="2"/>
    </row>
    <row r="108" spans="3:15">
      <c r="O108" s="2"/>
    </row>
    <row r="109" spans="3:15">
      <c r="O109" s="2"/>
    </row>
  </sheetData>
  <autoFilter ref="B5:Q67">
    <filterColumn colId="3" showButton="0"/>
    <filterColumn colId="4" showButton="0"/>
    <filterColumn colId="5" showButton="0"/>
    <filterColumn colId="6" showButton="0"/>
    <filterColumn colId="7" showButton="0"/>
    <filterColumn colId="8" showButton="0"/>
    <filterColumn colId="9" showButton="0"/>
    <filterColumn colId="10" showButton="0"/>
  </autoFilter>
  <mergeCells count="5">
    <mergeCell ref="E5:M5"/>
    <mergeCell ref="E4:N4"/>
    <mergeCell ref="E9:M9"/>
    <mergeCell ref="E44:M44"/>
    <mergeCell ref="E24:M24"/>
  </mergeCells>
  <phoneticPr fontId="5" type="noConversion"/>
  <pageMargins left="0.7" right="0.7" top="0.75" bottom="0.75"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workbookViewId="0">
      <selection activeCell="M24" sqref="M24"/>
    </sheetView>
  </sheetViews>
  <sheetFormatPr defaultColWidth="9.140625" defaultRowHeight="15.75"/>
  <cols>
    <col min="1" max="3" width="9.140625" style="59"/>
    <col min="4" max="4" width="10.85546875" style="59" customWidth="1"/>
    <col min="5" max="16384" width="9.140625" style="59"/>
  </cols>
  <sheetData>
    <row r="1" spans="1:9" ht="16.5">
      <c r="A1" s="60"/>
      <c r="B1" s="61" t="s">
        <v>518</v>
      </c>
      <c r="C1" s="61" t="s">
        <v>61</v>
      </c>
      <c r="D1" s="62" t="s">
        <v>131</v>
      </c>
      <c r="E1" s="63" t="s">
        <v>519</v>
      </c>
      <c r="F1" s="63"/>
      <c r="G1" s="62"/>
      <c r="H1" s="60"/>
      <c r="I1" s="60"/>
    </row>
    <row r="2" spans="1:9">
      <c r="A2" s="60"/>
      <c r="B2" s="65" t="s">
        <v>0</v>
      </c>
      <c r="C2" s="241" t="s">
        <v>518</v>
      </c>
      <c r="D2" s="241"/>
      <c r="E2" s="241"/>
      <c r="F2" s="62"/>
      <c r="G2" s="60"/>
      <c r="H2" s="60"/>
      <c r="I2" s="60"/>
    </row>
    <row r="3" spans="1:9">
      <c r="A3" s="60"/>
      <c r="B3" s="65" t="s">
        <v>62</v>
      </c>
      <c r="C3" s="242"/>
      <c r="D3" s="242"/>
      <c r="E3" s="242"/>
      <c r="F3" s="62"/>
      <c r="G3" s="60"/>
      <c r="H3" s="60"/>
      <c r="I3" s="60"/>
    </row>
    <row r="4" spans="1:9">
      <c r="A4" s="60"/>
      <c r="B4" s="46" t="s">
        <v>64</v>
      </c>
      <c r="C4" s="66"/>
      <c r="D4" s="66"/>
      <c r="E4" s="66"/>
      <c r="F4" s="60"/>
      <c r="G4" s="60"/>
      <c r="H4" s="60"/>
      <c r="I4" s="60"/>
    </row>
    <row r="5" spans="1:9">
      <c r="A5" s="60"/>
      <c r="B5" s="65" t="s">
        <v>63</v>
      </c>
      <c r="C5" s="242"/>
      <c r="D5" s="242"/>
      <c r="E5" s="242"/>
      <c r="F5" s="60"/>
      <c r="G5" s="60"/>
      <c r="H5" s="60"/>
      <c r="I5" s="60"/>
    </row>
    <row r="6" spans="1:9">
      <c r="A6" s="60"/>
      <c r="B6" s="65" t="s">
        <v>65</v>
      </c>
      <c r="C6" s="66"/>
      <c r="D6" s="66"/>
      <c r="E6" s="66"/>
      <c r="F6" s="64"/>
      <c r="G6" s="60"/>
      <c r="H6" s="60"/>
      <c r="I6" s="60"/>
    </row>
    <row r="7" spans="1:9">
      <c r="A7" s="60"/>
      <c r="B7" s="60" t="s">
        <v>520</v>
      </c>
      <c r="C7" s="60"/>
      <c r="D7" s="60"/>
      <c r="E7" s="60"/>
      <c r="F7" s="60"/>
      <c r="G7" s="60"/>
      <c r="H7" s="60"/>
      <c r="I7" s="60"/>
    </row>
    <row r="8" spans="1:9">
      <c r="A8" s="60"/>
      <c r="B8" s="60"/>
      <c r="C8" s="60"/>
      <c r="D8" s="60"/>
      <c r="E8" s="60"/>
      <c r="F8" s="60"/>
      <c r="G8" s="60"/>
      <c r="H8" s="60"/>
      <c r="I8" s="60"/>
    </row>
    <row r="9" spans="1:9">
      <c r="A9" s="60"/>
      <c r="B9" s="60" t="s">
        <v>576</v>
      </c>
      <c r="C9" s="60"/>
      <c r="D9" s="60"/>
      <c r="E9" s="60"/>
      <c r="F9" s="60"/>
      <c r="G9" s="60"/>
      <c r="H9" s="60"/>
      <c r="I9" s="60"/>
    </row>
    <row r="10" spans="1:9">
      <c r="A10" s="60"/>
      <c r="B10" s="60"/>
      <c r="C10" s="60"/>
      <c r="D10" s="60"/>
      <c r="E10" s="60"/>
      <c r="F10" s="60"/>
      <c r="G10" s="60"/>
      <c r="H10" s="60"/>
      <c r="I10" s="60"/>
    </row>
    <row r="11" spans="1:9">
      <c r="A11" s="60"/>
      <c r="B11" s="60"/>
      <c r="C11" s="60"/>
      <c r="D11" s="60"/>
      <c r="E11" s="60"/>
      <c r="F11" s="60"/>
      <c r="G11" s="60"/>
      <c r="H11" s="60"/>
      <c r="I11" s="60"/>
    </row>
  </sheetData>
  <mergeCells count="3">
    <mergeCell ref="C2:E2"/>
    <mergeCell ref="C3:E3"/>
    <mergeCell ref="C5:E5"/>
  </mergeCells>
  <phoneticPr fontId="5"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0"/>
  <sheetViews>
    <sheetView zoomScaleNormal="100" workbookViewId="0">
      <pane xSplit="14" ySplit="5" topLeftCell="O6" activePane="bottomRight" state="frozen"/>
      <selection pane="topRight" activeCell="M1" sqref="M1"/>
      <selection pane="bottomLeft" activeCell="A7" sqref="A7"/>
      <selection pane="bottomRight" activeCell="I17" sqref="I17"/>
    </sheetView>
  </sheetViews>
  <sheetFormatPr defaultColWidth="9.140625" defaultRowHeight="15.75"/>
  <cols>
    <col min="1" max="1" width="5.85546875" style="2" customWidth="1"/>
    <col min="2" max="2" width="10" style="2" customWidth="1"/>
    <col min="3" max="3" width="10" style="91" customWidth="1"/>
    <col min="4" max="4" width="19.7109375" style="143" customWidth="1"/>
    <col min="5" max="5" width="12.140625" style="2" customWidth="1"/>
    <col min="6" max="6" width="11.42578125" style="2" customWidth="1"/>
    <col min="7" max="8" width="9.140625" style="2"/>
    <col min="9" max="9" width="30" style="2" customWidth="1"/>
    <col min="10" max="14" width="7.140625" style="2" customWidth="1"/>
    <col min="15" max="15" width="21.5703125" style="91" customWidth="1"/>
    <col min="16" max="16" width="27.28515625" style="2" customWidth="1"/>
    <col min="17" max="17" width="13.140625" style="9" customWidth="1"/>
    <col min="18" max="18" width="9.140625" style="2"/>
    <col min="19" max="19" width="12.85546875" style="2" customWidth="1"/>
    <col min="20" max="20" width="14.42578125" style="9" bestFit="1" customWidth="1"/>
    <col min="21" max="21" width="13.140625" style="2" customWidth="1"/>
    <col min="22" max="16384" width="9.140625" style="2"/>
  </cols>
  <sheetData>
    <row r="1" spans="2:21" ht="16.5">
      <c r="B1" s="45" t="s">
        <v>559</v>
      </c>
      <c r="C1" s="131"/>
      <c r="D1" s="132"/>
      <c r="E1" s="45" t="s">
        <v>606</v>
      </c>
      <c r="F1" s="41" t="s">
        <v>77</v>
      </c>
      <c r="G1" s="56" t="s">
        <v>561</v>
      </c>
      <c r="H1" s="57"/>
      <c r="I1" s="41"/>
      <c r="O1" s="145"/>
      <c r="S1" s="72" t="s">
        <v>78</v>
      </c>
      <c r="T1" s="73" t="s">
        <v>79</v>
      </c>
    </row>
    <row r="2" spans="2:21">
      <c r="B2" s="46" t="s">
        <v>0</v>
      </c>
      <c r="C2" s="133"/>
      <c r="D2" s="134"/>
      <c r="E2" s="47" t="s">
        <v>560</v>
      </c>
      <c r="F2" s="46" t="s">
        <v>1</v>
      </c>
      <c r="G2" s="16" t="s">
        <v>692</v>
      </c>
      <c r="H2" s="46" t="s">
        <v>2</v>
      </c>
      <c r="I2" s="47" t="s">
        <v>590</v>
      </c>
      <c r="M2" s="95" t="s">
        <v>120</v>
      </c>
      <c r="N2" s="95">
        <f>COUNTA(N6:N68)</f>
        <v>52</v>
      </c>
      <c r="O2" s="145"/>
      <c r="S2" s="110"/>
      <c r="T2" s="110"/>
    </row>
    <row r="3" spans="2:21" ht="15.75" customHeight="1">
      <c r="B3" s="46" t="s">
        <v>3</v>
      </c>
      <c r="C3" s="135"/>
      <c r="D3" s="134"/>
      <c r="E3" s="48" t="s">
        <v>688</v>
      </c>
      <c r="F3" s="47" t="s">
        <v>690</v>
      </c>
      <c r="G3" s="47" t="s">
        <v>689</v>
      </c>
      <c r="H3" s="47" t="s">
        <v>691</v>
      </c>
      <c r="I3" s="47"/>
      <c r="M3" s="95" t="s">
        <v>121</v>
      </c>
      <c r="N3" s="95">
        <f>SUM(N5:N68)</f>
        <v>834</v>
      </c>
      <c r="O3" s="145"/>
      <c r="S3" s="5"/>
      <c r="T3" s="93"/>
    </row>
    <row r="4" spans="2:21" ht="28.5" customHeight="1">
      <c r="C4" s="136"/>
      <c r="D4" s="137"/>
      <c r="E4" s="238" t="s">
        <v>122</v>
      </c>
      <c r="F4" s="239"/>
      <c r="G4" s="239"/>
      <c r="H4" s="239"/>
      <c r="I4" s="239"/>
      <c r="J4" s="239"/>
      <c r="K4" s="239"/>
      <c r="L4" s="239"/>
      <c r="M4" s="239"/>
      <c r="N4" s="240"/>
      <c r="O4" s="147"/>
      <c r="S4" s="93"/>
      <c r="T4" s="94"/>
    </row>
    <row r="5" spans="2:21" s="91" customFormat="1" ht="13.5">
      <c r="B5" s="148" t="s">
        <v>80</v>
      </c>
      <c r="C5" s="138" t="s">
        <v>185</v>
      </c>
      <c r="D5" s="138" t="s">
        <v>186</v>
      </c>
      <c r="E5" s="235" t="s">
        <v>81</v>
      </c>
      <c r="F5" s="236"/>
      <c r="G5" s="236"/>
      <c r="H5" s="236"/>
      <c r="I5" s="236"/>
      <c r="J5" s="236"/>
      <c r="K5" s="236"/>
      <c r="L5" s="236"/>
      <c r="M5" s="237"/>
      <c r="N5" s="193" t="s">
        <v>82</v>
      </c>
      <c r="O5" s="193" t="s">
        <v>198</v>
      </c>
      <c r="P5" s="193" t="s">
        <v>199</v>
      </c>
      <c r="Q5" s="150" t="s">
        <v>84</v>
      </c>
      <c r="T5" s="92"/>
    </row>
    <row r="6" spans="2:21">
      <c r="B6" s="52" t="s">
        <v>589</v>
      </c>
      <c r="C6" s="139"/>
      <c r="D6" s="140"/>
      <c r="E6" s="53" t="s">
        <v>590</v>
      </c>
      <c r="F6" s="19"/>
      <c r="G6" s="19"/>
      <c r="H6" s="19"/>
      <c r="I6" s="19"/>
      <c r="J6" s="19"/>
      <c r="K6" s="19"/>
      <c r="L6" s="19"/>
      <c r="M6" s="23"/>
      <c r="N6" s="23"/>
      <c r="O6" s="156"/>
      <c r="P6" s="15"/>
      <c r="Q6" s="9" t="s">
        <v>85</v>
      </c>
      <c r="S6" s="188"/>
      <c r="T6" s="91"/>
      <c r="U6" s="92"/>
    </row>
    <row r="7" spans="2:21">
      <c r="B7" s="3" t="s">
        <v>608</v>
      </c>
      <c r="C7" s="139"/>
      <c r="D7" s="184"/>
      <c r="E7" s="120" t="s">
        <v>614</v>
      </c>
      <c r="F7" s="123"/>
      <c r="G7" s="123"/>
      <c r="H7" s="123"/>
      <c r="I7" s="123"/>
      <c r="J7" s="123"/>
      <c r="K7" s="123"/>
      <c r="L7" s="123"/>
      <c r="M7" s="123"/>
      <c r="N7" s="122">
        <f>LEN(E7)</f>
        <v>29</v>
      </c>
      <c r="O7" s="156"/>
      <c r="P7" s="14"/>
      <c r="S7" s="91"/>
      <c r="T7" s="91"/>
      <c r="U7" s="91"/>
    </row>
    <row r="8" spans="2:21">
      <c r="B8" s="3" t="s">
        <v>130</v>
      </c>
      <c r="C8" s="139">
        <f>VLOOKUP(B8,[1]代號!$J:$K,2,0)</f>
        <v>10209001</v>
      </c>
      <c r="D8" s="140"/>
      <c r="E8" s="17" t="s">
        <v>607</v>
      </c>
      <c r="F8" s="19"/>
      <c r="G8" s="19"/>
      <c r="H8" s="19"/>
      <c r="I8" s="19"/>
      <c r="J8" s="19"/>
      <c r="K8" s="19"/>
      <c r="L8" s="19"/>
      <c r="M8" s="19"/>
      <c r="N8" s="122">
        <f t="shared" ref="N8:N54" si="0">LEN(E8)</f>
        <v>9</v>
      </c>
      <c r="O8" s="156" t="str">
        <f>$E$2&amp;"-"&amp;C8&amp;"-0"&amp;COUNTIF($C8:C$8,C8)&amp;"_tw"</f>
        <v>0307-10209001-01_tw</v>
      </c>
      <c r="P8" s="14"/>
      <c r="S8" s="91"/>
      <c r="T8" s="91"/>
      <c r="U8" s="91"/>
    </row>
    <row r="9" spans="2:21">
      <c r="B9" s="3" t="s">
        <v>610</v>
      </c>
      <c r="C9" s="139">
        <f>VLOOKUP(B9,[1]代號!$J:$K,2,0)</f>
        <v>10201004</v>
      </c>
      <c r="D9" s="140"/>
      <c r="E9" s="105" t="s">
        <v>611</v>
      </c>
      <c r="F9" s="106"/>
      <c r="G9" s="106"/>
      <c r="H9" s="106"/>
      <c r="I9" s="106"/>
      <c r="J9" s="106"/>
      <c r="K9" s="106"/>
      <c r="L9" s="106"/>
      <c r="M9" s="106"/>
      <c r="N9" s="122">
        <f t="shared" si="0"/>
        <v>20</v>
      </c>
      <c r="O9" s="156" t="str">
        <f>$E$2&amp;"-"&amp;C9&amp;"-0"&amp;COUNTIF($C$8:C9,C9)&amp;"_tw"</f>
        <v>0307-10201004-01_tw</v>
      </c>
      <c r="P9" s="14"/>
      <c r="S9" s="188"/>
      <c r="T9" s="91"/>
      <c r="U9" s="91"/>
    </row>
    <row r="10" spans="2:21">
      <c r="B10" s="3" t="s">
        <v>610</v>
      </c>
      <c r="C10" s="139">
        <f>VLOOKUP(B10,[1]代號!$J:$K,2,0)</f>
        <v>10201004</v>
      </c>
      <c r="E10" s="121" t="s">
        <v>620</v>
      </c>
      <c r="F10" s="106"/>
      <c r="G10" s="106"/>
      <c r="H10" s="106"/>
      <c r="I10" s="106"/>
      <c r="J10" s="106"/>
      <c r="K10" s="106"/>
      <c r="L10" s="106"/>
      <c r="M10" s="106"/>
      <c r="N10" s="122">
        <f t="shared" si="0"/>
        <v>24</v>
      </c>
      <c r="O10" s="156" t="str">
        <f>$E$2&amp;"-"&amp;C10&amp;"-0"&amp;COUNTIF($C$8:C10,C10)&amp;"_tw"</f>
        <v>0307-10201004-02_tw</v>
      </c>
      <c r="P10" s="14"/>
      <c r="S10" s="188"/>
      <c r="T10" s="91"/>
      <c r="U10" s="91"/>
    </row>
    <row r="11" spans="2:21">
      <c r="B11" s="3" t="s">
        <v>130</v>
      </c>
      <c r="C11" s="139">
        <f>VLOOKUP(B11,[1]代號!$J:$K,2,0)</f>
        <v>10209001</v>
      </c>
      <c r="D11" s="137"/>
      <c r="E11" s="121" t="s">
        <v>615</v>
      </c>
      <c r="F11" s="123"/>
      <c r="G11" s="123"/>
      <c r="H11" s="123"/>
      <c r="I11" s="123"/>
      <c r="J11" s="123"/>
      <c r="K11" s="123"/>
      <c r="L11" s="123"/>
      <c r="M11" s="123"/>
      <c r="N11" s="122">
        <f t="shared" si="0"/>
        <v>17</v>
      </c>
      <c r="O11" s="156" t="str">
        <f>$E$2&amp;"-"&amp;C11&amp;"-0"&amp;COUNTIF($C$8:C11,C11)&amp;"_tw"</f>
        <v>0307-10209001-02_tw</v>
      </c>
      <c r="P11" s="14"/>
      <c r="S11" s="91"/>
      <c r="T11" s="91"/>
      <c r="U11" s="91"/>
    </row>
    <row r="12" spans="2:21">
      <c r="B12" s="3" t="s">
        <v>609</v>
      </c>
      <c r="C12" s="139">
        <f>VLOOKUP(B12,[1]代號!$J:$K,2,0)</f>
        <v>10209003</v>
      </c>
      <c r="D12" s="137"/>
      <c r="E12" s="121" t="s">
        <v>616</v>
      </c>
      <c r="F12" s="123"/>
      <c r="G12" s="123"/>
      <c r="H12" s="123"/>
      <c r="I12" s="123"/>
      <c r="J12" s="123"/>
      <c r="K12" s="123"/>
      <c r="L12" s="123"/>
      <c r="M12" s="123"/>
      <c r="N12" s="122">
        <f t="shared" si="0"/>
        <v>13</v>
      </c>
      <c r="O12" s="156" t="str">
        <f>$E$2&amp;"-"&amp;C12&amp;"-0"&amp;COUNTIF($C$8:C12,C12)&amp;"_tw"</f>
        <v>0307-10209003-01_tw</v>
      </c>
      <c r="P12" s="14"/>
      <c r="S12" s="91"/>
      <c r="T12" s="91"/>
      <c r="U12" s="91"/>
    </row>
    <row r="13" spans="2:21">
      <c r="B13" s="3" t="s">
        <v>610</v>
      </c>
      <c r="C13" s="139">
        <f>VLOOKUP(B13,[1]代號!$J:$K,2,0)</f>
        <v>10201004</v>
      </c>
      <c r="D13" s="137"/>
      <c r="E13" s="121" t="s">
        <v>618</v>
      </c>
      <c r="F13" s="123"/>
      <c r="G13" s="123"/>
      <c r="H13" s="123"/>
      <c r="I13" s="123"/>
      <c r="J13" s="123"/>
      <c r="K13" s="123"/>
      <c r="L13" s="123"/>
      <c r="M13" s="123"/>
      <c r="N13" s="122">
        <f t="shared" si="0"/>
        <v>3</v>
      </c>
      <c r="O13" s="156" t="str">
        <f>$E$2&amp;"-"&amp;C13&amp;"-0"&amp;COUNTIF($C$8:C13,C13)&amp;"_tw"</f>
        <v>0307-10201004-03_tw</v>
      </c>
      <c r="P13" s="14"/>
    </row>
    <row r="14" spans="2:21">
      <c r="B14" s="3" t="s">
        <v>609</v>
      </c>
      <c r="C14" s="139">
        <f>VLOOKUP(B14,[1]代號!$J:$K,2,0)</f>
        <v>10209003</v>
      </c>
      <c r="D14" s="137"/>
      <c r="E14" s="121" t="s">
        <v>633</v>
      </c>
      <c r="F14" s="123"/>
      <c r="G14" s="123"/>
      <c r="H14" s="123"/>
      <c r="I14" s="123"/>
      <c r="J14" s="123"/>
      <c r="K14" s="123"/>
      <c r="L14" s="123"/>
      <c r="M14" s="123"/>
      <c r="N14" s="122">
        <f t="shared" si="0"/>
        <v>7</v>
      </c>
      <c r="O14" s="156" t="str">
        <f>$E$2&amp;"-"&amp;C14&amp;"-0"&amp;COUNTIF($C$8:C14,C14)&amp;"_tw"</f>
        <v>0307-10209003-02_tw</v>
      </c>
      <c r="P14" s="14"/>
    </row>
    <row r="15" spans="2:21">
      <c r="B15" s="52" t="s">
        <v>554</v>
      </c>
      <c r="C15" s="139"/>
      <c r="D15" s="184"/>
      <c r="E15" s="53" t="s">
        <v>621</v>
      </c>
      <c r="F15" s="123"/>
      <c r="G15" s="123"/>
      <c r="H15" s="123"/>
      <c r="I15" s="123"/>
      <c r="J15" s="123"/>
      <c r="K15" s="123"/>
      <c r="L15" s="123"/>
      <c r="M15" s="123"/>
      <c r="N15" s="122"/>
      <c r="O15" s="156"/>
      <c r="P15" s="14"/>
      <c r="S15" s="91"/>
    </row>
    <row r="16" spans="2:21">
      <c r="B16" s="52" t="s">
        <v>547</v>
      </c>
      <c r="C16" s="139"/>
      <c r="D16" s="184"/>
      <c r="E16" s="53" t="s">
        <v>548</v>
      </c>
      <c r="F16" s="106"/>
      <c r="G16" s="106"/>
      <c r="H16" s="106"/>
      <c r="I16" s="106"/>
      <c r="J16" s="106"/>
      <c r="K16" s="106"/>
      <c r="L16" s="106"/>
      <c r="M16" s="106"/>
      <c r="N16" s="122"/>
      <c r="O16" s="156"/>
      <c r="P16" s="14"/>
      <c r="S16" s="188"/>
    </row>
    <row r="17" spans="2:18">
      <c r="B17" s="3" t="s">
        <v>612</v>
      </c>
      <c r="C17" s="139">
        <f>VLOOKUP(B17,[1]代號!$J:$K,2,0)</f>
        <v>10201003</v>
      </c>
      <c r="D17" s="184"/>
      <c r="E17" s="120" t="s">
        <v>625</v>
      </c>
      <c r="F17" s="123"/>
      <c r="G17" s="123"/>
      <c r="H17" s="123"/>
      <c r="I17" s="123"/>
      <c r="J17" s="123"/>
      <c r="K17" s="123"/>
      <c r="L17" s="123"/>
      <c r="M17" s="123"/>
      <c r="N17" s="122">
        <f t="shared" si="0"/>
        <v>13</v>
      </c>
      <c r="O17" s="156" t="str">
        <f>$E$2&amp;"-"&amp;C17&amp;"-0"&amp;COUNTIF($C$8:C17,C17)&amp;"_tw"</f>
        <v>0307-10201003-01_tw</v>
      </c>
      <c r="P17" s="14"/>
    </row>
    <row r="18" spans="2:18">
      <c r="B18" s="3" t="s">
        <v>130</v>
      </c>
      <c r="C18" s="139">
        <f>VLOOKUP(B18,[1]代號!$J:$K,2,0)</f>
        <v>10209001</v>
      </c>
      <c r="D18" s="140"/>
      <c r="E18" s="121" t="s">
        <v>619</v>
      </c>
      <c r="F18" s="123"/>
      <c r="G18" s="123"/>
      <c r="H18" s="123"/>
      <c r="I18" s="123"/>
      <c r="J18" s="123"/>
      <c r="K18" s="123"/>
      <c r="L18" s="123"/>
      <c r="M18" s="123"/>
      <c r="N18" s="122">
        <f t="shared" si="0"/>
        <v>6</v>
      </c>
      <c r="O18" s="156" t="str">
        <f>$E$2&amp;"-"&amp;C18&amp;"-0"&amp;COUNTIF($C$8:C18,C18)&amp;"_tw"</f>
        <v>0307-10209001-03_tw</v>
      </c>
      <c r="P18" s="14"/>
      <c r="R18"/>
    </row>
    <row r="19" spans="2:18">
      <c r="B19" s="3" t="s">
        <v>612</v>
      </c>
      <c r="C19" s="139">
        <f>VLOOKUP(B19,[1]代號!$J:$K,2,0)</f>
        <v>10201003</v>
      </c>
      <c r="D19" s="140"/>
      <c r="E19" s="120" t="s">
        <v>622</v>
      </c>
      <c r="F19" s="123"/>
      <c r="G19" s="123"/>
      <c r="H19" s="123"/>
      <c r="I19" s="123"/>
      <c r="J19" s="123"/>
      <c r="K19" s="123"/>
      <c r="L19" s="123"/>
      <c r="M19" s="123"/>
      <c r="N19" s="122">
        <f t="shared" si="0"/>
        <v>12</v>
      </c>
      <c r="O19" s="156" t="str">
        <f>$E$2&amp;"-"&amp;C19&amp;"-0"&amp;COUNTIF($C$8:C19,C19)&amp;"_tw"</f>
        <v>0307-10201003-02_tw</v>
      </c>
      <c r="P19" s="14"/>
    </row>
    <row r="20" spans="2:18">
      <c r="B20" s="3" t="s">
        <v>610</v>
      </c>
      <c r="C20" s="139">
        <f>VLOOKUP(B20,[1]代號!$J:$K,2,0)</f>
        <v>10201004</v>
      </c>
      <c r="D20" s="140"/>
      <c r="E20" s="120" t="s">
        <v>680</v>
      </c>
      <c r="F20" s="123"/>
      <c r="G20" s="123"/>
      <c r="H20" s="123"/>
      <c r="I20" s="123"/>
      <c r="J20" s="123"/>
      <c r="K20" s="123"/>
      <c r="L20" s="123"/>
      <c r="M20" s="123"/>
      <c r="N20" s="122">
        <f t="shared" si="0"/>
        <v>15</v>
      </c>
      <c r="O20" s="156" t="str">
        <f>$E$2&amp;"-"&amp;C20&amp;"-0"&amp;COUNTIF($C$8:C20,C20)&amp;"_tw"</f>
        <v>0307-10201004-04_tw</v>
      </c>
      <c r="P20" s="14"/>
    </row>
    <row r="21" spans="2:18">
      <c r="B21" s="3" t="s">
        <v>610</v>
      </c>
      <c r="C21" s="139">
        <f>VLOOKUP(B21,[1]代號!$J:$K,2,0)</f>
        <v>10201004</v>
      </c>
      <c r="D21" s="140"/>
      <c r="E21" s="121" t="s">
        <v>623</v>
      </c>
      <c r="F21" s="123"/>
      <c r="G21" s="123"/>
      <c r="H21" s="123"/>
      <c r="I21" s="123"/>
      <c r="J21" s="123"/>
      <c r="K21" s="123"/>
      <c r="L21" s="123"/>
      <c r="M21" s="123"/>
      <c r="N21" s="122">
        <f t="shared" si="0"/>
        <v>23</v>
      </c>
      <c r="O21" s="156" t="str">
        <f>$E$2&amp;"-"&amp;C21&amp;"-0"&amp;COUNTIF($C$8:C21,C21)&amp;"_tw"</f>
        <v>0307-10201004-05_tw</v>
      </c>
      <c r="P21" s="14"/>
    </row>
    <row r="22" spans="2:18">
      <c r="B22" s="3" t="s">
        <v>612</v>
      </c>
      <c r="C22" s="139">
        <f>VLOOKUP(B22,[1]代號!$J:$K,2,0)</f>
        <v>10201003</v>
      </c>
      <c r="D22" s="140"/>
      <c r="E22" s="121" t="s">
        <v>624</v>
      </c>
      <c r="F22" s="123"/>
      <c r="G22" s="123"/>
      <c r="H22" s="123"/>
      <c r="I22" s="123"/>
      <c r="J22" s="123"/>
      <c r="K22" s="123"/>
      <c r="L22" s="123"/>
      <c r="M22" s="123"/>
      <c r="N22" s="122">
        <f t="shared" si="0"/>
        <v>12</v>
      </c>
      <c r="O22" s="156" t="str">
        <f>$E$2&amp;"-"&amp;C22&amp;"-0"&amp;COUNTIF($C$8:C22,C22)&amp;"_tw"</f>
        <v>0307-10201003-03_tw</v>
      </c>
      <c r="P22" s="14"/>
    </row>
    <row r="23" spans="2:18">
      <c r="B23" s="3" t="s">
        <v>608</v>
      </c>
      <c r="C23" s="139"/>
      <c r="D23" s="140"/>
      <c r="E23" s="121" t="s">
        <v>634</v>
      </c>
      <c r="F23" s="123"/>
      <c r="G23" s="123"/>
      <c r="H23" s="123"/>
      <c r="I23" s="123"/>
      <c r="J23" s="123"/>
      <c r="K23" s="123"/>
      <c r="L23" s="123"/>
      <c r="M23" s="123"/>
      <c r="N23" s="122">
        <f t="shared" si="0"/>
        <v>20</v>
      </c>
      <c r="O23" s="156"/>
      <c r="P23" s="14"/>
    </row>
    <row r="24" spans="2:18">
      <c r="B24" s="3" t="s">
        <v>130</v>
      </c>
      <c r="C24" s="139">
        <f>VLOOKUP(B24,[1]代號!$J:$K,2,0)</f>
        <v>10209001</v>
      </c>
      <c r="D24" s="140"/>
      <c r="E24" s="121" t="s">
        <v>635</v>
      </c>
      <c r="F24" s="123"/>
      <c r="G24" s="123"/>
      <c r="H24" s="123"/>
      <c r="I24" s="123"/>
      <c r="J24" s="123"/>
      <c r="K24" s="123"/>
      <c r="L24" s="123"/>
      <c r="M24" s="123"/>
      <c r="N24" s="122">
        <f t="shared" si="0"/>
        <v>22</v>
      </c>
      <c r="O24" s="156" t="str">
        <f>$E$2&amp;"-"&amp;C24&amp;"-0"&amp;COUNTIF($C$8:C24,C24)&amp;"_tw"</f>
        <v>0307-10209001-04_tw</v>
      </c>
      <c r="P24" s="14"/>
    </row>
    <row r="25" spans="2:18">
      <c r="B25" s="71" t="s">
        <v>636</v>
      </c>
      <c r="C25" s="139"/>
      <c r="D25" s="192"/>
      <c r="E25" s="118" t="s">
        <v>637</v>
      </c>
      <c r="F25" s="123"/>
      <c r="G25" s="123"/>
      <c r="H25" s="123"/>
      <c r="I25" s="123"/>
      <c r="J25" s="123"/>
      <c r="K25" s="123"/>
      <c r="L25" s="123"/>
      <c r="M25" s="123"/>
      <c r="N25" s="122">
        <f t="shared" si="0"/>
        <v>7</v>
      </c>
      <c r="O25" s="156"/>
      <c r="P25" s="14"/>
    </row>
    <row r="26" spans="2:18">
      <c r="B26" s="71" t="s">
        <v>126</v>
      </c>
      <c r="C26" s="139"/>
      <c r="D26" s="140"/>
      <c r="E26" s="118" t="s">
        <v>638</v>
      </c>
      <c r="F26" s="121"/>
      <c r="G26" s="123"/>
      <c r="H26" s="123"/>
      <c r="I26" s="123"/>
      <c r="J26" s="123"/>
      <c r="K26" s="123"/>
      <c r="L26" s="123"/>
      <c r="M26" s="123"/>
      <c r="N26" s="122"/>
      <c r="O26" s="156"/>
      <c r="P26" s="14"/>
    </row>
    <row r="27" spans="2:18">
      <c r="B27" s="71" t="s">
        <v>108</v>
      </c>
      <c r="C27" s="139"/>
      <c r="D27" s="140"/>
      <c r="E27" s="118" t="s">
        <v>639</v>
      </c>
      <c r="F27" s="121"/>
      <c r="G27" s="123"/>
      <c r="H27" s="123"/>
      <c r="I27" s="123"/>
      <c r="J27" s="123"/>
      <c r="K27" s="123"/>
      <c r="L27" s="123"/>
      <c r="M27" s="123"/>
      <c r="N27" s="122"/>
      <c r="O27" s="156"/>
      <c r="P27" s="14"/>
    </row>
    <row r="28" spans="2:18">
      <c r="B28" s="3" t="s">
        <v>608</v>
      </c>
      <c r="C28" s="139"/>
      <c r="D28" s="184"/>
      <c r="E28" s="121" t="s">
        <v>641</v>
      </c>
      <c r="F28" s="121"/>
      <c r="G28" s="123"/>
      <c r="H28" s="123"/>
      <c r="I28" s="123"/>
      <c r="J28" s="123"/>
      <c r="K28" s="123"/>
      <c r="L28" s="123"/>
      <c r="M28" s="123"/>
      <c r="N28" s="122">
        <f t="shared" si="0"/>
        <v>8</v>
      </c>
      <c r="O28" s="156"/>
      <c r="P28" s="14"/>
    </row>
    <row r="29" spans="2:18">
      <c r="B29" s="71" t="s">
        <v>636</v>
      </c>
      <c r="C29" s="139"/>
      <c r="D29" s="192"/>
      <c r="E29" s="118" t="s">
        <v>640</v>
      </c>
      <c r="F29" s="123"/>
      <c r="G29" s="123"/>
      <c r="H29" s="123"/>
      <c r="I29" s="123"/>
      <c r="J29" s="123"/>
      <c r="K29" s="123"/>
      <c r="L29" s="123"/>
      <c r="M29" s="123"/>
      <c r="N29" s="122"/>
      <c r="O29" s="156"/>
      <c r="P29" s="14"/>
    </row>
    <row r="30" spans="2:18">
      <c r="B30" s="3" t="s">
        <v>130</v>
      </c>
      <c r="C30" s="139">
        <f>VLOOKUP(B30,[1]代號!$J:$K,2,0)</f>
        <v>10209001</v>
      </c>
      <c r="D30" s="140"/>
      <c r="E30" s="121" t="s">
        <v>644</v>
      </c>
      <c r="F30" s="123"/>
      <c r="G30" s="123"/>
      <c r="H30" s="123"/>
      <c r="I30" s="123"/>
      <c r="J30" s="123"/>
      <c r="K30" s="123"/>
      <c r="L30" s="123"/>
      <c r="M30" s="123"/>
      <c r="N30" s="122">
        <f t="shared" si="0"/>
        <v>27</v>
      </c>
      <c r="O30" s="156" t="str">
        <f>$E$2&amp;"-"&amp;C30&amp;"-0"&amp;COUNTIF($C$8:C30,C30)&amp;"_tw"</f>
        <v>0307-10209001-05_tw</v>
      </c>
      <c r="P30" s="14"/>
    </row>
    <row r="31" spans="2:18">
      <c r="B31" s="3" t="s">
        <v>612</v>
      </c>
      <c r="C31" s="139">
        <f>VLOOKUP(B31,[1]代號!$J:$K,2,0)</f>
        <v>10201003</v>
      </c>
      <c r="D31" s="140"/>
      <c r="E31" s="121" t="s">
        <v>681</v>
      </c>
      <c r="F31" s="123"/>
      <c r="G31" s="123"/>
      <c r="H31" s="123"/>
      <c r="I31" s="123"/>
      <c r="J31" s="123"/>
      <c r="K31" s="123"/>
      <c r="L31" s="123"/>
      <c r="M31" s="123"/>
      <c r="N31" s="122">
        <f t="shared" si="0"/>
        <v>24</v>
      </c>
      <c r="O31" s="156" t="str">
        <f>$E$2&amp;"-"&amp;C31&amp;"-0"&amp;COUNTIF($C$8:C31,C31)&amp;"_tw"</f>
        <v>0307-10201003-04_tw</v>
      </c>
      <c r="P31" s="14"/>
    </row>
    <row r="32" spans="2:18">
      <c r="B32" s="3" t="s">
        <v>612</v>
      </c>
      <c r="C32" s="139">
        <f>VLOOKUP(B32,[1]代號!$J:$K,2,0)</f>
        <v>10201003</v>
      </c>
      <c r="D32" s="140"/>
      <c r="E32" s="121" t="s">
        <v>682</v>
      </c>
      <c r="F32" s="123"/>
      <c r="G32" s="123"/>
      <c r="H32" s="123"/>
      <c r="I32" s="123"/>
      <c r="J32" s="123"/>
      <c r="K32" s="123"/>
      <c r="L32" s="123"/>
      <c r="M32" s="123"/>
      <c r="N32" s="122">
        <f t="shared" si="0"/>
        <v>16</v>
      </c>
      <c r="O32" s="156" t="str">
        <f>$E$2&amp;"-"&amp;C32&amp;"-0"&amp;COUNTIF($C$8:C32,C32)&amp;"_tw"</f>
        <v>0307-10201003-05_tw</v>
      </c>
      <c r="P32" s="14"/>
    </row>
    <row r="33" spans="2:21">
      <c r="B33" s="3" t="s">
        <v>612</v>
      </c>
      <c r="C33" s="139">
        <f>VLOOKUP(B33,[1]代號!$J:$K,2,0)</f>
        <v>10201003</v>
      </c>
      <c r="D33" s="140"/>
      <c r="E33" s="121" t="s">
        <v>683</v>
      </c>
      <c r="F33" s="123"/>
      <c r="G33" s="123"/>
      <c r="H33" s="123"/>
      <c r="I33" s="123"/>
      <c r="J33" s="123"/>
      <c r="K33" s="123"/>
      <c r="L33" s="123"/>
      <c r="M33" s="123"/>
      <c r="N33" s="122">
        <f t="shared" si="0"/>
        <v>26</v>
      </c>
      <c r="O33" s="156" t="str">
        <f>$E$2&amp;"-"&amp;C33&amp;"-0"&amp;COUNTIF($C$8:C33,C33)&amp;"_tw"</f>
        <v>0307-10201003-06_tw</v>
      </c>
      <c r="P33" s="14"/>
    </row>
    <row r="34" spans="2:21">
      <c r="B34" s="3" t="s">
        <v>612</v>
      </c>
      <c r="C34" s="139">
        <f>VLOOKUP(B34,[1]代號!$J:$K,2,0)</f>
        <v>10201003</v>
      </c>
      <c r="D34" s="140"/>
      <c r="E34" s="120" t="s">
        <v>684</v>
      </c>
      <c r="F34" s="123"/>
      <c r="G34" s="123"/>
      <c r="H34" s="123"/>
      <c r="I34" s="123"/>
      <c r="J34" s="123"/>
      <c r="K34" s="123"/>
      <c r="L34" s="123"/>
      <c r="M34" s="123"/>
      <c r="N34" s="122">
        <f t="shared" si="0"/>
        <v>14</v>
      </c>
      <c r="O34" s="156" t="str">
        <f>$E$2&amp;"-"&amp;C34&amp;"-0"&amp;COUNTIF($C$8:C34,C34)&amp;"_tw"</f>
        <v>0307-10201003-07_tw</v>
      </c>
      <c r="P34" s="14"/>
    </row>
    <row r="35" spans="2:21">
      <c r="B35" s="3" t="s">
        <v>610</v>
      </c>
      <c r="C35" s="139">
        <f>VLOOKUP(B35,[1]代號!$J:$K,2,0)</f>
        <v>10201004</v>
      </c>
      <c r="D35" s="140"/>
      <c r="E35" s="121" t="s">
        <v>626</v>
      </c>
      <c r="F35" s="123"/>
      <c r="G35" s="123"/>
      <c r="H35" s="123"/>
      <c r="I35" s="123"/>
      <c r="J35" s="123"/>
      <c r="K35" s="123"/>
      <c r="L35" s="123"/>
      <c r="M35" s="123"/>
      <c r="N35" s="122">
        <f t="shared" si="0"/>
        <v>12</v>
      </c>
      <c r="O35" s="156" t="str">
        <f>$E$2&amp;"-"&amp;C35&amp;"-0"&amp;COUNTIF($C$8:C35,C35)&amp;"_tw"</f>
        <v>0307-10201004-06_tw</v>
      </c>
      <c r="P35" s="14"/>
    </row>
    <row r="36" spans="2:21">
      <c r="B36" s="3" t="s">
        <v>612</v>
      </c>
      <c r="C36" s="139">
        <f>VLOOKUP(B36,[1]代號!$J:$K,2,0)</f>
        <v>10201003</v>
      </c>
      <c r="D36" s="140"/>
      <c r="E36" s="105" t="s">
        <v>643</v>
      </c>
      <c r="F36" s="123"/>
      <c r="G36" s="123"/>
      <c r="H36" s="123"/>
      <c r="I36" s="123"/>
      <c r="J36" s="123"/>
      <c r="K36" s="123"/>
      <c r="L36" s="123"/>
      <c r="M36" s="123"/>
      <c r="N36" s="122">
        <f t="shared" si="0"/>
        <v>22</v>
      </c>
      <c r="O36" s="156" t="str">
        <f>$E$2&amp;"-"&amp;C36&amp;"-0"&amp;COUNTIF($C$8:C36,C36)&amp;"_tw"</f>
        <v>0307-10201003-08_tw</v>
      </c>
      <c r="P36" s="14"/>
    </row>
    <row r="37" spans="2:21">
      <c r="B37" s="3" t="s">
        <v>608</v>
      </c>
      <c r="C37" s="139"/>
      <c r="D37" s="140"/>
      <c r="E37" s="121" t="s">
        <v>642</v>
      </c>
      <c r="F37" s="123"/>
      <c r="G37" s="123"/>
      <c r="H37" s="123"/>
      <c r="I37" s="123"/>
      <c r="J37" s="123"/>
      <c r="K37" s="123"/>
      <c r="L37" s="123"/>
      <c r="M37" s="123"/>
      <c r="N37" s="122">
        <f t="shared" si="0"/>
        <v>24</v>
      </c>
      <c r="O37" s="156"/>
      <c r="P37" s="14"/>
    </row>
    <row r="38" spans="2:21">
      <c r="B38" s="3" t="s">
        <v>612</v>
      </c>
      <c r="C38" s="139">
        <f>VLOOKUP(B38,[1]代號!$J:$K,2,0)</f>
        <v>10201003</v>
      </c>
      <c r="D38" s="184"/>
      <c r="E38" s="216" t="s">
        <v>761</v>
      </c>
      <c r="F38" s="123"/>
      <c r="G38" s="123"/>
      <c r="H38" s="123"/>
      <c r="I38" s="123"/>
      <c r="J38" s="123"/>
      <c r="K38" s="123"/>
      <c r="L38" s="123"/>
      <c r="M38" s="123"/>
      <c r="N38" s="122">
        <f t="shared" si="0"/>
        <v>25</v>
      </c>
      <c r="O38" s="156" t="str">
        <f>$E$2&amp;"-"&amp;C38&amp;"-0"&amp;COUNTIF($C$8:C38,C38)&amp;"_tw"</f>
        <v>0307-10201003-09_tw</v>
      </c>
      <c r="P38" s="15"/>
    </row>
    <row r="39" spans="2:21">
      <c r="B39" s="3" t="s">
        <v>612</v>
      </c>
      <c r="C39" s="139">
        <f>VLOOKUP(B39,[1]代號!$J:$K,2,0)</f>
        <v>10201003</v>
      </c>
      <c r="D39" s="184"/>
      <c r="E39" s="121" t="s">
        <v>685</v>
      </c>
      <c r="F39" s="123"/>
      <c r="G39" s="123"/>
      <c r="H39" s="123"/>
      <c r="I39" s="123"/>
      <c r="J39" s="123"/>
      <c r="K39" s="123"/>
      <c r="L39" s="123"/>
      <c r="M39" s="123"/>
      <c r="N39" s="122">
        <f t="shared" si="0"/>
        <v>27</v>
      </c>
      <c r="O39" s="156" t="str">
        <f>$E$2&amp;"-"&amp;C39&amp;"-"&amp;COUNTIF($C$8:C39,C39)&amp;"_tw"</f>
        <v>0307-10201003-10_tw</v>
      </c>
      <c r="P39" s="14"/>
    </row>
    <row r="40" spans="2:21">
      <c r="B40" s="3" t="s">
        <v>610</v>
      </c>
      <c r="C40" s="139">
        <f>VLOOKUP(B40,[1]代號!$J:$K,2,0)</f>
        <v>10201004</v>
      </c>
      <c r="D40" s="184"/>
      <c r="E40" s="121" t="s">
        <v>627</v>
      </c>
      <c r="F40" s="123"/>
      <c r="G40" s="123"/>
      <c r="H40" s="123"/>
      <c r="I40" s="123"/>
      <c r="J40" s="123"/>
      <c r="K40" s="123"/>
      <c r="L40" s="123"/>
      <c r="M40" s="123"/>
      <c r="N40" s="122">
        <f t="shared" si="0"/>
        <v>15</v>
      </c>
      <c r="O40" s="156" t="str">
        <f>$E$2&amp;"-"&amp;C40&amp;"-0"&amp;COUNTIF($C$8:C40,C40)&amp;"_tw"</f>
        <v>0307-10201004-07_tw</v>
      </c>
      <c r="P40" s="14"/>
      <c r="T40" s="92"/>
      <c r="U40"/>
    </row>
    <row r="41" spans="2:21">
      <c r="B41" s="3" t="s">
        <v>612</v>
      </c>
      <c r="C41" s="139">
        <f>VLOOKUP(B41,[1]代號!$J:$K,2,0)</f>
        <v>10201003</v>
      </c>
      <c r="D41" s="184"/>
      <c r="E41" s="120" t="s">
        <v>628</v>
      </c>
      <c r="F41" s="123"/>
      <c r="G41" s="123"/>
      <c r="H41" s="123"/>
      <c r="I41" s="123"/>
      <c r="J41" s="123"/>
      <c r="K41" s="123"/>
      <c r="L41" s="123"/>
      <c r="M41" s="123"/>
      <c r="N41" s="122">
        <f t="shared" si="0"/>
        <v>15</v>
      </c>
      <c r="O41" s="156" t="str">
        <f>$E$2&amp;"-"&amp;C41&amp;"-"&amp;COUNTIF($C$8:C41,C41)&amp;"_tw"</f>
        <v>0307-10201003-11_tw</v>
      </c>
      <c r="P41" s="14"/>
      <c r="Q41" s="82"/>
      <c r="T41" s="92"/>
    </row>
    <row r="42" spans="2:21">
      <c r="B42" s="3" t="s">
        <v>130</v>
      </c>
      <c r="C42" s="139">
        <f>VLOOKUP(B42,[1]代號!$J:$K,2,0)</f>
        <v>10209001</v>
      </c>
      <c r="D42" s="184"/>
      <c r="E42" s="121" t="s">
        <v>629</v>
      </c>
      <c r="F42" s="123"/>
      <c r="G42" s="123"/>
      <c r="H42" s="123"/>
      <c r="I42" s="123"/>
      <c r="J42" s="123"/>
      <c r="K42" s="123"/>
      <c r="L42" s="123"/>
      <c r="M42" s="123"/>
      <c r="N42" s="122">
        <f t="shared" si="0"/>
        <v>10</v>
      </c>
      <c r="O42" s="156" t="str">
        <f>$E$2&amp;"-"&amp;C42&amp;"-0"&amp;COUNTIF($C$8:C42,C42)&amp;"_tw"</f>
        <v>0307-10209001-06_tw</v>
      </c>
      <c r="P42" s="14"/>
      <c r="Q42" s="76"/>
      <c r="T42" s="92"/>
    </row>
    <row r="43" spans="2:21">
      <c r="B43" s="3" t="s">
        <v>130</v>
      </c>
      <c r="C43" s="139">
        <f>VLOOKUP(B43,[1]代號!$J:$K,2,0)</f>
        <v>10209001</v>
      </c>
      <c r="D43" s="184"/>
      <c r="E43" s="121" t="s">
        <v>630</v>
      </c>
      <c r="F43" s="123"/>
      <c r="G43" s="123"/>
      <c r="H43" s="123"/>
      <c r="I43" s="123"/>
      <c r="J43" s="123"/>
      <c r="K43" s="123"/>
      <c r="L43" s="123"/>
      <c r="M43" s="123"/>
      <c r="N43" s="122">
        <f t="shared" si="0"/>
        <v>11</v>
      </c>
      <c r="O43" s="156" t="str">
        <f>$E$2&amp;"-"&amp;C43&amp;"-0"&amp;COUNTIF($C$8:C43,C43)&amp;"_tw"</f>
        <v>0307-10209001-07_tw</v>
      </c>
      <c r="P43" s="14"/>
      <c r="T43" s="92"/>
    </row>
    <row r="44" spans="2:21">
      <c r="B44" s="3" t="s">
        <v>608</v>
      </c>
      <c r="C44" s="139"/>
      <c r="D44" s="184"/>
      <c r="E44" s="121" t="s">
        <v>631</v>
      </c>
      <c r="F44" s="123"/>
      <c r="G44" s="123"/>
      <c r="H44" s="123"/>
      <c r="I44" s="123"/>
      <c r="J44" s="123"/>
      <c r="K44" s="123"/>
      <c r="L44" s="123"/>
      <c r="M44" s="106"/>
      <c r="N44" s="122">
        <f t="shared" si="0"/>
        <v>25</v>
      </c>
      <c r="O44" s="156"/>
      <c r="P44" s="14"/>
      <c r="T44" s="92"/>
    </row>
    <row r="45" spans="2:21">
      <c r="B45" s="3" t="s">
        <v>130</v>
      </c>
      <c r="C45" s="139">
        <f>VLOOKUP(B45,[1]代號!$J:$K,2,0)</f>
        <v>10209001</v>
      </c>
      <c r="D45" s="184"/>
      <c r="E45" s="120" t="s">
        <v>632</v>
      </c>
      <c r="F45" s="123"/>
      <c r="G45" s="123"/>
      <c r="H45" s="123"/>
      <c r="I45" s="123"/>
      <c r="J45" s="123"/>
      <c r="K45" s="123"/>
      <c r="L45" s="123"/>
      <c r="M45" s="106"/>
      <c r="N45" s="122">
        <f t="shared" si="0"/>
        <v>18</v>
      </c>
      <c r="O45" s="156" t="str">
        <f>$E$2&amp;"-"&amp;C45&amp;"-0"&amp;COUNTIF($C$8:C45,C45)&amp;"_tw"</f>
        <v>0307-10209001-08_tw</v>
      </c>
      <c r="P45" s="14"/>
      <c r="T45" s="92"/>
    </row>
    <row r="46" spans="2:21">
      <c r="B46" s="3" t="s">
        <v>612</v>
      </c>
      <c r="C46" s="139">
        <f>VLOOKUP(B46,[1]代號!$J:$K,2,0)</f>
        <v>10201003</v>
      </c>
      <c r="D46" s="184"/>
      <c r="E46" s="128" t="s">
        <v>759</v>
      </c>
      <c r="F46" s="106"/>
      <c r="G46" s="106"/>
      <c r="H46" s="106"/>
      <c r="I46" s="106"/>
      <c r="J46" s="106"/>
      <c r="K46" s="106"/>
      <c r="L46" s="106"/>
      <c r="M46" s="106"/>
      <c r="N46" s="122">
        <f t="shared" si="0"/>
        <v>19</v>
      </c>
      <c r="O46" s="156" t="str">
        <f>$E$2&amp;"-"&amp;C46&amp;"-"&amp;COUNTIF($C$8:C46,C46)&amp;"_tw"</f>
        <v>0307-10201003-12_tw</v>
      </c>
      <c r="P46" s="14"/>
      <c r="T46" s="92"/>
    </row>
    <row r="47" spans="2:21">
      <c r="B47" s="3" t="s">
        <v>610</v>
      </c>
      <c r="C47" s="139">
        <f>VLOOKUP(B47,[1]代號!$J:$K,2,0)</f>
        <v>10201004</v>
      </c>
      <c r="D47" s="184"/>
      <c r="E47" s="216" t="s">
        <v>760</v>
      </c>
      <c r="F47" s="123"/>
      <c r="G47" s="123"/>
      <c r="H47" s="123"/>
      <c r="I47" s="123"/>
      <c r="J47" s="123"/>
      <c r="K47" s="123"/>
      <c r="L47" s="123"/>
      <c r="M47" s="123"/>
      <c r="N47" s="122">
        <f t="shared" si="0"/>
        <v>10</v>
      </c>
      <c r="O47" s="156" t="str">
        <f>$E$2&amp;"-"&amp;C47&amp;"-0"&amp;COUNTIF($C$8:C47,C47)&amp;"_tw"</f>
        <v>0307-10201004-08_tw</v>
      </c>
      <c r="P47" s="14"/>
      <c r="T47" s="92"/>
    </row>
    <row r="48" spans="2:21">
      <c r="B48" s="3" t="s">
        <v>130</v>
      </c>
      <c r="C48" s="139">
        <f>VLOOKUP(B48,[1]代號!$J:$K,2,0)</f>
        <v>10209001</v>
      </c>
      <c r="D48" s="184"/>
      <c r="E48" s="105" t="s">
        <v>649</v>
      </c>
      <c r="F48" s="106"/>
      <c r="G48" s="106"/>
      <c r="H48" s="106"/>
      <c r="I48" s="106"/>
      <c r="J48" s="106"/>
      <c r="K48" s="106"/>
      <c r="L48" s="106"/>
      <c r="M48" s="116"/>
      <c r="N48" s="122">
        <f t="shared" si="0"/>
        <v>17</v>
      </c>
      <c r="O48" s="156" t="str">
        <f>$E$2&amp;"-"&amp;C48&amp;"-0"&amp;COUNTIF($C$8:C48,C48)&amp;"_tw"</f>
        <v>0307-10209001-09_tw</v>
      </c>
      <c r="P48" s="14"/>
      <c r="T48" s="92"/>
    </row>
    <row r="49" spans="1:20">
      <c r="B49" s="3" t="s">
        <v>612</v>
      </c>
      <c r="C49" s="139">
        <f>VLOOKUP(B49,[1]代號!$J:$K,2,0)</f>
        <v>10201003</v>
      </c>
      <c r="D49" s="184"/>
      <c r="E49" s="121" t="s">
        <v>686</v>
      </c>
      <c r="F49" s="123"/>
      <c r="G49" s="123"/>
      <c r="H49" s="123"/>
      <c r="I49" s="123"/>
      <c r="J49" s="123"/>
      <c r="K49" s="123"/>
      <c r="L49" s="123"/>
      <c r="M49" s="123"/>
      <c r="N49" s="122">
        <f t="shared" si="0"/>
        <v>11</v>
      </c>
      <c r="O49" s="156" t="str">
        <f>$E$2&amp;"-"&amp;C49&amp;"-"&amp;COUNTIF($C$8:C49,C49)&amp;"_tw"</f>
        <v>0307-10201003-13_tw</v>
      </c>
      <c r="P49" s="14"/>
      <c r="T49" s="92"/>
    </row>
    <row r="50" spans="1:20" s="4" customFormat="1">
      <c r="B50" s="200" t="s">
        <v>645</v>
      </c>
      <c r="C50" s="246"/>
      <c r="D50" s="247"/>
      <c r="E50" s="201" t="s">
        <v>657</v>
      </c>
      <c r="F50" s="202"/>
      <c r="G50" s="202"/>
      <c r="H50" s="202"/>
      <c r="I50" s="202"/>
      <c r="J50" s="202"/>
      <c r="K50" s="202"/>
      <c r="L50" s="202"/>
      <c r="M50" s="203"/>
      <c r="N50" s="203">
        <f t="shared" si="0"/>
        <v>8</v>
      </c>
      <c r="O50" s="204"/>
      <c r="P50" s="205"/>
      <c r="Q50" s="4" t="s">
        <v>652</v>
      </c>
    </row>
    <row r="51" spans="1:20" ht="16.5" customHeight="1">
      <c r="B51" s="3" t="s">
        <v>612</v>
      </c>
      <c r="C51" s="139">
        <f>VLOOKUP(B51,[1]代號!$J:$K,2,0)</f>
        <v>10201003</v>
      </c>
      <c r="D51" s="140"/>
      <c r="E51" s="120" t="s">
        <v>655</v>
      </c>
      <c r="F51" s="123"/>
      <c r="G51" s="123"/>
      <c r="H51" s="123"/>
      <c r="I51" s="123"/>
      <c r="J51" s="123"/>
      <c r="K51" s="123"/>
      <c r="L51" s="123"/>
      <c r="M51" s="14"/>
      <c r="N51" s="122">
        <f t="shared" si="0"/>
        <v>11</v>
      </c>
      <c r="O51" s="156" t="str">
        <f>$E$2&amp;"-"&amp;C51&amp;"-"&amp;COUNTIF($C$8:C51,C51)&amp;"_tw"</f>
        <v>0307-10201003-14_tw</v>
      </c>
      <c r="P51" s="157"/>
    </row>
    <row r="52" spans="1:20" ht="16.5" customHeight="1">
      <c r="B52" s="3" t="s">
        <v>610</v>
      </c>
      <c r="C52" s="139">
        <f>VLOOKUP(B52,[1]代號!$J:$K,2,0)</f>
        <v>10201004</v>
      </c>
      <c r="D52" s="140"/>
      <c r="E52" s="120" t="s">
        <v>658</v>
      </c>
      <c r="F52" s="123"/>
      <c r="G52" s="123"/>
      <c r="H52" s="123"/>
      <c r="I52" s="123"/>
      <c r="J52" s="123"/>
      <c r="K52" s="123"/>
      <c r="L52" s="123"/>
      <c r="M52" s="14"/>
      <c r="N52" s="122">
        <f t="shared" si="0"/>
        <v>12</v>
      </c>
      <c r="O52" s="156" t="str">
        <f>$E$2&amp;"-"&amp;C52&amp;"-0"&amp;COUNTIF($C$8:C52,C52)&amp;"_tw"</f>
        <v>0307-10201004-09_tw</v>
      </c>
      <c r="P52" s="157"/>
    </row>
    <row r="53" spans="1:20" s="4" customFormat="1">
      <c r="B53" s="200" t="s">
        <v>661</v>
      </c>
      <c r="C53" s="246"/>
      <c r="D53" s="248"/>
      <c r="E53" s="201" t="s">
        <v>651</v>
      </c>
      <c r="F53" s="202"/>
      <c r="G53" s="202"/>
      <c r="H53" s="202"/>
      <c r="I53" s="202"/>
      <c r="J53" s="202"/>
      <c r="K53" s="202"/>
      <c r="L53" s="202"/>
      <c r="M53" s="203"/>
      <c r="N53" s="203"/>
      <c r="O53" s="204"/>
      <c r="P53" s="205"/>
      <c r="Q53" s="4" t="s">
        <v>654</v>
      </c>
    </row>
    <row r="54" spans="1:20" ht="16.5" customHeight="1">
      <c r="B54" s="3" t="s">
        <v>612</v>
      </c>
      <c r="C54" s="139">
        <f>VLOOKUP(B54,[1]代號!$J:$K,2,0)</f>
        <v>10201003</v>
      </c>
      <c r="E54" s="120" t="s">
        <v>659</v>
      </c>
      <c r="F54" s="123"/>
      <c r="G54" s="123"/>
      <c r="H54" s="123"/>
      <c r="I54" s="123"/>
      <c r="J54" s="123"/>
      <c r="K54" s="123"/>
      <c r="L54" s="123"/>
      <c r="M54" s="14"/>
      <c r="N54" s="122">
        <f t="shared" si="0"/>
        <v>11</v>
      </c>
      <c r="O54" s="156" t="str">
        <f>$E$2&amp;"-"&amp;C54&amp;"-"&amp;COUNTIF($C$8:C54,C54)&amp;"_tw"</f>
        <v>0307-10201003-15_tw</v>
      </c>
      <c r="P54" s="157"/>
    </row>
    <row r="55" spans="1:20" ht="16.5" customHeight="1">
      <c r="B55" s="3" t="s">
        <v>610</v>
      </c>
      <c r="C55" s="139">
        <f>VLOOKUP(B55,[1]代號!$J:$K,2,0)</f>
        <v>10201004</v>
      </c>
      <c r="E55" s="120" t="s">
        <v>660</v>
      </c>
      <c r="F55" s="123"/>
      <c r="G55" s="123"/>
      <c r="H55" s="123"/>
      <c r="I55" s="123"/>
      <c r="J55" s="123"/>
      <c r="K55" s="123"/>
      <c r="L55" s="123"/>
      <c r="M55" s="14"/>
      <c r="N55" s="122">
        <f t="shared" ref="N55" si="1">LEN(E55)</f>
        <v>12</v>
      </c>
      <c r="O55" s="156" t="str">
        <f>$E$2&amp;"-"&amp;C55&amp;"-0"&amp;COUNTIF($C$8:C55,C55)&amp;"_tw"</f>
        <v>0307-10201004-010_tw</v>
      </c>
      <c r="P55" s="157"/>
    </row>
    <row r="56" spans="1:20" s="4" customFormat="1">
      <c r="B56" s="200" t="s">
        <v>662</v>
      </c>
      <c r="C56" s="246"/>
      <c r="D56" s="248"/>
      <c r="E56" s="201" t="s">
        <v>650</v>
      </c>
      <c r="F56" s="202"/>
      <c r="G56" s="202"/>
      <c r="H56" s="202"/>
      <c r="I56" s="202"/>
      <c r="J56" s="202"/>
      <c r="K56" s="202"/>
      <c r="L56" s="202"/>
      <c r="M56" s="203"/>
      <c r="N56" s="203"/>
      <c r="O56" s="204"/>
      <c r="P56" s="205"/>
      <c r="Q56" s="4" t="s">
        <v>653</v>
      </c>
    </row>
    <row r="57" spans="1:20" ht="16.5" customHeight="1">
      <c r="B57" s="3" t="s">
        <v>612</v>
      </c>
      <c r="C57" s="139">
        <f>VLOOKUP(B57,[1]代號!$J:$K,2,0)</f>
        <v>10201003</v>
      </c>
      <c r="E57" s="120" t="s">
        <v>678</v>
      </c>
      <c r="F57" s="123"/>
      <c r="G57" s="123"/>
      <c r="H57" s="123"/>
      <c r="I57" s="123"/>
      <c r="J57" s="123"/>
      <c r="K57" s="123"/>
      <c r="L57" s="123"/>
      <c r="M57" s="14"/>
      <c r="N57" s="122">
        <f t="shared" ref="N57" si="2">LEN(E57)</f>
        <v>19</v>
      </c>
      <c r="O57" s="156" t="str">
        <f>$E$2&amp;"-"&amp;C57&amp;"-"&amp;COUNTIF($C$8:C57,C57)&amp;"_tw"</f>
        <v>0307-10201003-16_tw</v>
      </c>
      <c r="P57" s="157"/>
    </row>
    <row r="58" spans="1:20" ht="16.5" customHeight="1">
      <c r="B58" s="3" t="s">
        <v>610</v>
      </c>
      <c r="C58" s="139">
        <f>VLOOKUP(B58,[1]代號!$J:$K,2,0)</f>
        <v>10201004</v>
      </c>
      <c r="E58" s="120" t="s">
        <v>679</v>
      </c>
      <c r="F58" s="123"/>
      <c r="G58" s="123"/>
      <c r="H58" s="123"/>
      <c r="I58" s="123"/>
      <c r="J58" s="123"/>
      <c r="K58" s="123"/>
      <c r="L58" s="123"/>
      <c r="M58" s="14"/>
      <c r="N58" s="122">
        <f t="shared" ref="N58" si="3">LEN(E58)</f>
        <v>16</v>
      </c>
      <c r="O58" s="156" t="str">
        <f>$E$2&amp;"-"&amp;C58&amp;"-0"&amp;COUNTIF($C$8:C58,C58)&amp;"_tw"</f>
        <v>0307-10201004-011_tw</v>
      </c>
      <c r="P58" s="157"/>
    </row>
    <row r="59" spans="1:20" s="4" customFormat="1" ht="17.25" customHeight="1">
      <c r="B59" s="200" t="s">
        <v>647</v>
      </c>
      <c r="C59" s="246"/>
      <c r="D59" s="248"/>
      <c r="E59" s="201" t="s">
        <v>648</v>
      </c>
      <c r="F59" s="202"/>
      <c r="G59" s="202"/>
      <c r="H59" s="202"/>
      <c r="I59" s="202"/>
      <c r="J59" s="202"/>
      <c r="K59" s="202"/>
      <c r="L59" s="202"/>
      <c r="M59" s="203"/>
      <c r="N59" s="203"/>
      <c r="O59" s="204"/>
      <c r="P59" s="206"/>
    </row>
    <row r="60" spans="1:20" ht="16.5" customHeight="1">
      <c r="B60" s="3" t="s">
        <v>656</v>
      </c>
      <c r="C60" s="139">
        <f>VLOOKUP(B60,[1]代號!$J:$K,2,0)</f>
        <v>10209001</v>
      </c>
      <c r="D60" s="184"/>
      <c r="E60" s="120" t="s">
        <v>663</v>
      </c>
      <c r="F60" s="18"/>
      <c r="G60" s="18"/>
      <c r="H60" s="18"/>
      <c r="I60" s="18"/>
      <c r="J60" s="18"/>
      <c r="K60" s="18"/>
      <c r="L60" s="18"/>
      <c r="M60" s="55"/>
      <c r="N60" s="122">
        <f t="shared" ref="N60:N66" si="4">LEN(E60)</f>
        <v>19</v>
      </c>
      <c r="O60" s="156" t="str">
        <f>$E$2&amp;"-"&amp;C60&amp;"-"&amp;COUNTIF($C$8:C60,C60)&amp;"_tw"</f>
        <v>0307-10209001-10_tw</v>
      </c>
      <c r="P60" s="14"/>
      <c r="S60" s="91"/>
      <c r="T60" s="92"/>
    </row>
    <row r="61" spans="1:20" ht="16.5" customHeight="1">
      <c r="B61" s="3" t="s">
        <v>612</v>
      </c>
      <c r="C61" s="139">
        <f>VLOOKUP(B61,[1]代號!$J:$K,2,0)</f>
        <v>10201003</v>
      </c>
      <c r="D61" s="184"/>
      <c r="E61" s="121" t="s">
        <v>687</v>
      </c>
      <c r="F61" s="121"/>
      <c r="G61" s="121"/>
      <c r="H61" s="121"/>
      <c r="I61" s="121"/>
      <c r="J61" s="121"/>
      <c r="K61" s="121"/>
      <c r="L61" s="121"/>
      <c r="M61" s="55"/>
      <c r="N61" s="122">
        <f t="shared" si="4"/>
        <v>21</v>
      </c>
      <c r="O61" s="156" t="str">
        <f>$E$2&amp;"-"&amp;C61&amp;"-"&amp;COUNTIF($C$8:C61,C61)&amp;"_tw"</f>
        <v>0307-10201003-17_tw</v>
      </c>
      <c r="P61" s="14"/>
      <c r="S61" s="91"/>
      <c r="T61" s="92"/>
    </row>
    <row r="62" spans="1:20">
      <c r="A62" s="70" t="s">
        <v>752</v>
      </c>
      <c r="B62" s="3" t="s">
        <v>612</v>
      </c>
      <c r="C62" s="139">
        <f>VLOOKUP(B62,[1]代號!$J:$K,2,0)</f>
        <v>10201003</v>
      </c>
      <c r="D62" s="184"/>
      <c r="E62" s="216" t="s">
        <v>809</v>
      </c>
      <c r="F62" s="19"/>
      <c r="G62" s="19"/>
      <c r="H62" s="19"/>
      <c r="I62" s="19"/>
      <c r="J62" s="19"/>
      <c r="K62" s="19"/>
      <c r="L62" s="19"/>
      <c r="M62" s="15"/>
      <c r="N62" s="122">
        <f t="shared" si="4"/>
        <v>23</v>
      </c>
      <c r="O62" s="156" t="str">
        <f>$E$2&amp;"-"&amp;C62&amp;"-"&amp;COUNTIF($C$8:C62,C62)&amp;"_tw"</f>
        <v>0307-10201003-18_tw</v>
      </c>
      <c r="P62" s="14"/>
      <c r="T62" s="92"/>
    </row>
    <row r="63" spans="1:20" ht="17.25" customHeight="1">
      <c r="A63" s="70" t="s">
        <v>752</v>
      </c>
      <c r="B63" s="3" t="s">
        <v>610</v>
      </c>
      <c r="C63" s="139">
        <f>VLOOKUP(B63,[1]代號!$J:$K,2,0)</f>
        <v>10201004</v>
      </c>
      <c r="D63" s="184"/>
      <c r="E63" s="128" t="s">
        <v>828</v>
      </c>
      <c r="F63" s="19"/>
      <c r="G63" s="19"/>
      <c r="H63" s="19"/>
      <c r="I63" s="19"/>
      <c r="J63" s="19"/>
      <c r="K63" s="19"/>
      <c r="L63" s="19"/>
      <c r="M63" s="15"/>
      <c r="N63" s="122">
        <f>LEN(E63)</f>
        <v>15</v>
      </c>
      <c r="O63" s="156" t="str">
        <f>$E$2&amp;"-"&amp;C63&amp;"-0"&amp;COUNTIF($C$8:C63,C63)&amp;"_tw"</f>
        <v>0307-10201004-012_tw</v>
      </c>
      <c r="P63" s="14"/>
      <c r="S63" s="91"/>
    </row>
    <row r="64" spans="1:20" ht="16.5" customHeight="1">
      <c r="A64" s="70" t="s">
        <v>752</v>
      </c>
      <c r="B64" s="3" t="s">
        <v>609</v>
      </c>
      <c r="C64" s="139">
        <f>VLOOKUP(B64,[1]代號!$J:$K,2,0)</f>
        <v>10209003</v>
      </c>
      <c r="D64" s="184"/>
      <c r="E64" s="216" t="s">
        <v>753</v>
      </c>
      <c r="F64" s="19"/>
      <c r="G64" s="19"/>
      <c r="H64" s="19"/>
      <c r="I64" s="19"/>
      <c r="J64" s="19"/>
      <c r="K64" s="19"/>
      <c r="L64" s="19"/>
      <c r="M64" s="14"/>
      <c r="N64" s="122">
        <f t="shared" si="4"/>
        <v>11</v>
      </c>
      <c r="O64" s="156" t="str">
        <f>$E$2&amp;"-"&amp;C64&amp;"-0"&amp;COUNTIF($C$8:C64,C64)&amp;"_tw"</f>
        <v>0307-10209003-03_tw</v>
      </c>
      <c r="P64" s="14"/>
    </row>
    <row r="65" spans="1:19" ht="16.5" customHeight="1">
      <c r="A65" s="70" t="s">
        <v>752</v>
      </c>
      <c r="B65" s="3" t="s">
        <v>609</v>
      </c>
      <c r="C65" s="139">
        <f>VLOOKUP(B65,[1]代號!$J:$K,2,0)</f>
        <v>10209003</v>
      </c>
      <c r="D65" s="184"/>
      <c r="E65" s="216" t="s">
        <v>827</v>
      </c>
      <c r="F65" s="123"/>
      <c r="G65" s="123"/>
      <c r="H65" s="123"/>
      <c r="I65" s="123"/>
      <c r="J65" s="123"/>
      <c r="K65" s="123"/>
      <c r="L65" s="123"/>
      <c r="M65" s="14"/>
      <c r="N65" s="122">
        <f t="shared" si="4"/>
        <v>28</v>
      </c>
      <c r="O65" s="156" t="str">
        <f>$E$2&amp;"-"&amp;C65&amp;"-0"&amp;COUNTIF($C$8:C65,C65)&amp;"_tw"</f>
        <v>0307-10209003-04_tw</v>
      </c>
      <c r="P65" s="14"/>
    </row>
    <row r="66" spans="1:19" ht="16.5" customHeight="1">
      <c r="B66" s="3"/>
      <c r="C66" s="139"/>
      <c r="D66" s="184"/>
      <c r="E66" s="17"/>
      <c r="F66" s="19"/>
      <c r="G66" s="19"/>
      <c r="H66" s="19"/>
      <c r="I66" s="19"/>
      <c r="J66" s="19"/>
      <c r="K66" s="19"/>
      <c r="L66" s="19"/>
      <c r="M66" s="14"/>
      <c r="N66" s="122">
        <f t="shared" si="4"/>
        <v>0</v>
      </c>
      <c r="O66" s="156"/>
      <c r="P66" s="14"/>
      <c r="S66" s="91"/>
    </row>
    <row r="67" spans="1:19" ht="17.25" customHeight="1">
      <c r="B67" s="3"/>
      <c r="C67" s="139"/>
      <c r="D67" s="184"/>
      <c r="E67" s="104"/>
      <c r="F67" s="19"/>
      <c r="G67" s="19"/>
      <c r="H67" s="19"/>
      <c r="I67" s="19"/>
      <c r="J67" s="19"/>
      <c r="K67" s="19"/>
      <c r="L67" s="19"/>
      <c r="M67" s="15"/>
      <c r="N67" s="122"/>
      <c r="O67" s="156"/>
      <c r="P67" s="14"/>
    </row>
    <row r="68" spans="1:19" ht="16.5" customHeight="1">
      <c r="B68" s="3"/>
      <c r="C68" s="139"/>
      <c r="D68" s="184"/>
      <c r="E68" s="17"/>
      <c r="F68" s="19"/>
      <c r="G68" s="19"/>
      <c r="H68" s="19"/>
      <c r="I68" s="19"/>
      <c r="J68" s="19"/>
      <c r="K68" s="19"/>
      <c r="L68" s="19"/>
      <c r="M68" s="14"/>
      <c r="N68" s="124"/>
      <c r="O68" s="156"/>
      <c r="P68" s="14"/>
    </row>
    <row r="69" spans="1:19">
      <c r="C69" s="139"/>
      <c r="D69" s="184"/>
      <c r="E69" s="120"/>
      <c r="F69" s="123"/>
      <c r="G69" s="123"/>
      <c r="H69" s="123"/>
      <c r="I69" s="123"/>
      <c r="J69" s="123"/>
      <c r="K69" s="123"/>
      <c r="L69" s="123"/>
      <c r="M69" s="15"/>
      <c r="N69" s="122"/>
      <c r="O69" s="156"/>
      <c r="P69" s="14"/>
    </row>
    <row r="70" spans="1:19">
      <c r="C70" s="139"/>
      <c r="D70" s="184"/>
      <c r="E70" s="120"/>
      <c r="F70" s="123"/>
      <c r="G70" s="123"/>
      <c r="H70" s="123"/>
      <c r="I70" s="123"/>
      <c r="J70" s="123"/>
      <c r="K70" s="123"/>
      <c r="L70" s="123"/>
      <c r="M70" s="14"/>
      <c r="N70" s="122"/>
      <c r="O70" s="156"/>
      <c r="P70" s="14"/>
    </row>
    <row r="71" spans="1:19">
      <c r="C71" s="139"/>
      <c r="D71" s="184"/>
      <c r="E71" s="120"/>
      <c r="F71" s="123"/>
      <c r="G71" s="123"/>
      <c r="H71" s="123"/>
      <c r="I71" s="123"/>
      <c r="J71" s="123"/>
      <c r="K71" s="123"/>
      <c r="L71" s="123"/>
      <c r="M71" s="15"/>
      <c r="N71" s="122"/>
      <c r="O71" s="156"/>
      <c r="P71" s="14"/>
    </row>
    <row r="72" spans="1:19">
      <c r="C72" s="139"/>
      <c r="D72" s="184"/>
      <c r="E72" s="120"/>
      <c r="F72" s="123"/>
      <c r="G72" s="123"/>
      <c r="H72" s="123"/>
      <c r="I72" s="123"/>
      <c r="J72" s="123"/>
      <c r="K72" s="123"/>
      <c r="L72" s="123"/>
      <c r="M72" s="14"/>
      <c r="N72" s="124"/>
      <c r="O72" s="156"/>
      <c r="P72" s="14"/>
    </row>
    <row r="73" spans="1:19">
      <c r="C73" s="139"/>
      <c r="D73" s="184"/>
      <c r="E73" s="120"/>
      <c r="F73" s="123"/>
      <c r="G73" s="123"/>
      <c r="H73" s="123"/>
      <c r="I73" s="123"/>
      <c r="J73" s="123"/>
      <c r="K73" s="123"/>
      <c r="L73" s="123"/>
      <c r="M73" s="15"/>
      <c r="N73" s="122"/>
      <c r="O73" s="156"/>
      <c r="P73" s="14"/>
    </row>
    <row r="74" spans="1:19">
      <c r="C74" s="139"/>
      <c r="D74" s="184"/>
      <c r="E74" s="120"/>
      <c r="F74" s="123"/>
      <c r="G74" s="123"/>
      <c r="H74" s="123"/>
      <c r="I74" s="123"/>
      <c r="J74" s="123"/>
      <c r="K74" s="123"/>
      <c r="L74" s="123"/>
      <c r="M74" s="14"/>
      <c r="N74" s="122"/>
      <c r="O74" s="156"/>
      <c r="P74" s="14"/>
    </row>
    <row r="75" spans="1:19">
      <c r="C75" s="139"/>
      <c r="D75" s="184"/>
      <c r="E75" s="120"/>
      <c r="F75" s="123"/>
      <c r="G75" s="123"/>
      <c r="H75" s="123"/>
      <c r="I75" s="123"/>
      <c r="J75" s="123"/>
      <c r="K75" s="123"/>
      <c r="L75" s="123"/>
      <c r="M75" s="15"/>
      <c r="N75" s="122"/>
      <c r="O75" s="156"/>
      <c r="P75" s="14"/>
    </row>
    <row r="76" spans="1:19">
      <c r="C76" s="139"/>
      <c r="D76" s="184"/>
      <c r="E76" s="120"/>
      <c r="F76" s="123"/>
      <c r="G76" s="123"/>
      <c r="H76" s="123"/>
      <c r="I76" s="123"/>
      <c r="J76" s="123"/>
      <c r="K76" s="123"/>
      <c r="L76" s="123"/>
      <c r="M76" s="14"/>
      <c r="N76" s="124"/>
      <c r="O76" s="156"/>
      <c r="P76" s="14"/>
    </row>
    <row r="77" spans="1:19">
      <c r="C77" s="139"/>
      <c r="D77" s="184"/>
      <c r="E77" s="120"/>
      <c r="F77" s="123"/>
      <c r="G77" s="123"/>
      <c r="H77" s="123"/>
      <c r="I77" s="123"/>
      <c r="J77" s="123"/>
      <c r="K77" s="123"/>
      <c r="L77" s="123"/>
      <c r="M77" s="15"/>
      <c r="N77" s="122"/>
      <c r="O77" s="156"/>
      <c r="P77" s="14"/>
    </row>
    <row r="78" spans="1:19">
      <c r="C78" s="139"/>
      <c r="D78" s="184"/>
      <c r="E78" s="120"/>
      <c r="F78" s="123"/>
      <c r="G78" s="123"/>
      <c r="H78" s="123"/>
      <c r="I78" s="123"/>
      <c r="J78" s="123"/>
      <c r="K78" s="123"/>
      <c r="L78" s="123"/>
      <c r="M78" s="14"/>
      <c r="N78" s="122"/>
      <c r="O78" s="156"/>
      <c r="P78" s="14"/>
    </row>
    <row r="79" spans="1:19">
      <c r="C79" s="139"/>
      <c r="D79" s="184"/>
      <c r="E79" s="120"/>
      <c r="F79" s="123"/>
      <c r="G79" s="123"/>
      <c r="H79" s="123"/>
      <c r="I79" s="123"/>
      <c r="J79" s="123"/>
      <c r="K79" s="123"/>
      <c r="L79" s="123"/>
      <c r="M79" s="15"/>
      <c r="N79" s="122"/>
      <c r="O79" s="156"/>
      <c r="P79" s="14"/>
    </row>
    <row r="80" spans="1:19">
      <c r="C80" s="139"/>
      <c r="D80" s="184"/>
      <c r="E80" s="120"/>
      <c r="F80" s="123"/>
      <c r="G80" s="123"/>
      <c r="H80" s="123"/>
      <c r="I80" s="123"/>
      <c r="J80" s="123"/>
      <c r="K80" s="123"/>
      <c r="L80" s="123"/>
      <c r="M80" s="14"/>
      <c r="N80" s="124"/>
      <c r="O80" s="153"/>
      <c r="P80" s="15"/>
    </row>
    <row r="81" spans="3:16">
      <c r="C81" s="139"/>
      <c r="D81" s="184"/>
      <c r="E81" s="120"/>
      <c r="F81" s="123"/>
      <c r="G81" s="123"/>
      <c r="H81" s="123"/>
      <c r="I81" s="123"/>
      <c r="J81" s="123"/>
      <c r="K81" s="123"/>
      <c r="L81" s="123"/>
      <c r="M81" s="15"/>
      <c r="N81" s="122"/>
      <c r="O81" s="156"/>
      <c r="P81" s="14"/>
    </row>
    <row r="82" spans="3:16">
      <c r="C82" s="139"/>
      <c r="D82" s="184"/>
      <c r="E82" s="120"/>
      <c r="F82" s="123"/>
      <c r="G82" s="123"/>
      <c r="H82" s="123"/>
      <c r="I82" s="123"/>
      <c r="J82" s="123"/>
      <c r="K82" s="123"/>
      <c r="L82" s="123"/>
      <c r="M82" s="14"/>
      <c r="N82" s="122"/>
      <c r="O82" s="156"/>
      <c r="P82" s="14"/>
    </row>
    <row r="83" spans="3:16">
      <c r="C83" s="139"/>
      <c r="D83" s="184"/>
      <c r="E83" s="120"/>
      <c r="F83" s="123"/>
      <c r="G83" s="123"/>
      <c r="H83" s="123"/>
      <c r="I83" s="123"/>
      <c r="J83" s="123"/>
      <c r="K83" s="123"/>
      <c r="L83" s="123"/>
      <c r="M83" s="15"/>
      <c r="N83" s="122"/>
      <c r="O83" s="156"/>
      <c r="P83" s="14"/>
    </row>
    <row r="84" spans="3:16">
      <c r="C84" s="139"/>
      <c r="D84" s="184"/>
      <c r="E84" s="120"/>
      <c r="F84" s="123"/>
      <c r="G84" s="123"/>
      <c r="H84" s="123"/>
      <c r="I84" s="123"/>
      <c r="J84" s="123"/>
      <c r="K84" s="123"/>
      <c r="L84" s="123"/>
      <c r="M84" s="14"/>
      <c r="N84" s="124"/>
      <c r="O84" s="156"/>
      <c r="P84" s="14"/>
    </row>
    <row r="85" spans="3:16">
      <c r="C85" s="139"/>
      <c r="D85" s="184"/>
      <c r="E85" s="120"/>
      <c r="F85" s="123"/>
      <c r="G85" s="123"/>
      <c r="H85" s="123"/>
      <c r="I85" s="123"/>
      <c r="J85" s="123"/>
      <c r="K85" s="123"/>
      <c r="L85" s="123"/>
      <c r="M85" s="15"/>
      <c r="N85" s="122"/>
      <c r="O85" s="156"/>
      <c r="P85" s="14"/>
    </row>
    <row r="86" spans="3:16">
      <c r="C86" s="139"/>
      <c r="D86" s="184"/>
      <c r="E86" s="120"/>
      <c r="F86" s="123"/>
      <c r="G86" s="123"/>
      <c r="H86" s="123"/>
      <c r="I86" s="123"/>
      <c r="J86" s="123"/>
      <c r="K86" s="123"/>
      <c r="L86" s="123"/>
      <c r="M86" s="14"/>
      <c r="N86" s="122"/>
      <c r="O86" s="156"/>
      <c r="P86" s="14"/>
    </row>
    <row r="87" spans="3:16">
      <c r="C87" s="139"/>
      <c r="D87" s="184"/>
      <c r="E87" s="120"/>
      <c r="F87" s="123"/>
      <c r="G87" s="123"/>
      <c r="H87" s="123"/>
      <c r="I87" s="123"/>
      <c r="J87" s="123"/>
      <c r="K87" s="123"/>
      <c r="L87" s="123"/>
      <c r="M87" s="15"/>
      <c r="N87" s="122"/>
      <c r="O87" s="156"/>
      <c r="P87" s="14"/>
    </row>
    <row r="88" spans="3:16">
      <c r="C88" s="139"/>
      <c r="D88" s="184"/>
      <c r="E88" s="120"/>
      <c r="F88" s="123"/>
      <c r="G88" s="123"/>
      <c r="H88" s="123"/>
      <c r="I88" s="123"/>
      <c r="J88" s="123"/>
      <c r="K88" s="123"/>
      <c r="L88" s="123"/>
      <c r="M88" s="14"/>
      <c r="N88" s="124"/>
      <c r="O88" s="156"/>
      <c r="P88" s="14"/>
    </row>
    <row r="89" spans="3:16">
      <c r="C89" s="139"/>
      <c r="D89" s="184"/>
      <c r="E89" s="120"/>
      <c r="F89" s="123"/>
      <c r="G89" s="123"/>
      <c r="H89" s="123"/>
      <c r="I89" s="123"/>
      <c r="J89" s="123"/>
      <c r="K89" s="123"/>
      <c r="L89" s="123"/>
      <c r="M89" s="15"/>
      <c r="N89" s="122"/>
      <c r="O89" s="156"/>
      <c r="P89" s="14"/>
    </row>
    <row r="90" spans="3:16">
      <c r="C90" s="139"/>
      <c r="D90" s="184"/>
      <c r="E90" s="120"/>
      <c r="F90" s="123"/>
      <c r="G90" s="123"/>
      <c r="H90" s="123"/>
      <c r="I90" s="123"/>
      <c r="J90" s="123"/>
      <c r="K90" s="123"/>
      <c r="L90" s="123"/>
      <c r="M90" s="14"/>
      <c r="N90" s="122"/>
      <c r="O90" s="156"/>
      <c r="P90" s="14"/>
    </row>
    <row r="91" spans="3:16">
      <c r="C91" s="139"/>
      <c r="D91" s="184"/>
      <c r="E91" s="120"/>
      <c r="F91" s="123"/>
      <c r="G91" s="123"/>
      <c r="H91" s="123"/>
      <c r="I91" s="123"/>
      <c r="J91" s="123"/>
      <c r="K91" s="123"/>
      <c r="L91" s="123"/>
      <c r="M91" s="15"/>
      <c r="N91" s="122"/>
      <c r="O91" s="156"/>
      <c r="P91" s="14"/>
    </row>
    <row r="92" spans="3:16">
      <c r="C92" s="139"/>
      <c r="D92" s="184"/>
      <c r="E92" s="120"/>
      <c r="F92" s="123"/>
      <c r="G92" s="123"/>
      <c r="H92" s="123"/>
      <c r="I92" s="123"/>
      <c r="J92" s="123"/>
      <c r="K92" s="123"/>
      <c r="L92" s="123"/>
      <c r="M92" s="14"/>
      <c r="N92" s="124"/>
      <c r="O92" s="156"/>
      <c r="P92" s="14"/>
    </row>
    <row r="93" spans="3:16">
      <c r="C93" s="139"/>
      <c r="D93" s="184"/>
      <c r="E93" s="120"/>
      <c r="F93" s="123"/>
      <c r="G93" s="123"/>
      <c r="H93" s="123"/>
      <c r="I93" s="123"/>
      <c r="J93" s="123"/>
      <c r="K93" s="123"/>
      <c r="L93" s="123"/>
      <c r="M93" s="15"/>
      <c r="N93" s="122"/>
      <c r="O93" s="156"/>
      <c r="P93" s="14"/>
    </row>
    <row r="94" spans="3:16">
      <c r="C94" s="139"/>
      <c r="D94" s="184"/>
      <c r="E94" s="120"/>
      <c r="F94" s="123"/>
      <c r="G94" s="123"/>
      <c r="H94" s="123"/>
      <c r="I94" s="123"/>
      <c r="J94" s="123"/>
      <c r="K94" s="123"/>
      <c r="L94" s="123"/>
      <c r="M94" s="14"/>
      <c r="N94" s="122"/>
      <c r="O94" s="156"/>
      <c r="P94" s="14"/>
    </row>
    <row r="95" spans="3:16">
      <c r="C95" s="139"/>
      <c r="D95" s="184"/>
      <c r="E95" s="120"/>
      <c r="F95" s="123"/>
      <c r="G95" s="123"/>
      <c r="H95" s="123"/>
      <c r="I95" s="123"/>
      <c r="J95" s="123"/>
      <c r="K95" s="123"/>
      <c r="L95" s="123"/>
      <c r="M95" s="15"/>
      <c r="N95" s="122"/>
      <c r="O95" s="156"/>
      <c r="P95" s="14"/>
    </row>
    <row r="96" spans="3:16">
      <c r="C96" s="139"/>
      <c r="D96" s="184"/>
      <c r="E96" s="120"/>
      <c r="F96" s="123"/>
      <c r="G96" s="123"/>
      <c r="H96" s="123"/>
      <c r="I96" s="123"/>
      <c r="J96" s="123"/>
      <c r="K96" s="123"/>
      <c r="L96" s="123"/>
      <c r="M96" s="14"/>
      <c r="N96" s="124"/>
      <c r="O96" s="156"/>
      <c r="P96" s="14"/>
    </row>
    <row r="97" spans="3:16">
      <c r="C97" s="139"/>
      <c r="D97" s="184"/>
      <c r="E97" s="120"/>
      <c r="F97" s="123"/>
      <c r="G97" s="123"/>
      <c r="H97" s="123"/>
      <c r="I97" s="123"/>
      <c r="J97" s="123"/>
      <c r="K97" s="123"/>
      <c r="L97" s="123"/>
      <c r="M97" s="15"/>
      <c r="N97" s="122"/>
      <c r="O97" s="156"/>
      <c r="P97" s="14"/>
    </row>
    <row r="98" spans="3:16">
      <c r="C98" s="139"/>
      <c r="D98" s="184"/>
      <c r="E98" s="120"/>
      <c r="F98" s="123"/>
      <c r="G98" s="123"/>
      <c r="H98" s="123"/>
      <c r="I98" s="123"/>
      <c r="J98" s="123"/>
      <c r="K98" s="123"/>
      <c r="L98" s="123"/>
      <c r="M98" s="14"/>
      <c r="N98" s="122"/>
      <c r="O98" s="156"/>
      <c r="P98" s="14"/>
    </row>
    <row r="99" spans="3:16">
      <c r="C99" s="142"/>
      <c r="D99" s="184"/>
      <c r="E99" s="120"/>
      <c r="F99" s="123"/>
      <c r="G99" s="123"/>
      <c r="H99" s="123"/>
      <c r="I99" s="123"/>
      <c r="J99" s="123"/>
      <c r="K99" s="123"/>
      <c r="L99" s="123"/>
      <c r="M99" s="15"/>
      <c r="N99" s="122"/>
      <c r="O99" s="156"/>
      <c r="P99" s="14"/>
    </row>
    <row r="100" spans="3:16">
      <c r="C100" s="142"/>
      <c r="D100" s="184"/>
      <c r="E100" s="120"/>
      <c r="F100" s="123"/>
      <c r="G100" s="123"/>
      <c r="H100" s="123"/>
      <c r="I100" s="123"/>
      <c r="J100" s="123"/>
      <c r="K100" s="123"/>
      <c r="L100" s="123"/>
      <c r="M100" s="14"/>
      <c r="N100" s="124"/>
      <c r="O100" s="156"/>
      <c r="P100" s="14"/>
    </row>
    <row r="101" spans="3:16">
      <c r="C101" s="142"/>
      <c r="D101" s="140"/>
      <c r="E101" s="120"/>
      <c r="F101" s="123"/>
      <c r="G101" s="123"/>
      <c r="H101" s="123"/>
      <c r="I101" s="123"/>
      <c r="J101" s="123"/>
      <c r="K101" s="123"/>
      <c r="L101" s="123"/>
      <c r="M101" s="15"/>
      <c r="N101" s="122"/>
      <c r="O101" s="156"/>
      <c r="P101" s="14"/>
    </row>
    <row r="102" spans="3:16">
      <c r="C102" s="142"/>
      <c r="D102" s="140"/>
      <c r="E102" s="120"/>
      <c r="F102" s="123"/>
      <c r="G102" s="123"/>
      <c r="H102" s="123"/>
      <c r="I102" s="123"/>
      <c r="J102" s="123"/>
      <c r="K102" s="123"/>
      <c r="L102" s="123"/>
      <c r="M102" s="14"/>
      <c r="N102" s="122"/>
      <c r="O102" s="156"/>
      <c r="P102" s="14"/>
    </row>
    <row r="103" spans="3:16">
      <c r="C103" s="142"/>
      <c r="D103" s="140"/>
      <c r="E103" s="120"/>
      <c r="F103" s="123"/>
      <c r="G103" s="123"/>
      <c r="H103" s="123"/>
      <c r="I103" s="123"/>
      <c r="J103" s="123"/>
      <c r="K103" s="123"/>
      <c r="L103" s="123"/>
      <c r="M103" s="15"/>
      <c r="N103" s="122"/>
      <c r="O103" s="156"/>
      <c r="P103" s="14"/>
    </row>
    <row r="104" spans="3:16">
      <c r="C104" s="142"/>
      <c r="D104" s="140"/>
      <c r="E104" s="120"/>
      <c r="F104" s="123"/>
      <c r="G104" s="123"/>
      <c r="H104" s="123"/>
      <c r="I104" s="123"/>
      <c r="J104" s="123"/>
      <c r="K104" s="123"/>
      <c r="L104" s="123"/>
      <c r="M104" s="14"/>
      <c r="N104" s="124"/>
      <c r="O104" s="156"/>
      <c r="P104" s="14"/>
    </row>
    <row r="105" spans="3:16">
      <c r="C105" s="142"/>
      <c r="D105" s="140"/>
      <c r="E105" s="120"/>
      <c r="F105" s="123"/>
      <c r="G105" s="123"/>
      <c r="H105" s="123"/>
      <c r="I105" s="123"/>
      <c r="J105" s="123"/>
      <c r="K105" s="123"/>
      <c r="L105" s="123"/>
      <c r="M105" s="15"/>
      <c r="N105" s="122"/>
      <c r="O105" s="156"/>
      <c r="P105" s="14"/>
    </row>
    <row r="106" spans="3:16">
      <c r="C106" s="142"/>
      <c r="E106" s="120"/>
      <c r="F106" s="123"/>
      <c r="G106" s="123"/>
      <c r="H106" s="123"/>
      <c r="I106" s="123"/>
      <c r="J106" s="123"/>
      <c r="K106" s="123"/>
      <c r="L106" s="123"/>
      <c r="M106" s="14"/>
      <c r="N106" s="122"/>
      <c r="O106" s="156"/>
      <c r="P106" s="14"/>
    </row>
    <row r="107" spans="3:16">
      <c r="C107" s="142"/>
      <c r="E107" s="120"/>
      <c r="F107" s="123"/>
      <c r="G107" s="123"/>
      <c r="H107" s="123"/>
      <c r="I107" s="123"/>
      <c r="J107" s="123"/>
      <c r="K107" s="123"/>
      <c r="L107" s="123"/>
      <c r="M107" s="15"/>
      <c r="N107" s="122"/>
      <c r="O107" s="156"/>
      <c r="P107" s="14"/>
    </row>
    <row r="108" spans="3:16">
      <c r="C108" s="142"/>
      <c r="O108" s="2"/>
    </row>
    <row r="109" spans="3:16">
      <c r="C109" s="142"/>
      <c r="O109" s="2"/>
    </row>
    <row r="110" spans="3:16">
      <c r="C110" s="142"/>
      <c r="O110" s="2"/>
    </row>
    <row r="111" spans="3:16">
      <c r="C111" s="142"/>
      <c r="O111" s="2"/>
    </row>
    <row r="112" spans="3:16">
      <c r="C112" s="144"/>
      <c r="O112" s="2"/>
    </row>
    <row r="113" spans="15:15">
      <c r="O113" s="2"/>
    </row>
    <row r="114" spans="15:15">
      <c r="O114" s="2"/>
    </row>
    <row r="115" spans="15:15">
      <c r="O115" s="2"/>
    </row>
    <row r="116" spans="15:15">
      <c r="O116" s="2"/>
    </row>
    <row r="117" spans="15:15">
      <c r="O117" s="2"/>
    </row>
    <row r="118" spans="15:15">
      <c r="O118" s="2"/>
    </row>
    <row r="119" spans="15:15">
      <c r="O119" s="2"/>
    </row>
    <row r="120" spans="15:15">
      <c r="O120" s="2"/>
    </row>
  </sheetData>
  <autoFilter ref="B5:Q66">
    <filterColumn colId="3" showButton="0"/>
    <filterColumn colId="4" showButton="0"/>
    <filterColumn colId="5" showButton="0"/>
    <filterColumn colId="6" showButton="0"/>
    <filterColumn colId="7" showButton="0"/>
    <filterColumn colId="8" showButton="0"/>
    <filterColumn colId="9" showButton="0"/>
    <filterColumn colId="10" showButton="0"/>
  </autoFilter>
  <mergeCells count="2">
    <mergeCell ref="E5:M5"/>
    <mergeCell ref="E4:N4"/>
  </mergeCells>
  <phoneticPr fontId="5"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歷程</vt:lpstr>
      <vt:lpstr>大綱</vt:lpstr>
      <vt:lpstr>3-1白衣男子與貓咪</vt:lpstr>
      <vt:lpstr>3-2換裝</vt:lpstr>
      <vt:lpstr>3-3王國偶像</vt:lpstr>
      <vt:lpstr>3-4我們之間的關係</vt:lpstr>
      <vt:lpstr>3-5是你  ！</vt:lpstr>
      <vt:lpstr>3-6換裝</vt:lpstr>
      <vt:lpstr>3-7思念是一種病</vt:lpstr>
      <vt:lpstr>3-8一首歌的時間</vt:lpstr>
      <vt:lpstr>3-9換裝</vt:lpstr>
      <vt:lpstr>3-10不請自來的傢伙</vt:lpstr>
      <vt:lpstr>代號</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2019-05-14T13:13:17Z</dcterms:modified>
</cp:coreProperties>
</file>