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8800" windowHeight="12885" tabRatio="791" activeTab="2"/>
  </bookViews>
  <sheets>
    <sheet name="歷程" sheetId="18" r:id="rId1"/>
    <sheet name="大綱" sheetId="1" state="hidden" r:id="rId2"/>
    <sheet name="出遊劇情列表" sheetId="24" r:id="rId3"/>
    <sheet name="20200602" sheetId="37" r:id="rId4"/>
    <sheet name="20200601" sheetId="33" r:id="rId5"/>
    <sheet name="20200600" sheetId="19" r:id="rId6"/>
    <sheet name="代號" sheetId="23" r:id="rId7"/>
    <sheet name="20200601old" sheetId="31" r:id="rId8"/>
    <sheet name="20200602old" sheetId="32" r:id="rId9"/>
    <sheet name="20200604old" sheetId="34" r:id="rId10"/>
    <sheet name="20200605old" sheetId="35" r:id="rId11"/>
    <sheet name="20200606old" sheetId="36" r:id="rId12"/>
    <sheet name="20200608old" sheetId="38" r:id="rId13"/>
    <sheet name="20200609old" sheetId="39" r:id="rId14"/>
  </sheets>
  <externalReferences>
    <externalReference r:id="rId15"/>
  </externalReferences>
  <definedNames>
    <definedName name="_xlnm._FilterDatabase" localSheetId="5">'20200600'!$B$6:$Q$62</definedName>
    <definedName name="_xlnm._FilterDatabase" localSheetId="4">'20200601'!$B$6:$Q$64</definedName>
    <definedName name="_xlnm._FilterDatabase" localSheetId="7">'20200601old'!$B$6:$Q$59</definedName>
    <definedName name="_xlnm._FilterDatabase" localSheetId="3">'20200602'!$B$6:$Q$70</definedName>
    <definedName name="_xlnm._FilterDatabase" localSheetId="8">'20200602old'!$B$6:$Q$60</definedName>
    <definedName name="_xlnm._FilterDatabase" localSheetId="9">'20200604old'!$B$6:$Q$68</definedName>
    <definedName name="_xlnm._FilterDatabase" localSheetId="10">'20200605old'!$B$6:$Q$68</definedName>
    <definedName name="_xlnm._FilterDatabase" localSheetId="11">'20200606old'!$B$6:$Q$68</definedName>
    <definedName name="_xlnm._FilterDatabase" localSheetId="12">'20200608old'!$B$6:$Q$73</definedName>
    <definedName name="_xlnm._FilterDatabase" localSheetId="13">'20200609old'!$B$6:$Q$71</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N30" i="37" l="1"/>
  <c r="B30" i="37"/>
  <c r="N61" i="37" l="1"/>
  <c r="N62" i="37"/>
  <c r="B62" i="37"/>
  <c r="P47" i="37"/>
  <c r="N47" i="37"/>
  <c r="B47" i="37"/>
  <c r="N60" i="37"/>
  <c r="N57" i="37"/>
  <c r="B57" i="37"/>
  <c r="P56" i="37"/>
  <c r="N56" i="37"/>
  <c r="B56" i="37"/>
  <c r="P55" i="37"/>
  <c r="N55" i="37"/>
  <c r="B55" i="37"/>
  <c r="P54" i="37"/>
  <c r="N54" i="37"/>
  <c r="B54" i="37"/>
  <c r="P53" i="37"/>
  <c r="N53" i="37"/>
  <c r="B53" i="37"/>
  <c r="N52" i="37"/>
  <c r="P51" i="37"/>
  <c r="N51" i="37"/>
  <c r="B51" i="37"/>
  <c r="P50" i="37"/>
  <c r="N50" i="37"/>
  <c r="B50" i="37"/>
  <c r="P49" i="37"/>
  <c r="B49" i="37"/>
  <c r="N48" i="37"/>
  <c r="B48" i="37"/>
  <c r="P44" i="37"/>
  <c r="N44" i="37"/>
  <c r="B44" i="37"/>
  <c r="N43" i="37"/>
  <c r="N42" i="37"/>
  <c r="B42" i="37"/>
  <c r="P41" i="37"/>
  <c r="N41" i="37"/>
  <c r="B41" i="37"/>
  <c r="P40" i="37"/>
  <c r="N40" i="37"/>
  <c r="B40" i="37"/>
  <c r="P39" i="37"/>
  <c r="N39" i="37"/>
  <c r="B39" i="37"/>
  <c r="P38" i="37"/>
  <c r="N38" i="37"/>
  <c r="B38" i="37"/>
  <c r="P37" i="37"/>
  <c r="N37" i="37"/>
  <c r="B37" i="37"/>
  <c r="P36" i="37"/>
  <c r="N36" i="37"/>
  <c r="B36" i="37"/>
  <c r="N35" i="37"/>
  <c r="P34" i="37"/>
  <c r="N34" i="37"/>
  <c r="B34" i="37"/>
  <c r="P33" i="37"/>
  <c r="N33" i="37"/>
  <c r="B33" i="37"/>
  <c r="P32" i="37"/>
  <c r="B32" i="37"/>
  <c r="N31" i="37"/>
  <c r="B31" i="37"/>
  <c r="P14" i="37"/>
  <c r="N14" i="37"/>
  <c r="B14" i="37"/>
  <c r="B11" i="37"/>
  <c r="N11" i="37"/>
  <c r="P11" i="37"/>
  <c r="P47" i="33"/>
  <c r="N47" i="33"/>
  <c r="B47" i="33"/>
  <c r="N46" i="33"/>
  <c r="B46" i="33"/>
  <c r="O46" i="33" s="1"/>
  <c r="P45" i="33"/>
  <c r="N45" i="33"/>
  <c r="B45" i="33"/>
  <c r="O45" i="33" s="1"/>
  <c r="P44" i="33"/>
  <c r="N44" i="33"/>
  <c r="B44" i="33"/>
  <c r="O44" i="33" s="1"/>
  <c r="P43" i="33"/>
  <c r="N43" i="33"/>
  <c r="B43" i="33"/>
  <c r="O43" i="33" s="1"/>
  <c r="P42" i="33"/>
  <c r="N42" i="33"/>
  <c r="P41" i="33"/>
  <c r="N41" i="33"/>
  <c r="B41" i="33"/>
  <c r="O42" i="33" s="1"/>
  <c r="N38" i="33"/>
  <c r="P37" i="33"/>
  <c r="N37" i="33"/>
  <c r="B37" i="33"/>
  <c r="O37" i="33" s="1"/>
  <c r="P36" i="33"/>
  <c r="N36" i="33"/>
  <c r="B36" i="33"/>
  <c r="O36" i="33" s="1"/>
  <c r="P35" i="33"/>
  <c r="N35" i="33"/>
  <c r="B35" i="33"/>
  <c r="O35" i="33" s="1"/>
  <c r="O34" i="33"/>
  <c r="N34" i="33"/>
  <c r="B34" i="33"/>
  <c r="P33" i="33"/>
  <c r="O33" i="33"/>
  <c r="N33" i="33"/>
  <c r="B33" i="33"/>
  <c r="P32" i="33"/>
  <c r="O32" i="33"/>
  <c r="N32" i="33"/>
  <c r="B32" i="33"/>
  <c r="P31" i="33"/>
  <c r="O31" i="33"/>
  <c r="N31" i="33"/>
  <c r="B31" i="33"/>
  <c r="P30" i="33"/>
  <c r="O30" i="33"/>
  <c r="N30" i="33"/>
  <c r="P29" i="33"/>
  <c r="O29" i="33"/>
  <c r="N29" i="33"/>
  <c r="B29" i="33"/>
  <c r="O38" i="33" s="1"/>
  <c r="N17" i="33"/>
  <c r="B61" i="19"/>
  <c r="B62" i="19"/>
  <c r="P60" i="19"/>
  <c r="N60" i="19"/>
  <c r="B60" i="19"/>
  <c r="P57" i="19"/>
  <c r="N57" i="19"/>
  <c r="B57" i="19"/>
  <c r="P56" i="19"/>
  <c r="N56" i="19"/>
  <c r="B56" i="19"/>
  <c r="P55" i="19"/>
  <c r="N55" i="19"/>
  <c r="B55" i="19"/>
  <c r="P54" i="19"/>
  <c r="N54" i="19"/>
  <c r="B54" i="19"/>
  <c r="P53" i="19"/>
  <c r="N53" i="19"/>
  <c r="B53" i="19"/>
  <c r="P52" i="19"/>
  <c r="N52" i="19"/>
  <c r="B52" i="19"/>
  <c r="P51" i="19"/>
  <c r="N51" i="19"/>
  <c r="B51" i="19"/>
  <c r="P50" i="19"/>
  <c r="N50" i="19"/>
  <c r="B50" i="19"/>
  <c r="P49" i="19"/>
  <c r="N49" i="19"/>
  <c r="P48" i="19"/>
  <c r="N48" i="19"/>
  <c r="B48" i="19"/>
  <c r="P47" i="19"/>
  <c r="N47" i="19"/>
  <c r="B47" i="19"/>
  <c r="P46" i="19"/>
  <c r="N46" i="19"/>
  <c r="B46" i="19"/>
  <c r="P45" i="19"/>
  <c r="N45" i="19"/>
  <c r="B45" i="19"/>
  <c r="P44" i="19"/>
  <c r="B44" i="19"/>
  <c r="P43" i="19"/>
  <c r="N43" i="19"/>
  <c r="B43" i="19"/>
  <c r="P40" i="19"/>
  <c r="B40" i="19"/>
  <c r="P39" i="19"/>
  <c r="N39" i="19"/>
  <c r="B39" i="19"/>
  <c r="P38" i="19"/>
  <c r="N38" i="19"/>
  <c r="B38" i="19"/>
  <c r="P37" i="19"/>
  <c r="N37" i="19"/>
  <c r="B37" i="19"/>
  <c r="P36" i="19"/>
  <c r="N36" i="19"/>
  <c r="B36" i="19"/>
  <c r="P35" i="19"/>
  <c r="N35" i="19"/>
  <c r="P34" i="19"/>
  <c r="N34" i="19"/>
  <c r="B34" i="19"/>
  <c r="P33" i="19"/>
  <c r="N33" i="19"/>
  <c r="B33" i="19"/>
  <c r="P32" i="19"/>
  <c r="N32" i="19"/>
  <c r="B32" i="19"/>
  <c r="P31" i="19"/>
  <c r="B31" i="19"/>
  <c r="P30" i="19"/>
  <c r="N30" i="19"/>
  <c r="B30" i="19"/>
  <c r="B12" i="19"/>
  <c r="N12" i="19"/>
  <c r="P12" i="19"/>
  <c r="O41" i="33" l="1"/>
  <c r="O47" i="33"/>
  <c r="N27" i="39"/>
  <c r="N27" i="38"/>
  <c r="N26" i="38"/>
  <c r="B26" i="38"/>
  <c r="P48" i="39"/>
  <c r="B48" i="39"/>
  <c r="P47" i="39"/>
  <c r="B47" i="39"/>
  <c r="P46" i="39"/>
  <c r="B46" i="39"/>
  <c r="P45" i="39"/>
  <c r="B45" i="39"/>
  <c r="P44" i="39"/>
  <c r="B44" i="39"/>
  <c r="P43" i="39"/>
  <c r="B43" i="39"/>
  <c r="P42" i="39"/>
  <c r="P41" i="39"/>
  <c r="P40" i="39"/>
  <c r="B40" i="39"/>
  <c r="P39" i="39"/>
  <c r="P38" i="39"/>
  <c r="P37" i="39"/>
  <c r="B37" i="39"/>
  <c r="P36" i="39"/>
  <c r="B36" i="39"/>
  <c r="N26" i="39"/>
  <c r="B26" i="39"/>
  <c r="P25" i="39"/>
  <c r="N25" i="39"/>
  <c r="B25" i="39"/>
  <c r="P24" i="39"/>
  <c r="N24" i="39"/>
  <c r="B24" i="39"/>
  <c r="P23" i="39"/>
  <c r="N23" i="39"/>
  <c r="B23" i="39"/>
  <c r="P22" i="39"/>
  <c r="N22" i="39"/>
  <c r="B22" i="39"/>
  <c r="P21" i="39"/>
  <c r="N21" i="39"/>
  <c r="B21" i="39"/>
  <c r="P20" i="39"/>
  <c r="N20" i="39"/>
  <c r="B20" i="39"/>
  <c r="N19" i="39"/>
  <c r="P18" i="39"/>
  <c r="N18" i="39"/>
  <c r="B18" i="39"/>
  <c r="P17" i="39"/>
  <c r="N17" i="39"/>
  <c r="B17" i="39"/>
  <c r="P16" i="39"/>
  <c r="B16" i="39"/>
  <c r="N15" i="39"/>
  <c r="B15" i="39"/>
  <c r="P14" i="39"/>
  <c r="B14" i="39"/>
  <c r="N13" i="39"/>
  <c r="P12" i="39"/>
  <c r="N12" i="39"/>
  <c r="B12" i="39"/>
  <c r="P11" i="39"/>
  <c r="B11" i="39"/>
  <c r="P10" i="39"/>
  <c r="N10" i="39"/>
  <c r="B10" i="39"/>
  <c r="P9" i="39"/>
  <c r="N9" i="39"/>
  <c r="B9" i="39"/>
  <c r="P8" i="39"/>
  <c r="B8" i="39"/>
  <c r="P7" i="39"/>
  <c r="B7" i="39"/>
  <c r="B22" i="38"/>
  <c r="N22" i="38"/>
  <c r="P22" i="38"/>
  <c r="B25" i="37"/>
  <c r="N25" i="37"/>
  <c r="P25" i="37"/>
  <c r="P50" i="38"/>
  <c r="B50" i="38"/>
  <c r="P49" i="38"/>
  <c r="B49" i="38"/>
  <c r="P48" i="38"/>
  <c r="B48" i="38"/>
  <c r="P47" i="38"/>
  <c r="B47" i="38"/>
  <c r="P46" i="38"/>
  <c r="B46" i="38"/>
  <c r="P45" i="38"/>
  <c r="B45" i="38"/>
  <c r="P44" i="38"/>
  <c r="P43" i="38"/>
  <c r="P42" i="38"/>
  <c r="B42" i="38"/>
  <c r="P41" i="38"/>
  <c r="P40" i="38"/>
  <c r="P39" i="38"/>
  <c r="B39" i="38"/>
  <c r="P38" i="38"/>
  <c r="B38" i="38"/>
  <c r="P28" i="38"/>
  <c r="N28" i="38"/>
  <c r="B28" i="38"/>
  <c r="P25" i="38"/>
  <c r="N25" i="38"/>
  <c r="B25" i="38"/>
  <c r="P24" i="38"/>
  <c r="N24" i="38"/>
  <c r="B24" i="38"/>
  <c r="P23" i="38"/>
  <c r="N23" i="38"/>
  <c r="B23" i="38"/>
  <c r="P21" i="38"/>
  <c r="N21" i="38"/>
  <c r="B21" i="38"/>
  <c r="P20" i="38"/>
  <c r="N20" i="38"/>
  <c r="B20" i="38"/>
  <c r="N19" i="38"/>
  <c r="P18" i="38"/>
  <c r="N18" i="38"/>
  <c r="B18" i="38"/>
  <c r="P17" i="38"/>
  <c r="N17" i="38"/>
  <c r="B17" i="38"/>
  <c r="P16" i="38"/>
  <c r="B16" i="38"/>
  <c r="N15" i="38"/>
  <c r="B15" i="38"/>
  <c r="P14" i="38"/>
  <c r="B14" i="38"/>
  <c r="N13" i="38"/>
  <c r="P12" i="38"/>
  <c r="N12" i="38"/>
  <c r="B12" i="38"/>
  <c r="P11" i="38"/>
  <c r="B11" i="38"/>
  <c r="P10" i="38"/>
  <c r="N10" i="38"/>
  <c r="B10" i="38"/>
  <c r="P9" i="38"/>
  <c r="N9" i="38"/>
  <c r="B9" i="38"/>
  <c r="P8" i="38"/>
  <c r="B8" i="38"/>
  <c r="P7" i="38"/>
  <c r="B7" i="38"/>
  <c r="N15" i="37"/>
  <c r="N17" i="37"/>
  <c r="N18" i="37"/>
  <c r="N19" i="37"/>
  <c r="N20" i="37"/>
  <c r="N21" i="37"/>
  <c r="P17" i="37"/>
  <c r="B17" i="37"/>
  <c r="P13" i="37"/>
  <c r="B13" i="37"/>
  <c r="B15" i="37"/>
  <c r="P45" i="37"/>
  <c r="B45" i="37"/>
  <c r="P27" i="37"/>
  <c r="N27" i="37"/>
  <c r="B27" i="37"/>
  <c r="N26" i="37"/>
  <c r="B26" i="37"/>
  <c r="P24" i="37"/>
  <c r="N24" i="37"/>
  <c r="B24" i="37"/>
  <c r="P23" i="37"/>
  <c r="N23" i="37"/>
  <c r="B23" i="37"/>
  <c r="P22" i="37"/>
  <c r="N22" i="37"/>
  <c r="P21" i="37"/>
  <c r="B21" i="37"/>
  <c r="P20" i="37"/>
  <c r="B20" i="37"/>
  <c r="P18" i="37"/>
  <c r="B18" i="37"/>
  <c r="P16" i="37"/>
  <c r="B16" i="37"/>
  <c r="P10" i="37"/>
  <c r="N10" i="37"/>
  <c r="B10" i="37"/>
  <c r="P9" i="37"/>
  <c r="N9" i="37"/>
  <c r="B9" i="37"/>
  <c r="P8" i="37"/>
  <c r="B8" i="37"/>
  <c r="P7" i="37"/>
  <c r="B7" i="37"/>
  <c r="N27" i="36"/>
  <c r="P45" i="36"/>
  <c r="B45" i="36"/>
  <c r="P44" i="36"/>
  <c r="B44" i="36"/>
  <c r="P43" i="36"/>
  <c r="B43" i="36"/>
  <c r="P42" i="36"/>
  <c r="B42" i="36"/>
  <c r="P41" i="36"/>
  <c r="B41" i="36"/>
  <c r="P40" i="36"/>
  <c r="B40" i="36"/>
  <c r="P39" i="36"/>
  <c r="P38" i="36"/>
  <c r="P37" i="36"/>
  <c r="B37" i="36"/>
  <c r="P36" i="36"/>
  <c r="P35" i="36"/>
  <c r="P34" i="36"/>
  <c r="B34" i="36"/>
  <c r="P33" i="36"/>
  <c r="B33" i="36"/>
  <c r="N26" i="36"/>
  <c r="P25" i="36"/>
  <c r="N25" i="36"/>
  <c r="B25" i="36"/>
  <c r="P24" i="36"/>
  <c r="N24" i="36"/>
  <c r="B24" i="36"/>
  <c r="P23" i="36"/>
  <c r="N23" i="36"/>
  <c r="B23" i="36"/>
  <c r="N22" i="36"/>
  <c r="B22" i="36"/>
  <c r="O22" i="36" s="1"/>
  <c r="P21" i="36"/>
  <c r="N21" i="36"/>
  <c r="B21" i="36"/>
  <c r="O21" i="36" s="1"/>
  <c r="P20" i="36"/>
  <c r="N20" i="36"/>
  <c r="B20" i="36"/>
  <c r="O20" i="36" s="1"/>
  <c r="P19" i="36"/>
  <c r="N19" i="36"/>
  <c r="B19" i="36"/>
  <c r="O19" i="36" s="1"/>
  <c r="P18" i="36"/>
  <c r="N18" i="36"/>
  <c r="P17" i="36"/>
  <c r="N17" i="36"/>
  <c r="B17" i="36"/>
  <c r="O17" i="36" s="1"/>
  <c r="P16" i="36"/>
  <c r="N16" i="36"/>
  <c r="B16" i="36"/>
  <c r="O16" i="36" s="1"/>
  <c r="P15" i="36"/>
  <c r="N15" i="36"/>
  <c r="B15" i="36"/>
  <c r="O15" i="36" s="1"/>
  <c r="P14" i="36"/>
  <c r="N14" i="36"/>
  <c r="B14" i="36"/>
  <c r="O14" i="36" s="1"/>
  <c r="P13" i="36"/>
  <c r="B13" i="36"/>
  <c r="P12" i="36"/>
  <c r="N12" i="36"/>
  <c r="B12" i="36"/>
  <c r="P11" i="36"/>
  <c r="B11" i="36"/>
  <c r="P10" i="36"/>
  <c r="N10" i="36"/>
  <c r="B10" i="36"/>
  <c r="O10" i="36" s="1"/>
  <c r="P9" i="36"/>
  <c r="N9" i="36"/>
  <c r="B9" i="36"/>
  <c r="O18" i="36" s="1"/>
  <c r="P8" i="36"/>
  <c r="B8" i="36"/>
  <c r="P7" i="36"/>
  <c r="B7" i="36"/>
  <c r="P45" i="35"/>
  <c r="B45" i="35"/>
  <c r="P44" i="35"/>
  <c r="B44" i="35"/>
  <c r="P43" i="35"/>
  <c r="B43" i="35"/>
  <c r="P42" i="35"/>
  <c r="B42" i="35"/>
  <c r="P41" i="35"/>
  <c r="B41" i="35"/>
  <c r="P40" i="35"/>
  <c r="B40" i="35"/>
  <c r="P39" i="35"/>
  <c r="P38" i="35"/>
  <c r="P37" i="35"/>
  <c r="B37" i="35"/>
  <c r="P36" i="35"/>
  <c r="P35" i="35"/>
  <c r="P34" i="35"/>
  <c r="B34" i="35"/>
  <c r="P33" i="35"/>
  <c r="B33" i="35"/>
  <c r="P25" i="35"/>
  <c r="B25" i="35"/>
  <c r="P24" i="35"/>
  <c r="B24" i="35"/>
  <c r="P23" i="35"/>
  <c r="N23" i="35"/>
  <c r="B23" i="35"/>
  <c r="N22" i="35"/>
  <c r="B22" i="35"/>
  <c r="O22" i="35" s="1"/>
  <c r="P21" i="35"/>
  <c r="N21" i="35"/>
  <c r="B21" i="35"/>
  <c r="O21" i="35" s="1"/>
  <c r="P20" i="35"/>
  <c r="N20" i="35"/>
  <c r="B20" i="35"/>
  <c r="O20" i="35" s="1"/>
  <c r="P19" i="35"/>
  <c r="N19" i="35"/>
  <c r="B19" i="35"/>
  <c r="O19" i="35" s="1"/>
  <c r="P18" i="35"/>
  <c r="N18" i="35"/>
  <c r="P17" i="35"/>
  <c r="N17" i="35"/>
  <c r="B17" i="35"/>
  <c r="O17" i="35" s="1"/>
  <c r="P16" i="35"/>
  <c r="N16" i="35"/>
  <c r="B16" i="35"/>
  <c r="O16" i="35" s="1"/>
  <c r="P15" i="35"/>
  <c r="N15" i="35"/>
  <c r="B15" i="35"/>
  <c r="O15" i="35" s="1"/>
  <c r="P14" i="35"/>
  <c r="N14" i="35"/>
  <c r="B14" i="35"/>
  <c r="O14" i="35" s="1"/>
  <c r="P13" i="35"/>
  <c r="B13" i="35"/>
  <c r="P12" i="35"/>
  <c r="N12" i="35"/>
  <c r="B12" i="35"/>
  <c r="P11" i="35"/>
  <c r="B11" i="35"/>
  <c r="P10" i="35"/>
  <c r="N10" i="35"/>
  <c r="B10" i="35"/>
  <c r="O10" i="35" s="1"/>
  <c r="P9" i="35"/>
  <c r="N9" i="35"/>
  <c r="B9" i="35"/>
  <c r="O18" i="35" s="1"/>
  <c r="P8" i="35"/>
  <c r="B8" i="35"/>
  <c r="P7" i="35"/>
  <c r="B7" i="35"/>
  <c r="O26" i="34"/>
  <c r="N26" i="34"/>
  <c r="N25" i="34"/>
  <c r="N24" i="34"/>
  <c r="P45" i="34"/>
  <c r="B45" i="34"/>
  <c r="P44" i="34"/>
  <c r="B44" i="34"/>
  <c r="P43" i="34"/>
  <c r="B43" i="34"/>
  <c r="P42" i="34"/>
  <c r="B42" i="34"/>
  <c r="P41" i="34"/>
  <c r="B41" i="34"/>
  <c r="P40" i="34"/>
  <c r="B40" i="34"/>
  <c r="P39" i="34"/>
  <c r="P38" i="34"/>
  <c r="P37" i="34"/>
  <c r="B37" i="34"/>
  <c r="P36" i="34"/>
  <c r="P35" i="34"/>
  <c r="P34" i="34"/>
  <c r="B34" i="34"/>
  <c r="P33" i="34"/>
  <c r="B33" i="34"/>
  <c r="P25" i="34"/>
  <c r="B25" i="34"/>
  <c r="P24" i="34"/>
  <c r="B24" i="34"/>
  <c r="O24" i="34" s="1"/>
  <c r="P23" i="34"/>
  <c r="N23" i="34"/>
  <c r="B23" i="34"/>
  <c r="O23" i="34" s="1"/>
  <c r="N22" i="34"/>
  <c r="B22" i="34"/>
  <c r="P21" i="34"/>
  <c r="N21" i="34"/>
  <c r="B21" i="34"/>
  <c r="P20" i="34"/>
  <c r="N20" i="34"/>
  <c r="B20" i="34"/>
  <c r="P19" i="34"/>
  <c r="N19" i="34"/>
  <c r="B19" i="34"/>
  <c r="P18" i="34"/>
  <c r="N18" i="34"/>
  <c r="P17" i="34"/>
  <c r="N17" i="34"/>
  <c r="B17" i="34"/>
  <c r="P16" i="34"/>
  <c r="N16" i="34"/>
  <c r="B16" i="34"/>
  <c r="P15" i="34"/>
  <c r="N15" i="34"/>
  <c r="B15" i="34"/>
  <c r="P14" i="34"/>
  <c r="N14" i="34"/>
  <c r="B14" i="34"/>
  <c r="P13" i="34"/>
  <c r="B13" i="34"/>
  <c r="P12" i="34"/>
  <c r="N12" i="34"/>
  <c r="B12" i="34"/>
  <c r="P11" i="34"/>
  <c r="B11" i="34"/>
  <c r="P10" i="34"/>
  <c r="N10" i="34"/>
  <c r="B10" i="34"/>
  <c r="O10" i="34" s="1"/>
  <c r="P9" i="34"/>
  <c r="N9" i="34"/>
  <c r="B9" i="34"/>
  <c r="P8" i="34"/>
  <c r="B8" i="34"/>
  <c r="P7" i="34"/>
  <c r="B7" i="34"/>
  <c r="N25" i="33"/>
  <c r="B25" i="33"/>
  <c r="O62" i="37" l="1"/>
  <c r="O47" i="37"/>
  <c r="O32" i="37"/>
  <c r="O36" i="37"/>
  <c r="O55" i="37"/>
  <c r="O54" i="37"/>
  <c r="O51" i="37"/>
  <c r="O50" i="37"/>
  <c r="O57" i="37"/>
  <c r="O53" i="37"/>
  <c r="O49" i="37"/>
  <c r="O56" i="37"/>
  <c r="O33" i="37"/>
  <c r="O40" i="37"/>
  <c r="O41" i="37"/>
  <c r="O42" i="37"/>
  <c r="O37" i="37"/>
  <c r="O38" i="37"/>
  <c r="O34" i="37"/>
  <c r="O39" i="37"/>
  <c r="O44" i="37"/>
  <c r="O11" i="37"/>
  <c r="O14" i="37"/>
  <c r="O25" i="37"/>
  <c r="O10" i="39"/>
  <c r="O18" i="39"/>
  <c r="O20" i="39"/>
  <c r="O17" i="39"/>
  <c r="O12" i="39"/>
  <c r="O16" i="39"/>
  <c r="O26" i="38"/>
  <c r="O22" i="39"/>
  <c r="O26" i="39"/>
  <c r="O21" i="39"/>
  <c r="O24" i="39"/>
  <c r="O23" i="39"/>
  <c r="O25" i="39"/>
  <c r="N2" i="39"/>
  <c r="N3" i="39"/>
  <c r="O22" i="38"/>
  <c r="O10" i="38"/>
  <c r="O28" i="38"/>
  <c r="O21" i="38"/>
  <c r="O20" i="38"/>
  <c r="N2" i="38"/>
  <c r="N3" i="38"/>
  <c r="O18" i="38"/>
  <c r="O24" i="38"/>
  <c r="O12" i="38"/>
  <c r="O17" i="38"/>
  <c r="O25" i="38"/>
  <c r="O16" i="38"/>
  <c r="O23" i="38"/>
  <c r="O17" i="37"/>
  <c r="O10" i="37"/>
  <c r="O21" i="37"/>
  <c r="O23" i="37"/>
  <c r="O24" i="37"/>
  <c r="O20" i="37"/>
  <c r="O26" i="37"/>
  <c r="O16" i="37"/>
  <c r="O18" i="37"/>
  <c r="N2" i="37"/>
  <c r="N3" i="37"/>
  <c r="O27" i="37"/>
  <c r="O22" i="37"/>
  <c r="N3" i="36"/>
  <c r="N2" i="36"/>
  <c r="O26" i="36"/>
  <c r="O13" i="36"/>
  <c r="O12" i="36"/>
  <c r="O23" i="36"/>
  <c r="O24" i="36"/>
  <c r="O25" i="36"/>
  <c r="N3" i="35"/>
  <c r="N2" i="35"/>
  <c r="O12" i="35"/>
  <c r="O26" i="35"/>
  <c r="O13" i="35"/>
  <c r="O23" i="35"/>
  <c r="O24" i="35"/>
  <c r="O25" i="35"/>
  <c r="O25" i="34"/>
  <c r="O17" i="34"/>
  <c r="O12" i="34"/>
  <c r="O13" i="34"/>
  <c r="O22" i="34"/>
  <c r="N2" i="34"/>
  <c r="N3" i="34"/>
  <c r="O18" i="34"/>
  <c r="O19" i="34"/>
  <c r="O20" i="34"/>
  <c r="O21" i="34"/>
  <c r="O14" i="34"/>
  <c r="O15" i="34"/>
  <c r="O16" i="34"/>
  <c r="O26" i="32" l="1"/>
  <c r="N22" i="32"/>
  <c r="N23" i="32"/>
  <c r="N24" i="32"/>
  <c r="N25" i="32"/>
  <c r="N26" i="32"/>
  <c r="P39" i="33"/>
  <c r="B39" i="33"/>
  <c r="P27" i="33"/>
  <c r="B27" i="33"/>
  <c r="P26" i="33"/>
  <c r="N26" i="33"/>
  <c r="B26" i="33"/>
  <c r="P24" i="33"/>
  <c r="N24" i="33"/>
  <c r="B24" i="33"/>
  <c r="P23" i="33"/>
  <c r="N23" i="33"/>
  <c r="B23" i="33"/>
  <c r="P22" i="33"/>
  <c r="N22" i="33"/>
  <c r="B22" i="33"/>
  <c r="P21" i="33"/>
  <c r="N21" i="33"/>
  <c r="P20" i="33"/>
  <c r="N20" i="33"/>
  <c r="B20" i="33"/>
  <c r="P16" i="33"/>
  <c r="N16" i="33"/>
  <c r="B16" i="33"/>
  <c r="P15" i="33"/>
  <c r="N15" i="33"/>
  <c r="B15" i="33"/>
  <c r="P14" i="33"/>
  <c r="N14" i="33"/>
  <c r="B14" i="33"/>
  <c r="P13" i="33"/>
  <c r="B13" i="33"/>
  <c r="P12" i="33"/>
  <c r="N12" i="33"/>
  <c r="B12" i="33"/>
  <c r="P11" i="33"/>
  <c r="B11" i="33"/>
  <c r="P10" i="33"/>
  <c r="N10" i="33"/>
  <c r="B10" i="33"/>
  <c r="P9" i="33"/>
  <c r="N9" i="33"/>
  <c r="B9" i="33"/>
  <c r="P8" i="33"/>
  <c r="B8" i="33"/>
  <c r="P7" i="33"/>
  <c r="B7" i="33"/>
  <c r="B16" i="32"/>
  <c r="O16" i="32" s="1"/>
  <c r="N16" i="32"/>
  <c r="P16" i="32"/>
  <c r="O17" i="33" l="1"/>
  <c r="O16" i="33"/>
  <c r="O22" i="33"/>
  <c r="O26" i="33"/>
  <c r="O24" i="33"/>
  <c r="O12" i="33"/>
  <c r="O21" i="33"/>
  <c r="O25" i="33"/>
  <c r="O20" i="33"/>
  <c r="O23" i="33"/>
  <c r="O10" i="33"/>
  <c r="O15" i="33"/>
  <c r="O14" i="33"/>
  <c r="N3" i="33"/>
  <c r="O13" i="33"/>
  <c r="N2" i="33"/>
  <c r="P37" i="32"/>
  <c r="B37" i="32"/>
  <c r="P36" i="32"/>
  <c r="B36" i="32"/>
  <c r="P35" i="32"/>
  <c r="B35" i="32"/>
  <c r="P34" i="32"/>
  <c r="B34" i="32"/>
  <c r="P33" i="32"/>
  <c r="B33" i="32"/>
  <c r="P32" i="32"/>
  <c r="B32" i="32"/>
  <c r="P31" i="32"/>
  <c r="P30" i="32"/>
  <c r="P29" i="32"/>
  <c r="B29" i="32"/>
  <c r="P28" i="32"/>
  <c r="P27" i="32"/>
  <c r="P26" i="32"/>
  <c r="B26" i="32"/>
  <c r="P25" i="32"/>
  <c r="B25" i="32"/>
  <c r="P24" i="32"/>
  <c r="B24" i="32"/>
  <c r="P23" i="32"/>
  <c r="B23" i="32"/>
  <c r="P22" i="32"/>
  <c r="B22" i="32"/>
  <c r="P21" i="32"/>
  <c r="N21" i="32"/>
  <c r="B21" i="32"/>
  <c r="P20" i="32"/>
  <c r="N20" i="32"/>
  <c r="B20" i="32"/>
  <c r="P19" i="32"/>
  <c r="N19" i="32"/>
  <c r="B19" i="32"/>
  <c r="P18" i="32"/>
  <c r="N18" i="32"/>
  <c r="P17" i="32"/>
  <c r="N17" i="32"/>
  <c r="B17" i="32"/>
  <c r="P15" i="32"/>
  <c r="N15" i="32"/>
  <c r="B15" i="32"/>
  <c r="P14" i="32"/>
  <c r="N14" i="32"/>
  <c r="B14" i="32"/>
  <c r="P13" i="32"/>
  <c r="B13" i="32"/>
  <c r="P12" i="32"/>
  <c r="N12" i="32"/>
  <c r="B12" i="32"/>
  <c r="P11" i="32"/>
  <c r="B11" i="32"/>
  <c r="P10" i="32"/>
  <c r="N10" i="32"/>
  <c r="B10" i="32"/>
  <c r="P9" i="32"/>
  <c r="N9" i="32"/>
  <c r="B9" i="32"/>
  <c r="P8" i="32"/>
  <c r="B8" i="32"/>
  <c r="P7" i="32"/>
  <c r="B7" i="32"/>
  <c r="O13" i="32" l="1"/>
  <c r="O22" i="32"/>
  <c r="O24" i="32"/>
  <c r="O12" i="32"/>
  <c r="O25" i="32"/>
  <c r="O17" i="32"/>
  <c r="O15" i="32"/>
  <c r="O14" i="32"/>
  <c r="N3" i="32"/>
  <c r="O23" i="32"/>
  <c r="O10" i="32"/>
  <c r="O18" i="32"/>
  <c r="O19" i="32"/>
  <c r="O20" i="32"/>
  <c r="O21" i="32"/>
  <c r="N2" i="32"/>
  <c r="N15" i="31"/>
  <c r="N16" i="31"/>
  <c r="N17" i="31"/>
  <c r="N18" i="31"/>
  <c r="P36" i="31" l="1"/>
  <c r="B36" i="31"/>
  <c r="P35" i="31"/>
  <c r="B35" i="31"/>
  <c r="P34" i="31"/>
  <c r="B34" i="31"/>
  <c r="P33" i="31"/>
  <c r="B33" i="31"/>
  <c r="P32" i="31"/>
  <c r="B32" i="31"/>
  <c r="P31" i="31"/>
  <c r="B31" i="31"/>
  <c r="P30" i="31"/>
  <c r="P29" i="31"/>
  <c r="P28" i="31"/>
  <c r="B28" i="31"/>
  <c r="P27" i="31"/>
  <c r="P26" i="31"/>
  <c r="P25" i="31"/>
  <c r="B25" i="31"/>
  <c r="P24" i="31"/>
  <c r="B24" i="31"/>
  <c r="P23" i="31"/>
  <c r="B23" i="31"/>
  <c r="P22" i="31"/>
  <c r="B22" i="31"/>
  <c r="P21" i="31"/>
  <c r="N21" i="31"/>
  <c r="B21" i="31"/>
  <c r="P20" i="31"/>
  <c r="N20" i="31"/>
  <c r="B20" i="31"/>
  <c r="P19" i="31"/>
  <c r="N19" i="31"/>
  <c r="B19" i="31"/>
  <c r="P18" i="31"/>
  <c r="B18" i="31"/>
  <c r="P17" i="31"/>
  <c r="P16" i="31"/>
  <c r="B16" i="31"/>
  <c r="P15" i="31"/>
  <c r="B15" i="31"/>
  <c r="P14" i="31"/>
  <c r="N14" i="31"/>
  <c r="B14" i="31"/>
  <c r="P12" i="31"/>
  <c r="N12" i="31"/>
  <c r="B12" i="31"/>
  <c r="P13" i="31"/>
  <c r="B13" i="31"/>
  <c r="P10" i="31"/>
  <c r="N10" i="31"/>
  <c r="B10" i="31"/>
  <c r="P11" i="31"/>
  <c r="B11" i="31"/>
  <c r="P9" i="31"/>
  <c r="N9" i="31"/>
  <c r="B9" i="31"/>
  <c r="P8" i="31"/>
  <c r="B8" i="31"/>
  <c r="P7" i="31"/>
  <c r="B7" i="31"/>
  <c r="O10" i="31" l="1"/>
  <c r="N3" i="31"/>
  <c r="N2" i="31"/>
  <c r="O22" i="31"/>
  <c r="O12" i="31"/>
  <c r="O19" i="31"/>
  <c r="O23" i="31"/>
  <c r="O18" i="31"/>
  <c r="O21" i="31"/>
  <c r="O20" i="31"/>
  <c r="O24" i="31"/>
  <c r="O17" i="31"/>
  <c r="O13" i="31"/>
  <c r="O14" i="31"/>
  <c r="O15" i="31"/>
  <c r="O16" i="31"/>
  <c r="B11" i="19"/>
  <c r="P11" i="19"/>
  <c r="P27" i="19"/>
  <c r="N27" i="19"/>
  <c r="B27" i="19"/>
  <c r="P26" i="19"/>
  <c r="N26" i="19"/>
  <c r="B26" i="19"/>
  <c r="P23" i="19"/>
  <c r="N23" i="19"/>
  <c r="B23" i="19"/>
  <c r="P22" i="19" l="1"/>
  <c r="N22" i="19"/>
  <c r="B22" i="19"/>
  <c r="N9" i="19"/>
  <c r="N10" i="19"/>
  <c r="N16" i="19"/>
  <c r="N14" i="19"/>
  <c r="N17" i="19"/>
  <c r="N18" i="19"/>
  <c r="N19" i="19"/>
  <c r="N20" i="19"/>
  <c r="N21" i="19"/>
  <c r="N24" i="19"/>
  <c r="N25" i="19"/>
  <c r="P9" i="19" l="1"/>
  <c r="P10" i="19"/>
  <c r="P15" i="19"/>
  <c r="P16" i="19"/>
  <c r="P14" i="19"/>
  <c r="P17" i="19"/>
  <c r="P18" i="19"/>
  <c r="P19" i="19"/>
  <c r="P20" i="19"/>
  <c r="P21" i="19"/>
  <c r="P24" i="19"/>
  <c r="P25" i="19"/>
  <c r="B17" i="19" l="1"/>
  <c r="B25" i="19"/>
  <c r="B24" i="19"/>
  <c r="B21" i="19"/>
  <c r="B19" i="19"/>
  <c r="B14" i="19"/>
  <c r="B16" i="19"/>
  <c r="B18" i="19"/>
  <c r="B15" i="19"/>
  <c r="B7" i="19"/>
  <c r="B8" i="19"/>
  <c r="B9" i="19"/>
  <c r="B10" i="19"/>
  <c r="O60" i="19" l="1"/>
  <c r="O43" i="19"/>
  <c r="O46" i="19"/>
  <c r="O57" i="19"/>
  <c r="O54" i="19"/>
  <c r="O33" i="19"/>
  <c r="O32" i="19"/>
  <c r="O55" i="19"/>
  <c r="O30" i="19"/>
  <c r="O31" i="19"/>
  <c r="O39" i="19"/>
  <c r="O40" i="19"/>
  <c r="O47" i="19"/>
  <c r="O37" i="19"/>
  <c r="O45" i="19"/>
  <c r="O48" i="19"/>
  <c r="O56" i="19"/>
  <c r="O35" i="19"/>
  <c r="O36" i="19"/>
  <c r="O38" i="19"/>
  <c r="O50" i="19"/>
  <c r="O53" i="19"/>
  <c r="O52" i="19"/>
  <c r="O51" i="19"/>
  <c r="O34" i="19"/>
  <c r="O44" i="19"/>
  <c r="O49" i="19"/>
  <c r="O12" i="19"/>
  <c r="O27" i="19"/>
  <c r="O26" i="19"/>
  <c r="O23" i="19"/>
  <c r="O22" i="19"/>
  <c r="O16" i="19"/>
  <c r="O10" i="19"/>
  <c r="O24" i="19"/>
  <c r="O20" i="19"/>
  <c r="O18" i="19"/>
  <c r="O21" i="19"/>
  <c r="O14" i="19"/>
  <c r="O25" i="19"/>
  <c r="O15" i="19"/>
  <c r="O19" i="19"/>
  <c r="O17" i="19"/>
  <c r="C4" i="24"/>
  <c r="C5" i="24"/>
  <c r="C6" i="24"/>
  <c r="C7" i="24"/>
  <c r="C8" i="24"/>
  <c r="C9" i="24"/>
  <c r="C10" i="24"/>
  <c r="C11" i="24"/>
  <c r="C12" i="24"/>
  <c r="C13" i="24"/>
  <c r="P8" i="19" l="1"/>
  <c r="P7" i="19"/>
  <c r="N3" i="19" l="1"/>
  <c r="N2" i="19"/>
</calcChain>
</file>

<file path=xl/sharedStrings.xml><?xml version="1.0" encoding="utf-8"?>
<sst xmlns="http://schemas.openxmlformats.org/spreadsheetml/2006/main" count="1317" uniqueCount="542">
  <si>
    <t>場次</t>
  </si>
  <si>
    <t>時間：</t>
  </si>
  <si>
    <t>場景</t>
  </si>
  <si>
    <t>人物</t>
  </si>
  <si>
    <t>主題</t>
    <phoneticPr fontId="11" type="noConversion"/>
  </si>
  <si>
    <t>說明</t>
    <phoneticPr fontId="11" type="noConversion"/>
  </si>
  <si>
    <t>角色動態/emoji/對話/△描述</t>
    <phoneticPr fontId="11" type="noConversion"/>
  </si>
  <si>
    <t>怒</t>
    <phoneticPr fontId="11" type="noConversion"/>
  </si>
  <si>
    <t>樂</t>
    <phoneticPr fontId="11" type="noConversion"/>
  </si>
  <si>
    <t>emo_exclamation</t>
  </si>
  <si>
    <t>emo_question</t>
  </si>
  <si>
    <t>emo_munote</t>
  </si>
  <si>
    <t>emo_heart</t>
  </si>
  <si>
    <t>emo_shy</t>
  </si>
  <si>
    <t>emo_angry</t>
  </si>
  <si>
    <t>emo_speechless</t>
  </si>
  <si>
    <t>emo_fretful</t>
  </si>
  <si>
    <t>emo_sigh</t>
  </si>
  <si>
    <t>emo_attention</t>
  </si>
  <si>
    <t>emo_evil</t>
  </si>
  <si>
    <t>emo_sweat</t>
  </si>
  <si>
    <t>奇米</t>
  </si>
  <si>
    <t>亞瑟‧伊文</t>
  </si>
  <si>
    <r>
      <t>s</t>
    </r>
    <r>
      <rPr>
        <sz val="12"/>
        <color theme="1"/>
        <rFont val="微軟正黑體"/>
        <family val="2"/>
        <charset val="136"/>
      </rPr>
      <t>mile</t>
    </r>
    <phoneticPr fontId="11" type="noConversion"/>
  </si>
  <si>
    <t>字數</t>
    <phoneticPr fontId="11" type="noConversion"/>
  </si>
  <si>
    <t>日</t>
  </si>
  <si>
    <t>霍伯特的書房</t>
  </si>
  <si>
    <t>奇米、研究員A</t>
    <phoneticPr fontId="11" type="noConversion"/>
  </si>
  <si>
    <t>發現霍伯特不在家。</t>
  </si>
  <si>
    <t>1-1</t>
    <phoneticPr fontId="11" type="noConversion"/>
  </si>
  <si>
    <t>1-3</t>
    <phoneticPr fontId="11" type="noConversion"/>
  </si>
  <si>
    <t>奇米到霍伯特研究室中翻找資料，想查閱是否有關於黑衣人的線索，</t>
    <phoneticPr fontId="11" type="noConversion"/>
  </si>
  <si>
    <t>卻一無所獲，放在書櫃上方的箱子突然掉了下來，</t>
    <phoneticPr fontId="11" type="noConversion"/>
  </si>
  <si>
    <t>奇米將鳥類生物鬆綁，沒想到這生物竟然還會說話，不等奇米問話，</t>
    <phoneticPr fontId="11" type="noConversion"/>
  </si>
  <si>
    <t>他急著先開口，喊的是媽媽的名字，告訴她霍伯特被雪沃茲氏族的人帶走了</t>
    <phoneticPr fontId="11" type="noConversion"/>
  </si>
  <si>
    <t>，要趕快去救他，講完就逕自從窗戶飛走。</t>
  </si>
  <si>
    <t>詢問了研究院內的同仁，他們說清晨時來了一位神祕的黑衣人，</t>
    <phoneticPr fontId="11" type="noConversion"/>
  </si>
  <si>
    <t>和霍伯特說完話之後，兩人就一同離開，什麼也沒交代。</t>
    <phoneticPr fontId="11" type="noConversion"/>
  </si>
  <si>
    <t>根據研究員描述的黑衣人特徵，奇米想起幼年時那位接近媽媽的黑衣人。</t>
    <phoneticPr fontId="11" type="noConversion"/>
  </si>
  <si>
    <t>滾出來的是一隻鳥類生物，僅約兩個手掌大小，但整隻被卡在一個盒子裡</t>
    <phoneticPr fontId="11" type="noConversion"/>
  </si>
  <si>
    <t>，一直在掙扎著，模樣有點滑稽好笑。</t>
  </si>
  <si>
    <t>奇米順著鳥類生物飛走的方向追趕，來到一處種滿各色玫瑰花的花園廣場，</t>
    <phoneticPr fontId="11" type="noConversion"/>
  </si>
  <si>
    <t>北方王國花園廣場</t>
  </si>
  <si>
    <t>奇米、亞瑟、巴特婁</t>
  </si>
  <si>
    <t>1-9</t>
    <phoneticPr fontId="11" type="noConversion"/>
  </si>
  <si>
    <t>1-10</t>
    <phoneticPr fontId="11" type="noConversion"/>
  </si>
  <si>
    <t>1-7</t>
    <phoneticPr fontId="11" type="noConversion"/>
  </si>
  <si>
    <t>奇米、亞瑟</t>
  </si>
  <si>
    <t>1-5</t>
    <phoneticPr fontId="11" type="noConversion"/>
  </si>
  <si>
    <t>1-4</t>
    <phoneticPr fontId="11" type="noConversion"/>
  </si>
  <si>
    <t>plus</t>
    <phoneticPr fontId="11" type="noConversion"/>
  </si>
  <si>
    <t>CG圖1</t>
    <phoneticPr fontId="11" type="noConversion"/>
  </si>
  <si>
    <t>1-2</t>
    <phoneticPr fontId="11" type="noConversion"/>
  </si>
  <si>
    <t>1-6</t>
    <phoneticPr fontId="11" type="noConversion"/>
  </si>
  <si>
    <t>第一章</t>
    <phoneticPr fontId="11" type="noConversion"/>
  </si>
  <si>
    <t>王國聯姻</t>
    <phoneticPr fontId="11" type="noConversion"/>
  </si>
  <si>
    <t>藝術研究院大廳</t>
    <phoneticPr fontId="11" type="noConversion"/>
  </si>
  <si>
    <t>奇米、霍伯特</t>
    <phoneticPr fontId="11" type="noConversion"/>
  </si>
  <si>
    <t xml:space="preserve">北方王國和西方共和國即將舉行政治聯姻，在大典前忙碌籌備慶典。
藝術館教授霍伯特受邀前往參與盛宴，並準備在當天展示的藝術品，各國所屬的國家代表藝術館均會在當天以藝品展現自身國家的藝術地位。
奇米受到霍伯特的委託前往藝廊街添購修補藝術品的材料。
</t>
    <phoneticPr fontId="11" type="noConversion"/>
  </si>
  <si>
    <t>花園商店廣場</t>
    <phoneticPr fontId="11" type="noConversion"/>
  </si>
  <si>
    <t>尚、海斗、洛斯</t>
    <phoneticPr fontId="11" type="noConversion"/>
  </si>
  <si>
    <t xml:space="preserve">在路上遇到尚、海斗以及洛斯。
尚的貓咪吉莉叼著小魚乾衝撞過來，奇米被嚇到而將採買的材料散落一地，
隨之追過來的人是海斗，邊說抱歉邊幫忙撿起掉落的物品。
奇米正在撿拾物品時，一輛奔馳的馬車就要撞上奇米，在危及之際海斗迅速地將奇米抱到街道另一側。
</t>
    <phoneticPr fontId="11" type="noConversion"/>
  </si>
  <si>
    <t>1-8</t>
    <phoneticPr fontId="11" type="noConversion"/>
  </si>
  <si>
    <t>巴特婁摟住奇米（CG須收入圖鑑）</t>
    <phoneticPr fontId="11" type="noConversion"/>
  </si>
  <si>
    <t>奇米扮裝後打算穿越貴婦群找到亞瑟和巴特婁，卻被貴婦群以為是新來的可愛侍衛而纏住奇米，</t>
    <phoneticPr fontId="11" type="noConversion"/>
  </si>
  <si>
    <t>巴特婁適時解危，並識破奇米為女生，</t>
    <phoneticPr fontId="11" type="noConversion"/>
  </si>
  <si>
    <t>亞瑟表示巴特婁就是他門要找的人，要奇米快拿出筆記本收服巴特婁，但筆記本沒什麼反應</t>
    <phoneticPr fontId="11" type="noConversion"/>
  </si>
  <si>
    <t>巴特婁一頭霧水，但覺得很有趣，故意提出約會，打算看看奇米和亞瑟葫蘆裡賣什麼藥，</t>
    <phoneticPr fontId="11" type="noConversion"/>
  </si>
  <si>
    <t>奇米被突如其來的邀約嚇到差點跌倒，巴特婁趕緊摟住奇米……</t>
    <phoneticPr fontId="11" type="noConversion"/>
  </si>
  <si>
    <t>換裝關卡</t>
    <phoneticPr fontId="11" type="noConversion"/>
  </si>
  <si>
    <t>廣場中央站著被一群貴婦包圍的帥氣侍衛（騎士）—巴特婁登場。</t>
    <phoneticPr fontId="11" type="noConversion"/>
  </si>
  <si>
    <t>亞瑟的回憶（懷絲家的嬰兒）</t>
    <phoneticPr fontId="11" type="noConversion"/>
  </si>
  <si>
    <t>亞瑟也飛在其左右，奇米想越過人群找亞瑟，</t>
    <phoneticPr fontId="11" type="noConversion"/>
  </si>
  <si>
    <t>卻被巴特婁後援會（貴婦群）誤以為奇米想找機會接近巴特婁所以阻擋，</t>
    <phoneticPr fontId="11" type="noConversion"/>
  </si>
  <si>
    <t>奇米想到扮裝成侍衛，好穿越過她們。</t>
    <phoneticPr fontId="11" type="noConversion"/>
  </si>
  <si>
    <t>扮成侍衛</t>
    <phoneticPr fontId="11" type="noConversion"/>
  </si>
  <si>
    <t>巴特婁後援會</t>
    <phoneticPr fontId="11" type="noConversion"/>
  </si>
  <si>
    <t>適合行動的衣服</t>
    <phoneticPr fontId="11" type="noConversion"/>
  </si>
  <si>
    <t>出門採購的衣服</t>
    <phoneticPr fontId="11" type="noConversion"/>
  </si>
  <si>
    <t>埃文斯夫人</t>
  </si>
  <si>
    <t>建檔日期</t>
    <phoneticPr fontId="25" type="noConversion"/>
  </si>
  <si>
    <t>內容</t>
    <phoneticPr fontId="25" type="noConversion"/>
  </si>
  <si>
    <t>人員</t>
    <phoneticPr fontId="25" type="noConversion"/>
  </si>
  <si>
    <t>德瑞克</t>
  </si>
  <si>
    <t>葛麗葉</t>
  </si>
  <si>
    <t>蘭廷</t>
  </si>
  <si>
    <t>小妹妹</t>
  </si>
  <si>
    <t>侍者</t>
  </si>
  <si>
    <t>公主</t>
  </si>
  <si>
    <t>店員</t>
  </si>
  <si>
    <t>侍衛</t>
  </si>
  <si>
    <t>貴婦A</t>
  </si>
  <si>
    <t>貴婦B</t>
  </si>
  <si>
    <t>貴婦C</t>
  </si>
  <si>
    <t>句數</t>
    <phoneticPr fontId="11" type="noConversion"/>
  </si>
  <si>
    <t>字數</t>
    <phoneticPr fontId="11" type="noConversion"/>
  </si>
  <si>
    <t>1.為求版面舒適度，字數盡量不超過40字，超過就換下一句。
2.每節句數不大於50句</t>
    <phoneticPr fontId="11" type="noConversion"/>
  </si>
  <si>
    <t>尚</t>
    <phoneticPr fontId="11" type="noConversion"/>
  </si>
  <si>
    <t>背景</t>
    <phoneticPr fontId="11" type="noConversion"/>
  </si>
  <si>
    <t>音樂</t>
    <phoneticPr fontId="11" type="noConversion"/>
  </si>
  <si>
    <t>奇米</t>
    <phoneticPr fontId="11" type="noConversion"/>
  </si>
  <si>
    <t>奇米</t>
    <phoneticPr fontId="11" type="noConversion"/>
  </si>
  <si>
    <t>旁白</t>
    <phoneticPr fontId="11" type="noConversion"/>
  </si>
  <si>
    <t>海斗</t>
  </si>
  <si>
    <t>亞瑟</t>
  </si>
  <si>
    <t>連恩</t>
  </si>
  <si>
    <t>滝崎家僕2</t>
  </si>
  <si>
    <t>尚</t>
  </si>
  <si>
    <t>表情總覽</t>
    <phoneticPr fontId="11" type="noConversion"/>
  </si>
  <si>
    <t>Emoji總覽</t>
    <phoneticPr fontId="11" type="noConversion"/>
  </si>
  <si>
    <t>角色姓名對照（程式不讀）</t>
  </si>
  <si>
    <t>NPC ID
流水號：10200000-10299999
角色：10201000-10201999
小怪：10202000-10202999
精英：10203000-10203999
Boss：10204000-10204999
劇情NPC：10209000-10209999</t>
  </si>
  <si>
    <t>常用指令</t>
    <phoneticPr fontId="11" type="noConversion"/>
  </si>
  <si>
    <t>編號</t>
    <phoneticPr fontId="11" type="noConversion"/>
  </si>
  <si>
    <t>表情名稱</t>
    <phoneticPr fontId="11" type="noConversion"/>
  </si>
  <si>
    <t>表情檔名</t>
    <phoneticPr fontId="11" type="noConversion"/>
  </si>
  <si>
    <t>gid</t>
  </si>
  <si>
    <t>色碼表</t>
    <phoneticPr fontId="11" type="noConversion"/>
  </si>
  <si>
    <t>https://www.toodoo.com/db/color.html</t>
    <phoneticPr fontId="11" type="noConversion"/>
  </si>
  <si>
    <t>無表情</t>
    <phoneticPr fontId="11" type="noConversion"/>
  </si>
  <si>
    <r>
      <t>i</t>
    </r>
    <r>
      <rPr>
        <sz val="12"/>
        <color theme="1"/>
        <rFont val="微軟正黑體"/>
        <family val="2"/>
        <charset val="136"/>
      </rPr>
      <t>dle</t>
    </r>
    <phoneticPr fontId="11" type="noConversion"/>
  </si>
  <si>
    <t>驚嘆號</t>
    <phoneticPr fontId="11" type="noConversion"/>
  </si>
  <si>
    <t>DWORD</t>
  </si>
  <si>
    <t>喜</t>
    <phoneticPr fontId="11" type="noConversion"/>
  </si>
  <si>
    <t>問號</t>
    <phoneticPr fontId="11" type="noConversion"/>
  </si>
  <si>
    <t>CS</t>
  </si>
  <si>
    <t>ControlNPC(10209002,FadeIn,M);</t>
    <phoneticPr fontId="11" type="noConversion"/>
  </si>
  <si>
    <r>
      <t>a</t>
    </r>
    <r>
      <rPr>
        <sz val="12"/>
        <color theme="1"/>
        <rFont val="微軟正黑體"/>
        <family val="2"/>
        <charset val="136"/>
      </rPr>
      <t>ngry</t>
    </r>
    <phoneticPr fontId="11" type="noConversion"/>
  </si>
  <si>
    <t>愉悅</t>
    <phoneticPr fontId="11" type="noConversion"/>
  </si>
  <si>
    <t>巴特婁</t>
  </si>
  <si>
    <t>哀</t>
    <phoneticPr fontId="11" type="noConversion"/>
  </si>
  <si>
    <r>
      <t>s</t>
    </r>
    <r>
      <rPr>
        <sz val="12"/>
        <color theme="1"/>
        <rFont val="微軟正黑體"/>
        <family val="2"/>
        <charset val="136"/>
      </rPr>
      <t>ad</t>
    </r>
    <phoneticPr fontId="11" type="noConversion"/>
  </si>
  <si>
    <t>愛心</t>
    <phoneticPr fontId="11" type="noConversion"/>
  </si>
  <si>
    <t>霍伯特</t>
  </si>
  <si>
    <r>
      <t>h</t>
    </r>
    <r>
      <rPr>
        <sz val="12"/>
        <color theme="1"/>
        <rFont val="微軟正黑體"/>
        <family val="2"/>
        <charset val="136"/>
      </rPr>
      <t>appy</t>
    </r>
    <phoneticPr fontId="11" type="noConversion"/>
  </si>
  <si>
    <t>害羞</t>
    <phoneticPr fontId="11" type="noConversion"/>
  </si>
  <si>
    <t>驚</t>
    <phoneticPr fontId="11" type="noConversion"/>
  </si>
  <si>
    <r>
      <t>s</t>
    </r>
    <r>
      <rPr>
        <sz val="12"/>
        <color theme="1"/>
        <rFont val="微軟正黑體"/>
        <family val="2"/>
        <charset val="136"/>
      </rPr>
      <t>hock</t>
    </r>
    <phoneticPr fontId="11" type="noConversion"/>
  </si>
  <si>
    <t>生氣</t>
    <phoneticPr fontId="11" type="noConversion"/>
  </si>
  <si>
    <t>羞</t>
    <phoneticPr fontId="11" type="noConversion"/>
  </si>
  <si>
    <r>
      <t>s</t>
    </r>
    <r>
      <rPr>
        <sz val="12"/>
        <color theme="1"/>
        <rFont val="微軟正黑體"/>
        <family val="2"/>
        <charset val="136"/>
      </rPr>
      <t>hy</t>
    </r>
    <phoneticPr fontId="11" type="noConversion"/>
  </si>
  <si>
    <t>無言</t>
    <phoneticPr fontId="11" type="noConversion"/>
  </si>
  <si>
    <t>洛斯</t>
  </si>
  <si>
    <t>懊惱</t>
    <phoneticPr fontId="11" type="noConversion"/>
  </si>
  <si>
    <t>嘆氣</t>
    <phoneticPr fontId="11" type="noConversion"/>
  </si>
  <si>
    <t>娜塔莉</t>
  </si>
  <si>
    <t>注意</t>
    <phoneticPr fontId="11" type="noConversion"/>
  </si>
  <si>
    <t>奸笑</t>
    <phoneticPr fontId="11" type="noConversion"/>
  </si>
  <si>
    <t>汗顏</t>
    <phoneticPr fontId="11" type="noConversion"/>
  </si>
  <si>
    <t>流浪兒</t>
  </si>
  <si>
    <t>草地上的聖母</t>
  </si>
  <si>
    <t>歐洛戰神像</t>
  </si>
  <si>
    <t>主角表情</t>
    <phoneticPr fontId="11" type="noConversion"/>
  </si>
  <si>
    <t>https://trello.com/c/fBcl503o 主角表情圖看這</t>
  </si>
  <si>
    <t>雨神特勒洛克像</t>
  </si>
  <si>
    <t>編號</t>
    <phoneticPr fontId="11" type="noConversion"/>
  </si>
  <si>
    <t>表情名稱</t>
    <phoneticPr fontId="11" type="noConversion"/>
  </si>
  <si>
    <t>代碼</t>
    <phoneticPr fontId="11" type="noConversion"/>
  </si>
  <si>
    <t>死者之書</t>
  </si>
  <si>
    <t>一般</t>
    <phoneticPr fontId="11" type="noConversion"/>
  </si>
  <si>
    <t>SetEmotion(Idle);</t>
    <phoneticPr fontId="11" type="noConversion"/>
  </si>
  <si>
    <t xml:space="preserve">PlayAnim(NPC的GID,Idle); </t>
    <phoneticPr fontId="11" type="noConversion"/>
  </si>
  <si>
    <t>巴特農神殿</t>
  </si>
  <si>
    <t>SetEmotion(Angry);</t>
    <phoneticPr fontId="11" type="noConversion"/>
  </si>
  <si>
    <t xml:space="preserve">PlayAnim(NPC的GID,Angry); </t>
    <phoneticPr fontId="11" type="noConversion"/>
  </si>
  <si>
    <t>擲鐵餅者</t>
  </si>
  <si>
    <t>開心</t>
    <phoneticPr fontId="11" type="noConversion"/>
  </si>
  <si>
    <t>SetEmotion(Happy);</t>
    <phoneticPr fontId="11" type="noConversion"/>
  </si>
  <si>
    <t xml:space="preserve">PlayAnim(NPC的GID,Happy); </t>
    <phoneticPr fontId="11" type="noConversion"/>
  </si>
  <si>
    <t>使神漢彌士與幼年的酒神戴奧尼西斯</t>
  </si>
  <si>
    <t>難過</t>
    <phoneticPr fontId="11" type="noConversion"/>
  </si>
  <si>
    <t>SetEmotion(Sad);</t>
    <phoneticPr fontId="11" type="noConversion"/>
  </si>
  <si>
    <t xml:space="preserve">PlayAnim(NPC的GID,Sad); </t>
    <phoneticPr fontId="11" type="noConversion"/>
  </si>
  <si>
    <t>勞孔父子群像</t>
  </si>
  <si>
    <t>驚嚇</t>
    <phoneticPr fontId="11" type="noConversion"/>
  </si>
  <si>
    <t>SetEmotion(Shock);</t>
    <phoneticPr fontId="11" type="noConversion"/>
  </si>
  <si>
    <t xml:space="preserve">PlayAnim(NPC的GID,Shock); </t>
    <phoneticPr fontId="11" type="noConversion"/>
  </si>
  <si>
    <t>羅馬競技場</t>
  </si>
  <si>
    <t>SetEmotion(Shy);</t>
    <phoneticPr fontId="11" type="noConversion"/>
  </si>
  <si>
    <t xml:space="preserve">PlayAnim(NPC的GID,Shy); </t>
    <phoneticPr fontId="11" type="noConversion"/>
  </si>
  <si>
    <t>有翼的獅子</t>
  </si>
  <si>
    <t>諾坦普頓夏郡教堂</t>
  </si>
  <si>
    <t>格洛斯特大教堂的燭台</t>
  </si>
  <si>
    <t>第一章全出場人物</t>
    <phoneticPr fontId="11" type="noConversion"/>
  </si>
  <si>
    <t>維納斯的誕生</t>
  </si>
  <si>
    <t>幾個人</t>
    <phoneticPr fontId="11" type="noConversion"/>
  </si>
  <si>
    <t>角色</t>
    <phoneticPr fontId="11" type="noConversion"/>
  </si>
  <si>
    <t>蒙娜麗莎</t>
  </si>
  <si>
    <t>巴特婁‧瓦爾迦斯</t>
    <phoneticPr fontId="11" type="noConversion"/>
  </si>
  <si>
    <t>麥可里像</t>
  </si>
  <si>
    <t>霍伯特‧海爾</t>
    <phoneticPr fontId="11" type="noConversion"/>
  </si>
  <si>
    <t>宮女</t>
  </si>
  <si>
    <t>大倉海斗</t>
    <phoneticPr fontId="11" type="noConversion"/>
  </si>
  <si>
    <t>聖女泰瑞莎的幻象</t>
  </si>
  <si>
    <t>滝崎連恩</t>
    <phoneticPr fontId="11" type="noConversion"/>
  </si>
  <si>
    <t>維也納望樓</t>
  </si>
  <si>
    <t>洛斯‧佛德里克</t>
    <phoneticPr fontId="11" type="noConversion"/>
  </si>
  <si>
    <t>阿拉伯幻想</t>
  </si>
  <si>
    <t>拾穗者</t>
  </si>
  <si>
    <t>娜塔莉‧埃文斯</t>
    <phoneticPr fontId="11" type="noConversion"/>
  </si>
  <si>
    <t>人物雕刻</t>
  </si>
  <si>
    <t>兵馬俑</t>
  </si>
  <si>
    <t>馴悍記</t>
  </si>
  <si>
    <t>參孫與達莉拉</t>
  </si>
  <si>
    <t>黑衣人</t>
    <phoneticPr fontId="11" type="noConversion"/>
  </si>
  <si>
    <t>吶喊</t>
  </si>
  <si>
    <t>小偷</t>
    <phoneticPr fontId="11" type="noConversion"/>
  </si>
  <si>
    <t>大衛像全名</t>
  </si>
  <si>
    <t>芭蕾教室接待員</t>
    <phoneticPr fontId="11" type="noConversion"/>
  </si>
  <si>
    <t>歌劇魅影</t>
  </si>
  <si>
    <t>畫攤老先生</t>
    <phoneticPr fontId="11" type="noConversion"/>
  </si>
  <si>
    <t>吉思夢妲</t>
  </si>
  <si>
    <t>家僕A</t>
    <phoneticPr fontId="11" type="noConversion"/>
  </si>
  <si>
    <t>月光下的羊欄</t>
  </si>
  <si>
    <t>家僕B</t>
    <phoneticPr fontId="11" type="noConversion"/>
  </si>
  <si>
    <t>星夜</t>
  </si>
  <si>
    <t>斯芬克斯獅身人面像</t>
  </si>
  <si>
    <t>楔形文字泥板</t>
  </si>
  <si>
    <t>漢摩拉比法典碑</t>
  </si>
  <si>
    <t>貝多芬命運交響曲</t>
  </si>
  <si>
    <t>貝多芬歡樂頌</t>
  </si>
  <si>
    <t>氣球狗</t>
  </si>
  <si>
    <t>創世紀</t>
  </si>
  <si>
    <t>圖坦卡門黃金面具</t>
  </si>
  <si>
    <t>水晶骷髏頭</t>
  </si>
  <si>
    <t>清明上河圖</t>
  </si>
  <si>
    <t>快雪時晴帖</t>
  </si>
  <si>
    <t>我</t>
  </si>
  <si>
    <t>迪莉婭</t>
  </si>
  <si>
    <t>黑衣人</t>
  </si>
  <si>
    <t>小偷</t>
  </si>
  <si>
    <t>接待員</t>
  </si>
  <si>
    <t>滝崎家僕1</t>
    <phoneticPr fontId="25" type="noConversion"/>
  </si>
  <si>
    <t>老先生</t>
  </si>
  <si>
    <t>NPC編號</t>
    <phoneticPr fontId="11" type="noConversion"/>
  </si>
  <si>
    <t>表情</t>
    <phoneticPr fontId="11" type="noConversion"/>
  </si>
  <si>
    <t>SetEmotion(Idle);</t>
  </si>
  <si>
    <t>voice編號</t>
    <phoneticPr fontId="11" type="noConversion"/>
  </si>
  <si>
    <t>其他指令編號</t>
    <phoneticPr fontId="11" type="noConversion"/>
  </si>
  <si>
    <t>SetEmotion(Happy);</t>
  </si>
  <si>
    <t>場景名稱</t>
    <phoneticPr fontId="27" type="noConversion"/>
  </si>
  <si>
    <t>繆思藝術館</t>
    <phoneticPr fontId="25" type="noConversion"/>
  </si>
  <si>
    <t>藝術館外街道</t>
    <phoneticPr fontId="25" type="noConversion"/>
  </si>
  <si>
    <t>房間</t>
    <phoneticPr fontId="25" type="noConversion"/>
  </si>
  <si>
    <t>繆思藝術館大廳</t>
    <phoneticPr fontId="25" type="noConversion"/>
  </si>
  <si>
    <t>藝術館倉庫</t>
    <phoneticPr fontId="25" type="noConversion"/>
  </si>
  <si>
    <t>館長辦公室</t>
    <phoneticPr fontId="25" type="noConversion"/>
  </si>
  <si>
    <t>街道</t>
    <phoneticPr fontId="27" type="noConversion"/>
  </si>
  <si>
    <t>芭蕾教室</t>
    <phoneticPr fontId="27" type="noConversion"/>
  </si>
  <si>
    <t>走廊</t>
    <phoneticPr fontId="27" type="noConversion"/>
  </si>
  <si>
    <t>畫家村</t>
    <phoneticPr fontId="27" type="noConversion"/>
  </si>
  <si>
    <t>攤位前</t>
    <phoneticPr fontId="25" type="noConversion"/>
  </si>
  <si>
    <t>露天咖啡座</t>
    <phoneticPr fontId="25" type="noConversion"/>
  </si>
  <si>
    <t>鄉間小屋外</t>
    <phoneticPr fontId="27" type="noConversion"/>
  </si>
  <si>
    <t>鄉間小屋內</t>
    <phoneticPr fontId="27" type="noConversion"/>
  </si>
  <si>
    <t>暗巷</t>
    <phoneticPr fontId="27" type="noConversion"/>
  </si>
  <si>
    <t>第一二章全場景名稱</t>
    <phoneticPr fontId="11" type="noConversion"/>
  </si>
  <si>
    <t>字串編號</t>
    <phoneticPr fontId="11" type="noConversion"/>
  </si>
  <si>
    <t>NPC淡入</t>
    <phoneticPr fontId="11" type="noConversion"/>
  </si>
  <si>
    <t>NPC淡出</t>
    <phoneticPr fontId="11" type="noConversion"/>
  </si>
  <si>
    <t>NPC滑入</t>
    <phoneticPr fontId="11" type="noConversion"/>
  </si>
  <si>
    <t>NPC滑出</t>
    <phoneticPr fontId="11" type="noConversion"/>
  </si>
  <si>
    <t>NPC換表情</t>
    <phoneticPr fontId="11" type="noConversion"/>
  </si>
  <si>
    <t xml:space="preserve">PlayAnim(10209002,Happy); </t>
    <phoneticPr fontId="11" type="noConversion"/>
  </si>
  <si>
    <t>ChangeBG(100010);</t>
    <phoneticPr fontId="11" type="noConversion"/>
  </si>
  <si>
    <t xml:space="preserve">PlayBGM(200001); </t>
    <phoneticPr fontId="11" type="noConversion"/>
  </si>
  <si>
    <t xml:space="preserve">PlaySE(301001); </t>
    <phoneticPr fontId="11" type="noConversion"/>
  </si>
  <si>
    <t>ControlNPC(10209002,MoveIn,M,4);</t>
    <phoneticPr fontId="11" type="noConversion"/>
  </si>
  <si>
    <t>ControlNPC(10209002,FadeOut,M);</t>
    <phoneticPr fontId="11" type="noConversion"/>
  </si>
  <si>
    <t>ControlNPC(10209002,MoveOut,M,4);</t>
    <phoneticPr fontId="11" type="noConversion"/>
  </si>
  <si>
    <t>對話框震動</t>
    <phoneticPr fontId="11" type="noConversion"/>
  </si>
  <si>
    <t>Shake(1.5);</t>
    <phoneticPr fontId="11" type="noConversion"/>
  </si>
  <si>
    <t>鏡頭震動</t>
    <phoneticPr fontId="11" type="noConversion"/>
  </si>
  <si>
    <t>音樂停止</t>
    <phoneticPr fontId="11" type="noConversion"/>
  </si>
  <si>
    <t>ControlCamera(Shake,1.5);</t>
    <phoneticPr fontId="11" type="noConversion"/>
  </si>
  <si>
    <t>StopBGM();</t>
    <phoneticPr fontId="11" type="noConversion"/>
  </si>
  <si>
    <t>？？？名字</t>
    <phoneticPr fontId="11" type="noConversion"/>
  </si>
  <si>
    <t>SetNpcName(10209011,40009999);</t>
    <phoneticPr fontId="11" type="noConversion"/>
  </si>
  <si>
    <t>特效</t>
    <phoneticPr fontId="11" type="noConversion"/>
  </si>
  <si>
    <t>背景</t>
    <phoneticPr fontId="11" type="noConversion"/>
  </si>
  <si>
    <t>音樂</t>
    <phoneticPr fontId="11" type="noConversion"/>
  </si>
  <si>
    <t>ControlDialogueObject(Show,檔名);</t>
    <phoneticPr fontId="11" type="noConversion"/>
  </si>
  <si>
    <t>音效</t>
    <phoneticPr fontId="11" type="noConversion"/>
  </si>
  <si>
    <t>？？？關閉</t>
    <phoneticPr fontId="11" type="noConversion"/>
  </si>
  <si>
    <t>SetNpcName(10209011,0);</t>
    <phoneticPr fontId="11" type="noConversion"/>
  </si>
  <si>
    <t>範本建立</t>
    <phoneticPr fontId="11" type="noConversion"/>
  </si>
  <si>
    <t>米粒</t>
    <phoneticPr fontId="11" type="noConversion"/>
  </si>
  <si>
    <t>NPC ID</t>
    <phoneticPr fontId="11" type="noConversion"/>
  </si>
  <si>
    <t>StageID</t>
    <phoneticPr fontId="11" type="noConversion"/>
  </si>
  <si>
    <t>NPC名字</t>
    <phoneticPr fontId="11" type="noConversion"/>
  </si>
  <si>
    <t>第N章、第N節</t>
    <phoneticPr fontId="11" type="noConversion"/>
  </si>
  <si>
    <t>此處填寫這個stage會用到的素材</t>
    <phoneticPr fontId="11" type="noConversion"/>
  </si>
  <si>
    <t>登場人物(填寫Npc編號)</t>
    <phoneticPr fontId="11" type="noConversion"/>
  </si>
  <si>
    <t>角色劇情名</t>
    <phoneticPr fontId="11" type="noConversion"/>
  </si>
  <si>
    <t>背景名稱</t>
    <phoneticPr fontId="11" type="noConversion"/>
  </si>
  <si>
    <t>StageID同對話assetID</t>
    <phoneticPr fontId="11" type="noConversion"/>
  </si>
  <si>
    <t>主題地點</t>
    <phoneticPr fontId="11" type="noConversion"/>
  </si>
  <si>
    <t>大綱</t>
    <phoneticPr fontId="11" type="noConversion"/>
  </si>
  <si>
    <t>旁白</t>
    <phoneticPr fontId="11" type="noConversion"/>
  </si>
  <si>
    <t>NPC移動</t>
    <phoneticPr fontId="11" type="noConversion"/>
  </si>
  <si>
    <t>ControlNPC(10209002,Move,R);</t>
    <phoneticPr fontId="11" type="noConversion"/>
  </si>
  <si>
    <t>歌劇魅影</t>
    <phoneticPr fontId="25" type="noConversion"/>
  </si>
  <si>
    <r>
      <t>一部折射著</t>
    </r>
    <r>
      <rPr>
        <b/>
        <sz val="12"/>
        <color theme="1"/>
        <rFont val="微軟正黑體"/>
        <family val="2"/>
        <charset val="136"/>
      </rPr>
      <t>後現代</t>
    </r>
    <r>
      <rPr>
        <sz val="12"/>
        <color theme="1"/>
        <rFont val="微軟正黑體"/>
        <family val="2"/>
        <charset val="136"/>
      </rPr>
      <t>魅力的劇作，劇本根據卡斯頓·勒胡所撰著的愛情驚悚小說《歌劇魅影》改編。巧妙的戲中戲令觀眾徘徊於</t>
    </r>
    <r>
      <rPr>
        <b/>
        <sz val="12"/>
        <color theme="1"/>
        <rFont val="微軟正黑體"/>
        <family val="2"/>
        <charset val="136"/>
      </rPr>
      <t>現實與虛幻</t>
    </r>
    <r>
      <rPr>
        <sz val="12"/>
        <color theme="1"/>
        <rFont val="微軟正黑體"/>
        <family val="2"/>
        <charset val="136"/>
      </rPr>
      <t>之間，在全劇中，一首「Phantom of the Opera」的旋律反覆出現，羅爾與魅影在「All I Ask of You」演繹出各自對於女主角克莉絲汀不同的愛情，最後這一主題在管弦樂中浮現，顯示了</t>
    </r>
    <r>
      <rPr>
        <b/>
        <sz val="12"/>
        <color theme="1"/>
        <rFont val="微軟正黑體"/>
        <family val="2"/>
        <charset val="136"/>
      </rPr>
      <t>愛情最終戰勝了悲劇</t>
    </r>
    <r>
      <rPr>
        <sz val="12"/>
        <color theme="1"/>
        <rFont val="微軟正黑體"/>
        <family val="2"/>
        <charset val="136"/>
      </rPr>
      <t>。</t>
    </r>
    <phoneticPr fontId="25" type="noConversion"/>
  </si>
  <si>
    <t>馴悍記</t>
    <phoneticPr fontId="25" type="noConversion"/>
  </si>
  <si>
    <r>
      <t>是莎翁早期的</t>
    </r>
    <r>
      <rPr>
        <b/>
        <sz val="12"/>
        <color theme="1"/>
        <rFont val="微軟正黑體"/>
        <family val="2"/>
        <charset val="136"/>
      </rPr>
      <t>喜劇作品</t>
    </r>
    <r>
      <rPr>
        <sz val="12"/>
        <color theme="1"/>
        <rFont val="微軟正黑體"/>
        <family val="2"/>
        <charset val="136"/>
      </rPr>
      <t>，也是他在歷經千辛萬苦終於求得溫飽之時的靈感之作。故事描述商人巴普提斯塔大女兒凱瑟麗娜</t>
    </r>
    <r>
      <rPr>
        <b/>
        <sz val="12"/>
        <color theme="1"/>
        <rFont val="微軟正黑體"/>
        <family val="2"/>
        <charset val="136"/>
      </rPr>
      <t>兇悍潑辣</t>
    </r>
    <r>
      <rPr>
        <sz val="12"/>
        <color theme="1"/>
        <rFont val="微軟正黑體"/>
        <family val="2"/>
        <charset val="136"/>
      </rPr>
      <t>，彼得魯喬順利娶妻後開始了他瘋狂的</t>
    </r>
    <r>
      <rPr>
        <b/>
        <sz val="12"/>
        <color theme="1"/>
        <rFont val="微軟正黑體"/>
        <family val="2"/>
        <charset val="136"/>
      </rPr>
      <t>馴服計畫</t>
    </r>
    <r>
      <rPr>
        <sz val="12"/>
        <color theme="1"/>
        <rFont val="微軟正黑體"/>
        <family val="2"/>
        <charset val="136"/>
      </rPr>
      <t>。其反映的正是當時</t>
    </r>
    <r>
      <rPr>
        <b/>
        <sz val="12"/>
        <color theme="1"/>
        <rFont val="微軟正黑體"/>
        <family val="2"/>
        <charset val="136"/>
      </rPr>
      <t>富家小姐和未婚青年們的一種生活現狀和愛情觀念</t>
    </r>
    <r>
      <rPr>
        <sz val="12"/>
        <color theme="1"/>
        <rFont val="微軟正黑體"/>
        <family val="2"/>
        <charset val="136"/>
      </rPr>
      <t>。</t>
    </r>
    <phoneticPr fontId="25" type="noConversion"/>
  </si>
  <si>
    <t>哈姆雷特</t>
    <phoneticPr fontId="25" type="noConversion"/>
  </si>
  <si>
    <t>歷史上最著名的悲劇之一《哈姆雷特》，也譯為《王子復仇記》。故事發生在中世紀的丹麥，哈姆雷特是一位王子，他非常熱愛父王哈姆雷特。
劇末哈姆雷特完成報仇大業離開人世的一霎，是世界文學史上最為悲壯的一幕。莎士比亞通過哈姆雷特一劇表達和概括了人類情感的多個主題：生與死，愛與恨，善良與醜惡，以及人生方方面面的變幻無常等等。</t>
    <phoneticPr fontId="25" type="noConversion"/>
  </si>
  <si>
    <t>洪嘉鈴： 
「舞衣提醒著我，我的身分跟本分是什麼
每天看著芭蕾舞衣就告訴自己
我是一個芭蕾舞者
我是一個芭蕾舞者的傳承人
我是跟芭蕾畫上等號的」</t>
    <phoneticPr fontId="11" type="noConversion"/>
  </si>
  <si>
    <t>8~10歲入門小舞者：細肩帶舞衣＋白色鬆緊帶＋小短襪/膚色舞襪
青少年舞者：舞衣＋短片裙（硬鞋/小品課程）
職業舞者：依演出需求搭配適合的表演服裝，一般女舞者排練時會穿Tutu練習裙或是長紗裙</t>
    <phoneticPr fontId="11" type="noConversion"/>
  </si>
  <si>
    <r>
      <t xml:space="preserve">奇米來到舞團練習室看見娜塔莉在讀劇本，詢問是否可以借閱劇本。
奇米向娜塔莉向詢問對於劇本角色的看法
1.馴悍記
奇米詢問娜塔莉有沒有遇過凶悍的女人？娜塔莉表示沒有，如果真要說的話，或許最嚴厲凶悍的就是正在指導芭蕾舞的埃文斯夫人了吧。
不過，她相信每一位凶悍的女人其實都有一顆溫柔的心，或許她們對自己和對別人的要求都一樣嚴苛罷了。
</t>
    </r>
    <r>
      <rPr>
        <sz val="12"/>
        <color rgb="FFC00000"/>
        <rFont val="微軟正黑體"/>
        <family val="2"/>
        <charset val="136"/>
      </rPr>
      <t xml:space="preserve">＊故事描寫潑辣刁鑽的凱薩琳娜，在鎮上人見人怕，有一天從遠地來了一個聰明的男人彼特魯喬，因凱薩琳娜父親以金錢為誘餌，竟大膽地向悍女凱薩琳娜求愛。正當全鎮的人想看彼特魯喬的好戲時，聰明的彼特魯喬竟將這位悍婦馴得服服貼貼。 </t>
    </r>
    <phoneticPr fontId="11" type="noConversion"/>
  </si>
  <si>
    <t>奇米10209001、娜塔莉10201006</t>
    <phoneticPr fontId="11" type="noConversion"/>
  </si>
  <si>
    <t>娜塔莉</t>
    <phoneticPr fontId="11" type="noConversion"/>
  </si>
  <si>
    <t>舞蹈練習室100017</t>
    <phoneticPr fontId="11" type="noConversion"/>
  </si>
  <si>
    <t>一般情境-200001</t>
    <phoneticPr fontId="11" type="noConversion"/>
  </si>
  <si>
    <t>經過舞蹈練習室，我被悠揚的樂聲所吸引。</t>
    <phoneticPr fontId="11" type="noConversion"/>
  </si>
  <si>
    <t>原來是娜塔莉伴著樂曲正在讀劇。</t>
    <phoneticPr fontId="11" type="noConversion"/>
  </si>
  <si>
    <t>貌似是在講述一名凶悍潑辣的富家女子和一名普通男子的愛情故事。</t>
    <phoneticPr fontId="11" type="noConversion"/>
  </si>
  <si>
    <t>女主角雖然凶悍野蠻，但其實也挺可愛的呢。</t>
    <phoneticPr fontId="11" type="noConversion"/>
  </si>
  <si>
    <t>[PLAYER]也知道這齣劇呀！</t>
    <phoneticPr fontId="11" type="noConversion"/>
  </si>
  <si>
    <t>嗯……好像沒有。</t>
    <phoneticPr fontId="11" type="noConversion"/>
  </si>
  <si>
    <t>不過，真要說的話，教學中的埃文斯夫人是非常凶悍的呢！</t>
    <phoneticPr fontId="11" type="noConversion"/>
  </si>
  <si>
    <t>聽妳描述起來，上舞蹈課似乎是一件很嚴厲的事情。</t>
    <phoneticPr fontId="11" type="noConversion"/>
  </si>
  <si>
    <t>那娜塔莉有遇過這樣的人嗎？</t>
    <phoneticPr fontId="11" type="noConversion"/>
  </si>
  <si>
    <t>呵呵，但如果不小心因為練習受傷了，夫人都會很仔細地為我們包紮。</t>
    <phoneticPr fontId="11" type="noConversion"/>
  </si>
  <si>
    <t xml:space="preserve">PlayAnim(10201006,Shock); </t>
  </si>
  <si>
    <t xml:space="preserve">PlayAnim(10201006,Idle); </t>
  </si>
  <si>
    <t xml:space="preserve">PlayAnim(10201006,Happy); </t>
  </si>
  <si>
    <t xml:space="preserve">PlayAnim(10201006,Sad); </t>
  </si>
  <si>
    <t xml:space="preserve">PlayAnim(10201006,Shy); </t>
  </si>
  <si>
    <t>SetEmotion(Shock);</t>
  </si>
  <si>
    <t>音效</t>
    <phoneticPr fontId="11" type="noConversion"/>
  </si>
  <si>
    <t>娜塔莉讀世界名劇-馴悍記</t>
    <phoneticPr fontId="11" type="noConversion"/>
  </si>
  <si>
    <t>娜塔莉讀世界名劇-歌劇魅影</t>
  </si>
  <si>
    <t>娜塔莉讀世界名劇-歌劇魅影</t>
    <phoneticPr fontId="11" type="noConversion"/>
  </si>
  <si>
    <t>走路聲-301000</t>
    <phoneticPr fontId="11" type="noConversion"/>
  </si>
  <si>
    <t>男女主角在最初並沒有感情基礎，經歷重重考驗才建立起羈絆。</t>
    <phoneticPr fontId="11" type="noConversion"/>
  </si>
  <si>
    <t>或許凶悍的人只是對自己和別人的要求都一樣嚴格罷了。</t>
    <phoneticPr fontId="11" type="noConversion"/>
  </si>
  <si>
    <t>我們需要細心觀察才能發現她溫柔的一面。</t>
    <phoneticPr fontId="11" type="noConversion"/>
  </si>
  <si>
    <r>
      <t xml:space="preserve">2.歌劇魅影
娜塔莉在本劇中飾演女主角克莉斯汀，
奇米詢問覺得女主角最後那一吻，是同情比較多，還是真的對魅影有愛慕之情？
娜塔莉思考了一會，表示每個人對於這個橋段的解讀都不同，也有可能連克莉絲汀自己都沒有答案，但這也就是戲劇的迷人之處。
</t>
    </r>
    <r>
      <rPr>
        <sz val="12"/>
        <color rgb="FFC00000"/>
        <rFont val="微軟正黑體"/>
        <family val="2"/>
        <charset val="136"/>
      </rPr>
      <t>＊魅影在劇末以女主未婚夫的生命作為要脅，要求女主角嫁給自己，最後女主為了挽救未婚夫性命，摘下魅影的面具並親吻對方的臉頰。
魅影被這一吻震撼而醒悟，最後離開了現場不再出現。</t>
    </r>
    <phoneticPr fontId="11" type="noConversion"/>
  </si>
  <si>
    <t>這齣劇聽起來好有震撼力。</t>
    <phoneticPr fontId="11" type="noConversion"/>
  </si>
  <si>
    <t>貌似是在講述一段有關歌劇院內的愛情故事。</t>
    <phoneticPr fontId="11" type="noConversion"/>
  </si>
  <si>
    <t>這是一齣經典之作，[PLAYER]也看過嗎？</t>
    <phoneticPr fontId="11" type="noConversion"/>
  </si>
  <si>
    <t>那妳覺得女主角最後對歌劇怪人的一吻，是同情還是愛情呢？</t>
    <phoneticPr fontId="11" type="noConversion"/>
  </si>
  <si>
    <t>嗯……這很難說呢。</t>
    <phoneticPr fontId="11" type="noConversion"/>
  </si>
  <si>
    <t>不過，最後這個橋段每個人對它的解讀都不同。</t>
    <phoneticPr fontId="11" type="noConversion"/>
  </si>
  <si>
    <t>甚至有可能連女主角自己都沒有答案。</t>
    <phoneticPr fontId="11" type="noConversion"/>
  </si>
  <si>
    <t>也許這就是戲劇的迷人之處。</t>
    <phoneticPr fontId="11" type="noConversion"/>
  </si>
  <si>
    <t>說的也是呢。</t>
    <phoneticPr fontId="11" type="noConversion"/>
  </si>
  <si>
    <t>讀完劇本覺得愛情的力量真是深不可測。</t>
    <phoneticPr fontId="11" type="noConversion"/>
  </si>
  <si>
    <t>嚴肅</t>
    <phoneticPr fontId="11" type="noConversion"/>
  </si>
  <si>
    <t xml:space="preserve">PlayAnim(NPC的GID,Serious); </t>
    <phoneticPr fontId="11" type="noConversion"/>
  </si>
  <si>
    <t>娜塔莉讀世界名劇-哈姆雷特</t>
  </si>
  <si>
    <t>娜塔莉讀世界名劇-哈姆雷特</t>
    <phoneticPr fontId="11" type="noConversion"/>
  </si>
  <si>
    <t>這齣劇聽起來好哀愁。</t>
    <phoneticPr fontId="11" type="noConversion"/>
  </si>
  <si>
    <r>
      <t xml:space="preserve">3.哈姆雷特
奇米覺得奧菲莉婭就是一個在鬥爭之中被拖累的受害者，其實她根本沒有做錯什麼。
娜塔莉表示自己雖然能夠理解劇中奧非莉婭的那樣的矛盾心情，卻覺得這個女孩子為了愛情最後走向瘋癲，實在太傻。
</t>
    </r>
    <r>
      <rPr>
        <sz val="12"/>
        <color rgb="FFC00000"/>
        <rFont val="微軟正黑體"/>
        <family val="2"/>
        <charset val="136"/>
      </rPr>
      <t>＊奧菲莉婭是哈姆雷特的情人，但因哈姆雷特為了復仇而誤殺她的父親，此後奧菲莉婭陷入了矛盾的情感而糾結不已，最後發了瘋，某日爬到樹上摘花失足摔落致死。</t>
    </r>
    <phoneticPr fontId="11" type="noConversion"/>
  </si>
  <si>
    <t>不是人人都喜愛悲劇，但這部劇卻是描寫人性的經典作品。</t>
    <phoneticPr fontId="11" type="noConversion"/>
  </si>
  <si>
    <t>其實她根本沒有做錯任何事。</t>
    <phoneticPr fontId="11" type="noConversion"/>
  </si>
  <si>
    <t>是呀，主角的情人就是在權謀利益之下的受害者。</t>
    <phoneticPr fontId="11" type="noConversion"/>
  </si>
  <si>
    <t>雖然能夠理解她那樣矛盾的心情，不過……</t>
    <phoneticPr fontId="11" type="noConversion"/>
  </si>
  <si>
    <t>即便不是蓄意的，弒親之仇豈能原諒？</t>
    <phoneticPr fontId="11" type="noConversion"/>
  </si>
  <si>
    <t>而她卻因為這份矛盾而走向瘋癲，最後致死，實在不值。</t>
    <phoneticPr fontId="11" type="noConversion"/>
  </si>
  <si>
    <t>但她仍是選擇忠於自己的愛情，不是嗎？</t>
    <phoneticPr fontId="11" type="noConversion"/>
  </si>
  <si>
    <t xml:space="preserve">PlayAnim(10201006,Happy); </t>
    <phoneticPr fontId="11" type="noConversion"/>
  </si>
  <si>
    <t>SetEmotion(Sad);</t>
  </si>
  <si>
    <t xml:space="preserve">PlayAnim(10201006,Serious); </t>
    <phoneticPr fontId="11" type="noConversion"/>
  </si>
  <si>
    <t>芭蕾舞衣挑選哲學
-1.性感的U字露背舞衣</t>
    <phoneticPr fontId="11" type="noConversion"/>
  </si>
  <si>
    <t>王子…最後怎麼樣了？</t>
    <phoneticPr fontId="11" type="noConversion"/>
  </si>
  <si>
    <t>娜塔莉</t>
    <phoneticPr fontId="11" type="noConversion"/>
  </si>
  <si>
    <t>完成了復仇大業，卻也因此而亡。</t>
    <phoneticPr fontId="11" type="noConversion"/>
  </si>
  <si>
    <t>SetEmotion(Idle);</t>
    <phoneticPr fontId="11" type="noConversion"/>
  </si>
  <si>
    <t>仇恨真是一個可怕的東西。</t>
    <phoneticPr fontId="11" type="noConversion"/>
  </si>
  <si>
    <t>如果這是真實事件，我們能阻止悲劇發生嗎？</t>
    <phoneticPr fontId="11" type="noConversion"/>
  </si>
  <si>
    <t>或許對某些人來說愛情和親情是同等重要。</t>
    <phoneticPr fontId="11" type="noConversion"/>
  </si>
  <si>
    <t>娜塔莉在糾結要買下哪一套舞衣，
便向路過的奇米徵詢意見。
1.性感的U字露背舞衣
奇米表示性感的U字露背舞衣最適合娜塔莉纖瘦的身型，娜塔莉背部的線條相當漂亮，在跳舞的時候一定很好看。
娜塔莉表示很感謝奇米的讚美，但是她不敢嘗試這麼大膽的服裝，她再看看其他款式好了。</t>
    <phoneticPr fontId="11" type="noConversion"/>
  </si>
  <si>
    <t>花園廣場100012</t>
    <phoneticPr fontId="11" type="noConversion"/>
  </si>
  <si>
    <t>一般情境-200001</t>
    <phoneticPr fontId="11" type="noConversion"/>
  </si>
  <si>
    <t>哀傷情境-200003</t>
    <phoneticPr fontId="11" type="noConversion"/>
  </si>
  <si>
    <t>走路聲-301009</t>
    <phoneticPr fontId="11" type="noConversion"/>
  </si>
  <si>
    <t>原來是娜塔莉正在挑選服裝。</t>
    <phoneticPr fontId="11" type="noConversion"/>
  </si>
  <si>
    <t>娜塔莉，妳要買衣服嗎？</t>
    <phoneticPr fontId="11" type="noConversion"/>
  </si>
  <si>
    <t>嗯……是的，在挑選舞衣。</t>
    <phoneticPr fontId="11" type="noConversion"/>
  </si>
  <si>
    <t>沒問題，我看看哦…...</t>
    <phoneticPr fontId="11" type="noConversion"/>
  </si>
  <si>
    <t>但是我很猶豫要選擇哪一件才好，[PLAYER]能提供點建議嗎？</t>
    <phoneticPr fontId="11" type="noConversion"/>
  </si>
  <si>
    <t>唔……</t>
    <phoneticPr fontId="11" type="noConversion"/>
  </si>
  <si>
    <t>妳看這件性感的U字露背舞衣怎麼樣？</t>
    <phoneticPr fontId="11" type="noConversion"/>
  </si>
  <si>
    <t>妳的體態纖瘦，很適合這套舞衣的剪裁。</t>
    <phoneticPr fontId="11" type="noConversion"/>
  </si>
  <si>
    <t>穿上後一定能展現妳的背部線條，跳起舞來也好看。</t>
    <phoneticPr fontId="11" type="noConversion"/>
  </si>
  <si>
    <t>經過廣場前的服飾店，一名纖瘦嬌小的女孩駐足在店門口猶豫不決。</t>
    <phoneticPr fontId="11" type="noConversion"/>
  </si>
  <si>
    <t xml:space="preserve">2.保守的五分袖片裙式舞衣
奇米表示保守的五分袖片裙式舞衣穿起來最舒適，很適合長時間練習跳舞的娜塔莉。
娜塔莉表示雖然她也覺得這個款式穿起來最舒服，但是相似的款式她已經有很多件了，是不是要挑其他款式好呢？
奇米靈機一動，詢問娜塔莉這款舞衣的是否有缺哪些顏色，不如就從這些顏色下手？
娜塔莉表示同意，並開心的和奇米一起試衣服。
</t>
    <phoneticPr fontId="11" type="noConversion"/>
  </si>
  <si>
    <t>芭蕾舞衣挑選哲學
-2.保守的五分袖片裙式舞衣</t>
    <phoneticPr fontId="11" type="noConversion"/>
  </si>
  <si>
    <t>但這樣風格大膽的服裝我不太敢嘗試。</t>
    <phoneticPr fontId="11" type="noConversion"/>
  </si>
  <si>
    <t>天啊，這件舞衣好特別。</t>
    <phoneticPr fontId="11" type="noConversion"/>
  </si>
  <si>
    <t>妳看這件保守的五分袖片裙式舞衣怎麼樣？</t>
    <phoneticPr fontId="11" type="noConversion"/>
  </si>
  <si>
    <t>夫人的任一道動作口令，可沒有人敢偷懶。</t>
    <phoneticPr fontId="11" type="noConversion"/>
  </si>
  <si>
    <t>這個背心材質的觸感相當柔軟舒適。</t>
    <phoneticPr fontId="11" type="noConversion"/>
  </si>
  <si>
    <t>很適合長時間練習跳舞的妳，妳覺得呢？</t>
    <phoneticPr fontId="11" type="noConversion"/>
  </si>
  <si>
    <t>雖然這個款式的服裝穿起來確實不錯，不過我已經有很多類似款了。</t>
    <phoneticPr fontId="11" type="noConversion"/>
  </si>
  <si>
    <t>奇米</t>
    <phoneticPr fontId="11" type="noConversion"/>
  </si>
  <si>
    <t>那妳要看看其他款式嗎？</t>
    <phoneticPr fontId="11" type="noConversion"/>
  </si>
  <si>
    <t>其他的我並不是很喜歡。</t>
    <phoneticPr fontId="11" type="noConversion"/>
  </si>
  <si>
    <t>有，我還沒買過粉色的。</t>
    <phoneticPr fontId="11" type="noConversion"/>
  </si>
  <si>
    <t>那就買粉色的吧，這顏色也很適合妳！</t>
    <phoneticPr fontId="11" type="noConversion"/>
  </si>
  <si>
    <t>還是，這類型的舞衣妳有缺少什麼顏色嗎？</t>
    <phoneticPr fontId="11" type="noConversion"/>
  </si>
  <si>
    <t xml:space="preserve">PlayAnim(10201006,Idle); </t>
    <phoneticPr fontId="11" type="noConversion"/>
  </si>
  <si>
    <t xml:space="preserve">PlayAnim(10201006,Angry); </t>
    <phoneticPr fontId="11" type="noConversion"/>
  </si>
  <si>
    <t xml:space="preserve">PlayAnim(10201006,Happy); </t>
    <phoneticPr fontId="11" type="noConversion"/>
  </si>
  <si>
    <t xml:space="preserve">PlayAnim(10201006,Sad); </t>
    <phoneticPr fontId="11" type="noConversion"/>
  </si>
  <si>
    <t xml:space="preserve">PlayAnim(10201006,Shock); </t>
    <phoneticPr fontId="11" type="noConversion"/>
  </si>
  <si>
    <t xml:space="preserve">PlayAnim(10201006,Shy); </t>
    <phoneticPr fontId="11" type="noConversion"/>
  </si>
  <si>
    <t>芭蕾舞衣挑選哲學
-專業的TuTu裙舞衣</t>
    <phoneticPr fontId="11" type="noConversion"/>
  </si>
  <si>
    <t>妳看這件專業的TuTu裙舞衣怎麼樣？</t>
    <phoneticPr fontId="11" type="noConversion"/>
  </si>
  <si>
    <t xml:space="preserve">3.專業的TuTu裙舞衣
奇米表示像娜塔莉這樣專業的芭蕾舞者，就得穿專業的TuTu舞裙，才能在練習的時候也有演出時的臨場感，才能在表演時展現最佳狀態。
娜塔莉表示奇米的建議很好，值得一試，她也希望自己能一直保持在最佳狀態。
</t>
    <phoneticPr fontId="11" type="noConversion"/>
  </si>
  <si>
    <t>原諒別人，雖是一件不容易的事，但也是阻止悲劇延續的方法。</t>
    <phoneticPr fontId="11" type="noConversion"/>
  </si>
  <si>
    <t>tutu舞裙最能表現演出時的臨場感。</t>
    <phoneticPr fontId="11" type="noConversion"/>
  </si>
  <si>
    <t>若妳平時就能習慣這身服裝，那麼相信表演時也能發揮最佳實力。</t>
    <phoneticPr fontId="11" type="noConversion"/>
  </si>
  <si>
    <t>說的也是呢！我也希望自己能夠隨時保持在最佳狀態。</t>
    <phoneticPr fontId="11" type="noConversion"/>
  </si>
  <si>
    <t>那麼就決定是它了，謝謝妳[PLAYER]。</t>
    <phoneticPr fontId="11" type="noConversion"/>
  </si>
  <si>
    <t>能幫上忙真是太好了。</t>
    <phoneticPr fontId="11" type="noConversion"/>
  </si>
  <si>
    <t xml:space="preserve">4.浪漫的長裙舞衣
奇米表示浪漫的長裙舞衣一定能展現娜塔莉的氣質，不僅平時練習時能穿，試鏡時穿也很適合。
娜塔莉表示自己平時穿的舞衣都是甜美可愛的風格，沒有嘗試過典雅浪漫的長裙，不知道穿起來怎麼樣。
在奇米的催促下娜塔莉去試衣服，穿上長裙的娜塔莉仙氣破表，娜塔莉都不敢相信自己的眼睛。
</t>
    <phoneticPr fontId="11" type="noConversion"/>
  </si>
  <si>
    <t>芭蕾舞衣挑選哲學
-4.浪漫的長裙舞衣</t>
    <phoneticPr fontId="11" type="noConversion"/>
  </si>
  <si>
    <t>芭蕾舞衣挑選哲學-4.浪漫的長裙舞衣</t>
    <phoneticPr fontId="11" type="noConversion"/>
  </si>
  <si>
    <t>妳看這件浪漫的長裙舞衣怎麼樣？</t>
    <phoneticPr fontId="11" type="noConversion"/>
  </si>
  <si>
    <t>典雅浪漫的長裙能夠襯托娜塔莉的氣質。</t>
    <phoneticPr fontId="11" type="noConversion"/>
  </si>
  <si>
    <t>除了練習時可以穿，去試鏡時穿應該也很適合。</t>
    <phoneticPr fontId="11" type="noConversion"/>
  </si>
  <si>
    <t>但不知道穿起來如何？</t>
    <phoneticPr fontId="11" type="noConversion"/>
  </si>
  <si>
    <t>旁白</t>
    <phoneticPr fontId="11" type="noConversion"/>
  </si>
  <si>
    <t>來逛接的女孩們紛紛詢問那件舞衣是否仍有庫存，店裡頓時熱絡起來。</t>
    <phoneticPr fontId="11" type="noConversion"/>
  </si>
  <si>
    <t>娜塔莉抓著衣服兩側擺放在胸口，而我抖一抖裙擺將之攤平。</t>
    <phoneticPr fontId="11" type="noConversion"/>
  </si>
  <si>
    <t>奇米忙裡偷閒溜到咖啡店吃點心，遇上了正在吃甜點的娜塔莉，原來娜塔莉除了對舞蹈有深刻鑽研之外，對甜點也小有研究呢。
1.瑪德蓮蛋糕
貝殼樣式的外觀帶有檸檬的清香，恰到好處的鬆軟口感在嘴裡融化散開，是世界上最棒的甜點！據說這塊蛋糕曾被某位大文豪在書中多次提出，並透過品嚐瑪德蓮而得到創作靈感。
奇米的反應：那她也要好好來品嚐，說不定就能想到更多拯救藝術館的辦法，濃郁而香甜的味道果然是道地的瑪德蓮！</t>
    <phoneticPr fontId="11" type="noConversion"/>
  </si>
  <si>
    <t>露天咖啡座早上-100044</t>
    <phoneticPr fontId="11" type="noConversion"/>
  </si>
  <si>
    <t>鏡子裡的娜塔莉簡直女神下凡，連我都目不轉睛。</t>
    <phoneticPr fontId="11" type="noConversion"/>
  </si>
  <si>
    <t>娜塔莉…這件舞衣很適合妳耶。</t>
    <phoneticPr fontId="11" type="noConversion"/>
  </si>
  <si>
    <t>這間店的服裝不能試穿，不如我們對著鏡子比對看看吧？</t>
    <phoneticPr fontId="11" type="noConversion"/>
  </si>
  <si>
    <t>[PLAYER]謝謝，那...就挑這件吧！</t>
    <phoneticPr fontId="11" type="noConversion"/>
  </si>
  <si>
    <t>趁著德瑞克忙著整理藝術品無暇顧我，我便溜出來喘口氣。</t>
    <phoneticPr fontId="11" type="noConversion"/>
  </si>
  <si>
    <t>繞過街角，來到我最愛的露天咖啡廳。</t>
    <phoneticPr fontId="11" type="noConversion"/>
  </si>
  <si>
    <t>環視咖啡廳客座，熟悉的倩影映入眼簾，是娜塔莉。</t>
    <phoneticPr fontId="11" type="noConversion"/>
  </si>
  <si>
    <t>音效</t>
    <phoneticPr fontId="11" type="noConversion"/>
  </si>
  <si>
    <t>剛好我旁邊還有個位置，快坐吧。</t>
    <phoneticPr fontId="11" type="noConversion"/>
  </si>
  <si>
    <t>[PLAYER]，真巧啊，妳也來吃點心的嗎？</t>
    <phoneticPr fontId="11" type="noConversion"/>
  </si>
  <si>
    <t>我才剛入座，娜塔莉便注意到我手上的餐點。</t>
    <phoneticPr fontId="11" type="noConversion"/>
  </si>
  <si>
    <t>妳點的是馬德蓮嗎？</t>
    <phoneticPr fontId="11" type="noConversion"/>
  </si>
  <si>
    <t>嗯，這家的馬德蓮很有名，娜塔莉也嚐一個吧。</t>
    <phoneticPr fontId="11" type="noConversion"/>
  </si>
  <si>
    <t>貝殼樣式的外觀和獨特的檸檬清香，是馬德蓮蛋糕才有的特色呢。</t>
    <phoneticPr fontId="11" type="noConversion"/>
  </si>
  <si>
    <t>恰到好處的鬆軟口感在嘴裡融化，堪稱世界上最棒的甜點！</t>
    <phoneticPr fontId="11" type="noConversion"/>
  </si>
  <si>
    <t>沒…沒有啦，妳過獎了，就是覺得吃甜點能讓人感到放鬆嘛。</t>
    <phoneticPr fontId="11" type="noConversion"/>
  </si>
  <si>
    <t>露天咖啡座傍晚-100045</t>
    <phoneticPr fontId="11" type="noConversion"/>
  </si>
  <si>
    <t>早上就是要吃甜點
-瑪德蓮蛋糕</t>
    <phoneticPr fontId="11" type="noConversion"/>
  </si>
  <si>
    <t>下午就是要吃甜點
-歐培拉蛋糕</t>
    <phoneticPr fontId="11" type="noConversion"/>
  </si>
  <si>
    <t>晚上就是要吃甜點
-舒芙蕾</t>
    <phoneticPr fontId="11" type="noConversion"/>
  </si>
  <si>
    <t>午安，娜塔莉，難得會在外面遇到妳，今天休息嗎？</t>
    <phoneticPr fontId="11" type="noConversion"/>
  </si>
  <si>
    <t>這個是...歐培拉蛋糕！</t>
    <phoneticPr fontId="11" type="noConversion"/>
  </si>
  <si>
    <t>據說某位大文豪還透過品嚐馬德蓮而得到創作靈感。</t>
    <phoneticPr fontId="11" type="noConversion"/>
  </si>
  <si>
    <t>嗯！香甜濃郁的味道，果然是道地的馬德蓮。</t>
    <phoneticPr fontId="11" type="noConversion"/>
  </si>
  <si>
    <t>沒想到娜塔莉對甜點也有研究，好厲害！</t>
    <phoneticPr fontId="11" type="noConversion"/>
  </si>
  <si>
    <t>2.歐培拉蛋糕
奶油慕斯、巧克力醬和浸滿咖啡液的蛋糕體三種不同層次的味覺與口感在嘴裡形成一篇動人的交響樂，而且一定疊要六層、六層喔！
據說這個甜點的名稱由來眾說紛紜，但無論是哪一個，美味就行。
奇米的反應：
入口極化的口感以及苦澀與甜蜜交融的味蕾饗宴令她印象深刻，表明自己也成為了這道甜點的忠實粉絲。</t>
    <phoneticPr fontId="11" type="noConversion"/>
  </si>
  <si>
    <t>它是由奶油慕斯、巧克力醬和浸滿咖啡液的蛋糕體分層堆疊而成。</t>
    <phoneticPr fontId="11" type="noConversion"/>
  </si>
  <si>
    <t>娜塔莉也知道歐培拉蛋糕嗎？</t>
    <phoneticPr fontId="11" type="noConversion"/>
  </si>
  <si>
    <t>呼，下午的時候果然人最多啊，還有沒有空位呢？</t>
    <phoneticPr fontId="11" type="noConversion"/>
  </si>
  <si>
    <t>三種不同層次的味道與口感在嘴裡形成一篇動人的交響樂。</t>
    <phoneticPr fontId="11" type="noConversion"/>
  </si>
  <si>
    <t>嗯，甜點居然有六層耶，好特別。</t>
    <phoneticPr fontId="11" type="noConversion"/>
  </si>
  <si>
    <t>而且一定疊要六層、六層哦！</t>
    <phoneticPr fontId="11" type="noConversion"/>
  </si>
  <si>
    <t>晚上就是要吃甜點-舒芙蕾</t>
    <phoneticPr fontId="11" type="noConversion"/>
  </si>
  <si>
    <t>露天咖啡座傍晚-100046</t>
    <phoneticPr fontId="11" type="noConversion"/>
  </si>
  <si>
    <t>露天咖啡座晚上-100046</t>
    <phoneticPr fontId="11" type="noConversion"/>
  </si>
  <si>
    <t>趁著德瑞克忙著整理藝術館資料無暇顧我，我便溜出來喘口氣。</t>
    <phoneticPr fontId="11" type="noConversion"/>
  </si>
  <si>
    <t>忙碌一天，終於完成了藝術館的工作。</t>
    <phoneticPr fontId="11" type="noConversion"/>
  </si>
  <si>
    <t>唔，這麼晚了還是大排長龍，不虧是首都內最有名的甜點店。</t>
    <phoneticPr fontId="11" type="noConversion"/>
  </si>
  <si>
    <t>不是的，剛剛試鏡結束，因此來咖啡店坐一下，順便等待結果。</t>
    <phoneticPr fontId="11" type="noConversion"/>
  </si>
  <si>
    <t>晚安，娜塔莉，今天練習的狀況還好嗎？</t>
    <phoneticPr fontId="11" type="noConversion"/>
  </si>
  <si>
    <t>很好哦，漸入佳境，[PLAYER]也忙一天了吧？</t>
    <phoneticPr fontId="11" type="noConversion"/>
  </si>
  <si>
    <t>飄</t>
    <phoneticPr fontId="11" type="noConversion"/>
  </si>
  <si>
    <t>我才剛入座，桌上濃郁的巧克力香氣立即飄到我面前。</t>
    <phoneticPr fontId="11" type="noConversion"/>
  </si>
  <si>
    <t>這個是巧克力舒芙蕾嗎？看起來好美味！</t>
    <phoneticPr fontId="11" type="noConversion"/>
  </si>
  <si>
    <t>[PLAYER]也喜歡巧克力舒芙蕾？</t>
    <phoneticPr fontId="11" type="noConversion"/>
  </si>
  <si>
    <t>苦澀與甜蜜交融的味蕾饗宴，著實令人印象深刻。</t>
    <phoneticPr fontId="11" type="noConversion"/>
  </si>
  <si>
    <t>我想我也會成為這道甜點的忠實粉絲！</t>
    <phoneticPr fontId="11" type="noConversion"/>
  </si>
  <si>
    <t>[PLAYER]的甜點鑑賞能力也不錯呢。</t>
    <phoneticPr fontId="11" type="noConversion"/>
  </si>
  <si>
    <t>3.巧克力舒芙蕾
你知道嗎？這個甜點的含義是「蓬鬆地脹起來」，就如同這甜點的外觀一般。
一定要在剛出爐的時候品嚐，再搭配一球冰淇淋，彷彿置身雲端。
奇米的反應：
熱呼呼的甜點？好特別啊，淺嚐了一口，濃郁的巧克力醬在舌尖蔓延開來，此時再來一匙冰涼的香草冰淇淋，熱與冷味覺交疊，它們果然是絕佳搭配。</t>
    <phoneticPr fontId="11" type="noConversion"/>
  </si>
  <si>
    <t>稍待片刻後，熱騰騰的巧克力舒芙蕾呈上我倆眼前。</t>
    <phoneticPr fontId="11" type="noConversion"/>
  </si>
  <si>
    <t>淺嚐一口，濃郁的巧克力醬在舌尖蔓延，此時再來一匙香草冰淇淋。</t>
    <phoneticPr fontId="11" type="noConversion"/>
  </si>
  <si>
    <t>這道甜點，果然要趁熱吃才是最棒的！</t>
    <phoneticPr fontId="11" type="noConversion"/>
  </si>
  <si>
    <t>熱與冷的味覺衝擊下，竟形成一股絕妙的滋味。</t>
    <phoneticPr fontId="11" type="noConversion"/>
  </si>
  <si>
    <t>妳也喜歡真是太好了，下次我們可以一起來這吃甜點。</t>
    <phoneticPr fontId="11" type="noConversion"/>
  </si>
  <si>
    <t>嗯，我也來點一份。</t>
    <phoneticPr fontId="11" type="noConversion"/>
  </si>
  <si>
    <t>印象中這齣劇好像是……</t>
    <phoneticPr fontId="11" type="noConversion"/>
  </si>
  <si>
    <t>選項一</t>
    <phoneticPr fontId="11" type="noConversion"/>
  </si>
  <si>
    <t>馴悍記</t>
    <phoneticPr fontId="11" type="noConversion"/>
  </si>
  <si>
    <t>選項二</t>
    <phoneticPr fontId="11" type="noConversion"/>
  </si>
  <si>
    <t>選項三</t>
    <phoneticPr fontId="11" type="noConversion"/>
  </si>
  <si>
    <t>節點</t>
    <phoneticPr fontId="11" type="noConversion"/>
  </si>
  <si>
    <t>選項結束後回到以下內容</t>
    <phoneticPr fontId="11" type="noConversion"/>
  </si>
  <si>
    <t>能和別人分享劇本心得真是一件開心的事。</t>
    <phoneticPr fontId="11" type="noConversion"/>
  </si>
  <si>
    <t>[PLAYER]希望妳能常來。</t>
    <phoneticPr fontId="11" type="noConversion"/>
  </si>
  <si>
    <t>那當然沒問題，和妳聊天很開心。</t>
    <phoneticPr fontId="11" type="noConversion"/>
  </si>
  <si>
    <t>要給娜塔莉推薦什麼款式的舞衣好呢？</t>
    <phoneticPr fontId="11" type="noConversion"/>
  </si>
  <si>
    <t>奇米</t>
    <phoneticPr fontId="11" type="noConversion"/>
  </si>
  <si>
    <t>性感的U字露背舞衣</t>
    <phoneticPr fontId="11" type="noConversion"/>
  </si>
  <si>
    <t>芭蕾舞衣挑選哲學-2.保守的五分袖片裙式舞衣</t>
    <phoneticPr fontId="11" type="noConversion"/>
  </si>
  <si>
    <t>保守的五分袖片裙式舞衣</t>
    <phoneticPr fontId="11" type="noConversion"/>
  </si>
  <si>
    <t>芭蕾舞衣挑選哲學</t>
    <phoneticPr fontId="11" type="noConversion"/>
  </si>
  <si>
    <t>娜塔莉讀世界名劇</t>
    <phoneticPr fontId="11" type="noConversion"/>
  </si>
  <si>
    <t>芭蕾舞衣挑選哲學-專業的TuTu裙舞衣</t>
    <phoneticPr fontId="11" type="noConversion"/>
  </si>
  <si>
    <t>專業的TuTu裙舞衣</t>
    <phoneticPr fontId="11" type="noConversion"/>
  </si>
  <si>
    <t>那麼就決定是它了。</t>
    <phoneticPr fontId="11" type="noConversion"/>
  </si>
  <si>
    <t>我們還是再挑看看別件好了。</t>
    <phoneticPr fontId="11" type="noConversion"/>
  </si>
  <si>
    <t>不必客氣，練習也要加油哦。</t>
    <phoneticPr fontId="11" type="noConversion"/>
  </si>
  <si>
    <t>我會努力的。</t>
    <phoneticPr fontId="11" type="noConversion"/>
  </si>
  <si>
    <t>謝謝[PLAYER]這麼費心的陪我挑選舞衣。</t>
    <phoneticPr fontId="11" type="noConversion"/>
  </si>
  <si>
    <t>要點什麼吃好呢？</t>
    <phoneticPr fontId="11" type="noConversion"/>
  </si>
  <si>
    <t>瑪德蓮蛋糕</t>
    <phoneticPr fontId="11" type="noConversion"/>
  </si>
  <si>
    <t>下午就是要吃甜點-歐培拉蛋糕</t>
    <phoneticPr fontId="11" type="noConversion"/>
  </si>
  <si>
    <t>歐培拉蛋糕</t>
    <phoneticPr fontId="11" type="noConversion"/>
  </si>
  <si>
    <t>娜塔莉，難得會在外面遇到妳，今天休息嗎？</t>
    <phoneticPr fontId="11" type="noConversion"/>
  </si>
  <si>
    <t>嗨，娜塔莉，今天練習的狀況還好嗎？</t>
    <phoneticPr fontId="11" type="noConversion"/>
  </si>
  <si>
    <t>巧克力舒芙蕾</t>
    <phoneticPr fontId="11" type="noConversion"/>
  </si>
  <si>
    <t>咦？娜塔莉也跟我點一樣的甜點？</t>
    <phoneticPr fontId="11" type="noConversion"/>
  </si>
  <si>
    <t>呵呵，這道甜點要趁熱吃才美味哦。</t>
    <phoneticPr fontId="11" type="noConversion"/>
  </si>
  <si>
    <t>太好了，下次我們可以一起來這裡享用甜點。</t>
    <phoneticPr fontId="11" type="noConversion"/>
  </si>
  <si>
    <t>聽說老闆會不定期推出新產品哦。</t>
    <phoneticPr fontId="11" type="noConversion"/>
  </si>
  <si>
    <t>好的，我一定會來！</t>
    <phoneticPr fontId="11" type="noConversion"/>
  </si>
  <si>
    <t>完成出遊劇本*10</t>
    <phoneticPr fontId="11" type="noConversion"/>
  </si>
  <si>
    <t>就是要吃甜點</t>
    <phoneticPr fontId="11" type="noConversion"/>
  </si>
  <si>
    <t>歌劇魅影</t>
    <phoneticPr fontId="11" type="noConversion"/>
  </si>
  <si>
    <t>哈姆雷特</t>
    <phoneticPr fontId="11" type="noConversion"/>
  </si>
  <si>
    <t>這是《馴悍記》嗎？聽起來真有趣！</t>
    <phoneticPr fontId="11" type="noConversion"/>
  </si>
  <si>
    <t>這是一齣經典之作，[PLAYER]也看過？</t>
    <phoneticPr fontId="11" type="noConversion"/>
  </si>
  <si>
    <t>娜塔莉也喜歡《歌劇魅影》嗎？聽起來好有震撼力。</t>
    <phoneticPr fontId="11" type="noConversion"/>
  </si>
  <si>
    <t>不是人人都喜愛悲劇，但這部劇卻是描寫人性的經典作品。</t>
    <phoneticPr fontId="11" type="noConversion"/>
  </si>
  <si>
    <t>如此壯烈哀淒的詞句，難道是《哈姆雷特》？</t>
    <phoneticPr fontId="11" type="noConversion"/>
  </si>
  <si>
    <t>等我點完餐，才發現咖啡店內外人潮洶湧。</t>
    <phoneticPr fontId="11" type="noConversion"/>
  </si>
  <si>
    <t>忽然我看見熟悉的優雅身影向我招手。</t>
    <phoneticPr fontId="11" type="noConversion"/>
  </si>
  <si>
    <t>好不容易找到座位，發現身旁坐著的是熟悉的朋友。</t>
    <phoneticPr fontId="11" type="noConversion"/>
  </si>
  <si>
    <t>很好哦，漸入佳境，[PLAYER]也忙一天了吧？</t>
    <phoneticPr fontId="11" type="noConversion"/>
  </si>
  <si>
    <t>妳看這件專業的TuTu裙舞衣怎麼樣？</t>
    <phoneticPr fontId="11" type="noConversion"/>
  </si>
  <si>
    <t>tutu舞裙最能模擬演出時的臨場感。</t>
    <phoneticPr fontId="11" type="noConversion"/>
  </si>
  <si>
    <t>排隊點餐時意外發現娜塔莉就在我前頭。</t>
    <phoneticPr fontId="11" type="noConversion"/>
  </si>
  <si>
    <t>剛好旁邊還有位置，我們先就座吧。</t>
    <phoneticPr fontId="11" type="noConversion"/>
  </si>
  <si>
    <t>別站著，坐下來一起吃吧！</t>
    <phoneticPr fontId="11" type="noConversion"/>
  </si>
  <si>
    <t>才剛入座，娜塔莉便注意到我手上的餐點。</t>
    <phoneticPr fontId="11" type="noConversion"/>
  </si>
  <si>
    <t>我們才坐下，桌上濃郁的巧克力香氣立即飄到我面前。</t>
    <phoneticPr fontId="11" type="noConversion"/>
  </si>
  <si>
    <t>找scott索取id</t>
    <phoneticPr fontId="1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</si>
</sst>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m&quot;月&quot;d&quot;日&quot;"/>
  </numFmts>
  <fonts count="41">
    <font>
      <sz val="11"/>
      <color theme="1"/>
      <name val="新細明體"/>
      <family val="2"/>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9"/>
      <name val="新細明體"/>
      <family val="3"/>
      <charset val="136"/>
      <scheme val="minor"/>
    </font>
    <font>
      <sz val="11"/>
      <color theme="1"/>
      <name val="微軟正黑體"/>
      <family val="2"/>
      <charset val="136"/>
    </font>
    <font>
      <sz val="12"/>
      <color rgb="FF000000"/>
      <name val="微軟正黑體"/>
      <family val="2"/>
      <charset val="136"/>
    </font>
    <font>
      <sz val="12"/>
      <color rgb="FFFF0000"/>
      <name val="微軟正黑體"/>
      <family val="2"/>
      <charset val="136"/>
    </font>
    <font>
      <sz val="12"/>
      <name val="微軟正黑體"/>
      <family val="2"/>
      <charset val="136"/>
    </font>
    <font>
      <b/>
      <sz val="12"/>
      <name val="微軟正黑體"/>
      <family val="2"/>
      <charset val="136"/>
    </font>
    <font>
      <sz val="12"/>
      <color theme="8" tint="-0.249977111117893"/>
      <name val="微軟正黑體"/>
      <family val="2"/>
      <charset val="136"/>
    </font>
    <font>
      <sz val="12"/>
      <color rgb="FF0070C0"/>
      <name val="微軟正黑體"/>
      <family val="2"/>
      <charset val="136"/>
    </font>
    <font>
      <sz val="9"/>
      <name val="微軟正黑體"/>
      <family val="2"/>
      <charset val="136"/>
    </font>
    <font>
      <sz val="12"/>
      <color theme="0"/>
      <name val="微軟正黑體"/>
      <family val="2"/>
      <charset val="136"/>
    </font>
    <font>
      <b/>
      <sz val="12"/>
      <color rgb="FF000000"/>
      <name val="微軟正黑體"/>
      <family val="2"/>
      <charset val="136"/>
    </font>
    <font>
      <u/>
      <sz val="11"/>
      <color theme="10"/>
      <name val="新細明體"/>
      <family val="2"/>
      <scheme val="minor"/>
    </font>
    <font>
      <sz val="10"/>
      <color rgb="FF000000"/>
      <name val="Arial"/>
      <family val="2"/>
    </font>
    <font>
      <b/>
      <sz val="12"/>
      <color theme="0"/>
      <name val="微軟正黑體"/>
      <family val="2"/>
      <charset val="136"/>
    </font>
    <font>
      <sz val="9"/>
      <name val="新細明體"/>
      <family val="2"/>
      <charset val="136"/>
      <scheme val="minor"/>
    </font>
    <font>
      <sz val="10"/>
      <name val="微軟正黑體"/>
      <family val="2"/>
      <charset val="136"/>
    </font>
    <font>
      <sz val="9"/>
      <name val="細明體"/>
      <family val="3"/>
      <charset val="136"/>
    </font>
    <font>
      <sz val="10"/>
      <color theme="0" tint="-0.34998626667073579"/>
      <name val="微軟正黑體"/>
      <family val="2"/>
      <charset val="136"/>
    </font>
    <font>
      <sz val="12"/>
      <color theme="0"/>
      <name val="微软雅黑"/>
      <family val="2"/>
      <charset val="134"/>
    </font>
    <font>
      <sz val="12"/>
      <color rgb="FF000000"/>
      <name val="微软雅黑"/>
      <family val="2"/>
      <charset val="134"/>
    </font>
    <font>
      <sz val="10"/>
      <color theme="1"/>
      <name val="新細明體"/>
      <family val="2"/>
      <scheme val="minor"/>
    </font>
    <font>
      <sz val="10"/>
      <color theme="1"/>
      <name val="微軟正黑體"/>
      <family val="2"/>
      <charset val="136"/>
    </font>
    <font>
      <sz val="15"/>
      <color rgb="FF000000"/>
      <name val="微软雅黑"/>
      <family val="2"/>
      <charset val="134"/>
    </font>
    <font>
      <sz val="10"/>
      <color theme="8"/>
      <name val="微軟正黑體"/>
      <family val="2"/>
      <charset val="136"/>
    </font>
    <font>
      <sz val="10"/>
      <color theme="8" tint="-0.249977111117893"/>
      <name val="微軟正黑體"/>
      <family val="2"/>
      <charset val="136"/>
    </font>
    <font>
      <sz val="10"/>
      <color rgb="FF0070C0"/>
      <name val="微軟正黑體"/>
      <family val="2"/>
      <charset val="136"/>
    </font>
    <font>
      <b/>
      <sz val="12"/>
      <color theme="1"/>
      <name val="微軟正黑體"/>
      <family val="2"/>
      <charset val="136"/>
    </font>
    <font>
      <b/>
      <sz val="10"/>
      <color theme="5"/>
      <name val="微軟正黑體"/>
      <family val="2"/>
      <charset val="136"/>
    </font>
    <font>
      <sz val="12"/>
      <color theme="9"/>
      <name val="微軟正黑體"/>
      <family val="2"/>
      <charset val="136"/>
    </font>
    <font>
      <sz val="12"/>
      <color rgb="FFC00000"/>
      <name val="微軟正黑體"/>
      <family val="2"/>
      <charset val="136"/>
    </font>
  </fonts>
  <fills count="20">
    <fill>
      <patternFill patternType="none"/>
    </fill>
    <fill>
      <patternFill patternType="gray125"/>
    </fill>
    <fill>
      <patternFill patternType="solid">
        <fgColor theme="8" tint="0.59999389629810485"/>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0"/>
        <bgColor indexed="64"/>
      </patternFill>
    </fill>
    <fill>
      <patternFill patternType="solid">
        <fgColor theme="7" tint="0.39997558519241921"/>
        <bgColor indexed="64"/>
      </patternFill>
    </fill>
    <fill>
      <patternFill patternType="solid">
        <fgColor theme="4" tint="0.79998168889431442"/>
        <bgColor indexed="64"/>
      </patternFill>
    </fill>
    <fill>
      <patternFill patternType="solid">
        <fgColor theme="1" tint="0.249977111117893"/>
        <bgColor indexed="64"/>
      </patternFill>
    </fill>
    <fill>
      <patternFill patternType="solid">
        <fgColor theme="0" tint="-4.9989318521683403E-2"/>
        <bgColor indexed="64"/>
      </patternFill>
    </fill>
    <fill>
      <patternFill patternType="solid">
        <fgColor theme="7" tint="0.59999389629810485"/>
        <bgColor indexed="64"/>
      </patternFill>
    </fill>
    <fill>
      <patternFill patternType="solid">
        <fgColor theme="5" tint="-0.249977111117893"/>
        <bgColor indexed="64"/>
      </patternFill>
    </fill>
    <fill>
      <patternFill patternType="solid">
        <fgColor theme="4" tint="-0.499984740745262"/>
        <bgColor indexed="64"/>
      </patternFill>
    </fill>
    <fill>
      <patternFill patternType="solid">
        <fgColor theme="9" tint="-0.499984740745262"/>
        <bgColor indexed="64"/>
      </patternFill>
    </fill>
    <fill>
      <patternFill patternType="solid">
        <fgColor theme="3" tint="-0.499984740745262"/>
        <bgColor indexed="64"/>
      </patternFill>
    </fill>
    <fill>
      <patternFill patternType="solid">
        <fgColor theme="3"/>
        <bgColor indexed="64"/>
      </patternFill>
    </fill>
    <fill>
      <patternFill patternType="solid">
        <fgColor theme="5" tint="0.79998168889431442"/>
        <bgColor indexed="64"/>
      </patternFill>
    </fill>
    <fill>
      <patternFill patternType="solid">
        <fgColor theme="9" tint="0.39997558519241921"/>
        <bgColor indexed="64"/>
      </patternFill>
    </fill>
    <fill>
      <patternFill patternType="solid">
        <fgColor theme="1" tint="0.499984740745262"/>
        <bgColor indexed="64"/>
      </patternFill>
    </fill>
  </fills>
  <borders count="8">
    <border>
      <left/>
      <right/>
      <top/>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
      <left style="thin">
        <color theme="0"/>
      </left>
      <right style="thin">
        <color theme="0"/>
      </right>
      <top/>
      <bottom style="thin">
        <color theme="0"/>
      </bottom>
      <diagonal/>
    </border>
    <border>
      <left/>
      <right/>
      <top style="thin">
        <color theme="0"/>
      </top>
      <bottom style="thin">
        <color theme="0"/>
      </bottom>
      <diagonal/>
    </border>
    <border>
      <left style="thin">
        <color theme="0"/>
      </left>
      <right style="thin">
        <color theme="0"/>
      </right>
      <top style="thin">
        <color theme="0"/>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2" fillId="0" borderId="0" applyNumberFormat="0" applyFill="0" applyBorder="0" applyAlignment="0" applyProtection="0"/>
    <xf numFmtId="0" fontId="23" fillId="0" borderId="0"/>
  </cellStyleXfs>
  <cellXfs count="165">
    <xf numFmtId="0" fontId="0" fillId="0" borderId="0" xfId="0"/>
    <xf numFmtId="0" fontId="15" fillId="0" borderId="1" xfId="0" applyFont="1" applyBorder="1"/>
    <xf numFmtId="0" fontId="15" fillId="0" borderId="1" xfId="0" applyFont="1" applyBorder="1" applyAlignment="1">
      <alignment horizontal="right" vertical="center"/>
    </xf>
    <xf numFmtId="0" fontId="0" fillId="6" borderId="1" xfId="0" applyFill="1" applyBorder="1"/>
    <xf numFmtId="0" fontId="12" fillId="5" borderId="1" xfId="0" applyFont="1" applyFill="1" applyBorder="1" applyAlignment="1">
      <alignment horizontal="center" vertical="center"/>
    </xf>
    <xf numFmtId="0" fontId="15" fillId="0" borderId="1" xfId="0" applyFont="1" applyBorder="1" applyAlignment="1">
      <alignment horizontal="left"/>
    </xf>
    <xf numFmtId="0" fontId="15" fillId="5" borderId="2" xfId="0" applyFont="1" applyFill="1" applyBorder="1" applyAlignment="1">
      <alignment vertical="top"/>
    </xf>
    <xf numFmtId="0" fontId="17" fillId="5" borderId="5" xfId="0" applyFont="1" applyFill="1" applyBorder="1" applyAlignment="1">
      <alignment vertical="top"/>
    </xf>
    <xf numFmtId="0" fontId="17" fillId="5" borderId="3" xfId="0" applyFont="1" applyFill="1" applyBorder="1" applyAlignment="1">
      <alignment vertical="top"/>
    </xf>
    <xf numFmtId="49" fontId="13" fillId="2" borderId="1" xfId="0" applyNumberFormat="1" applyFont="1" applyFill="1" applyBorder="1" applyAlignment="1">
      <alignment vertical="center" wrapText="1"/>
    </xf>
    <xf numFmtId="49" fontId="13" fillId="3" borderId="1" xfId="0" applyNumberFormat="1" applyFont="1" applyFill="1" applyBorder="1" applyAlignment="1">
      <alignment vertical="center" wrapText="1"/>
    </xf>
    <xf numFmtId="49" fontId="13" fillId="3" borderId="2" xfId="0" applyNumberFormat="1" applyFont="1" applyFill="1" applyBorder="1" applyAlignment="1">
      <alignment vertical="center"/>
    </xf>
    <xf numFmtId="49" fontId="13" fillId="3" borderId="5" xfId="0" applyNumberFormat="1" applyFont="1" applyFill="1" applyBorder="1" applyAlignment="1">
      <alignment vertical="center" wrapText="1"/>
    </xf>
    <xf numFmtId="49" fontId="13" fillId="3" borderId="3" xfId="0" applyNumberFormat="1" applyFont="1" applyFill="1" applyBorder="1" applyAlignment="1">
      <alignment vertical="center" wrapText="1"/>
    </xf>
    <xf numFmtId="49" fontId="15" fillId="0" borderId="1" xfId="0" applyNumberFormat="1" applyFont="1" applyBorder="1" applyAlignment="1">
      <alignment vertical="center"/>
    </xf>
    <xf numFmtId="49" fontId="13" fillId="0" borderId="1" xfId="0" applyNumberFormat="1" applyFont="1" applyBorder="1" applyAlignment="1">
      <alignment vertical="center"/>
    </xf>
    <xf numFmtId="49" fontId="10" fillId="0" borderId="1" xfId="0" applyNumberFormat="1" applyFont="1" applyBorder="1" applyAlignment="1">
      <alignment vertical="center"/>
    </xf>
    <xf numFmtId="49" fontId="20" fillId="0" borderId="2" xfId="0" applyNumberFormat="1" applyFont="1" applyBorder="1"/>
    <xf numFmtId="49" fontId="21" fillId="0" borderId="1" xfId="0" applyNumberFormat="1" applyFont="1" applyBorder="1" applyAlignment="1">
      <alignment vertical="center"/>
    </xf>
    <xf numFmtId="49" fontId="10" fillId="0" borderId="1" xfId="0" applyNumberFormat="1" applyFont="1" applyBorder="1"/>
    <xf numFmtId="49" fontId="20" fillId="0" borderId="3" xfId="0" applyNumberFormat="1" applyFont="1" applyBorder="1"/>
    <xf numFmtId="49" fontId="20" fillId="0" borderId="1" xfId="0" applyNumberFormat="1" applyFont="1" applyBorder="1"/>
    <xf numFmtId="49" fontId="15" fillId="0" borderId="2" xfId="0" applyNumberFormat="1" applyFont="1" applyBorder="1"/>
    <xf numFmtId="49" fontId="15" fillId="0" borderId="1" xfId="0" applyNumberFormat="1" applyFont="1" applyBorder="1"/>
    <xf numFmtId="49" fontId="15" fillId="0" borderId="3" xfId="0" applyNumberFormat="1" applyFont="1" applyBorder="1"/>
    <xf numFmtId="49" fontId="20" fillId="0" borderId="4" xfId="0" applyNumberFormat="1" applyFont="1" applyBorder="1"/>
    <xf numFmtId="49" fontId="13" fillId="3" borderId="2" xfId="0" applyNumberFormat="1" applyFont="1" applyFill="1" applyBorder="1" applyAlignment="1">
      <alignment vertical="center" wrapText="1"/>
    </xf>
    <xf numFmtId="49" fontId="16" fillId="0" borderId="1" xfId="0" applyNumberFormat="1" applyFont="1" applyBorder="1"/>
    <xf numFmtId="0" fontId="22" fillId="6" borderId="1" xfId="1" applyFill="1" applyBorder="1"/>
    <xf numFmtId="0" fontId="17" fillId="5" borderId="1" xfId="0" applyFont="1" applyFill="1" applyBorder="1" applyAlignment="1">
      <alignment horizontal="left"/>
    </xf>
    <xf numFmtId="49" fontId="14" fillId="0" borderId="2" xfId="0" applyNumberFormat="1" applyFont="1" applyBorder="1" applyAlignment="1"/>
    <xf numFmtId="49" fontId="14" fillId="0" borderId="3" xfId="0" applyNumberFormat="1" applyFont="1" applyBorder="1" applyAlignment="1"/>
    <xf numFmtId="49" fontId="13" fillId="7" borderId="2" xfId="0" applyNumberFormat="1" applyFont="1" applyFill="1" applyBorder="1" applyAlignment="1">
      <alignment vertical="center"/>
    </xf>
    <xf numFmtId="0" fontId="9" fillId="6" borderId="1" xfId="0" applyFont="1" applyFill="1" applyBorder="1"/>
    <xf numFmtId="49" fontId="9" fillId="0" borderId="1" xfId="0" applyNumberFormat="1" applyFont="1" applyBorder="1"/>
    <xf numFmtId="0" fontId="18" fillId="0" borderId="1" xfId="0" applyFont="1" applyBorder="1" applyAlignment="1">
      <alignment horizontal="right" vertical="center"/>
    </xf>
    <xf numFmtId="0" fontId="24" fillId="9" borderId="7" xfId="2" applyFont="1" applyFill="1" applyBorder="1" applyAlignment="1">
      <alignment vertical="center"/>
    </xf>
    <xf numFmtId="0" fontId="19" fillId="0" borderId="6" xfId="0" applyFont="1" applyBorder="1" applyAlignment="1">
      <alignment horizontal="center" wrapText="1"/>
    </xf>
    <xf numFmtId="0" fontId="0" fillId="6" borderId="1" xfId="0" applyFill="1" applyBorder="1" applyAlignment="1"/>
    <xf numFmtId="0" fontId="26" fillId="0" borderId="1" xfId="0" applyFont="1" applyBorder="1"/>
    <xf numFmtId="0" fontId="26" fillId="0" borderId="1" xfId="0" applyFont="1" applyBorder="1" applyAlignment="1">
      <alignment horizontal="left"/>
    </xf>
    <xf numFmtId="0" fontId="8" fillId="5" borderId="1" xfId="0" applyFont="1" applyFill="1" applyBorder="1" applyAlignment="1">
      <alignment horizontal="left" vertical="center"/>
    </xf>
    <xf numFmtId="0" fontId="15" fillId="11" borderId="1" xfId="0" applyFont="1" applyFill="1" applyBorder="1"/>
    <xf numFmtId="0" fontId="8" fillId="7" borderId="1" xfId="0" applyFont="1" applyFill="1" applyBorder="1" applyAlignment="1">
      <alignment horizontal="center" vertical="center"/>
    </xf>
    <xf numFmtId="0" fontId="18" fillId="5" borderId="5" xfId="0" applyFont="1" applyFill="1" applyBorder="1" applyAlignment="1">
      <alignment vertical="top"/>
    </xf>
    <xf numFmtId="0" fontId="15" fillId="5" borderId="2" xfId="0" applyFont="1" applyFill="1" applyBorder="1" applyAlignment="1">
      <alignment vertical="top"/>
    </xf>
    <xf numFmtId="0" fontId="17" fillId="5" borderId="5" xfId="0" applyFont="1" applyFill="1" applyBorder="1" applyAlignment="1">
      <alignment vertical="top"/>
    </xf>
    <xf numFmtId="0" fontId="17" fillId="5" borderId="3" xfId="0" applyFont="1" applyFill="1" applyBorder="1" applyAlignment="1">
      <alignment vertical="top"/>
    </xf>
    <xf numFmtId="0" fontId="18" fillId="5" borderId="2" xfId="0" applyFont="1" applyFill="1" applyBorder="1" applyAlignment="1">
      <alignment vertical="top"/>
    </xf>
    <xf numFmtId="0" fontId="14" fillId="0" borderId="1" xfId="0" applyFont="1" applyBorder="1" applyAlignment="1">
      <alignment horizontal="right" vertical="center"/>
    </xf>
    <xf numFmtId="0" fontId="17" fillId="5" borderId="3" xfId="0" applyFont="1" applyFill="1" applyBorder="1" applyAlignment="1">
      <alignment horizontal="left" vertical="top"/>
    </xf>
    <xf numFmtId="0" fontId="29" fillId="12" borderId="1" xfId="2" applyFont="1" applyFill="1" applyBorder="1" applyAlignment="1">
      <alignment wrapText="1"/>
    </xf>
    <xf numFmtId="0" fontId="29" fillId="13" borderId="1" xfId="2" applyFont="1" applyFill="1" applyBorder="1" applyAlignment="1">
      <alignment wrapText="1"/>
    </xf>
    <xf numFmtId="0" fontId="29" fillId="12" borderId="1" xfId="0" applyFont="1" applyFill="1" applyBorder="1" applyAlignment="1"/>
    <xf numFmtId="0" fontId="29" fillId="14" borderId="1" xfId="0" applyFont="1" applyFill="1" applyBorder="1" applyAlignment="1"/>
    <xf numFmtId="0" fontId="8" fillId="5" borderId="1" xfId="0" applyFont="1" applyFill="1" applyBorder="1" applyAlignment="1">
      <alignment horizontal="center" vertical="center"/>
    </xf>
    <xf numFmtId="0" fontId="29" fillId="15" borderId="1" xfId="0" applyFont="1" applyFill="1" applyBorder="1" applyAlignment="1"/>
    <xf numFmtId="0" fontId="29" fillId="16" borderId="1" xfId="0" applyFont="1" applyFill="1" applyBorder="1" applyAlignment="1"/>
    <xf numFmtId="0" fontId="30" fillId="17" borderId="1" xfId="2" applyFont="1" applyFill="1" applyBorder="1"/>
    <xf numFmtId="0" fontId="30" fillId="8" borderId="1" xfId="2" applyFont="1" applyFill="1" applyBorder="1"/>
    <xf numFmtId="0" fontId="0" fillId="5" borderId="0" xfId="0" applyFill="1"/>
    <xf numFmtId="0" fontId="31" fillId="6" borderId="1" xfId="0" applyFont="1" applyFill="1" applyBorder="1"/>
    <xf numFmtId="0" fontId="32" fillId="5" borderId="1" xfId="0" applyFont="1" applyFill="1" applyBorder="1" applyAlignment="1">
      <alignment horizontal="center" vertical="center"/>
    </xf>
    <xf numFmtId="0" fontId="32" fillId="5" borderId="1" xfId="0" applyFont="1" applyFill="1" applyBorder="1" applyAlignment="1">
      <alignment horizontal="left" vertical="center"/>
    </xf>
    <xf numFmtId="0" fontId="32" fillId="5" borderId="1" xfId="0" applyFont="1" applyFill="1" applyBorder="1" applyAlignment="1">
      <alignment horizontal="center"/>
    </xf>
    <xf numFmtId="0" fontId="31" fillId="5" borderId="1" xfId="0" applyFont="1" applyFill="1" applyBorder="1" applyAlignment="1">
      <alignment horizontal="left"/>
    </xf>
    <xf numFmtId="0" fontId="30" fillId="0" borderId="1" xfId="0" applyFont="1" applyBorder="1" applyAlignment="1"/>
    <xf numFmtId="0" fontId="33" fillId="0" borderId="1" xfId="0" applyFont="1" applyBorder="1" applyAlignment="1"/>
    <xf numFmtId="0" fontId="26" fillId="0" borderId="2" xfId="0" applyFont="1" applyBorder="1"/>
    <xf numFmtId="0" fontId="26" fillId="4" borderId="2" xfId="0" applyFont="1" applyFill="1" applyBorder="1" applyAlignment="1"/>
    <xf numFmtId="0" fontId="26" fillId="0" borderId="1" xfId="0" applyFont="1" applyFill="1" applyBorder="1" applyAlignment="1">
      <alignment horizontal="left" vertical="top"/>
    </xf>
    <xf numFmtId="0" fontId="34" fillId="0" borderId="2" xfId="0" applyFont="1" applyBorder="1" applyAlignment="1">
      <alignment horizontal="right"/>
    </xf>
    <xf numFmtId="0" fontId="26" fillId="3" borderId="2" xfId="0" applyFont="1" applyFill="1" applyBorder="1" applyAlignment="1">
      <alignment horizontal="right" vertical="top"/>
    </xf>
    <xf numFmtId="0" fontId="26" fillId="0" borderId="6" xfId="0" applyFont="1" applyBorder="1"/>
    <xf numFmtId="0" fontId="26" fillId="4" borderId="3" xfId="0" applyFont="1" applyFill="1" applyBorder="1" applyAlignment="1">
      <alignment horizontal="left" vertical="center"/>
    </xf>
    <xf numFmtId="0" fontId="35" fillId="5" borderId="3" xfId="0" applyFont="1" applyFill="1" applyBorder="1" applyAlignment="1">
      <alignment vertical="top"/>
    </xf>
    <xf numFmtId="0" fontId="35" fillId="5" borderId="5" xfId="0" applyFont="1" applyFill="1" applyBorder="1" applyAlignment="1">
      <alignment vertical="top"/>
    </xf>
    <xf numFmtId="0" fontId="26" fillId="5" borderId="0" xfId="0" applyFont="1" applyFill="1" applyAlignment="1">
      <alignment horizontal="left" vertical="center"/>
    </xf>
    <xf numFmtId="0" fontId="26" fillId="4" borderId="1" xfId="0" applyFont="1" applyFill="1" applyBorder="1" applyAlignment="1">
      <alignment horizontal="left"/>
    </xf>
    <xf numFmtId="0" fontId="36" fillId="5" borderId="3" xfId="0" applyFont="1" applyFill="1" applyBorder="1" applyAlignment="1">
      <alignment horizontal="right" vertical="top"/>
    </xf>
    <xf numFmtId="0" fontId="13" fillId="18" borderId="0" xfId="0" applyFont="1" applyFill="1" applyAlignment="1"/>
    <xf numFmtId="0" fontId="13" fillId="4" borderId="1" xfId="0" applyFont="1" applyFill="1" applyBorder="1" applyAlignment="1"/>
    <xf numFmtId="0" fontId="15" fillId="4" borderId="1" xfId="0" applyFont="1" applyFill="1" applyBorder="1" applyAlignment="1"/>
    <xf numFmtId="0" fontId="17" fillId="5" borderId="3" xfId="0" applyFont="1" applyFill="1" applyBorder="1" applyAlignment="1">
      <alignment horizontal="left" vertical="top"/>
    </xf>
    <xf numFmtId="0" fontId="12" fillId="6" borderId="1" xfId="0" applyFont="1" applyFill="1" applyBorder="1"/>
    <xf numFmtId="14" fontId="7" fillId="10" borderId="7" xfId="2" applyNumberFormat="1" applyFont="1" applyFill="1" applyBorder="1" applyAlignment="1">
      <alignment vertical="center"/>
    </xf>
    <xf numFmtId="0" fontId="7" fillId="10" borderId="7" xfId="2" applyFont="1" applyFill="1" applyBorder="1" applyAlignment="1">
      <alignment vertical="center"/>
    </xf>
    <xf numFmtId="0" fontId="7" fillId="10" borderId="7" xfId="2" applyFont="1" applyFill="1" applyBorder="1" applyAlignment="1">
      <alignment vertical="center" wrapText="1"/>
    </xf>
    <xf numFmtId="0" fontId="7" fillId="0" borderId="0" xfId="0" applyFont="1"/>
    <xf numFmtId="0" fontId="37" fillId="0" borderId="0" xfId="0" applyFont="1"/>
    <xf numFmtId="0" fontId="21" fillId="0" borderId="0" xfId="0" applyFont="1"/>
    <xf numFmtId="0" fontId="0" fillId="0" borderId="0" xfId="0" applyAlignment="1">
      <alignment horizontal="center"/>
    </xf>
    <xf numFmtId="0" fontId="7" fillId="0" borderId="0" xfId="0" applyFont="1" applyAlignment="1">
      <alignment horizontal="center" vertical="center"/>
    </xf>
    <xf numFmtId="0" fontId="7" fillId="0" borderId="0" xfId="0" applyFont="1" applyAlignment="1">
      <alignment vertical="center"/>
    </xf>
    <xf numFmtId="49" fontId="15" fillId="2" borderId="1" xfId="0" applyNumberFormat="1" applyFont="1" applyFill="1" applyBorder="1" applyAlignment="1">
      <alignment vertical="center"/>
    </xf>
    <xf numFmtId="49" fontId="38" fillId="0" borderId="1" xfId="0" applyNumberFormat="1" applyFont="1" applyBorder="1"/>
    <xf numFmtId="0" fontId="26" fillId="4" borderId="1" xfId="0" applyFont="1" applyFill="1" applyBorder="1" applyAlignment="1">
      <alignment horizontal="center"/>
    </xf>
    <xf numFmtId="0" fontId="39" fillId="0" borderId="0" xfId="0" applyFont="1"/>
    <xf numFmtId="0" fontId="6" fillId="0" borderId="0" xfId="0" applyFont="1" applyAlignment="1">
      <alignment horizontal="center" vertical="center"/>
    </xf>
    <xf numFmtId="176" fontId="6" fillId="0" borderId="0" xfId="0" applyNumberFormat="1" applyFont="1" applyAlignment="1">
      <alignment horizontal="center" vertical="center"/>
    </xf>
    <xf numFmtId="0" fontId="7" fillId="0" borderId="0" xfId="0" applyFont="1" applyAlignment="1">
      <alignment horizontal="left" vertical="center"/>
    </xf>
    <xf numFmtId="0" fontId="0" fillId="0" borderId="0" xfId="0" applyAlignment="1">
      <alignment horizontal="left" vertical="center"/>
    </xf>
    <xf numFmtId="0" fontId="26" fillId="4" borderId="3" xfId="0" applyFont="1" applyFill="1" applyBorder="1" applyAlignment="1">
      <alignment horizontal="left" vertical="center"/>
    </xf>
    <xf numFmtId="0" fontId="5" fillId="0" borderId="7" xfId="0" applyFont="1" applyBorder="1" applyAlignment="1">
      <alignment horizontal="center" vertical="center"/>
    </xf>
    <xf numFmtId="0" fontId="5" fillId="0" borderId="7" xfId="0" applyFont="1" applyBorder="1" applyAlignment="1">
      <alignment vertical="center" wrapText="1"/>
    </xf>
    <xf numFmtId="0" fontId="5" fillId="0" borderId="0" xfId="0" applyFont="1" applyAlignment="1">
      <alignment vertical="center" wrapText="1"/>
    </xf>
    <xf numFmtId="0" fontId="26" fillId="4" borderId="3" xfId="0" applyFont="1" applyFill="1" applyBorder="1" applyAlignment="1">
      <alignment horizontal="left" vertical="center"/>
    </xf>
    <xf numFmtId="0" fontId="4" fillId="0" borderId="0" xfId="0" applyFont="1" applyAlignment="1">
      <alignment horizontal="left" vertical="center" wrapText="1"/>
    </xf>
    <xf numFmtId="49" fontId="26" fillId="2" borderId="1" xfId="0" applyNumberFormat="1" applyFont="1" applyFill="1" applyBorder="1" applyAlignment="1">
      <alignment horizontal="right" vertical="center"/>
    </xf>
    <xf numFmtId="49" fontId="26" fillId="2" borderId="1" xfId="0" applyNumberFormat="1" applyFont="1" applyFill="1" applyBorder="1" applyAlignment="1">
      <alignment horizontal="right" vertical="center" wrapText="1"/>
    </xf>
    <xf numFmtId="0" fontId="26" fillId="0" borderId="2" xfId="0" applyFont="1" applyBorder="1" applyAlignment="1">
      <alignment horizontal="right"/>
    </xf>
    <xf numFmtId="0" fontId="26" fillId="0" borderId="1" xfId="0" applyFont="1" applyBorder="1" applyAlignment="1">
      <alignment horizontal="right"/>
    </xf>
    <xf numFmtId="49" fontId="26" fillId="0" borderId="1" xfId="0" applyNumberFormat="1" applyFont="1" applyBorder="1" applyAlignment="1">
      <alignment horizontal="right"/>
    </xf>
    <xf numFmtId="0" fontId="26" fillId="4" borderId="2" xfId="0" applyFont="1" applyFill="1" applyBorder="1" applyAlignment="1">
      <alignment horizontal="center"/>
    </xf>
    <xf numFmtId="0" fontId="26" fillId="5" borderId="2" xfId="0" applyFont="1" applyFill="1" applyBorder="1" applyAlignment="1">
      <alignment vertical="top"/>
    </xf>
    <xf numFmtId="0" fontId="4" fillId="0" borderId="0" xfId="0" applyFont="1" applyAlignment="1">
      <alignment vertical="center"/>
    </xf>
    <xf numFmtId="0" fontId="4" fillId="5" borderId="1" xfId="0" applyFont="1" applyFill="1" applyBorder="1" applyAlignment="1">
      <alignment horizontal="center" vertical="center"/>
    </xf>
    <xf numFmtId="49" fontId="26" fillId="0" borderId="1" xfId="0" applyNumberFormat="1" applyFont="1" applyBorder="1" applyAlignment="1">
      <alignment horizontal="right" vertical="center"/>
    </xf>
    <xf numFmtId="0" fontId="26" fillId="0" borderId="2" xfId="0" applyFont="1" applyBorder="1" applyAlignment="1">
      <alignment horizontal="right" vertical="center"/>
    </xf>
    <xf numFmtId="0" fontId="26" fillId="4" borderId="2" xfId="0" applyFont="1" applyFill="1" applyBorder="1" applyAlignment="1">
      <alignment horizontal="center" vertical="center"/>
    </xf>
    <xf numFmtId="0" fontId="34" fillId="0" borderId="2" xfId="0" applyFont="1" applyBorder="1" applyAlignment="1">
      <alignment horizontal="right" vertical="center"/>
    </xf>
    <xf numFmtId="0" fontId="26" fillId="3" borderId="2" xfId="0" applyFont="1" applyFill="1" applyBorder="1" applyAlignment="1">
      <alignment horizontal="right" vertical="center"/>
    </xf>
    <xf numFmtId="0" fontId="26" fillId="5" borderId="2" xfId="0" applyFont="1" applyFill="1" applyBorder="1" applyAlignment="1">
      <alignment vertical="center"/>
    </xf>
    <xf numFmtId="0" fontId="26" fillId="0" borderId="1" xfId="0" applyFont="1" applyBorder="1" applyAlignment="1">
      <alignment horizontal="right" vertical="center"/>
    </xf>
    <xf numFmtId="0" fontId="35" fillId="5" borderId="1" xfId="0" applyFont="1" applyFill="1" applyBorder="1" applyAlignment="1">
      <alignment horizontal="left" vertical="center"/>
    </xf>
    <xf numFmtId="0" fontId="3" fillId="0" borderId="0" xfId="0" applyFont="1" applyAlignment="1">
      <alignment horizontal="left" vertical="center" wrapText="1"/>
    </xf>
    <xf numFmtId="0" fontId="26" fillId="5" borderId="2" xfId="0" applyFont="1" applyFill="1" applyBorder="1" applyAlignment="1">
      <alignment horizontal="right" vertical="center"/>
    </xf>
    <xf numFmtId="0" fontId="35" fillId="5" borderId="1" xfId="0" applyFont="1" applyFill="1" applyBorder="1" applyAlignment="1">
      <alignment horizontal="right"/>
    </xf>
    <xf numFmtId="0" fontId="35" fillId="5" borderId="1" xfId="0" applyFont="1" applyFill="1" applyBorder="1" applyAlignment="1">
      <alignment horizontal="right" vertical="center"/>
    </xf>
    <xf numFmtId="0" fontId="3" fillId="0" borderId="0" xfId="0" applyFont="1" applyAlignment="1">
      <alignment vertical="center" wrapText="1"/>
    </xf>
    <xf numFmtId="0" fontId="3" fillId="6" borderId="1" xfId="0" applyFont="1" applyFill="1" applyBorder="1"/>
    <xf numFmtId="0" fontId="16" fillId="0" borderId="1" xfId="0" applyFont="1" applyBorder="1" applyAlignment="1">
      <alignment horizontal="right" vertical="center"/>
    </xf>
    <xf numFmtId="0" fontId="9" fillId="6" borderId="0" xfId="0" applyFont="1" applyFill="1" applyBorder="1"/>
    <xf numFmtId="0" fontId="26" fillId="0" borderId="0" xfId="0" applyFont="1" applyFill="1" applyBorder="1" applyAlignment="1">
      <alignment horizontal="left" vertical="top"/>
    </xf>
    <xf numFmtId="0" fontId="26" fillId="3" borderId="0" xfId="0" applyFont="1" applyFill="1" applyBorder="1" applyAlignment="1">
      <alignment horizontal="right" vertical="center"/>
    </xf>
    <xf numFmtId="0" fontId="15" fillId="0" borderId="0" xfId="0" applyFont="1" applyBorder="1" applyAlignment="1">
      <alignment horizontal="right" vertical="center"/>
    </xf>
    <xf numFmtId="0" fontId="15" fillId="5" borderId="0" xfId="0" applyFont="1" applyFill="1" applyBorder="1" applyAlignment="1">
      <alignment vertical="top"/>
    </xf>
    <xf numFmtId="0" fontId="17" fillId="5" borderId="0" xfId="0" applyFont="1" applyFill="1" applyBorder="1" applyAlignment="1">
      <alignment vertical="top"/>
    </xf>
    <xf numFmtId="0" fontId="26" fillId="5" borderId="0" xfId="0" applyFont="1" applyFill="1" applyBorder="1" applyAlignment="1">
      <alignment horizontal="left" vertical="center"/>
    </xf>
    <xf numFmtId="0" fontId="36" fillId="5" borderId="0" xfId="0" applyFont="1" applyFill="1" applyBorder="1" applyAlignment="1">
      <alignment horizontal="right" vertical="top"/>
    </xf>
    <xf numFmtId="0" fontId="15" fillId="0" borderId="0" xfId="0" applyFont="1" applyBorder="1"/>
    <xf numFmtId="0" fontId="2" fillId="10" borderId="7" xfId="2" applyFont="1" applyFill="1" applyBorder="1" applyAlignment="1">
      <alignment vertical="center"/>
    </xf>
    <xf numFmtId="49" fontId="13" fillId="7" borderId="5" xfId="0" applyNumberFormat="1" applyFont="1" applyFill="1" applyBorder="1" applyAlignment="1">
      <alignment horizontal="left" vertical="center"/>
    </xf>
    <xf numFmtId="49" fontId="13" fillId="7" borderId="3" xfId="0" applyNumberFormat="1" applyFont="1" applyFill="1" applyBorder="1" applyAlignment="1">
      <alignment horizontal="left" vertical="center"/>
    </xf>
    <xf numFmtId="49" fontId="9" fillId="0" borderId="2" xfId="0" applyNumberFormat="1" applyFont="1" applyBorder="1" applyAlignment="1">
      <alignment horizontal="left" vertical="top" wrapText="1"/>
    </xf>
    <xf numFmtId="49" fontId="9" fillId="0" borderId="5" xfId="0" applyNumberFormat="1" applyFont="1" applyBorder="1" applyAlignment="1">
      <alignment horizontal="left" vertical="top" wrapText="1"/>
    </xf>
    <xf numFmtId="49" fontId="9" fillId="0" borderId="3" xfId="0" applyNumberFormat="1" applyFont="1" applyBorder="1" applyAlignment="1">
      <alignment horizontal="left" vertical="top" wrapText="1"/>
    </xf>
    <xf numFmtId="0" fontId="26" fillId="4" borderId="2" xfId="0" applyFont="1" applyFill="1" applyBorder="1" applyAlignment="1">
      <alignment horizontal="left" vertical="center"/>
    </xf>
    <xf numFmtId="0" fontId="26" fillId="4" borderId="5" xfId="0" applyFont="1" applyFill="1" applyBorder="1" applyAlignment="1">
      <alignment horizontal="left" vertical="center"/>
    </xf>
    <xf numFmtId="0" fontId="26" fillId="4" borderId="3" xfId="0" applyFont="1" applyFill="1" applyBorder="1" applyAlignment="1">
      <alignment horizontal="left" vertical="center"/>
    </xf>
    <xf numFmtId="0" fontId="15" fillId="3" borderId="2" xfId="0" applyNumberFormat="1" applyFont="1" applyFill="1" applyBorder="1" applyAlignment="1">
      <alignment horizontal="left" vertical="center" wrapText="1"/>
    </xf>
    <xf numFmtId="0" fontId="15" fillId="3" borderId="5" xfId="0" applyNumberFormat="1" applyFont="1" applyFill="1" applyBorder="1" applyAlignment="1">
      <alignment horizontal="left" vertical="center" wrapText="1"/>
    </xf>
    <xf numFmtId="0" fontId="15" fillId="3" borderId="3" xfId="0" applyNumberFormat="1" applyFont="1" applyFill="1" applyBorder="1" applyAlignment="1">
      <alignment horizontal="left" vertical="center" wrapText="1"/>
    </xf>
    <xf numFmtId="49" fontId="15" fillId="3" borderId="2" xfId="0" applyNumberFormat="1" applyFont="1" applyFill="1" applyBorder="1" applyAlignment="1">
      <alignment horizontal="left" vertical="center"/>
    </xf>
    <xf numFmtId="49" fontId="15" fillId="3" borderId="5" xfId="0" applyNumberFormat="1" applyFont="1" applyFill="1" applyBorder="1" applyAlignment="1">
      <alignment horizontal="left" vertical="center"/>
    </xf>
    <xf numFmtId="49" fontId="15" fillId="3" borderId="3" xfId="0" applyNumberFormat="1" applyFont="1" applyFill="1" applyBorder="1" applyAlignment="1">
      <alignment horizontal="left" vertical="center"/>
    </xf>
    <xf numFmtId="49" fontId="15" fillId="2" borderId="2" xfId="0" applyNumberFormat="1" applyFont="1" applyFill="1" applyBorder="1" applyAlignment="1">
      <alignment horizontal="left" vertical="center"/>
    </xf>
    <xf numFmtId="49" fontId="15" fillId="2" borderId="3" xfId="0" applyNumberFormat="1" applyFont="1" applyFill="1" applyBorder="1" applyAlignment="1">
      <alignment horizontal="left" vertical="center"/>
    </xf>
    <xf numFmtId="0" fontId="28" fillId="0" borderId="2" xfId="0" applyFont="1" applyBorder="1" applyAlignment="1">
      <alignment horizontal="left" vertical="top" wrapText="1"/>
    </xf>
    <xf numFmtId="0" fontId="28" fillId="0" borderId="5" xfId="0" applyFont="1" applyBorder="1" applyAlignment="1">
      <alignment horizontal="left" vertical="top" wrapText="1"/>
    </xf>
    <xf numFmtId="0" fontId="28" fillId="0" borderId="3" xfId="0" applyFont="1" applyBorder="1" applyAlignment="1">
      <alignment horizontal="left" vertical="top" wrapText="1"/>
    </xf>
    <xf numFmtId="0" fontId="7" fillId="19" borderId="0" xfId="0" applyFont="1" applyFill="1" applyAlignment="1">
      <alignment vertical="center"/>
    </xf>
    <xf numFmtId="0" fontId="7" fillId="19" borderId="0" xfId="0" applyFont="1" applyFill="1" applyAlignment="1">
      <alignment horizontal="center" vertical="center"/>
    </xf>
    <xf numFmtId="0" fontId="3" fillId="19" borderId="0" xfId="0" applyFont="1" applyFill="1" applyAlignment="1">
      <alignment vertical="center" wrapText="1"/>
    </xf>
    <xf numFmtId="0" fontId="3" fillId="19" borderId="0" xfId="0" applyFont="1" applyFill="1" applyAlignment="1">
      <alignment horizontal="left" vertical="center" wrapText="1"/>
    </xf>
  </cellXfs>
  <cellStyles count="3">
    <cellStyle name="一般" xfId="0" builtinId="0"/>
    <cellStyle name="一般 2" xfId="2"/>
    <cellStyle name="超連結" xfId="1" builtinId="8"/>
  </cellStyles>
  <dxfs count="7">
    <dxf>
      <font>
        <b val="0"/>
        <i val="0"/>
        <strike val="0"/>
        <condense val="0"/>
        <extend val="0"/>
        <outline val="0"/>
        <shadow val="0"/>
        <u val="none"/>
        <vertAlign val="baseline"/>
        <sz val="12"/>
        <color theme="1"/>
        <name val="微軟正黑體"/>
        <scheme val="none"/>
      </font>
      <alignment horizontal="left" vertical="center" textRotation="0" wrapText="0" indent="0" justifyLastLine="0" shrinkToFit="0" readingOrder="0"/>
    </dxf>
    <dxf>
      <font>
        <b val="0"/>
        <i val="0"/>
        <strike val="0"/>
        <condense val="0"/>
        <extend val="0"/>
        <outline val="0"/>
        <shadow val="0"/>
        <u val="none"/>
        <vertAlign val="baseline"/>
        <sz val="12"/>
        <color theme="1"/>
        <name val="微軟正黑體"/>
        <scheme val="none"/>
      </font>
      <alignment horizontal="general" vertical="center" textRotation="0" wrapText="0" indent="0" justifyLastLine="0" shrinkToFit="0" readingOrder="0"/>
    </dxf>
    <dxf>
      <font>
        <b val="0"/>
        <i val="0"/>
        <strike val="0"/>
        <condense val="0"/>
        <extend val="0"/>
        <outline val="0"/>
        <shadow val="0"/>
        <u val="none"/>
        <vertAlign val="baseline"/>
        <sz val="12"/>
        <color theme="1"/>
        <name val="微軟正黑體"/>
        <scheme val="none"/>
      </font>
      <alignment horizontal="center" vertical="center" textRotation="0" wrapText="0" indent="0" justifyLastLine="0" shrinkToFit="0" readingOrder="0"/>
    </dxf>
    <dxf>
      <font>
        <b val="0"/>
        <i val="0"/>
        <strike val="0"/>
        <condense val="0"/>
        <extend val="0"/>
        <outline val="0"/>
        <shadow val="0"/>
        <u val="none"/>
        <vertAlign val="baseline"/>
        <sz val="12"/>
        <color theme="1"/>
        <name val="微軟正黑體"/>
        <scheme val="none"/>
      </font>
      <alignment horizontal="center" vertical="center" textRotation="0" wrapText="0" indent="0" justifyLastLine="0" shrinkToFit="0" readingOrder="0"/>
    </dxf>
    <dxf>
      <font>
        <b val="0"/>
        <i val="0"/>
        <strike val="0"/>
        <condense val="0"/>
        <extend val="0"/>
        <outline val="0"/>
        <shadow val="0"/>
        <u val="none"/>
        <vertAlign val="baseline"/>
        <sz val="12"/>
        <color theme="1"/>
        <name val="微軟正黑體"/>
        <scheme val="none"/>
      </font>
      <alignment horizontal="general" vertical="center" textRotation="0" wrapText="0" indent="0" justifyLastLine="0" shrinkToFit="0" readingOrder="0"/>
    </dxf>
    <dxf>
      <font>
        <b val="0"/>
        <i val="0"/>
        <strike val="0"/>
        <condense val="0"/>
        <extend val="0"/>
        <outline val="0"/>
        <shadow val="0"/>
        <u val="none"/>
        <vertAlign val="baseline"/>
        <sz val="12"/>
        <color theme="1"/>
        <name val="微軟正黑體"/>
        <scheme val="none"/>
      </font>
      <alignment horizontal="general" vertical="center" textRotation="0" wrapText="0" indent="0" justifyLastLine="0" shrinkToFit="0" readingOrder="0"/>
    </dxf>
    <dxf>
      <font>
        <b val="0"/>
        <i val="0"/>
        <strike val="0"/>
        <condense val="0"/>
        <extend val="0"/>
        <outline val="0"/>
        <shadow val="0"/>
        <u val="none"/>
        <vertAlign val="baseline"/>
        <sz val="12"/>
        <color theme="1"/>
        <name val="微軟正黑體"/>
        <scheme val="none"/>
      </font>
      <numFmt numFmtId="176" formatCode="m&quot;月&quot;d&quot;日&quot;"/>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IgeeProject\kimmie\KimmieDoc\&#20018;&#27284;&#25991;&#20214;&#21312;\NPCSetting.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程式讀取頁"/>
      <sheetName val="更新歷程-必保留此頁"/>
      <sheetName val="備註"/>
      <sheetName val="表格製作提醒-必保留此頁"/>
      <sheetName val="對應名稱與負責人"/>
    </sheetNames>
    <sheetDataSet>
      <sheetData sheetId="0">
        <row r="1">
          <cell r="B1" t="str">
            <v>NPC ID
流水號：10200000-10299999
角色：10201000-10201999
小怪：10202000-10202999
精英：10203000-10203999
Boss：10204000-10204999
劇情NPC：10209000-10209999</v>
          </cell>
          <cell r="C1" t="str">
            <v>角色姓名對照（程式不讀）</v>
          </cell>
        </row>
        <row r="2">
          <cell r="B2" t="str">
            <v>gid</v>
          </cell>
          <cell r="C2"/>
        </row>
        <row r="3">
          <cell r="B3" t="str">
            <v>DWORD</v>
          </cell>
          <cell r="C3"/>
        </row>
        <row r="4">
          <cell r="B4" t="str">
            <v>CS</v>
          </cell>
          <cell r="C4"/>
        </row>
        <row r="5">
          <cell r="B5">
            <v>10201000</v>
          </cell>
          <cell r="C5" t="str">
            <v>巴特婁</v>
          </cell>
        </row>
        <row r="6">
          <cell r="B6">
            <v>10201001</v>
          </cell>
          <cell r="C6" t="str">
            <v>霍伯特</v>
          </cell>
        </row>
        <row r="7">
          <cell r="B7">
            <v>10201002</v>
          </cell>
          <cell r="C7" t="str">
            <v>海斗</v>
          </cell>
        </row>
        <row r="8">
          <cell r="B8">
            <v>10201003</v>
          </cell>
          <cell r="C8" t="str">
            <v>連恩</v>
          </cell>
        </row>
        <row r="9">
          <cell r="B9">
            <v>10201004</v>
          </cell>
          <cell r="C9" t="str">
            <v>洛斯</v>
          </cell>
        </row>
        <row r="10">
          <cell r="B10">
            <v>10201005</v>
          </cell>
          <cell r="C10" t="str">
            <v>尚</v>
          </cell>
        </row>
        <row r="11">
          <cell r="B11">
            <v>10201006</v>
          </cell>
          <cell r="C11" t="str">
            <v>娜塔莉</v>
          </cell>
        </row>
        <row r="12">
          <cell r="B12">
            <v>10201007</v>
          </cell>
          <cell r="C12" t="str">
            <v>葛麗葉</v>
          </cell>
        </row>
        <row r="13">
          <cell r="B13">
            <v>10201008</v>
          </cell>
          <cell r="C13" t="str">
            <v>蘭廷</v>
          </cell>
        </row>
        <row r="14">
          <cell r="B14">
            <v>10201009</v>
          </cell>
          <cell r="C14" t="str">
            <v>流浪兒</v>
          </cell>
        </row>
        <row r="15">
          <cell r="B15">
            <v>10201010</v>
          </cell>
          <cell r="C15" t="str">
            <v>草地上的聖母</v>
          </cell>
        </row>
        <row r="16">
          <cell r="B16">
            <v>10201011</v>
          </cell>
          <cell r="C16" t="str">
            <v>歐洛戰神像</v>
          </cell>
        </row>
        <row r="17">
          <cell r="B17">
            <v>10201012</v>
          </cell>
          <cell r="C17" t="str">
            <v>雨神特勒洛克像</v>
          </cell>
        </row>
        <row r="18">
          <cell r="B18">
            <v>10201013</v>
          </cell>
          <cell r="C18" t="str">
            <v>死者之書</v>
          </cell>
        </row>
        <row r="19">
          <cell r="B19">
            <v>10201014</v>
          </cell>
          <cell r="C19" t="str">
            <v>巴特農神殿</v>
          </cell>
        </row>
        <row r="20">
          <cell r="B20">
            <v>10201015</v>
          </cell>
          <cell r="C20" t="str">
            <v>擲鐵餅者</v>
          </cell>
        </row>
        <row r="21">
          <cell r="B21">
            <v>10201016</v>
          </cell>
          <cell r="C21" t="str">
            <v>使神漢彌士與幼年的酒神戴奧尼西斯</v>
          </cell>
        </row>
        <row r="22">
          <cell r="B22">
            <v>10201017</v>
          </cell>
          <cell r="C22" t="str">
            <v>勞孔父子群像</v>
          </cell>
        </row>
        <row r="23">
          <cell r="B23">
            <v>10201018</v>
          </cell>
          <cell r="C23" t="str">
            <v>羅馬競技場</v>
          </cell>
        </row>
        <row r="24">
          <cell r="B24">
            <v>10201019</v>
          </cell>
          <cell r="C24" t="str">
            <v>有翼的獅子</v>
          </cell>
        </row>
        <row r="25">
          <cell r="B25">
            <v>10201020</v>
          </cell>
          <cell r="C25" t="str">
            <v>諾坦普頓夏郡教堂</v>
          </cell>
        </row>
        <row r="26">
          <cell r="B26">
            <v>10201021</v>
          </cell>
          <cell r="C26" t="str">
            <v>格洛斯特大教堂的燭台</v>
          </cell>
        </row>
        <row r="27">
          <cell r="B27">
            <v>10201022</v>
          </cell>
          <cell r="C27" t="str">
            <v>維納斯的誕生</v>
          </cell>
        </row>
        <row r="28">
          <cell r="B28">
            <v>10201023</v>
          </cell>
          <cell r="C28" t="str">
            <v>蒙娜麗莎</v>
          </cell>
        </row>
        <row r="29">
          <cell r="B29">
            <v>10201024</v>
          </cell>
          <cell r="C29" t="str">
            <v>麥可里像</v>
          </cell>
        </row>
        <row r="30">
          <cell r="B30">
            <v>10201025</v>
          </cell>
          <cell r="C30" t="str">
            <v>宮女</v>
          </cell>
        </row>
        <row r="31">
          <cell r="B31">
            <v>10201026</v>
          </cell>
          <cell r="C31" t="str">
            <v>聖女泰瑞莎的幻象</v>
          </cell>
        </row>
        <row r="32">
          <cell r="B32">
            <v>10201027</v>
          </cell>
          <cell r="C32" t="str">
            <v>維也納望樓</v>
          </cell>
        </row>
        <row r="33">
          <cell r="B33">
            <v>10201028</v>
          </cell>
          <cell r="C33" t="str">
            <v>阿拉伯幻想</v>
          </cell>
        </row>
        <row r="34">
          <cell r="B34">
            <v>10201029</v>
          </cell>
          <cell r="C34" t="str">
            <v>拾穗者</v>
          </cell>
        </row>
        <row r="35">
          <cell r="B35">
            <v>10201030</v>
          </cell>
          <cell r="C35" t="str">
            <v>人物雕刻</v>
          </cell>
        </row>
        <row r="36">
          <cell r="B36">
            <v>10201031</v>
          </cell>
          <cell r="C36" t="str">
            <v>兵馬俑</v>
          </cell>
        </row>
        <row r="37">
          <cell r="B37">
            <v>10201032</v>
          </cell>
          <cell r="C37" t="str">
            <v>馴悍記</v>
          </cell>
        </row>
        <row r="38">
          <cell r="B38">
            <v>10201033</v>
          </cell>
          <cell r="C38" t="str">
            <v>參孫與達莉拉</v>
          </cell>
        </row>
        <row r="39">
          <cell r="B39">
            <v>10201034</v>
          </cell>
          <cell r="C39" t="str">
            <v>吶喊</v>
          </cell>
        </row>
        <row r="40">
          <cell r="B40">
            <v>10201035</v>
          </cell>
          <cell r="C40" t="str">
            <v>大衛像</v>
          </cell>
        </row>
        <row r="41">
          <cell r="B41">
            <v>10201036</v>
          </cell>
          <cell r="C41" t="str">
            <v>歌劇魅影</v>
          </cell>
        </row>
        <row r="42">
          <cell r="B42">
            <v>10201037</v>
          </cell>
          <cell r="C42" t="str">
            <v>吉思夢妲</v>
          </cell>
        </row>
        <row r="43">
          <cell r="B43">
            <v>10201038</v>
          </cell>
          <cell r="C43" t="str">
            <v>月光下的羊欄</v>
          </cell>
        </row>
        <row r="44">
          <cell r="B44">
            <v>10201039</v>
          </cell>
          <cell r="C44" t="str">
            <v>星夜</v>
          </cell>
        </row>
        <row r="45">
          <cell r="B45">
            <v>10201040</v>
          </cell>
          <cell r="C45" t="str">
            <v>斯芬克斯獅身人面像</v>
          </cell>
        </row>
        <row r="46">
          <cell r="B46">
            <v>10201041</v>
          </cell>
          <cell r="C46" t="str">
            <v>楔形文字泥板</v>
          </cell>
        </row>
        <row r="47">
          <cell r="B47">
            <v>10201042</v>
          </cell>
          <cell r="C47" t="str">
            <v>漢摩拉比法典碑</v>
          </cell>
        </row>
        <row r="48">
          <cell r="B48">
            <v>10201043</v>
          </cell>
          <cell r="C48" t="str">
            <v>貝多芬命運交響曲</v>
          </cell>
        </row>
        <row r="49">
          <cell r="B49">
            <v>10201044</v>
          </cell>
          <cell r="C49" t="str">
            <v>貝多芬歡樂頌</v>
          </cell>
        </row>
        <row r="50">
          <cell r="B50">
            <v>10201045</v>
          </cell>
          <cell r="C50" t="str">
            <v>氣球狗</v>
          </cell>
        </row>
        <row r="51">
          <cell r="B51">
            <v>10201046</v>
          </cell>
          <cell r="C51" t="str">
            <v>創世紀</v>
          </cell>
        </row>
        <row r="52">
          <cell r="B52">
            <v>10201047</v>
          </cell>
          <cell r="C52" t="str">
            <v>圖坦卡門黃金面具</v>
          </cell>
        </row>
        <row r="53">
          <cell r="B53">
            <v>10201048</v>
          </cell>
          <cell r="C53" t="str">
            <v>水晶骷髏頭</v>
          </cell>
        </row>
        <row r="54">
          <cell r="B54">
            <v>10201049</v>
          </cell>
          <cell r="C54" t="str">
            <v>清明上河圖</v>
          </cell>
        </row>
        <row r="55">
          <cell r="B55">
            <v>10201050</v>
          </cell>
          <cell r="C55" t="str">
            <v>快雪時晴帖</v>
          </cell>
        </row>
        <row r="56">
          <cell r="B56">
            <v>10201051</v>
          </cell>
          <cell r="C56" t="str">
            <v>巴黎聖母院</v>
          </cell>
        </row>
        <row r="57">
          <cell r="B57">
            <v>10201052</v>
          </cell>
          <cell r="C57" t="str">
            <v>萬葉集</v>
          </cell>
        </row>
        <row r="58">
          <cell r="B58">
            <v>10209000</v>
          </cell>
          <cell r="C58" t="str">
            <v>我</v>
          </cell>
        </row>
        <row r="59">
          <cell r="B59">
            <v>10209001</v>
          </cell>
          <cell r="C59" t="str">
            <v>奇米</v>
          </cell>
        </row>
        <row r="60">
          <cell r="B60">
            <v>10209002</v>
          </cell>
          <cell r="C60" t="str">
            <v>迪莉婭</v>
          </cell>
        </row>
        <row r="61">
          <cell r="B61">
            <v>10209003</v>
          </cell>
          <cell r="C61" t="str">
            <v>亞瑟</v>
          </cell>
        </row>
        <row r="62">
          <cell r="B62">
            <v>10209004</v>
          </cell>
          <cell r="C62" t="str">
            <v>旁白</v>
          </cell>
        </row>
        <row r="63">
          <cell r="B63">
            <v>10209005</v>
          </cell>
          <cell r="C63" t="str">
            <v>滝崎伊凡</v>
          </cell>
        </row>
        <row r="64">
          <cell r="B64">
            <v>10209006</v>
          </cell>
          <cell r="C64" t="str">
            <v>假連恩</v>
          </cell>
        </row>
        <row r="65">
          <cell r="B65">
            <v>10209007</v>
          </cell>
          <cell r="C65" t="str">
            <v>黑衣人</v>
          </cell>
        </row>
        <row r="66">
          <cell r="B66">
            <v>10209008</v>
          </cell>
          <cell r="C66" t="str">
            <v>海爾森公主</v>
          </cell>
        </row>
        <row r="67">
          <cell r="B67">
            <v>10209009</v>
          </cell>
          <cell r="C67" t="str">
            <v>滝崎管家</v>
          </cell>
        </row>
        <row r="68">
          <cell r="B68">
            <v>10209010</v>
          </cell>
          <cell r="C68" t="str">
            <v>某位NPC</v>
          </cell>
        </row>
        <row r="69">
          <cell r="B69">
            <v>10209011</v>
          </cell>
          <cell r="C69" t="str">
            <v>德瑞克</v>
          </cell>
        </row>
        <row r="70">
          <cell r="B70">
            <v>10209012</v>
          </cell>
          <cell r="C70" t="str">
            <v>貴婦A</v>
          </cell>
        </row>
        <row r="71">
          <cell r="B71">
            <v>10209013</v>
          </cell>
          <cell r="C71" t="str">
            <v>貴婦B</v>
          </cell>
        </row>
        <row r="72">
          <cell r="B72">
            <v>10209014</v>
          </cell>
          <cell r="C72" t="str">
            <v>某位NPC</v>
          </cell>
        </row>
        <row r="73">
          <cell r="B73">
            <v>10209015</v>
          </cell>
          <cell r="C73" t="str">
            <v>埃文斯夫人</v>
          </cell>
        </row>
        <row r="74">
          <cell r="B74">
            <v>10209016</v>
          </cell>
          <cell r="C74" t="str">
            <v>小偷</v>
          </cell>
        </row>
        <row r="75">
          <cell r="B75">
            <v>10209017</v>
          </cell>
          <cell r="C75" t="str">
            <v>某位NPC</v>
          </cell>
        </row>
        <row r="76">
          <cell r="B76">
            <v>10209018</v>
          </cell>
          <cell r="C76" t="str">
            <v>滝崎家僕1</v>
          </cell>
        </row>
        <row r="77">
          <cell r="B77">
            <v>10209019</v>
          </cell>
          <cell r="C77" t="str">
            <v>滝崎家僕2</v>
          </cell>
        </row>
        <row r="78">
          <cell r="B78">
            <v>10209020</v>
          </cell>
          <cell r="C78" t="str">
            <v>畫攤老闆</v>
          </cell>
        </row>
        <row r="79">
          <cell r="B79"/>
          <cell r="C79"/>
        </row>
      </sheetData>
      <sheetData sheetId="1"/>
      <sheetData sheetId="2"/>
      <sheetData sheetId="3"/>
      <sheetData sheetId="4"/>
    </sheetDataSet>
  </externalBook>
</externalLink>
</file>

<file path=xl/tables/table1.xml><?xml version="1.0" encoding="utf-8"?>
<table xmlns="http://schemas.openxmlformats.org/spreadsheetml/2006/main" id="1" name="表格1" displayName="表格1" ref="A3:E13" totalsRowShown="0" headerRowDxfId="6" dataDxfId="5">
  <autoFilter ref="A3:E13"/>
  <tableColumns count="5">
    <tableColumn id="24" name="StageID" dataDxfId="4"/>
    <tableColumn id="1" name="NPC ID" dataDxfId="3"/>
    <tableColumn id="2" name="NPC名字" dataDxfId="2"/>
    <tableColumn id="3" name="主題地點" dataDxfId="1"/>
    <tableColumn id="4" name="大綱" dataDxfId="0"/>
  </tableColumns>
  <tableStyleInfo name="TableStyleMedium6" showFirstColumn="0" showLastColumn="0" showRowStripes="1" showColumnStripes="0"/>
</table>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trello.com/c/fBcl503o" TargetMode="External"/><Relationship Id="rId1" Type="http://schemas.openxmlformats.org/officeDocument/2006/relationships/hyperlink" Target="https://www.toodoo.com/db/color.html"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workbookViewId="0">
      <pane xSplit="2" ySplit="1" topLeftCell="C2" activePane="bottomRight" state="frozen"/>
      <selection pane="topRight" activeCell="C1" sqref="C1"/>
      <selection pane="bottomLeft" activeCell="A2" sqref="A2"/>
      <selection pane="bottomRight" activeCell="B7" sqref="B7"/>
    </sheetView>
  </sheetViews>
  <sheetFormatPr defaultColWidth="9" defaultRowHeight="15.75"/>
  <cols>
    <col min="1" max="1" width="21.5703125" style="88" customWidth="1"/>
    <col min="2" max="2" width="49.42578125" style="88" customWidth="1"/>
    <col min="3" max="3" width="21" style="88" customWidth="1"/>
    <col min="4" max="4" width="9" style="88"/>
    <col min="5" max="5" width="12.5703125" style="88" customWidth="1"/>
    <col min="6" max="16384" width="9" style="88"/>
  </cols>
  <sheetData>
    <row r="1" spans="1:6" ht="16.5">
      <c r="A1" s="36" t="s">
        <v>80</v>
      </c>
      <c r="B1" s="36" t="s">
        <v>81</v>
      </c>
      <c r="C1" s="36" t="s">
        <v>82</v>
      </c>
    </row>
    <row r="2" spans="1:6" ht="16.5">
      <c r="A2" s="85">
        <v>43588</v>
      </c>
      <c r="B2" s="86" t="s">
        <v>285</v>
      </c>
      <c r="C2" s="86" t="s">
        <v>286</v>
      </c>
      <c r="E2" s="89"/>
      <c r="F2" s="90"/>
    </row>
    <row r="3" spans="1:6" ht="17.25" customHeight="1">
      <c r="A3" s="85">
        <v>43606</v>
      </c>
      <c r="B3" s="141" t="s">
        <v>521</v>
      </c>
      <c r="C3" s="86" t="s">
        <v>286</v>
      </c>
    </row>
    <row r="4" spans="1:6">
      <c r="A4" s="85"/>
      <c r="B4" s="87"/>
      <c r="C4" s="86"/>
    </row>
    <row r="5" spans="1:6">
      <c r="A5" s="85"/>
      <c r="B5" s="87"/>
      <c r="C5" s="86"/>
    </row>
    <row r="6" spans="1:6">
      <c r="A6" s="85"/>
      <c r="B6" s="87"/>
      <c r="C6" s="86"/>
    </row>
    <row r="7" spans="1:6">
      <c r="A7" s="85"/>
      <c r="B7" s="87"/>
      <c r="C7" s="86"/>
    </row>
    <row r="8" spans="1:6">
      <c r="A8" s="85"/>
      <c r="B8" s="86"/>
      <c r="C8" s="86"/>
    </row>
    <row r="9" spans="1:6">
      <c r="A9" s="85"/>
      <c r="B9" s="86"/>
      <c r="C9" s="86"/>
    </row>
    <row r="10" spans="1:6">
      <c r="A10" s="85"/>
      <c r="B10" s="86"/>
      <c r="C10" s="86"/>
    </row>
    <row r="11" spans="1:6">
      <c r="A11" s="85"/>
      <c r="B11" s="86"/>
      <c r="C11" s="86"/>
    </row>
    <row r="12" spans="1:6">
      <c r="A12" s="85"/>
      <c r="B12" s="86"/>
      <c r="C12" s="86"/>
    </row>
    <row r="13" spans="1:6">
      <c r="A13" s="85"/>
      <c r="B13" s="86"/>
      <c r="C13" s="86"/>
    </row>
    <row r="14" spans="1:6">
      <c r="A14" s="85"/>
      <c r="B14" s="86"/>
      <c r="C14" s="86"/>
    </row>
    <row r="15" spans="1:6">
      <c r="A15" s="85"/>
      <c r="B15" s="86"/>
      <c r="C15" s="86"/>
    </row>
    <row r="16" spans="1:6">
      <c r="A16" s="85"/>
      <c r="B16" s="86"/>
      <c r="C16" s="86"/>
    </row>
    <row r="17" spans="1:3">
      <c r="A17" s="85"/>
      <c r="B17" s="86"/>
      <c r="C17" s="86"/>
    </row>
    <row r="18" spans="1:3">
      <c r="A18" s="85"/>
      <c r="B18" s="86"/>
      <c r="C18" s="86"/>
    </row>
    <row r="19" spans="1:3">
      <c r="A19" s="85"/>
      <c r="B19" s="86"/>
      <c r="C19" s="86"/>
    </row>
  </sheetData>
  <phoneticPr fontId="1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7"/>
  <sheetViews>
    <sheetView topLeftCell="A37" zoomScaleNormal="100" workbookViewId="0">
      <selection activeCell="D19" sqref="D19"/>
    </sheetView>
  </sheetViews>
  <sheetFormatPr defaultColWidth="9.140625" defaultRowHeight="15.75"/>
  <cols>
    <col min="1" max="6" width="9.140625" style="21"/>
    <col min="7" max="7" width="26.42578125" style="21" customWidth="1"/>
    <col min="8" max="16384" width="9.140625" style="21"/>
  </cols>
  <sheetData>
    <row r="1" spans="1:8" ht="16.5">
      <c r="A1" s="17"/>
      <c r="B1" s="18" t="s">
        <v>54</v>
      </c>
      <c r="C1" s="19"/>
      <c r="D1" s="19"/>
      <c r="E1" s="19"/>
      <c r="F1" s="19"/>
      <c r="G1" s="19"/>
      <c r="H1" s="20"/>
    </row>
    <row r="2" spans="1:8" ht="16.5">
      <c r="A2" s="17"/>
      <c r="B2" s="18" t="s">
        <v>4</v>
      </c>
      <c r="C2" s="34" t="s">
        <v>55</v>
      </c>
      <c r="D2" s="19"/>
      <c r="E2" s="19"/>
      <c r="F2" s="19"/>
      <c r="G2" s="19"/>
      <c r="H2" s="20"/>
    </row>
    <row r="3" spans="1:8" ht="16.5">
      <c r="A3" s="17"/>
      <c r="B3" s="18"/>
      <c r="C3" s="19"/>
      <c r="D3" s="19"/>
      <c r="E3" s="19"/>
      <c r="F3" s="19"/>
      <c r="G3" s="19"/>
      <c r="H3" s="20"/>
    </row>
    <row r="4" spans="1:8">
      <c r="A4" s="17"/>
      <c r="B4" s="9" t="s">
        <v>0</v>
      </c>
      <c r="C4" s="10" t="s">
        <v>29</v>
      </c>
      <c r="D4" s="9" t="s">
        <v>1</v>
      </c>
      <c r="E4" s="10" t="s">
        <v>25</v>
      </c>
      <c r="F4" s="9" t="s">
        <v>2</v>
      </c>
      <c r="G4" s="10" t="s">
        <v>56</v>
      </c>
      <c r="H4" s="20"/>
    </row>
    <row r="5" spans="1:8">
      <c r="A5" s="17"/>
      <c r="B5" s="9" t="s">
        <v>3</v>
      </c>
      <c r="C5" s="11" t="s">
        <v>57</v>
      </c>
      <c r="D5" s="12"/>
      <c r="E5" s="12"/>
      <c r="F5" s="12"/>
      <c r="G5" s="13"/>
      <c r="H5" s="20"/>
    </row>
    <row r="6" spans="1:8" ht="63.75" customHeight="1">
      <c r="A6" s="17"/>
      <c r="B6" s="144" t="s">
        <v>58</v>
      </c>
      <c r="C6" s="145"/>
      <c r="D6" s="145"/>
      <c r="E6" s="145"/>
      <c r="F6" s="145"/>
      <c r="G6" s="146"/>
      <c r="H6" s="20"/>
    </row>
    <row r="7" spans="1:8">
      <c r="A7" s="17"/>
      <c r="B7" s="15"/>
      <c r="C7" s="19"/>
      <c r="D7" s="19"/>
      <c r="E7" s="19"/>
      <c r="F7" s="19"/>
      <c r="G7" s="19"/>
      <c r="H7" s="20"/>
    </row>
    <row r="8" spans="1:8">
      <c r="A8" s="17"/>
      <c r="B8" s="9" t="s">
        <v>0</v>
      </c>
      <c r="C8" s="10" t="s">
        <v>52</v>
      </c>
      <c r="D8" s="9" t="s">
        <v>1</v>
      </c>
      <c r="E8" s="10" t="s">
        <v>25</v>
      </c>
      <c r="F8" s="9" t="s">
        <v>2</v>
      </c>
      <c r="G8" s="10" t="s">
        <v>69</v>
      </c>
      <c r="H8" s="20"/>
    </row>
    <row r="9" spans="1:8" ht="15.75" customHeight="1">
      <c r="A9" s="17"/>
      <c r="B9" s="9" t="s">
        <v>3</v>
      </c>
      <c r="C9" s="26"/>
      <c r="D9" s="12"/>
      <c r="E9" s="12"/>
      <c r="F9" s="12"/>
      <c r="G9" s="13"/>
      <c r="H9" s="20"/>
    </row>
    <row r="10" spans="1:8">
      <c r="A10" s="17"/>
      <c r="B10" s="15" t="s">
        <v>78</v>
      </c>
      <c r="C10" s="19"/>
      <c r="D10" s="19"/>
      <c r="E10" s="19"/>
      <c r="F10" s="19"/>
      <c r="G10" s="19"/>
      <c r="H10" s="20"/>
    </row>
    <row r="11" spans="1:8">
      <c r="A11" s="17"/>
      <c r="B11" s="15"/>
      <c r="C11" s="19"/>
      <c r="D11" s="19"/>
      <c r="E11" s="19"/>
      <c r="F11" s="19"/>
      <c r="G11" s="19"/>
      <c r="H11" s="20"/>
    </row>
    <row r="12" spans="1:8">
      <c r="A12" s="17"/>
      <c r="B12" s="16"/>
      <c r="C12" s="19"/>
      <c r="D12" s="19"/>
      <c r="E12" s="19"/>
      <c r="F12" s="19"/>
      <c r="G12" s="19"/>
      <c r="H12" s="20"/>
    </row>
    <row r="13" spans="1:8">
      <c r="A13" s="17"/>
      <c r="B13" s="9" t="s">
        <v>0</v>
      </c>
      <c r="C13" s="10" t="s">
        <v>30</v>
      </c>
      <c r="D13" s="9" t="s">
        <v>1</v>
      </c>
      <c r="E13" s="10" t="s">
        <v>25</v>
      </c>
      <c r="F13" s="9" t="s">
        <v>2</v>
      </c>
      <c r="G13" s="10" t="s">
        <v>59</v>
      </c>
      <c r="H13" s="20"/>
    </row>
    <row r="14" spans="1:8">
      <c r="A14" s="17"/>
      <c r="B14" s="9" t="s">
        <v>3</v>
      </c>
      <c r="C14" s="11" t="s">
        <v>60</v>
      </c>
      <c r="D14" s="12"/>
      <c r="E14" s="12"/>
      <c r="F14" s="12"/>
      <c r="G14" s="13"/>
      <c r="H14" s="20"/>
    </row>
    <row r="15" spans="1:8" ht="99.75" customHeight="1">
      <c r="A15" s="17"/>
      <c r="B15" s="144" t="s">
        <v>61</v>
      </c>
      <c r="C15" s="145"/>
      <c r="D15" s="145"/>
      <c r="E15" s="145"/>
      <c r="F15" s="145"/>
      <c r="G15" s="146"/>
      <c r="H15" s="20"/>
    </row>
    <row r="16" spans="1:8">
      <c r="A16" s="17"/>
      <c r="B16" s="16"/>
      <c r="C16" s="19"/>
      <c r="D16" s="19"/>
      <c r="E16" s="19"/>
      <c r="F16" s="19"/>
      <c r="G16" s="19"/>
      <c r="H16" s="20"/>
    </row>
    <row r="17" spans="1:8">
      <c r="A17" s="17"/>
      <c r="B17" s="15"/>
      <c r="C17" s="19"/>
      <c r="D17" s="19"/>
      <c r="E17" s="19"/>
      <c r="F17" s="19"/>
      <c r="G17" s="19"/>
      <c r="H17" s="20"/>
    </row>
    <row r="18" spans="1:8">
      <c r="A18" s="17"/>
      <c r="B18" s="9" t="s">
        <v>0</v>
      </c>
      <c r="C18" s="10" t="s">
        <v>49</v>
      </c>
      <c r="D18" s="9" t="s">
        <v>1</v>
      </c>
      <c r="E18" s="10" t="s">
        <v>25</v>
      </c>
      <c r="F18" s="9" t="s">
        <v>2</v>
      </c>
      <c r="G18" s="10" t="s">
        <v>26</v>
      </c>
      <c r="H18" s="20"/>
    </row>
    <row r="19" spans="1:8" ht="15.75" customHeight="1">
      <c r="A19" s="17"/>
      <c r="B19" s="9" t="s">
        <v>3</v>
      </c>
      <c r="C19" s="11" t="s">
        <v>27</v>
      </c>
      <c r="D19" s="12"/>
      <c r="E19" s="12"/>
      <c r="F19" s="12"/>
      <c r="G19" s="13"/>
      <c r="H19" s="20"/>
    </row>
    <row r="20" spans="1:8">
      <c r="A20" s="17"/>
      <c r="B20" s="16" t="s">
        <v>28</v>
      </c>
      <c r="C20" s="19"/>
      <c r="D20" s="19"/>
      <c r="E20" s="19"/>
      <c r="F20" s="19"/>
      <c r="G20" s="19"/>
      <c r="H20" s="20"/>
    </row>
    <row r="21" spans="1:8" s="23" customFormat="1">
      <c r="A21" s="22"/>
      <c r="B21" s="14" t="s">
        <v>36</v>
      </c>
      <c r="H21" s="24"/>
    </row>
    <row r="22" spans="1:8" s="23" customFormat="1">
      <c r="A22" s="22"/>
      <c r="B22" s="14" t="s">
        <v>37</v>
      </c>
      <c r="H22" s="24"/>
    </row>
    <row r="23" spans="1:8" s="23" customFormat="1">
      <c r="A23" s="22"/>
      <c r="B23" s="14" t="s">
        <v>38</v>
      </c>
      <c r="H23" s="24"/>
    </row>
    <row r="24" spans="1:8">
      <c r="A24" s="17"/>
      <c r="B24" s="15"/>
      <c r="C24" s="19"/>
      <c r="D24" s="19"/>
      <c r="E24" s="19"/>
      <c r="F24" s="19"/>
      <c r="G24" s="19"/>
      <c r="H24" s="20"/>
    </row>
    <row r="25" spans="1:8">
      <c r="A25" s="17"/>
      <c r="B25" s="9" t="s">
        <v>0</v>
      </c>
      <c r="C25" s="10" t="s">
        <v>48</v>
      </c>
      <c r="D25" s="9" t="s">
        <v>1</v>
      </c>
      <c r="E25" s="10" t="s">
        <v>25</v>
      </c>
      <c r="F25" s="9" t="s">
        <v>2</v>
      </c>
      <c r="G25" s="10" t="s">
        <v>26</v>
      </c>
      <c r="H25" s="20"/>
    </row>
    <row r="26" spans="1:8">
      <c r="A26" s="17"/>
      <c r="B26" s="9" t="s">
        <v>3</v>
      </c>
      <c r="C26" s="11" t="s">
        <v>21</v>
      </c>
      <c r="D26" s="12"/>
      <c r="E26" s="12"/>
      <c r="F26" s="12"/>
      <c r="G26" s="13"/>
      <c r="H26" s="20"/>
    </row>
    <row r="27" spans="1:8">
      <c r="A27" s="17"/>
      <c r="B27" s="15" t="s">
        <v>31</v>
      </c>
      <c r="C27" s="19"/>
      <c r="D27" s="19"/>
      <c r="E27" s="19"/>
      <c r="F27" s="19"/>
      <c r="G27" s="19"/>
      <c r="H27" s="20"/>
    </row>
    <row r="28" spans="1:8">
      <c r="A28" s="17"/>
      <c r="B28" s="15" t="s">
        <v>32</v>
      </c>
      <c r="C28" s="19"/>
      <c r="D28" s="19"/>
      <c r="E28" s="19"/>
      <c r="F28" s="19"/>
      <c r="G28" s="19"/>
      <c r="H28" s="20"/>
    </row>
    <row r="29" spans="1:8">
      <c r="A29" s="17"/>
      <c r="B29" s="15" t="s">
        <v>39</v>
      </c>
      <c r="C29" s="19"/>
      <c r="D29" s="19"/>
      <c r="E29" s="19"/>
      <c r="F29" s="19"/>
      <c r="G29" s="19"/>
      <c r="H29" s="20"/>
    </row>
    <row r="30" spans="1:8">
      <c r="A30" s="17"/>
      <c r="B30" s="15" t="s">
        <v>40</v>
      </c>
      <c r="C30" s="19"/>
      <c r="D30" s="19"/>
      <c r="E30" s="19"/>
      <c r="F30" s="19"/>
      <c r="G30" s="19"/>
      <c r="H30" s="20"/>
    </row>
    <row r="31" spans="1:8">
      <c r="A31" s="17"/>
      <c r="B31" s="15"/>
      <c r="C31" s="19"/>
      <c r="D31" s="19"/>
      <c r="E31" s="19"/>
      <c r="F31" s="19"/>
      <c r="G31" s="19"/>
      <c r="H31" s="20"/>
    </row>
    <row r="32" spans="1:8">
      <c r="A32" s="17"/>
      <c r="B32" s="15"/>
      <c r="C32" s="19"/>
      <c r="D32" s="19"/>
      <c r="E32" s="19"/>
      <c r="F32" s="19"/>
      <c r="G32" s="19"/>
      <c r="H32" s="20"/>
    </row>
    <row r="33" spans="1:8">
      <c r="A33" s="17"/>
      <c r="B33" s="9" t="s">
        <v>0</v>
      </c>
      <c r="C33" s="10" t="s">
        <v>53</v>
      </c>
      <c r="D33" s="9" t="s">
        <v>1</v>
      </c>
      <c r="E33" s="10" t="s">
        <v>25</v>
      </c>
      <c r="F33" s="9" t="s">
        <v>2</v>
      </c>
      <c r="G33" s="10" t="s">
        <v>26</v>
      </c>
      <c r="H33" s="20"/>
    </row>
    <row r="34" spans="1:8">
      <c r="A34" s="17"/>
      <c r="B34" s="9" t="s">
        <v>3</v>
      </c>
      <c r="C34" s="11" t="s">
        <v>47</v>
      </c>
      <c r="D34" s="12"/>
      <c r="E34" s="12"/>
      <c r="F34" s="12"/>
      <c r="G34" s="13"/>
      <c r="H34" s="20"/>
    </row>
    <row r="35" spans="1:8">
      <c r="A35" s="17"/>
      <c r="B35" s="15" t="s">
        <v>33</v>
      </c>
      <c r="C35" s="19"/>
      <c r="D35" s="19"/>
      <c r="E35" s="19"/>
      <c r="F35" s="19"/>
      <c r="G35" s="19"/>
    </row>
    <row r="36" spans="1:8">
      <c r="A36" s="17"/>
      <c r="B36" s="15" t="s">
        <v>34</v>
      </c>
      <c r="C36" s="19"/>
      <c r="D36" s="19"/>
      <c r="E36" s="19"/>
      <c r="F36" s="19"/>
      <c r="G36" s="19"/>
    </row>
    <row r="37" spans="1:8">
      <c r="A37" s="17"/>
      <c r="B37" s="15" t="s">
        <v>35</v>
      </c>
      <c r="C37" s="19"/>
      <c r="D37" s="19"/>
      <c r="E37" s="19"/>
      <c r="F37" s="19"/>
      <c r="G37" s="19"/>
    </row>
    <row r="38" spans="1:8">
      <c r="A38" s="17"/>
      <c r="B38" s="32" t="s">
        <v>50</v>
      </c>
      <c r="C38" s="142" t="s">
        <v>71</v>
      </c>
      <c r="D38" s="142"/>
      <c r="E38" s="142"/>
      <c r="F38" s="142"/>
      <c r="G38" s="143"/>
      <c r="H38" s="20"/>
    </row>
    <row r="39" spans="1:8">
      <c r="A39" s="17"/>
      <c r="B39" s="15"/>
      <c r="C39" s="19"/>
      <c r="D39" s="19"/>
      <c r="E39" s="19"/>
      <c r="F39" s="19"/>
      <c r="G39" s="19"/>
      <c r="H39" s="20"/>
    </row>
    <row r="40" spans="1:8">
      <c r="A40" s="17"/>
      <c r="B40" s="9" t="s">
        <v>0</v>
      </c>
      <c r="C40" s="10" t="s">
        <v>46</v>
      </c>
      <c r="D40" s="9" t="s">
        <v>1</v>
      </c>
      <c r="E40" s="10" t="s">
        <v>25</v>
      </c>
      <c r="F40" s="9" t="s">
        <v>2</v>
      </c>
      <c r="G40" s="10" t="s">
        <v>69</v>
      </c>
      <c r="H40" s="20"/>
    </row>
    <row r="41" spans="1:8" ht="15.75" customHeight="1">
      <c r="A41" s="17"/>
      <c r="B41" s="9" t="s">
        <v>3</v>
      </c>
      <c r="C41" s="26"/>
      <c r="D41" s="12"/>
      <c r="E41" s="12"/>
      <c r="F41" s="12"/>
      <c r="G41" s="13"/>
      <c r="H41" s="20"/>
    </row>
    <row r="42" spans="1:8">
      <c r="A42" s="17"/>
      <c r="B42" s="15" t="s">
        <v>77</v>
      </c>
      <c r="C42" s="19"/>
      <c r="D42" s="19"/>
      <c r="E42" s="19"/>
      <c r="F42" s="19"/>
      <c r="G42" s="19"/>
      <c r="H42" s="20"/>
    </row>
    <row r="43" spans="1:8">
      <c r="A43" s="17"/>
      <c r="B43" s="15"/>
      <c r="C43" s="19"/>
      <c r="D43" s="19"/>
      <c r="E43" s="19"/>
      <c r="F43" s="19"/>
      <c r="G43" s="19"/>
      <c r="H43" s="20"/>
    </row>
    <row r="44" spans="1:8">
      <c r="A44" s="17"/>
      <c r="B44" s="9" t="s">
        <v>0</v>
      </c>
      <c r="C44" s="10" t="s">
        <v>62</v>
      </c>
      <c r="D44" s="9" t="s">
        <v>1</v>
      </c>
      <c r="E44" s="10" t="s">
        <v>25</v>
      </c>
      <c r="F44" s="9" t="s">
        <v>2</v>
      </c>
      <c r="G44" s="10" t="s">
        <v>42</v>
      </c>
      <c r="H44" s="20"/>
    </row>
    <row r="45" spans="1:8">
      <c r="A45" s="17"/>
      <c r="B45" s="9" t="s">
        <v>3</v>
      </c>
      <c r="C45" s="11" t="s">
        <v>43</v>
      </c>
      <c r="D45" s="12"/>
      <c r="E45" s="12"/>
      <c r="F45" s="12"/>
      <c r="G45" s="13"/>
      <c r="H45" s="20"/>
    </row>
    <row r="46" spans="1:8">
      <c r="A46" s="17"/>
      <c r="B46" s="15" t="s">
        <v>41</v>
      </c>
      <c r="C46" s="19"/>
      <c r="D46" s="19"/>
      <c r="E46" s="19"/>
      <c r="F46" s="19"/>
      <c r="G46" s="19"/>
      <c r="H46" s="20"/>
    </row>
    <row r="47" spans="1:8">
      <c r="A47" s="17"/>
      <c r="B47" s="15" t="s">
        <v>70</v>
      </c>
      <c r="C47" s="19"/>
      <c r="D47" s="19"/>
      <c r="E47" s="19"/>
      <c r="F47" s="19"/>
      <c r="G47" s="19"/>
      <c r="H47" s="20"/>
    </row>
    <row r="48" spans="1:8">
      <c r="A48" s="17"/>
      <c r="B48" s="15" t="s">
        <v>72</v>
      </c>
      <c r="C48" s="19"/>
      <c r="D48" s="19"/>
      <c r="E48" s="19"/>
      <c r="F48" s="19"/>
      <c r="G48" s="19"/>
      <c r="H48" s="20"/>
    </row>
    <row r="49" spans="1:8">
      <c r="A49" s="17"/>
      <c r="B49" s="15" t="s">
        <v>73</v>
      </c>
      <c r="C49" s="19"/>
      <c r="D49" s="19"/>
      <c r="E49" s="19"/>
      <c r="F49" s="19"/>
      <c r="G49" s="19"/>
      <c r="H49" s="20"/>
    </row>
    <row r="50" spans="1:8">
      <c r="A50" s="17"/>
      <c r="B50" s="15" t="s">
        <v>74</v>
      </c>
      <c r="C50" s="19"/>
      <c r="D50" s="19"/>
      <c r="E50" s="19"/>
      <c r="F50" s="19"/>
      <c r="G50" s="19"/>
      <c r="H50" s="20"/>
    </row>
    <row r="51" spans="1:8">
      <c r="A51" s="17"/>
      <c r="B51" s="32" t="s">
        <v>50</v>
      </c>
      <c r="C51" s="142" t="s">
        <v>76</v>
      </c>
      <c r="D51" s="142"/>
      <c r="E51" s="142"/>
      <c r="F51" s="142"/>
      <c r="G51" s="143"/>
      <c r="H51" s="20"/>
    </row>
    <row r="52" spans="1:8">
      <c r="A52" s="17"/>
      <c r="B52" s="15"/>
      <c r="C52" s="19"/>
      <c r="D52" s="19"/>
      <c r="E52" s="19"/>
      <c r="F52" s="19"/>
      <c r="G52" s="19"/>
      <c r="H52" s="20"/>
    </row>
    <row r="53" spans="1:8">
      <c r="A53" s="17"/>
      <c r="B53" s="15"/>
      <c r="C53" s="19"/>
      <c r="D53" s="19"/>
      <c r="E53" s="19"/>
      <c r="F53" s="19"/>
      <c r="G53" s="19"/>
      <c r="H53" s="20"/>
    </row>
    <row r="54" spans="1:8">
      <c r="A54" s="17"/>
      <c r="B54" s="9" t="s">
        <v>0</v>
      </c>
      <c r="C54" s="10" t="s">
        <v>44</v>
      </c>
      <c r="D54" s="9" t="s">
        <v>1</v>
      </c>
      <c r="E54" s="10" t="s">
        <v>25</v>
      </c>
      <c r="F54" s="9" t="s">
        <v>2</v>
      </c>
      <c r="G54" s="10" t="s">
        <v>69</v>
      </c>
      <c r="H54" s="20"/>
    </row>
    <row r="55" spans="1:8" ht="15.75" customHeight="1">
      <c r="A55" s="17"/>
      <c r="B55" s="9" t="s">
        <v>3</v>
      </c>
      <c r="C55" s="26"/>
      <c r="D55" s="12"/>
      <c r="E55" s="12"/>
      <c r="F55" s="12"/>
      <c r="G55" s="13"/>
      <c r="H55" s="20"/>
    </row>
    <row r="56" spans="1:8">
      <c r="A56" s="17"/>
      <c r="B56" s="15" t="s">
        <v>75</v>
      </c>
      <c r="C56" s="19"/>
      <c r="D56" s="19"/>
      <c r="E56" s="19"/>
      <c r="F56" s="19"/>
      <c r="G56" s="19"/>
      <c r="H56" s="20"/>
    </row>
    <row r="57" spans="1:8">
      <c r="B57" s="25"/>
      <c r="C57" s="25"/>
      <c r="D57" s="25"/>
      <c r="E57" s="25"/>
      <c r="F57" s="25"/>
      <c r="G57" s="25"/>
    </row>
    <row r="58" spans="1:8">
      <c r="B58" s="9" t="s">
        <v>0</v>
      </c>
      <c r="C58" s="10" t="s">
        <v>45</v>
      </c>
      <c r="D58" s="9" t="s">
        <v>1</v>
      </c>
      <c r="E58" s="10" t="s">
        <v>25</v>
      </c>
      <c r="F58" s="9" t="s">
        <v>2</v>
      </c>
      <c r="G58" s="10" t="s">
        <v>42</v>
      </c>
    </row>
    <row r="59" spans="1:8" ht="15.75" customHeight="1">
      <c r="B59" s="9" t="s">
        <v>3</v>
      </c>
      <c r="C59" s="11" t="s">
        <v>43</v>
      </c>
      <c r="D59" s="12"/>
      <c r="E59" s="12"/>
      <c r="F59" s="12"/>
      <c r="G59" s="13"/>
    </row>
    <row r="60" spans="1:8">
      <c r="B60" s="23" t="s">
        <v>64</v>
      </c>
    </row>
    <row r="61" spans="1:8">
      <c r="B61" s="23" t="s">
        <v>65</v>
      </c>
    </row>
    <row r="62" spans="1:8">
      <c r="B62" s="23" t="s">
        <v>66</v>
      </c>
    </row>
    <row r="63" spans="1:8">
      <c r="B63" s="23" t="s">
        <v>67</v>
      </c>
    </row>
    <row r="64" spans="1:8">
      <c r="B64" s="23" t="s">
        <v>68</v>
      </c>
    </row>
    <row r="65" spans="2:7">
      <c r="B65" s="32" t="s">
        <v>51</v>
      </c>
      <c r="C65" s="142" t="s">
        <v>63</v>
      </c>
      <c r="D65" s="142"/>
      <c r="E65" s="142"/>
      <c r="F65" s="142"/>
      <c r="G65" s="143"/>
    </row>
    <row r="66" spans="2:7">
      <c r="B66" s="23"/>
    </row>
    <row r="67" spans="2:7">
      <c r="B67" s="23"/>
    </row>
  </sheetData>
  <mergeCells count="5">
    <mergeCell ref="C38:G38"/>
    <mergeCell ref="C51:G51"/>
    <mergeCell ref="C65:G65"/>
    <mergeCell ref="B6:G6"/>
    <mergeCell ref="B15:G15"/>
  </mergeCells>
  <phoneticPr fontId="11" type="noConversion"/>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tabSelected="1" zoomScaleNormal="100" workbookViewId="0">
      <selection activeCell="E12" sqref="E12"/>
    </sheetView>
  </sheetViews>
  <sheetFormatPr defaultRowHeight="15.75"/>
  <cols>
    <col min="1" max="1" width="15.140625" bestFit="1" customWidth="1"/>
    <col min="2" max="2" width="14.42578125" bestFit="1" customWidth="1"/>
    <col min="3" max="3" width="16.140625" style="91" bestFit="1" customWidth="1"/>
    <col min="4" max="4" width="32.85546875" bestFit="1" customWidth="1"/>
    <col min="5" max="5" width="72.28515625" style="100" customWidth="1"/>
    <col min="6" max="6" width="11.28515625" style="93" bestFit="1" customWidth="1"/>
    <col min="7" max="7" width="59.42578125" style="93" customWidth="1"/>
    <col min="8" max="16384" width="9.140625" style="93"/>
  </cols>
  <sheetData>
    <row r="1" spans="1:7">
      <c r="A1" s="97" t="s">
        <v>541</v>
      </c>
      <c r="D1" s="93"/>
      <c r="E1" s="101"/>
    </row>
    <row r="2" spans="1:7">
      <c r="A2" s="97" t="s">
        <v>295</v>
      </c>
      <c r="D2" s="93"/>
      <c r="E2" s="101"/>
    </row>
    <row r="3" spans="1:7" s="92" customFormat="1">
      <c r="A3" s="92" t="s">
        <v>288</v>
      </c>
      <c r="B3" s="92" t="s">
        <v>287</v>
      </c>
      <c r="C3" s="92" t="s">
        <v>289</v>
      </c>
      <c r="D3" s="99" t="s">
        <v>296</v>
      </c>
      <c r="E3" s="98" t="s">
        <v>297</v>
      </c>
    </row>
    <row r="4" spans="1:7" ht="204.75">
      <c r="A4" s="93">
        <v>20200600</v>
      </c>
      <c r="B4" s="92">
        <v>10201006</v>
      </c>
      <c r="C4" s="92" t="str">
        <f>VLOOKUP(B4,[1]程式讀取頁!$B:$C,2,0)</f>
        <v>娜塔莉</v>
      </c>
      <c r="D4" s="115" t="s">
        <v>331</v>
      </c>
      <c r="E4" s="107" t="s">
        <v>309</v>
      </c>
      <c r="F4" s="103" t="s">
        <v>303</v>
      </c>
      <c r="G4" s="104" t="s">
        <v>304</v>
      </c>
    </row>
    <row r="5" spans="1:7" ht="157.5">
      <c r="A5" s="93"/>
      <c r="B5" s="92">
        <v>10201006</v>
      </c>
      <c r="C5" s="92" t="str">
        <f>VLOOKUP(B5,[1]程式讀取頁!$B:$C,2,0)</f>
        <v>娜塔莉</v>
      </c>
      <c r="D5" s="115" t="s">
        <v>333</v>
      </c>
      <c r="E5" s="107" t="s">
        <v>338</v>
      </c>
      <c r="F5" s="103" t="s">
        <v>301</v>
      </c>
      <c r="G5" s="104" t="s">
        <v>302</v>
      </c>
    </row>
    <row r="6" spans="1:7" ht="141.75">
      <c r="A6" s="93"/>
      <c r="B6" s="92">
        <v>10201006</v>
      </c>
      <c r="C6" s="92" t="str">
        <f>VLOOKUP(B6,[1]程式讀取頁!$B:$C,2,0)</f>
        <v>娜塔莉</v>
      </c>
      <c r="D6" s="115" t="s">
        <v>352</v>
      </c>
      <c r="E6" s="125" t="s">
        <v>354</v>
      </c>
      <c r="F6" s="103" t="s">
        <v>305</v>
      </c>
      <c r="G6" s="104" t="s">
        <v>306</v>
      </c>
    </row>
    <row r="7" spans="1:7" ht="126">
      <c r="A7" s="93">
        <v>20200601</v>
      </c>
      <c r="B7" s="92">
        <v>10201006</v>
      </c>
      <c r="C7" s="92" t="str">
        <f>VLOOKUP(B7,[1]程式讀取頁!$B:$C,2,0)</f>
        <v>娜塔莉</v>
      </c>
      <c r="D7" s="129" t="s">
        <v>365</v>
      </c>
      <c r="E7" s="125" t="s">
        <v>373</v>
      </c>
      <c r="G7" s="105" t="s">
        <v>307</v>
      </c>
    </row>
    <row r="8" spans="1:7" ht="141.75">
      <c r="A8" s="93"/>
      <c r="B8" s="92">
        <v>10201006</v>
      </c>
      <c r="C8" s="92" t="str">
        <f>VLOOKUP(B8,[1]程式讀取頁!$B:$C,2,0)</f>
        <v>娜塔莉</v>
      </c>
      <c r="D8" s="129" t="s">
        <v>389</v>
      </c>
      <c r="E8" s="125" t="s">
        <v>388</v>
      </c>
      <c r="G8" s="105" t="s">
        <v>308</v>
      </c>
    </row>
    <row r="9" spans="1:7" ht="94.5">
      <c r="A9" s="93"/>
      <c r="B9" s="92">
        <v>10201006</v>
      </c>
      <c r="C9" s="92" t="str">
        <f>VLOOKUP(B9,[1]程式讀取頁!$B:$C,2,0)</f>
        <v>娜塔莉</v>
      </c>
      <c r="D9" s="129" t="s">
        <v>409</v>
      </c>
      <c r="E9" s="125" t="s">
        <v>411</v>
      </c>
    </row>
    <row r="10" spans="1:7" ht="126">
      <c r="A10" s="161"/>
      <c r="B10" s="162">
        <v>10201006</v>
      </c>
      <c r="C10" s="162" t="str">
        <f>VLOOKUP(B10,[1]程式讀取頁!$B:$C,2,0)</f>
        <v>娜塔莉</v>
      </c>
      <c r="D10" s="163" t="s">
        <v>419</v>
      </c>
      <c r="E10" s="164" t="s">
        <v>418</v>
      </c>
    </row>
    <row r="11" spans="1:7" ht="157.5">
      <c r="A11" s="93">
        <v>20200602</v>
      </c>
      <c r="B11" s="92">
        <v>10201006</v>
      </c>
      <c r="C11" s="92" t="str">
        <f>VLOOKUP(B11,[1]程式讀取頁!$B:$C,2,0)</f>
        <v>娜塔莉</v>
      </c>
      <c r="D11" s="129" t="s">
        <v>447</v>
      </c>
      <c r="E11" s="125" t="s">
        <v>428</v>
      </c>
    </row>
    <row r="12" spans="1:7" ht="126">
      <c r="A12" s="93"/>
      <c r="B12" s="92">
        <v>10201006</v>
      </c>
      <c r="C12" s="92" t="str">
        <f>VLOOKUP(B12,[1]程式讀取頁!$B:$C,2,0)</f>
        <v>娜塔莉</v>
      </c>
      <c r="D12" s="129" t="s">
        <v>448</v>
      </c>
      <c r="E12" s="125" t="s">
        <v>455</v>
      </c>
    </row>
    <row r="13" spans="1:7" ht="157.5">
      <c r="A13" s="93"/>
      <c r="B13" s="92">
        <v>10201006</v>
      </c>
      <c r="C13" s="92" t="str">
        <f>VLOOKUP(B13,[1]程式讀取頁!$B:$C,2,0)</f>
        <v>娜塔莉</v>
      </c>
      <c r="D13" s="129" t="s">
        <v>449</v>
      </c>
      <c r="E13" s="125" t="s">
        <v>478</v>
      </c>
    </row>
    <row r="14" spans="1:7">
      <c r="A14" s="93"/>
      <c r="B14" s="93"/>
      <c r="C14" s="92"/>
    </row>
  </sheetData>
  <phoneticPr fontId="11" type="noConversion"/>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74"/>
  <sheetViews>
    <sheetView zoomScale="115" zoomScaleNormal="115" workbookViewId="0">
      <pane xSplit="14" ySplit="6" topLeftCell="O7" activePane="bottomRight" state="frozen"/>
      <selection pane="topRight" activeCell="M1" sqref="M1"/>
      <selection pane="bottomLeft" activeCell="A6" sqref="A6"/>
      <selection pane="bottomRight" activeCell="I23" sqref="I23:I24"/>
    </sheetView>
  </sheetViews>
  <sheetFormatPr defaultColWidth="9.140625" defaultRowHeight="15.75"/>
  <cols>
    <col min="1" max="1" width="6.85546875" style="1" customWidth="1"/>
    <col min="2" max="2" width="10" style="39" customWidth="1"/>
    <col min="3" max="3" width="23.7109375" style="123" customWidth="1"/>
    <col min="4" max="4" width="10" style="1" customWidth="1"/>
    <col min="5" max="5" width="12.140625" style="1" customWidth="1"/>
    <col min="6" max="6" width="11.42578125" style="1" customWidth="1"/>
    <col min="7" max="8" width="9.140625" style="1"/>
    <col min="9" max="9" width="32.5703125" style="1" customWidth="1"/>
    <col min="10" max="13" width="5.85546875" style="1" customWidth="1"/>
    <col min="14" max="14" width="7.7109375" style="1" bestFit="1" customWidth="1"/>
    <col min="15" max="15" width="24" style="39" bestFit="1" customWidth="1"/>
    <col min="16" max="16" width="34.85546875" style="39" bestFit="1" customWidth="1"/>
    <col min="17" max="17" width="13.140625" style="5" customWidth="1"/>
    <col min="18" max="18" width="9.140625" style="1"/>
    <col min="19" max="19" width="12.85546875" style="1" customWidth="1"/>
    <col min="20" max="20" width="9.140625" style="5"/>
    <col min="21" max="16384" width="9.140625" style="1"/>
  </cols>
  <sheetData>
    <row r="1" spans="2:20" ht="16.5">
      <c r="B1" s="95" t="s">
        <v>291</v>
      </c>
      <c r="C1" s="117"/>
      <c r="D1" s="27"/>
      <c r="E1" s="27" t="s">
        <v>522</v>
      </c>
      <c r="F1" s="23"/>
      <c r="G1" s="30"/>
      <c r="H1" s="31"/>
      <c r="I1" s="23"/>
      <c r="N1" s="37"/>
      <c r="O1" s="73"/>
      <c r="T1" s="1"/>
    </row>
    <row r="2" spans="2:20">
      <c r="B2" s="94" t="s">
        <v>290</v>
      </c>
      <c r="C2" s="108"/>
      <c r="E2" s="150">
        <v>20200607</v>
      </c>
      <c r="F2" s="151"/>
      <c r="G2" s="151"/>
      <c r="H2" s="151"/>
      <c r="I2" s="152"/>
      <c r="M2" s="42" t="s">
        <v>94</v>
      </c>
      <c r="N2" s="42">
        <f>COUNTA(N7:N74)</f>
        <v>43</v>
      </c>
      <c r="O2" s="73"/>
      <c r="T2" s="1"/>
    </row>
    <row r="3" spans="2:20" ht="15.75" customHeight="1">
      <c r="B3" s="94" t="s">
        <v>292</v>
      </c>
      <c r="C3" s="109"/>
      <c r="E3" s="153" t="s">
        <v>310</v>
      </c>
      <c r="F3" s="154"/>
      <c r="G3" s="154"/>
      <c r="H3" s="154"/>
      <c r="I3" s="155"/>
      <c r="M3" s="42" t="s">
        <v>95</v>
      </c>
      <c r="N3" s="42">
        <f>SUM(N7:N74)</f>
        <v>827</v>
      </c>
      <c r="O3" s="73"/>
      <c r="T3" s="1"/>
    </row>
    <row r="4" spans="2:20" ht="15.75" customHeight="1">
      <c r="B4" s="156" t="s">
        <v>294</v>
      </c>
      <c r="C4" s="157"/>
      <c r="E4" s="153" t="s">
        <v>429</v>
      </c>
      <c r="F4" s="154"/>
      <c r="G4" s="154"/>
      <c r="H4" s="154"/>
      <c r="I4" s="154"/>
      <c r="M4" s="73"/>
      <c r="N4" s="73"/>
      <c r="O4" s="73"/>
      <c r="T4" s="1"/>
    </row>
    <row r="5" spans="2:20" ht="26.25" customHeight="1">
      <c r="B5" s="68"/>
      <c r="C5" s="118"/>
      <c r="E5" s="158" t="s">
        <v>96</v>
      </c>
      <c r="F5" s="159"/>
      <c r="G5" s="159"/>
      <c r="H5" s="159"/>
      <c r="I5" s="159"/>
      <c r="J5" s="159"/>
      <c r="K5" s="159"/>
      <c r="L5" s="159"/>
      <c r="M5" s="159"/>
      <c r="N5" s="160"/>
      <c r="O5" s="73"/>
      <c r="T5" s="1"/>
    </row>
    <row r="6" spans="2:20" s="39" customFormat="1" ht="13.5">
      <c r="B6" s="69" t="s">
        <v>234</v>
      </c>
      <c r="C6" s="119" t="s">
        <v>235</v>
      </c>
      <c r="D6" s="96" t="s">
        <v>293</v>
      </c>
      <c r="E6" s="147" t="s">
        <v>6</v>
      </c>
      <c r="F6" s="148"/>
      <c r="G6" s="148"/>
      <c r="H6" s="148"/>
      <c r="I6" s="148"/>
      <c r="J6" s="148"/>
      <c r="K6" s="148"/>
      <c r="L6" s="148"/>
      <c r="M6" s="149"/>
      <c r="N6" s="106" t="s">
        <v>24</v>
      </c>
      <c r="O6" s="106" t="s">
        <v>237</v>
      </c>
      <c r="P6" s="106" t="s">
        <v>238</v>
      </c>
      <c r="Q6" s="78" t="s">
        <v>5</v>
      </c>
      <c r="T6" s="40"/>
    </row>
    <row r="7" spans="2:20">
      <c r="B7" s="70" t="str">
        <f>IF(ISNA(VLOOKUP(D7,代號!$J:$K,2,0)),"",(VLOOKUP(D7,代號!$J:$K,2,0)))</f>
        <v/>
      </c>
      <c r="C7" s="120"/>
      <c r="D7" s="35" t="s">
        <v>98</v>
      </c>
      <c r="E7" s="48" t="s">
        <v>429</v>
      </c>
      <c r="F7" s="46"/>
      <c r="G7" s="46"/>
      <c r="H7" s="46"/>
      <c r="I7" s="46"/>
      <c r="J7" s="46"/>
      <c r="K7" s="46"/>
      <c r="L7" s="46"/>
      <c r="M7" s="47"/>
      <c r="N7" s="47"/>
      <c r="O7" s="75"/>
      <c r="P7" s="79" t="str">
        <f>IF(ISNA(VLOOKUP(D7,代號!$N:$O,2,0)),"",(VLOOKUP(D7,代號!$N:$O,2,0)))</f>
        <v>ChangeBG(100010);</v>
      </c>
    </row>
    <row r="8" spans="2:20">
      <c r="B8" s="70" t="str">
        <f>IF(ISNA(VLOOKUP(D8,代號!$J:$K,2,0)),"",(VLOOKUP(D8,代號!$J:$K,2,0)))</f>
        <v/>
      </c>
      <c r="C8" s="120"/>
      <c r="D8" s="35" t="s">
        <v>99</v>
      </c>
      <c r="E8" s="44" t="s">
        <v>375</v>
      </c>
      <c r="F8" s="46"/>
      <c r="G8" s="46"/>
      <c r="H8" s="46"/>
      <c r="I8" s="46"/>
      <c r="J8" s="46"/>
      <c r="K8" s="46"/>
      <c r="L8" s="46"/>
      <c r="M8" s="46"/>
      <c r="N8" s="47"/>
      <c r="O8" s="76"/>
      <c r="P8" s="79" t="str">
        <f>IF(ISNA(VLOOKUP(D8,代號!$N:$O,2,0)),"",(VLOOKUP(D8,代號!$N:$O,2,0)))</f>
        <v xml:space="preserve">PlayBGM(200001); </v>
      </c>
    </row>
    <row r="9" spans="2:20">
      <c r="B9" s="70" t="str">
        <f>IF(ISNA(VLOOKUP(D9,代號!$J:$K,2,0)),"",(VLOOKUP(D9,代號!$J:$K,2,0)))</f>
        <v/>
      </c>
      <c r="C9" s="120"/>
      <c r="D9" s="2" t="s">
        <v>102</v>
      </c>
      <c r="E9" s="45" t="s">
        <v>434</v>
      </c>
      <c r="F9" s="46"/>
      <c r="G9" s="46"/>
      <c r="H9" s="46"/>
      <c r="I9" s="46"/>
      <c r="J9" s="46"/>
      <c r="K9" s="46"/>
      <c r="L9" s="46"/>
      <c r="M9" s="47"/>
      <c r="N9" s="47">
        <f>LEN(E9)</f>
        <v>26</v>
      </c>
      <c r="O9" s="77"/>
      <c r="P9" s="79" t="str">
        <f>IF(ISNA(VLOOKUP(D9,代號!$N:$O,2,0)),"",(VLOOKUP(D9,代號!$N:$O,2,0)))</f>
        <v/>
      </c>
      <c r="R9" s="38"/>
    </row>
    <row r="10" spans="2:20">
      <c r="B10" s="70" t="str">
        <f>IF(ISNA(VLOOKUP(D10,代號!$J:$K,2,0)),"",(VLOOKUP(D10,代號!$J:$K,2,0)))</f>
        <v/>
      </c>
      <c r="C10" s="121"/>
      <c r="D10" s="2" t="s">
        <v>102</v>
      </c>
      <c r="E10" s="45" t="s">
        <v>435</v>
      </c>
      <c r="F10" s="46"/>
      <c r="G10" s="46"/>
      <c r="H10" s="46"/>
      <c r="I10" s="46"/>
      <c r="J10" s="46"/>
      <c r="K10" s="46"/>
      <c r="L10" s="46"/>
      <c r="M10" s="47"/>
      <c r="N10" s="47">
        <f t="shared" ref="N10:N21" si="0">LEN(E10)</f>
        <v>17</v>
      </c>
      <c r="O10" s="77" t="str">
        <f>$E$2&amp;"-"&amp;B10&amp;"-0"&amp;COUNTIF($B$9:B10,B10)&amp;"_tw"</f>
        <v>20200607--02_tw</v>
      </c>
      <c r="P10" s="79" t="str">
        <f>IF(ISNA(VLOOKUP(D10,代號!$N:$O,2,0)),"",(VLOOKUP(D10,代號!$N:$O,2,0)))</f>
        <v/>
      </c>
      <c r="R10" s="38"/>
    </row>
    <row r="11" spans="2:20">
      <c r="B11" s="70">
        <f>IF(ISNA(VLOOKUP(D11,代號!$J:$K,2,0)),"",(VLOOKUP(D11,代號!$J:$K,2,0)))</f>
        <v>10209001</v>
      </c>
      <c r="C11" s="121"/>
      <c r="D11" s="2" t="s">
        <v>496</v>
      </c>
      <c r="E11" s="45" t="s">
        <v>509</v>
      </c>
      <c r="F11" s="46"/>
      <c r="G11" s="46"/>
      <c r="H11" s="46"/>
      <c r="I11" s="46"/>
      <c r="J11" s="46"/>
      <c r="K11" s="46"/>
      <c r="L11" s="46"/>
      <c r="M11" s="47"/>
      <c r="N11" s="47">
        <f t="shared" ref="N11" si="1">LEN(E11)</f>
        <v>8</v>
      </c>
      <c r="O11" s="77" t="str">
        <f>$E$2&amp;"-"&amp;B11&amp;"-0"&amp;COUNTIF($B$9:B11,B11)&amp;"_tw"</f>
        <v>20200607-10209001-01_tw</v>
      </c>
      <c r="P11" s="79" t="str">
        <f>IF(ISNA(VLOOKUP(D11,代號!$N:$O,2,0)),"",(VLOOKUP(D11,代號!$N:$O,2,0)))</f>
        <v/>
      </c>
      <c r="R11" s="38"/>
    </row>
    <row r="12" spans="2:20" s="33" customFormat="1" ht="16.5">
      <c r="B12" s="70"/>
      <c r="C12" s="121"/>
      <c r="D12" s="131" t="s">
        <v>486</v>
      </c>
      <c r="E12" s="45" t="s">
        <v>510</v>
      </c>
      <c r="F12" s="46"/>
      <c r="G12" s="46"/>
      <c r="H12" s="46"/>
      <c r="I12" s="46"/>
      <c r="J12" s="46"/>
      <c r="K12" s="46"/>
      <c r="L12" s="46"/>
      <c r="M12" s="46"/>
      <c r="N12" s="47"/>
      <c r="O12" s="77"/>
      <c r="P12" s="79"/>
      <c r="R12" s="1"/>
    </row>
    <row r="13" spans="2:20">
      <c r="B13" s="70" t="str">
        <f>IF(ISNA(VLOOKUP(D13,代號!$J:$K,2,0)),"",(VLOOKUP(D13,代號!$J:$K,2,0)))</f>
        <v/>
      </c>
      <c r="C13" s="120"/>
      <c r="D13" s="35" t="s">
        <v>437</v>
      </c>
      <c r="E13" s="44" t="s">
        <v>377</v>
      </c>
      <c r="F13" s="46"/>
      <c r="G13" s="46"/>
      <c r="H13" s="46"/>
      <c r="I13" s="46"/>
      <c r="J13" s="46"/>
      <c r="K13" s="46"/>
      <c r="L13" s="46"/>
      <c r="M13" s="46"/>
      <c r="N13" s="47"/>
      <c r="O13" s="76"/>
      <c r="P13" s="79" t="str">
        <f>IF(ISNA(VLOOKUP(D13,代號!$N:$O,2,0)),"",(VLOOKUP(D13,代號!$N:$O,2,0)))</f>
        <v xml:space="preserve">PlaySE(301001); </v>
      </c>
    </row>
    <row r="14" spans="2:20" s="33" customFormat="1">
      <c r="B14" s="70" t="str">
        <f>IF(ISNA(VLOOKUP(D14,代號!$J:$K,2,0)),"",(VLOOKUP(D14,代號!$J:$K,2,0)))</f>
        <v/>
      </c>
      <c r="C14" s="121"/>
      <c r="D14" s="2" t="s">
        <v>102</v>
      </c>
      <c r="E14" s="45" t="s">
        <v>530</v>
      </c>
      <c r="F14" s="46"/>
      <c r="G14" s="46"/>
      <c r="H14" s="46"/>
      <c r="I14" s="46"/>
      <c r="J14" s="46"/>
      <c r="K14" s="46"/>
      <c r="L14" s="46"/>
      <c r="M14" s="46"/>
      <c r="N14" s="47">
        <f>LEN(E14)</f>
        <v>19</v>
      </c>
      <c r="O14" s="77" t="str">
        <f>$E$2&amp;"-"&amp;B14&amp;"-0"&amp;COUNTIF($B$9:B14,B14)&amp;"_tw"</f>
        <v>20200607--05_tw</v>
      </c>
      <c r="P14" s="79" t="str">
        <f>IF(ISNA(VLOOKUP(D14,代號!$N:$O,2,0)),"",(VLOOKUP(D14,代號!$N:$O,2,0)))</f>
        <v/>
      </c>
      <c r="R14" s="1"/>
    </row>
    <row r="15" spans="2:20" s="33" customFormat="1">
      <c r="B15" s="70" t="str">
        <f>IF(ISNA(VLOOKUP(D15,代號!$J:$K,2,0)),"",(VLOOKUP(D15,代號!$J:$K,2,0)))</f>
        <v/>
      </c>
      <c r="C15" s="121"/>
      <c r="D15" s="2" t="s">
        <v>102</v>
      </c>
      <c r="E15" s="45" t="s">
        <v>531</v>
      </c>
      <c r="F15" s="46"/>
      <c r="G15" s="46"/>
      <c r="H15" s="46"/>
      <c r="I15" s="46"/>
      <c r="J15" s="46"/>
      <c r="K15" s="46"/>
      <c r="L15" s="46"/>
      <c r="M15" s="46"/>
      <c r="N15" s="47">
        <f t="shared" si="0"/>
        <v>17</v>
      </c>
      <c r="O15" s="77"/>
      <c r="P15" s="79"/>
      <c r="R15" s="1"/>
    </row>
    <row r="16" spans="2:20" s="33" customFormat="1">
      <c r="B16" s="70" t="str">
        <f>IF(ISNA(VLOOKUP(D16,代號!$J:$K,2,0)),"",(VLOOKUP(D16,代號!$J:$K,2,0)))</f>
        <v/>
      </c>
      <c r="C16" s="121"/>
      <c r="D16" s="35" t="s">
        <v>258</v>
      </c>
      <c r="E16" s="45"/>
      <c r="F16" s="46"/>
      <c r="G16" s="46"/>
      <c r="H16" s="46"/>
      <c r="I16" s="46"/>
      <c r="J16" s="46"/>
      <c r="K16" s="46"/>
      <c r="L16" s="46"/>
      <c r="M16" s="46"/>
      <c r="N16" s="47"/>
      <c r="O16" s="77" t="str">
        <f>$E$2&amp;"-"&amp;B16&amp;"-0"&amp;COUNTIF($B$9:B16,B16)&amp;"_tw"</f>
        <v>20200607--07_tw</v>
      </c>
      <c r="P16" s="79" t="str">
        <f>IF(ISNA(VLOOKUP(D16,代號!$N:$O,2,0)),"",(VLOOKUP(D16,代號!$N:$O,2,0)))</f>
        <v>ControlNPC(10209002,FadeIn,M);</v>
      </c>
      <c r="R16" s="1"/>
    </row>
    <row r="17" spans="2:18" s="33" customFormat="1">
      <c r="B17" s="70">
        <f>IF(ISNA(VLOOKUP(D17,代號!$J:$K,2,0)),"",(VLOOKUP(D17,代號!$J:$K,2,0)))</f>
        <v>10201006</v>
      </c>
      <c r="C17" s="126" t="s">
        <v>405</v>
      </c>
      <c r="D17" s="2" t="s">
        <v>145</v>
      </c>
      <c r="E17" s="45" t="s">
        <v>439</v>
      </c>
      <c r="F17" s="46"/>
      <c r="G17" s="46"/>
      <c r="H17" s="46"/>
      <c r="I17" s="46"/>
      <c r="J17" s="46"/>
      <c r="K17" s="46"/>
      <c r="L17" s="46"/>
      <c r="M17" s="46"/>
      <c r="N17" s="47">
        <f t="shared" si="0"/>
        <v>22</v>
      </c>
      <c r="O17" s="77" t="str">
        <f>$E$2&amp;"-"&amp;B17&amp;"-0"&amp;COUNTIF($B$9:B17,B17)&amp;"_tw"</f>
        <v>20200607-10201006-01_tw</v>
      </c>
      <c r="P17" s="79" t="str">
        <f>IF(ISNA(VLOOKUP(D17,代號!$N:$O,2,0)),"",(VLOOKUP(D17,代號!$N:$O,2,0)))</f>
        <v/>
      </c>
      <c r="R17" s="1"/>
    </row>
    <row r="18" spans="2:18" s="33" customFormat="1">
      <c r="B18" s="70">
        <f>IF(ISNA(VLOOKUP(D18,代號!$J:$K,2,0)),"",(VLOOKUP(D18,代號!$J:$K,2,0)))</f>
        <v>10201006</v>
      </c>
      <c r="C18" s="126" t="s">
        <v>405</v>
      </c>
      <c r="D18" s="2" t="s">
        <v>145</v>
      </c>
      <c r="E18" s="45" t="s">
        <v>438</v>
      </c>
      <c r="F18" s="46"/>
      <c r="G18" s="46"/>
      <c r="H18" s="46"/>
      <c r="I18" s="46"/>
      <c r="J18" s="46"/>
      <c r="K18" s="46"/>
      <c r="L18" s="46"/>
      <c r="M18" s="46"/>
      <c r="N18" s="47">
        <f t="shared" si="0"/>
        <v>15</v>
      </c>
      <c r="O18" s="77" t="str">
        <f>$E$2&amp;"-"&amp;B18&amp;"-0"&amp;COUNTIF($B$9:B18,B18)&amp;"_tw"</f>
        <v>20200607-10201006-02_tw</v>
      </c>
      <c r="P18" s="79" t="str">
        <f>IF(ISNA(VLOOKUP(D18,代號!$N:$O,2,0)),"",(VLOOKUP(D18,代號!$N:$O,2,0)))</f>
        <v/>
      </c>
      <c r="R18" s="1"/>
    </row>
    <row r="19" spans="2:18" s="33" customFormat="1">
      <c r="B19" s="70"/>
      <c r="C19" s="121"/>
      <c r="D19" s="2" t="s">
        <v>425</v>
      </c>
      <c r="E19" s="45" t="s">
        <v>539</v>
      </c>
      <c r="F19" s="46"/>
      <c r="G19" s="46"/>
      <c r="H19" s="46"/>
      <c r="I19" s="46"/>
      <c r="J19" s="46"/>
      <c r="K19" s="46"/>
      <c r="L19" s="46"/>
      <c r="M19" s="46"/>
      <c r="N19" s="47">
        <f t="shared" si="0"/>
        <v>19</v>
      </c>
      <c r="O19" s="77"/>
      <c r="P19" s="79"/>
      <c r="R19" s="1"/>
    </row>
    <row r="20" spans="2:18" s="33" customFormat="1">
      <c r="B20" s="70">
        <f>IF(ISNA(VLOOKUP(D20,代號!$J:$K,2,0)),"",(VLOOKUP(D20,代號!$J:$K,2,0)))</f>
        <v>10201006</v>
      </c>
      <c r="C20" s="126" t="s">
        <v>407</v>
      </c>
      <c r="D20" s="2" t="s">
        <v>145</v>
      </c>
      <c r="E20" s="45" t="s">
        <v>441</v>
      </c>
      <c r="F20" s="46"/>
      <c r="G20" s="46"/>
      <c r="H20" s="46"/>
      <c r="I20" s="46"/>
      <c r="J20" s="46"/>
      <c r="K20" s="46"/>
      <c r="L20" s="46"/>
      <c r="M20" s="46"/>
      <c r="N20" s="47">
        <f t="shared" si="0"/>
        <v>9</v>
      </c>
      <c r="O20" s="77" t="str">
        <f>$E$2&amp;"-"&amp;B20&amp;"-0"&amp;COUNTIF($B$9:B20,B20)&amp;"_tw"</f>
        <v>20200607-10201006-03_tw</v>
      </c>
      <c r="P20" s="79" t="str">
        <f>IF(ISNA(VLOOKUP(D20,代號!$N:$O,2,0)),"",(VLOOKUP(D20,代號!$N:$O,2,0)))</f>
        <v/>
      </c>
      <c r="R20" s="1"/>
    </row>
    <row r="21" spans="2:18" s="33" customFormat="1">
      <c r="B21" s="70">
        <f>IF(ISNA(VLOOKUP(D21,代號!$J:$K,2,0)),"",(VLOOKUP(D21,代號!$J:$K,2,0)))</f>
        <v>10209001</v>
      </c>
      <c r="C21" s="121" t="s">
        <v>236</v>
      </c>
      <c r="D21" s="2" t="s">
        <v>100</v>
      </c>
      <c r="E21" s="45" t="s">
        <v>442</v>
      </c>
      <c r="F21" s="46"/>
      <c r="G21" s="46"/>
      <c r="H21" s="46"/>
      <c r="I21" s="46"/>
      <c r="J21" s="46"/>
      <c r="K21" s="46"/>
      <c r="L21" s="46"/>
      <c r="M21" s="46"/>
      <c r="N21" s="47">
        <f t="shared" si="0"/>
        <v>21</v>
      </c>
      <c r="O21" s="77" t="str">
        <f>$E$2&amp;"-"&amp;B21&amp;"-0"&amp;COUNTIF($B$9:B21,B21)&amp;"_tw"</f>
        <v>20200607-10209001-02_tw</v>
      </c>
      <c r="P21" s="79" t="str">
        <f>IF(ISNA(VLOOKUP(D21,代號!$N:$O,2,0)),"",(VLOOKUP(D21,代號!$N:$O,2,0)))</f>
        <v/>
      </c>
      <c r="R21" s="1"/>
    </row>
    <row r="22" spans="2:18" s="33" customFormat="1">
      <c r="B22" s="70"/>
      <c r="C22" s="126" t="s">
        <v>405</v>
      </c>
      <c r="D22" s="2" t="s">
        <v>145</v>
      </c>
      <c r="E22" s="45" t="s">
        <v>443</v>
      </c>
      <c r="F22" s="46"/>
      <c r="G22" s="46"/>
      <c r="H22" s="46"/>
      <c r="I22" s="46"/>
      <c r="J22" s="46"/>
      <c r="K22" s="46"/>
      <c r="L22" s="46"/>
      <c r="M22" s="46"/>
      <c r="N22" s="47">
        <f t="shared" ref="N22:N23" si="2">LEN(E22)</f>
        <v>29</v>
      </c>
      <c r="O22" s="77" t="str">
        <f>$E$2&amp;"-"&amp;B22&amp;"-0"&amp;COUNTIF($B$9:B22,B22)&amp;"_tw"</f>
        <v>20200607--00_tw</v>
      </c>
      <c r="P22" s="79" t="str">
        <f>IF(ISNA(VLOOKUP(D22,代號!$N:$O,2,0)),"",(VLOOKUP(D22,代號!$N:$O,2,0)))</f>
        <v/>
      </c>
      <c r="R22" s="1"/>
    </row>
    <row r="23" spans="2:18" s="33" customFormat="1">
      <c r="B23" s="70">
        <f>IF(ISNA(VLOOKUP(D23,代號!$J:$K,2,0)),"",(VLOOKUP(D23,代號!$J:$K,2,0)))</f>
        <v>10201006</v>
      </c>
      <c r="C23" s="126" t="s">
        <v>405</v>
      </c>
      <c r="D23" s="2" t="s">
        <v>145</v>
      </c>
      <c r="E23" s="45" t="s">
        <v>444</v>
      </c>
      <c r="F23" s="46"/>
      <c r="G23" s="46"/>
      <c r="H23" s="46"/>
      <c r="I23" s="46"/>
      <c r="J23" s="46"/>
      <c r="K23" s="46"/>
      <c r="L23" s="46"/>
      <c r="M23" s="46"/>
      <c r="N23" s="47">
        <f t="shared" si="2"/>
        <v>26</v>
      </c>
      <c r="O23" s="77" t="str">
        <f>$E$2&amp;"-"&amp;B23&amp;"-0"&amp;COUNTIF($B$9:B23,B23)&amp;"_tw"</f>
        <v>20200607-10201006-04_tw</v>
      </c>
      <c r="P23" s="79" t="str">
        <f>IF(ISNA(VLOOKUP(D23,代號!$N:$O,2,0)),"",(VLOOKUP(D23,代號!$N:$O,2,0)))</f>
        <v/>
      </c>
      <c r="R23" s="1"/>
    </row>
    <row r="24" spans="2:18" s="33" customFormat="1">
      <c r="B24" s="70">
        <f>IF(ISNA(VLOOKUP(D24,代號!$J:$K,2,0)),"",(VLOOKUP(D24,代號!$J:$K,2,0)))</f>
        <v>10201006</v>
      </c>
      <c r="C24" s="126" t="s">
        <v>405</v>
      </c>
      <c r="D24" s="2" t="s">
        <v>145</v>
      </c>
      <c r="E24" s="45" t="s">
        <v>452</v>
      </c>
      <c r="F24" s="46"/>
      <c r="G24" s="46"/>
      <c r="H24" s="46"/>
      <c r="I24" s="46"/>
      <c r="J24" s="46"/>
      <c r="K24" s="46"/>
      <c r="L24" s="46"/>
      <c r="M24" s="46"/>
      <c r="N24" s="47">
        <f>LEN(E24)</f>
        <v>23</v>
      </c>
      <c r="O24" s="77" t="str">
        <f>$E$2&amp;"-"&amp;B24&amp;"-0"&amp;COUNTIF($B$9:B24,B24)&amp;"_tw"</f>
        <v>20200607-10201006-05_tw</v>
      </c>
      <c r="P24" s="79" t="str">
        <f>IF(ISNA(VLOOKUP(D24,代號!$N:$O,2,0)),"",(VLOOKUP(D24,代號!$N:$O,2,0)))</f>
        <v/>
      </c>
      <c r="R24" s="1"/>
    </row>
    <row r="25" spans="2:18" s="33" customFormat="1">
      <c r="B25" s="70">
        <f>IF(ISNA(VLOOKUP(D25,代號!$J:$K,2,0)),"",(VLOOKUP(D25,代號!$J:$K,2,0)))</f>
        <v>10209001</v>
      </c>
      <c r="C25" s="121" t="s">
        <v>239</v>
      </c>
      <c r="D25" s="2" t="s">
        <v>397</v>
      </c>
      <c r="E25" s="45" t="s">
        <v>453</v>
      </c>
      <c r="F25" s="46"/>
      <c r="G25" s="46"/>
      <c r="H25" s="46"/>
      <c r="I25" s="46"/>
      <c r="J25" s="46"/>
      <c r="K25" s="46"/>
      <c r="L25" s="46"/>
      <c r="M25" s="46"/>
      <c r="N25" s="47">
        <f>LEN(E25)</f>
        <v>20</v>
      </c>
      <c r="O25" s="77" t="str">
        <f>$E$2&amp;"-"&amp;B25&amp;"-0"&amp;COUNTIF($B$9:B25,B25)&amp;"_tw"</f>
        <v>20200607-10209001-03_tw</v>
      </c>
      <c r="P25" s="79" t="str">
        <f>IF(ISNA(VLOOKUP(D25,代號!$N:$O,2,0)),"",(VLOOKUP(D25,代號!$N:$O,2,0)))</f>
        <v/>
      </c>
      <c r="R25" s="1"/>
    </row>
    <row r="26" spans="2:18" s="33" customFormat="1">
      <c r="B26" s="70">
        <f>IF(ISNA(VLOOKUP(D26,代號!$J:$K,2,0)),"",(VLOOKUP(D26,代號!$J:$K,2,0)))</f>
        <v>10209001</v>
      </c>
      <c r="C26" s="121" t="s">
        <v>239</v>
      </c>
      <c r="D26" s="2" t="s">
        <v>397</v>
      </c>
      <c r="E26" s="45" t="s">
        <v>454</v>
      </c>
      <c r="F26" s="46"/>
      <c r="G26" s="46"/>
      <c r="H26" s="46"/>
      <c r="I26" s="46"/>
      <c r="J26" s="46"/>
      <c r="K26" s="46"/>
      <c r="L26" s="46"/>
      <c r="M26" s="46"/>
      <c r="N26" s="47">
        <f>LEN(E26)</f>
        <v>18</v>
      </c>
      <c r="O26" s="77" t="str">
        <f>$E$2&amp;"-"&amp;B26&amp;"-0"&amp;COUNTIF($B$9:B26,B26)&amp;"_tw"</f>
        <v>20200607-10209001-04_tw</v>
      </c>
      <c r="P26" s="79"/>
      <c r="R26" s="1"/>
    </row>
    <row r="27" spans="2:18" s="33" customFormat="1">
      <c r="B27" s="70">
        <f>IF(ISNA(VLOOKUP(D27,代號!$J:$K,2,0)),"",(VLOOKUP(D27,代號!$J:$K,2,0)))</f>
        <v>10201006</v>
      </c>
      <c r="C27" s="126" t="s">
        <v>408</v>
      </c>
      <c r="D27" s="2" t="s">
        <v>145</v>
      </c>
      <c r="E27" s="45" t="s">
        <v>445</v>
      </c>
      <c r="F27" s="46"/>
      <c r="G27" s="46"/>
      <c r="H27" s="46"/>
      <c r="I27" s="46"/>
      <c r="J27" s="46"/>
      <c r="K27" s="46"/>
      <c r="L27" s="46"/>
      <c r="M27" s="46"/>
      <c r="N27" s="47">
        <f>LEN(E27)</f>
        <v>27</v>
      </c>
      <c r="O27" s="77" t="str">
        <f>$E$2&amp;"-"&amp;B27&amp;"-0"&amp;COUNTIF($B$9:B27,B27)&amp;"_tw"</f>
        <v>20200607-10201006-06_tw</v>
      </c>
      <c r="P27" s="79" t="str">
        <f>IF(ISNA(VLOOKUP(D27,代號!$N:$O,2,0)),"",(VLOOKUP(D27,代號!$N:$O,2,0)))</f>
        <v/>
      </c>
      <c r="R27" s="1"/>
    </row>
    <row r="28" spans="2:18" s="33" customFormat="1">
      <c r="B28" s="70"/>
      <c r="C28" s="121"/>
      <c r="D28" s="2"/>
      <c r="E28" s="45"/>
      <c r="F28" s="46"/>
      <c r="G28" s="46"/>
      <c r="H28" s="46"/>
      <c r="I28" s="46"/>
      <c r="J28" s="46"/>
      <c r="K28" s="46"/>
      <c r="L28" s="46"/>
      <c r="M28" s="46"/>
      <c r="N28" s="47"/>
      <c r="O28" s="77"/>
      <c r="P28" s="79"/>
      <c r="R28" s="1"/>
    </row>
    <row r="29" spans="2:18" s="33" customFormat="1" ht="16.5">
      <c r="B29" s="70"/>
      <c r="C29" s="121"/>
      <c r="D29" s="131" t="s">
        <v>488</v>
      </c>
      <c r="E29" s="45" t="s">
        <v>512</v>
      </c>
      <c r="F29" s="46"/>
      <c r="G29" s="46"/>
      <c r="H29" s="46"/>
      <c r="I29" s="46"/>
      <c r="J29" s="46"/>
      <c r="K29" s="46"/>
      <c r="L29" s="46"/>
      <c r="M29" s="46"/>
      <c r="N29" s="47"/>
      <c r="O29" s="77"/>
      <c r="P29" s="79"/>
      <c r="R29" s="1"/>
    </row>
    <row r="30" spans="2:18" s="33" customFormat="1">
      <c r="B30" s="70" t="str">
        <f>IF(ISNA(VLOOKUP(D30,代號!$J:$K,2,0)),"",(VLOOKUP(D30,代號!$J:$K,2,0)))</f>
        <v/>
      </c>
      <c r="C30" s="121"/>
      <c r="D30" s="2" t="s">
        <v>102</v>
      </c>
      <c r="E30" s="45" t="s">
        <v>532</v>
      </c>
      <c r="F30" s="46"/>
      <c r="G30" s="46"/>
      <c r="H30" s="46"/>
      <c r="I30" s="46"/>
      <c r="J30" s="46"/>
      <c r="K30" s="46"/>
      <c r="L30" s="46"/>
      <c r="M30" s="46"/>
      <c r="N30" s="47">
        <f t="shared" ref="N30" si="3">LEN(E30)</f>
        <v>23</v>
      </c>
      <c r="O30" s="77"/>
      <c r="P30" s="79"/>
      <c r="R30" s="1"/>
    </row>
    <row r="31" spans="2:18" s="33" customFormat="1">
      <c r="B31" s="70">
        <f>IF(ISNA(VLOOKUP(D31,代號!$J:$K,2,0)),"",(VLOOKUP(D31,代號!$J:$K,2,0)))</f>
        <v>10209001</v>
      </c>
      <c r="C31" s="121" t="s">
        <v>329</v>
      </c>
      <c r="D31" s="2" t="s">
        <v>100</v>
      </c>
      <c r="E31" s="45" t="s">
        <v>513</v>
      </c>
      <c r="F31" s="46"/>
      <c r="G31" s="46"/>
      <c r="H31" s="46"/>
      <c r="I31" s="46"/>
      <c r="J31" s="46"/>
      <c r="K31" s="46"/>
      <c r="L31" s="46"/>
      <c r="M31" s="46"/>
      <c r="N31" s="47">
        <f>LEN(E31)</f>
        <v>20</v>
      </c>
      <c r="O31" s="77"/>
      <c r="P31" s="79"/>
      <c r="R31" s="1"/>
    </row>
    <row r="32" spans="2:18" s="33" customFormat="1">
      <c r="B32" s="70" t="str">
        <f>IF(ISNA(VLOOKUP(D32,代號!$J:$K,2,0)),"",(VLOOKUP(D32,代號!$J:$K,2,0)))</f>
        <v/>
      </c>
      <c r="C32" s="121"/>
      <c r="D32" s="35" t="s">
        <v>258</v>
      </c>
      <c r="E32" s="45"/>
      <c r="F32" s="46"/>
      <c r="G32" s="46"/>
      <c r="H32" s="46"/>
      <c r="I32" s="46"/>
      <c r="J32" s="46"/>
      <c r="K32" s="46"/>
      <c r="L32" s="46"/>
      <c r="M32" s="46"/>
      <c r="N32" s="47"/>
      <c r="O32" s="77" t="str">
        <f>$E$2&amp;"-"&amp;B32&amp;"-0"&amp;COUNTIF($B$9:B32,B32)&amp;"_tw"</f>
        <v>20200607--013_tw</v>
      </c>
      <c r="P32" s="79" t="str">
        <f>IF(ISNA(VLOOKUP(D32,代號!$N:$O,2,0)),"",(VLOOKUP(D32,代號!$N:$O,2,0)))</f>
        <v>ControlNPC(10209002,FadeIn,M);</v>
      </c>
      <c r="R32" s="1"/>
    </row>
    <row r="33" spans="2:18" s="33" customFormat="1">
      <c r="B33" s="70">
        <f>IF(ISNA(VLOOKUP(D33,代號!$J:$K,2,0)),"",(VLOOKUP(D33,代號!$J:$K,2,0)))</f>
        <v>10201006</v>
      </c>
      <c r="C33" s="126" t="s">
        <v>403</v>
      </c>
      <c r="D33" s="2" t="s">
        <v>145</v>
      </c>
      <c r="E33" s="45" t="s">
        <v>468</v>
      </c>
      <c r="F33" s="46"/>
      <c r="G33" s="46"/>
      <c r="H33" s="46"/>
      <c r="I33" s="46"/>
      <c r="J33" s="46"/>
      <c r="K33" s="46"/>
      <c r="L33" s="46"/>
      <c r="M33" s="46"/>
      <c r="N33" s="47">
        <f t="shared" ref="N33:N39" si="4">LEN(E33)</f>
        <v>28</v>
      </c>
      <c r="O33" s="77" t="str">
        <f>$E$2&amp;"-"&amp;B33&amp;"-0"&amp;COUNTIF($B$9:B33,B33)&amp;"_tw"</f>
        <v>20200607-10201006-07_tw</v>
      </c>
      <c r="P33" s="79" t="str">
        <f>IF(ISNA(VLOOKUP(D33,代號!$N:$O,2,0)),"",(VLOOKUP(D33,代號!$N:$O,2,0)))</f>
        <v/>
      </c>
      <c r="R33" s="1"/>
    </row>
    <row r="34" spans="2:18" s="33" customFormat="1">
      <c r="B34" s="70">
        <f>IF(ISNA(VLOOKUP(D34,代號!$J:$K,2,0)),"",(VLOOKUP(D34,代號!$J:$K,2,0)))</f>
        <v>10201006</v>
      </c>
      <c r="C34" s="126" t="s">
        <v>403</v>
      </c>
      <c r="D34" s="2" t="s">
        <v>145</v>
      </c>
      <c r="E34" s="45" t="s">
        <v>538</v>
      </c>
      <c r="F34" s="46"/>
      <c r="G34" s="46"/>
      <c r="H34" s="46"/>
      <c r="I34" s="46"/>
      <c r="J34" s="46"/>
      <c r="K34" s="46"/>
      <c r="L34" s="46"/>
      <c r="M34" s="46"/>
      <c r="N34" s="47">
        <f t="shared" si="4"/>
        <v>12</v>
      </c>
      <c r="O34" s="77" t="str">
        <f>$E$2&amp;"-"&amp;B34&amp;"-0"&amp;COUNTIF($B$9:B34,B34)&amp;"_tw"</f>
        <v>20200607-10201006-08_tw</v>
      </c>
      <c r="P34" s="79" t="str">
        <f>IF(ISNA(VLOOKUP(D34,代號!$N:$O,2,0)),"",(VLOOKUP(D34,代號!$N:$O,2,0)))</f>
        <v/>
      </c>
      <c r="R34" s="1"/>
    </row>
    <row r="35" spans="2:18" s="33" customFormat="1">
      <c r="B35" s="70"/>
      <c r="C35" s="121"/>
      <c r="D35" s="2" t="s">
        <v>102</v>
      </c>
      <c r="E35" s="45" t="s">
        <v>539</v>
      </c>
      <c r="F35" s="46"/>
      <c r="G35" s="46"/>
      <c r="H35" s="46"/>
      <c r="I35" s="46"/>
      <c r="J35" s="46"/>
      <c r="K35" s="46"/>
      <c r="L35" s="46"/>
      <c r="M35" s="46"/>
      <c r="N35" s="47">
        <f t="shared" si="4"/>
        <v>19</v>
      </c>
      <c r="O35" s="77"/>
      <c r="P35" s="79"/>
      <c r="R35" s="1"/>
    </row>
    <row r="36" spans="2:18" s="33" customFormat="1">
      <c r="B36" s="70">
        <f>IF(ISNA(VLOOKUP(D36,代號!$J:$K,2,0)),"",(VLOOKUP(D36,代號!$J:$K,2,0)))</f>
        <v>10201006</v>
      </c>
      <c r="C36" s="126" t="s">
        <v>407</v>
      </c>
      <c r="D36" s="2" t="s">
        <v>145</v>
      </c>
      <c r="E36" s="45" t="s">
        <v>451</v>
      </c>
      <c r="F36" s="46"/>
      <c r="G36" s="46"/>
      <c r="H36" s="46"/>
      <c r="I36" s="46"/>
      <c r="J36" s="46"/>
      <c r="K36" s="46"/>
      <c r="L36" s="46"/>
      <c r="M36" s="46"/>
      <c r="N36" s="47">
        <f t="shared" si="4"/>
        <v>12</v>
      </c>
      <c r="O36" s="77" t="str">
        <f>$E$2&amp;"-"&amp;B36&amp;"-0"&amp;COUNTIF($B$9:B36,B36)&amp;"_tw"</f>
        <v>20200607-10201006-09_tw</v>
      </c>
      <c r="P36" s="79" t="str">
        <f>IF(ISNA(VLOOKUP(D36,代號!$N:$O,2,0)),"",(VLOOKUP(D36,代號!$N:$O,2,0)))</f>
        <v/>
      </c>
      <c r="R36" s="1"/>
    </row>
    <row r="37" spans="2:18" s="33" customFormat="1">
      <c r="B37" s="70">
        <f>IF(ISNA(VLOOKUP(D37,代號!$J:$K,2,0)),"",(VLOOKUP(D37,代號!$J:$K,2,0)))</f>
        <v>10209001</v>
      </c>
      <c r="C37" s="121" t="s">
        <v>239</v>
      </c>
      <c r="D37" s="2" t="s">
        <v>100</v>
      </c>
      <c r="E37" s="45" t="s">
        <v>460</v>
      </c>
      <c r="F37" s="46"/>
      <c r="G37" s="46"/>
      <c r="H37" s="46"/>
      <c r="I37" s="46"/>
      <c r="J37" s="46"/>
      <c r="K37" s="46"/>
      <c r="L37" s="46"/>
      <c r="M37" s="46"/>
      <c r="N37" s="47">
        <f t="shared" si="4"/>
        <v>15</v>
      </c>
      <c r="O37" s="77" t="str">
        <f>$E$2&amp;"-"&amp;B37&amp;"-0"&amp;COUNTIF($B$9:B37,B37)&amp;"_tw"</f>
        <v>20200607-10209001-06_tw</v>
      </c>
      <c r="P37" s="79" t="str">
        <f>IF(ISNA(VLOOKUP(D37,代號!$N:$O,2,0)),"",(VLOOKUP(D37,代號!$N:$O,2,0)))</f>
        <v/>
      </c>
      <c r="R37" s="1"/>
    </row>
    <row r="38" spans="2:18" s="33" customFormat="1">
      <c r="B38" s="70">
        <f>IF(ISNA(VLOOKUP(D38,代號!$J:$K,2,0)),"",(VLOOKUP(D38,代號!$J:$K,2,0)))</f>
        <v>10209001</v>
      </c>
      <c r="C38" s="121" t="s">
        <v>239</v>
      </c>
      <c r="D38" s="2" t="s">
        <v>100</v>
      </c>
      <c r="E38" s="45" t="s">
        <v>457</v>
      </c>
      <c r="F38" s="46"/>
      <c r="G38" s="46"/>
      <c r="H38" s="46"/>
      <c r="I38" s="46"/>
      <c r="J38" s="46"/>
      <c r="K38" s="46"/>
      <c r="L38" s="46"/>
      <c r="M38" s="46"/>
      <c r="N38" s="47">
        <f t="shared" si="4"/>
        <v>13</v>
      </c>
      <c r="O38" s="77" t="str">
        <f>$E$2&amp;"-"&amp;B38&amp;"-0"&amp;COUNTIF($B$9:B38,B38)&amp;"_tw"</f>
        <v>20200607-10209001-07_tw</v>
      </c>
      <c r="P38" s="79" t="str">
        <f>IF(ISNA(VLOOKUP(D38,代號!$N:$O,2,0)),"",(VLOOKUP(D38,代號!$N:$O,2,0)))</f>
        <v/>
      </c>
      <c r="R38" s="1"/>
    </row>
    <row r="39" spans="2:18" s="33" customFormat="1">
      <c r="B39" s="70">
        <f>IF(ISNA(VLOOKUP(D39,代號!$J:$K,2,0)),"",(VLOOKUP(D39,代號!$J:$K,2,0)))</f>
        <v>10201006</v>
      </c>
      <c r="C39" s="126" t="s">
        <v>403</v>
      </c>
      <c r="D39" s="2" t="s">
        <v>145</v>
      </c>
      <c r="E39" s="45" t="s">
        <v>456</v>
      </c>
      <c r="F39" s="46"/>
      <c r="G39" s="46"/>
      <c r="H39" s="46"/>
      <c r="I39" s="46"/>
      <c r="J39" s="46"/>
      <c r="K39" s="46"/>
      <c r="L39" s="46"/>
      <c r="M39" s="46"/>
      <c r="N39" s="47">
        <f t="shared" si="4"/>
        <v>29</v>
      </c>
      <c r="O39" s="77" t="str">
        <f>$E$2&amp;"-"&amp;B39&amp;"-0"&amp;COUNTIF($B$9:B39,B39)&amp;"_tw"</f>
        <v>20200607-10201006-010_tw</v>
      </c>
      <c r="P39" s="79" t="str">
        <f>IF(ISNA(VLOOKUP(D39,代號!$N:$O,2,0)),"",(VLOOKUP(D39,代號!$N:$O,2,0)))</f>
        <v/>
      </c>
      <c r="R39" s="1"/>
    </row>
    <row r="40" spans="2:18" s="33" customFormat="1">
      <c r="B40" s="70">
        <f>IF(ISNA(VLOOKUP(D40,代號!$J:$K,2,0)),"",(VLOOKUP(D40,代號!$J:$K,2,0)))</f>
        <v>10201006</v>
      </c>
      <c r="C40" s="126" t="s">
        <v>403</v>
      </c>
      <c r="D40" s="2" t="s">
        <v>145</v>
      </c>
      <c r="E40" s="45" t="s">
        <v>459</v>
      </c>
      <c r="F40" s="46"/>
      <c r="G40" s="46"/>
      <c r="H40" s="46"/>
      <c r="I40" s="46"/>
      <c r="J40" s="46"/>
      <c r="K40" s="46"/>
      <c r="L40" s="46"/>
      <c r="M40" s="46"/>
      <c r="N40" s="47">
        <f>LEN(E40)</f>
        <v>26</v>
      </c>
      <c r="O40" s="77" t="str">
        <f>$E$2&amp;"-"&amp;B40&amp;"-0"&amp;COUNTIF($B$9:B40,B40)&amp;"_tw"</f>
        <v>20200607-10201006-011_tw</v>
      </c>
      <c r="P40" s="79" t="str">
        <f>IF(ISNA(VLOOKUP(D40,代號!$N:$O,2,0)),"",(VLOOKUP(D40,代號!$N:$O,2,0)))</f>
        <v/>
      </c>
      <c r="R40" s="1"/>
    </row>
    <row r="41" spans="2:18" s="33" customFormat="1">
      <c r="B41" s="70">
        <f>IF(ISNA(VLOOKUP(D41,代號!$J:$K,2,0)),"",(VLOOKUP(D41,代號!$J:$K,2,0)))</f>
        <v>10201006</v>
      </c>
      <c r="C41" s="126" t="s">
        <v>362</v>
      </c>
      <c r="D41" s="2" t="s">
        <v>145</v>
      </c>
      <c r="E41" s="45" t="s">
        <v>461</v>
      </c>
      <c r="F41" s="46"/>
      <c r="G41" s="46"/>
      <c r="H41" s="46"/>
      <c r="I41" s="46"/>
      <c r="J41" s="46"/>
      <c r="K41" s="46"/>
      <c r="L41" s="46"/>
      <c r="M41" s="46"/>
      <c r="N41" s="47">
        <f>LEN(E41)</f>
        <v>13</v>
      </c>
      <c r="O41" s="77" t="str">
        <f>$E$2&amp;"-"&amp;B41&amp;"-0"&amp;COUNTIF($B$9:B41,B41)&amp;"_tw"</f>
        <v>20200607-10201006-012_tw</v>
      </c>
      <c r="P41" s="79" t="str">
        <f>IF(ISNA(VLOOKUP(D41,代號!$N:$O,2,0)),"",(VLOOKUP(D41,代號!$N:$O,2,0)))</f>
        <v/>
      </c>
      <c r="R41" s="1"/>
    </row>
    <row r="42" spans="2:18" s="33" customFormat="1">
      <c r="B42" s="70">
        <f>IF(ISNA(VLOOKUP(D42,代號!$J:$K,2,0)),"",(VLOOKUP(D42,代號!$J:$K,2,0)))</f>
        <v>10209001</v>
      </c>
      <c r="C42" s="121" t="s">
        <v>329</v>
      </c>
      <c r="D42" s="2" t="s">
        <v>100</v>
      </c>
      <c r="E42" s="45" t="s">
        <v>475</v>
      </c>
      <c r="F42" s="46"/>
      <c r="G42" s="46"/>
      <c r="H42" s="46"/>
      <c r="I42" s="46"/>
      <c r="J42" s="46"/>
      <c r="K42" s="46"/>
      <c r="L42" s="46"/>
      <c r="M42" s="46"/>
      <c r="N42" s="47">
        <f>LEN(E42)</f>
        <v>22</v>
      </c>
      <c r="O42" s="77" t="str">
        <f>$E$2&amp;"-"&amp;B42&amp;"-0"&amp;COUNTIF($B$9:B42,B42)&amp;"_tw"</f>
        <v>20200607-10209001-08_tw</v>
      </c>
      <c r="P42" s="79"/>
      <c r="R42" s="1"/>
    </row>
    <row r="43" spans="2:18" s="33" customFormat="1">
      <c r="B43" s="70"/>
      <c r="C43" s="121" t="s">
        <v>239</v>
      </c>
      <c r="D43" s="2" t="s">
        <v>100</v>
      </c>
      <c r="E43" s="45" t="s">
        <v>476</v>
      </c>
      <c r="F43" s="46"/>
      <c r="G43" s="46"/>
      <c r="H43" s="46"/>
      <c r="I43" s="46"/>
      <c r="J43" s="46"/>
      <c r="K43" s="46"/>
      <c r="L43" s="46"/>
      <c r="M43" s="46"/>
      <c r="N43" s="47">
        <f>LEN(E43)</f>
        <v>17</v>
      </c>
      <c r="O43" s="77"/>
      <c r="P43" s="79"/>
      <c r="R43" s="1"/>
    </row>
    <row r="44" spans="2:18" s="33" customFormat="1">
      <c r="B44" s="70">
        <f>IF(ISNA(VLOOKUP(D44,代號!$J:$K,2,0)),"",(VLOOKUP(D44,代號!$J:$K,2,0)))</f>
        <v>10201006</v>
      </c>
      <c r="C44" s="126" t="s">
        <v>362</v>
      </c>
      <c r="D44" s="2" t="s">
        <v>145</v>
      </c>
      <c r="E44" s="45" t="s">
        <v>477</v>
      </c>
      <c r="F44" s="46"/>
      <c r="G44" s="46"/>
      <c r="H44" s="46"/>
      <c r="I44" s="46"/>
      <c r="J44" s="46"/>
      <c r="K44" s="46"/>
      <c r="L44" s="46"/>
      <c r="M44" s="46"/>
      <c r="N44" s="47">
        <f>LEN(E44)</f>
        <v>20</v>
      </c>
      <c r="O44" s="77" t="str">
        <f>$E$2&amp;"-"&amp;B44&amp;"-0"&amp;COUNTIF($B$9:B44,B44)&amp;"_tw"</f>
        <v>20200607-10201006-013_tw</v>
      </c>
      <c r="P44" s="79" t="str">
        <f>IF(ISNA(VLOOKUP(D44,代號!$N:$O,2,0)),"",(VLOOKUP(D44,代號!$N:$O,2,0)))</f>
        <v/>
      </c>
      <c r="R44" s="1"/>
    </row>
    <row r="45" spans="2:18" s="33" customFormat="1">
      <c r="B45" s="70" t="str">
        <f>IF(ISNA(VLOOKUP(D45,代號!$J:$K,2,0)),"",(VLOOKUP(D45,代號!$J:$K,2,0)))</f>
        <v/>
      </c>
      <c r="C45" s="121"/>
      <c r="D45" s="2"/>
      <c r="E45" s="45"/>
      <c r="F45" s="46"/>
      <c r="G45" s="46"/>
      <c r="H45" s="46"/>
      <c r="I45" s="46"/>
      <c r="J45" s="46"/>
      <c r="K45" s="46"/>
      <c r="L45" s="46"/>
      <c r="M45" s="46"/>
      <c r="N45" s="47"/>
      <c r="O45" s="77"/>
      <c r="P45" s="79" t="str">
        <f>IF(ISNA(VLOOKUP(D45,代號!$N:$O,2,0)),"",(VLOOKUP(D45,代號!$N:$O,2,0)))</f>
        <v/>
      </c>
      <c r="R45" s="1"/>
    </row>
    <row r="46" spans="2:18" s="33" customFormat="1" ht="16.5">
      <c r="B46" s="70"/>
      <c r="C46" s="121"/>
      <c r="D46" s="131" t="s">
        <v>489</v>
      </c>
      <c r="E46" s="45" t="s">
        <v>515</v>
      </c>
      <c r="F46" s="46"/>
      <c r="G46" s="46"/>
      <c r="H46" s="46"/>
      <c r="I46" s="46"/>
      <c r="J46" s="46"/>
      <c r="K46" s="46"/>
      <c r="L46" s="46"/>
      <c r="M46" s="46"/>
      <c r="N46" s="47"/>
      <c r="O46" s="77"/>
      <c r="P46" s="79"/>
      <c r="R46" s="1"/>
    </row>
    <row r="47" spans="2:18" s="33" customFormat="1">
      <c r="B47" s="70" t="str">
        <f>IF(ISNA(VLOOKUP(D47,代號!$J:$K,2,0)),"",(VLOOKUP(D47,代號!$J:$K,2,0)))</f>
        <v/>
      </c>
      <c r="C47" s="121"/>
      <c r="D47" s="2" t="s">
        <v>102</v>
      </c>
      <c r="E47" s="45" t="s">
        <v>536</v>
      </c>
      <c r="F47" s="46"/>
      <c r="G47" s="46"/>
      <c r="H47" s="46"/>
      <c r="I47" s="46"/>
      <c r="J47" s="46"/>
      <c r="K47" s="46"/>
      <c r="L47" s="46"/>
      <c r="M47" s="46"/>
      <c r="N47" s="47">
        <f t="shared" ref="N47" si="5">LEN(E47)</f>
        <v>18</v>
      </c>
      <c r="O47" s="77" t="str">
        <f>$E$2&amp;"-"&amp;B47&amp;"-0"&amp;COUNTIF($B$9:B47,B47)&amp;"_tw"</f>
        <v>20200607--018_tw</v>
      </c>
      <c r="P47" s="79" t="str">
        <f>IF(ISNA(VLOOKUP(D47,代號!$N:$O,2,0)),"",(VLOOKUP(D47,代號!$N:$O,2,0)))</f>
        <v/>
      </c>
      <c r="R47" s="1"/>
    </row>
    <row r="48" spans="2:18" s="132" customFormat="1">
      <c r="B48" s="133">
        <f>IF(ISNA(VLOOKUP(D48,代號!$J:$K,2,0)),"",(VLOOKUP(D48,代號!$J:$K,2,0)))</f>
        <v>10209001</v>
      </c>
      <c r="C48" s="134" t="s">
        <v>236</v>
      </c>
      <c r="D48" s="135" t="s">
        <v>100</v>
      </c>
      <c r="E48" s="136" t="s">
        <v>514</v>
      </c>
      <c r="F48" s="137"/>
      <c r="G48" s="137"/>
      <c r="H48" s="137"/>
      <c r="I48" s="137"/>
      <c r="J48" s="137"/>
      <c r="K48" s="137"/>
      <c r="L48" s="137"/>
      <c r="M48" s="137"/>
      <c r="N48" s="137">
        <f t="shared" ref="N48:N54" si="6">LEN(E48)</f>
        <v>17</v>
      </c>
      <c r="O48" s="138"/>
      <c r="P48" s="139"/>
      <c r="R48" s="140"/>
    </row>
    <row r="49" spans="1:18" s="33" customFormat="1">
      <c r="B49" s="70" t="str">
        <f>IF(ISNA(VLOOKUP(D49,代號!$J:$K,2,0)),"",(VLOOKUP(D49,代號!$J:$K,2,0)))</f>
        <v/>
      </c>
      <c r="C49" s="121"/>
      <c r="D49" s="35" t="s">
        <v>258</v>
      </c>
      <c r="E49" s="45"/>
      <c r="F49" s="46"/>
      <c r="G49" s="46"/>
      <c r="H49" s="46"/>
      <c r="I49" s="46"/>
      <c r="J49" s="46"/>
      <c r="K49" s="46"/>
      <c r="L49" s="46"/>
      <c r="M49" s="46"/>
      <c r="N49" s="47"/>
      <c r="O49" s="77" t="str">
        <f>$E$2&amp;"-"&amp;B49&amp;"-0"&amp;COUNTIF($B$9:B49,B49)&amp;"_tw"</f>
        <v>20200607--019_tw</v>
      </c>
      <c r="P49" s="79" t="str">
        <f>IF(ISNA(VLOOKUP(D49,代號!$N:$O,2,0)),"",(VLOOKUP(D49,代號!$N:$O,2,0)))</f>
        <v>ControlNPC(10209002,FadeIn,M);</v>
      </c>
      <c r="R49" s="1"/>
    </row>
    <row r="50" spans="1:18" s="33" customFormat="1">
      <c r="B50" s="70">
        <f>IF(ISNA(VLOOKUP(D50,代號!$J:$K,2,0)),"",(VLOOKUP(D50,代號!$J:$K,2,0)))</f>
        <v>10201006</v>
      </c>
      <c r="C50" s="126" t="s">
        <v>403</v>
      </c>
      <c r="D50" s="2" t="s">
        <v>145</v>
      </c>
      <c r="E50" s="45" t="s">
        <v>533</v>
      </c>
      <c r="F50" s="46"/>
      <c r="G50" s="46"/>
      <c r="H50" s="46"/>
      <c r="I50" s="46"/>
      <c r="J50" s="46"/>
      <c r="K50" s="46"/>
      <c r="L50" s="46"/>
      <c r="M50" s="46"/>
      <c r="N50" s="47">
        <f t="shared" si="6"/>
        <v>24</v>
      </c>
      <c r="O50" s="77" t="str">
        <f>$E$2&amp;"-"&amp;B50&amp;"-0"&amp;COUNTIF($B$9:B50,B50)&amp;"_tw"</f>
        <v>20200607-10201006-014_tw</v>
      </c>
      <c r="P50" s="79" t="str">
        <f>IF(ISNA(VLOOKUP(D50,代號!$N:$O,2,0)),"",(VLOOKUP(D50,代號!$N:$O,2,0)))</f>
        <v/>
      </c>
      <c r="R50" s="1"/>
    </row>
    <row r="51" spans="1:18" s="33" customFormat="1">
      <c r="B51" s="70">
        <f>IF(ISNA(VLOOKUP(D51,代號!$J:$K,2,0)),"",(VLOOKUP(D51,代號!$J:$K,2,0)))</f>
        <v>10201006</v>
      </c>
      <c r="C51" s="126" t="s">
        <v>403</v>
      </c>
      <c r="D51" s="2" t="s">
        <v>145</v>
      </c>
      <c r="E51" s="45" t="s">
        <v>537</v>
      </c>
      <c r="F51" s="46"/>
      <c r="G51" s="46"/>
      <c r="H51" s="46"/>
      <c r="I51" s="46"/>
      <c r="J51" s="46"/>
      <c r="K51" s="46"/>
      <c r="L51" s="46"/>
      <c r="M51" s="46"/>
      <c r="N51" s="47">
        <f t="shared" si="6"/>
        <v>16</v>
      </c>
      <c r="O51" s="77" t="str">
        <f>$E$2&amp;"-"&amp;B51&amp;"-0"&amp;COUNTIF($B$9:B51,B51)&amp;"_tw"</f>
        <v>20200607-10201006-015_tw</v>
      </c>
      <c r="P51" s="79" t="str">
        <f>IF(ISNA(VLOOKUP(D51,代號!$N:$O,2,0)),"",(VLOOKUP(D51,代號!$N:$O,2,0)))</f>
        <v/>
      </c>
      <c r="R51" s="1"/>
    </row>
    <row r="52" spans="1:18" s="33" customFormat="1">
      <c r="B52" s="70"/>
      <c r="C52" s="121"/>
      <c r="D52" s="2" t="s">
        <v>102</v>
      </c>
      <c r="E52" s="45" t="s">
        <v>540</v>
      </c>
      <c r="F52" s="46"/>
      <c r="G52" s="46"/>
      <c r="H52" s="46"/>
      <c r="I52" s="46"/>
      <c r="J52" s="46"/>
      <c r="K52" s="46"/>
      <c r="L52" s="46"/>
      <c r="M52" s="46"/>
      <c r="N52" s="47">
        <f t="shared" si="6"/>
        <v>24</v>
      </c>
      <c r="O52" s="77"/>
      <c r="P52" s="79"/>
      <c r="R52" s="1"/>
    </row>
    <row r="53" spans="1:18" s="33" customFormat="1">
      <c r="B53" s="70">
        <f>IF(ISNA(VLOOKUP(D53,代號!$J:$K,2,0)),"",(VLOOKUP(D53,代號!$J:$K,2,0)))</f>
        <v>10209001</v>
      </c>
      <c r="C53" s="121" t="s">
        <v>329</v>
      </c>
      <c r="D53" s="2" t="s">
        <v>100</v>
      </c>
      <c r="E53" s="45" t="s">
        <v>516</v>
      </c>
      <c r="F53" s="46"/>
      <c r="G53" s="46"/>
      <c r="H53" s="46"/>
      <c r="I53" s="46"/>
      <c r="J53" s="46"/>
      <c r="K53" s="46"/>
      <c r="L53" s="46"/>
      <c r="M53" s="46"/>
      <c r="N53" s="47">
        <f t="shared" si="6"/>
        <v>15</v>
      </c>
      <c r="O53" s="77" t="str">
        <f>$E$2&amp;"-"&amp;B53&amp;"-0"&amp;COUNTIF($B$9:B53,B53)&amp;"_tw"</f>
        <v>20200607-10209001-010_tw</v>
      </c>
      <c r="P53" s="79" t="str">
        <f>IF(ISNA(VLOOKUP(D53,代號!$N:$O,2,0)),"",(VLOOKUP(D53,代號!$N:$O,2,0)))</f>
        <v/>
      </c>
      <c r="R53" s="1"/>
    </row>
    <row r="54" spans="1:18" s="33" customFormat="1">
      <c r="B54" s="70">
        <f>IF(ISNA(VLOOKUP(D54,代號!$J:$K,2,0)),"",(VLOOKUP(D54,代號!$J:$K,2,0)))</f>
        <v>10201006</v>
      </c>
      <c r="C54" s="126" t="s">
        <v>407</v>
      </c>
      <c r="D54" s="2" t="s">
        <v>145</v>
      </c>
      <c r="E54" s="45" t="s">
        <v>517</v>
      </c>
      <c r="F54" s="46"/>
      <c r="G54" s="46"/>
      <c r="H54" s="46"/>
      <c r="I54" s="46"/>
      <c r="J54" s="46"/>
      <c r="K54" s="46"/>
      <c r="L54" s="46"/>
      <c r="M54" s="46"/>
      <c r="N54" s="47">
        <f t="shared" si="6"/>
        <v>16</v>
      </c>
      <c r="O54" s="77" t="str">
        <f>$E$2&amp;"-"&amp;B54&amp;"-0"&amp;COUNTIF($B$9:B54,B54)&amp;"_tw"</f>
        <v>20200607-10201006-016_tw</v>
      </c>
      <c r="P54" s="79" t="str">
        <f>IF(ISNA(VLOOKUP(D54,代號!$N:$O,2,0)),"",(VLOOKUP(D54,代號!$N:$O,2,0)))</f>
        <v/>
      </c>
      <c r="R54" s="1"/>
    </row>
    <row r="55" spans="1:18" s="33" customFormat="1">
      <c r="B55" s="70" t="str">
        <f>IF(ISNA(VLOOKUP(D55,代號!$J:$K,2,0)),"",(VLOOKUP(D55,代號!$J:$K,2,0)))</f>
        <v/>
      </c>
      <c r="C55" s="126"/>
      <c r="D55" s="2" t="s">
        <v>102</v>
      </c>
      <c r="E55" s="45" t="s">
        <v>480</v>
      </c>
      <c r="F55" s="46"/>
      <c r="G55" s="46"/>
      <c r="H55" s="46"/>
      <c r="I55" s="46"/>
      <c r="J55" s="46"/>
      <c r="K55" s="46"/>
      <c r="L55" s="46"/>
      <c r="M55" s="46"/>
      <c r="N55" s="47">
        <f>LEN(E55)</f>
        <v>30</v>
      </c>
      <c r="O55" s="77" t="str">
        <f>$E$2&amp;"-"&amp;B55&amp;"-0"&amp;COUNTIF($B$9:B55,B55)&amp;"_tw"</f>
        <v>20200607--021_tw</v>
      </c>
      <c r="P55" s="79" t="str">
        <f>IF(ISNA(VLOOKUP(D55,代號!$N:$O,2,0)),"",(VLOOKUP(D55,代號!$N:$O,2,0)))</f>
        <v/>
      </c>
      <c r="R55" s="1"/>
    </row>
    <row r="56" spans="1:18" s="33" customFormat="1">
      <c r="B56" s="70" t="str">
        <f>IF(ISNA(VLOOKUP(D56,代號!$J:$K,2,0)),"",(VLOOKUP(D56,代號!$J:$K,2,0)))</f>
        <v/>
      </c>
      <c r="C56" s="126"/>
      <c r="D56" s="2" t="s">
        <v>102</v>
      </c>
      <c r="E56" s="45" t="s">
        <v>482</v>
      </c>
      <c r="F56" s="46"/>
      <c r="G56" s="46"/>
      <c r="H56" s="46"/>
      <c r="I56" s="46"/>
      <c r="J56" s="46"/>
      <c r="K56" s="46"/>
      <c r="L56" s="46"/>
      <c r="M56" s="46"/>
      <c r="N56" s="47">
        <f>LEN(E56)</f>
        <v>21</v>
      </c>
      <c r="O56" s="77" t="str">
        <f>$E$2&amp;"-"&amp;B56&amp;"-0"&amp;COUNTIF($B$9:B56,B56)&amp;"_tw"</f>
        <v>20200607--022_tw</v>
      </c>
      <c r="P56" s="79" t="str">
        <f>IF(ISNA(VLOOKUP(D56,代號!$N:$O,2,0)),"",(VLOOKUP(D56,代號!$N:$O,2,0)))</f>
        <v/>
      </c>
      <c r="R56" s="1"/>
    </row>
    <row r="57" spans="1:18" s="33" customFormat="1">
      <c r="B57" s="70">
        <f>IF(ISNA(VLOOKUP(D57,代號!$J:$K,2,0)),"",(VLOOKUP(D57,代號!$J:$K,2,0)))</f>
        <v>10209001</v>
      </c>
      <c r="C57" s="121" t="s">
        <v>239</v>
      </c>
      <c r="D57" s="2" t="s">
        <v>100</v>
      </c>
      <c r="E57" s="45" t="s">
        <v>481</v>
      </c>
      <c r="F57" s="46"/>
      <c r="G57" s="46"/>
      <c r="H57" s="46"/>
      <c r="I57" s="46"/>
      <c r="J57" s="46"/>
      <c r="K57" s="46"/>
      <c r="L57" s="46"/>
      <c r="M57" s="46"/>
      <c r="N57" s="47">
        <f>LEN(E57)</f>
        <v>17</v>
      </c>
      <c r="O57" s="77" t="str">
        <f>$E$2&amp;"-"&amp;B57&amp;"-0"&amp;COUNTIF($B$9:B57,B57)&amp;"_tw"</f>
        <v>20200607-10209001-011_tw</v>
      </c>
      <c r="P57" s="79"/>
      <c r="R57" s="1"/>
    </row>
    <row r="58" spans="1:18" s="33" customFormat="1">
      <c r="B58" s="70"/>
      <c r="C58" s="121"/>
      <c r="D58" s="2"/>
      <c r="E58" s="45"/>
      <c r="F58" s="46"/>
      <c r="G58" s="46"/>
      <c r="H58" s="46"/>
      <c r="I58" s="46"/>
      <c r="J58" s="46"/>
      <c r="K58" s="46"/>
      <c r="L58" s="46"/>
      <c r="M58" s="46"/>
      <c r="N58" s="47"/>
      <c r="O58" s="77"/>
      <c r="P58" s="79"/>
      <c r="R58" s="1"/>
    </row>
    <row r="59" spans="1:18" s="33" customFormat="1" ht="16.5">
      <c r="B59" s="70"/>
      <c r="C59" s="72"/>
      <c r="D59" s="131" t="s">
        <v>490</v>
      </c>
      <c r="E59" s="45" t="s">
        <v>491</v>
      </c>
      <c r="F59" s="46"/>
      <c r="G59" s="46"/>
      <c r="H59" s="46"/>
      <c r="I59" s="46"/>
      <c r="J59" s="46"/>
      <c r="K59" s="46"/>
      <c r="L59" s="46"/>
      <c r="M59" s="46"/>
      <c r="N59" s="47"/>
      <c r="O59" s="77"/>
      <c r="P59" s="79"/>
      <c r="R59" s="1"/>
    </row>
    <row r="60" spans="1:18" s="33" customFormat="1">
      <c r="B60" s="70"/>
      <c r="C60" s="126" t="s">
        <v>362</v>
      </c>
      <c r="D60" s="2" t="s">
        <v>145</v>
      </c>
      <c r="E60" s="45" t="s">
        <v>518</v>
      </c>
      <c r="F60" s="46"/>
      <c r="G60" s="46"/>
      <c r="H60" s="46"/>
      <c r="I60" s="46"/>
      <c r="J60" s="46"/>
      <c r="K60" s="46"/>
      <c r="L60" s="46"/>
      <c r="M60" s="46"/>
      <c r="N60" s="47">
        <f>LEN(E60)</f>
        <v>20</v>
      </c>
      <c r="O60" s="77"/>
      <c r="P60" s="79"/>
      <c r="R60" s="1"/>
    </row>
    <row r="61" spans="1:18" s="33" customFormat="1">
      <c r="B61" s="70"/>
      <c r="C61" s="126" t="s">
        <v>362</v>
      </c>
      <c r="D61" s="2" t="s">
        <v>145</v>
      </c>
      <c r="E61" s="45" t="s">
        <v>519</v>
      </c>
      <c r="F61" s="46"/>
      <c r="G61" s="46"/>
      <c r="H61" s="46"/>
      <c r="I61" s="46"/>
      <c r="J61" s="46"/>
      <c r="K61" s="46"/>
      <c r="L61" s="46"/>
      <c r="M61" s="46"/>
      <c r="N61" s="47">
        <f>LEN(E61)</f>
        <v>15</v>
      </c>
      <c r="O61" s="77"/>
      <c r="P61" s="79"/>
      <c r="R61" s="1"/>
    </row>
    <row r="62" spans="1:18" s="33" customFormat="1">
      <c r="B62" s="70">
        <f>IF(ISNA(VLOOKUP(D62,代號!$J:$K,2,0)),"",(VLOOKUP(D62,代號!$J:$K,2,0)))</f>
        <v>10209001</v>
      </c>
      <c r="C62" s="121" t="s">
        <v>239</v>
      </c>
      <c r="D62" s="2" t="s">
        <v>100</v>
      </c>
      <c r="E62" s="45" t="s">
        <v>520</v>
      </c>
      <c r="F62" s="46"/>
      <c r="G62" s="46"/>
      <c r="H62" s="46"/>
      <c r="I62" s="46"/>
      <c r="J62" s="46"/>
      <c r="K62" s="46"/>
      <c r="L62" s="46"/>
      <c r="M62" s="46"/>
      <c r="N62" s="47">
        <f>LEN(E62)</f>
        <v>9</v>
      </c>
      <c r="O62" s="77" t="str">
        <f>$E$2&amp;"-"&amp;B62&amp;"-0"&amp;COUNTIF($B$9:B62,B62)&amp;"_tw"</f>
        <v>20200607-10209001-012_tw</v>
      </c>
      <c r="P62" s="79"/>
      <c r="R62" s="1"/>
    </row>
    <row r="63" spans="1:18" s="33" customFormat="1">
      <c r="B63" s="70"/>
      <c r="C63" s="121"/>
      <c r="D63" s="2"/>
      <c r="E63" s="45"/>
      <c r="F63" s="46"/>
      <c r="G63" s="46"/>
      <c r="H63" s="46"/>
      <c r="I63" s="46"/>
      <c r="J63" s="46"/>
      <c r="K63" s="46"/>
      <c r="L63" s="46"/>
      <c r="M63" s="46"/>
      <c r="N63" s="47"/>
      <c r="O63" s="77"/>
      <c r="P63" s="79"/>
      <c r="R63" s="1"/>
    </row>
    <row r="64" spans="1:18" s="3" customFormat="1">
      <c r="A64" s="33"/>
      <c r="B64" s="70"/>
      <c r="C64" s="121"/>
      <c r="D64" s="2"/>
      <c r="E64" s="45"/>
      <c r="F64" s="46"/>
      <c r="G64" s="46"/>
      <c r="H64" s="46"/>
      <c r="I64" s="46"/>
      <c r="J64" s="46"/>
      <c r="K64" s="46"/>
      <c r="L64" s="46"/>
      <c r="M64" s="46"/>
      <c r="N64" s="47"/>
      <c r="O64" s="77"/>
      <c r="P64" s="79"/>
    </row>
    <row r="65" spans="1:19" s="3" customFormat="1">
      <c r="A65" s="33"/>
      <c r="B65" s="70"/>
      <c r="C65" s="121"/>
      <c r="D65" s="2"/>
      <c r="E65" s="45"/>
      <c r="F65" s="46"/>
      <c r="G65" s="46"/>
      <c r="H65" s="46"/>
      <c r="I65" s="46"/>
      <c r="J65" s="46"/>
      <c r="K65" s="46"/>
      <c r="L65" s="46"/>
      <c r="M65" s="46"/>
      <c r="N65" s="47"/>
      <c r="O65" s="77"/>
      <c r="P65" s="79"/>
    </row>
    <row r="66" spans="1:19">
      <c r="B66" s="70"/>
      <c r="C66" s="121"/>
      <c r="D66" s="2"/>
      <c r="E66" s="45"/>
      <c r="F66" s="46"/>
      <c r="G66" s="46"/>
      <c r="H66" s="46"/>
      <c r="I66" s="46"/>
      <c r="J66" s="46"/>
      <c r="K66" s="46"/>
      <c r="L66" s="46"/>
      <c r="M66" s="46"/>
      <c r="N66" s="47"/>
      <c r="O66" s="77"/>
      <c r="P66" s="79"/>
    </row>
    <row r="67" spans="1:19" s="5" customFormat="1">
      <c r="A67" s="1"/>
      <c r="B67" s="70"/>
      <c r="C67" s="121"/>
      <c r="D67" s="2"/>
      <c r="E67" s="45"/>
      <c r="F67" s="46"/>
      <c r="G67" s="46"/>
      <c r="H67" s="46"/>
      <c r="I67" s="46"/>
      <c r="J67" s="46"/>
      <c r="K67" s="46"/>
      <c r="L67" s="46"/>
      <c r="M67" s="46"/>
      <c r="N67" s="47"/>
      <c r="O67" s="77"/>
      <c r="P67" s="79"/>
      <c r="R67" s="1"/>
      <c r="S67" s="1"/>
    </row>
    <row r="68" spans="1:19" s="5" customFormat="1">
      <c r="A68" s="1"/>
      <c r="B68" s="70"/>
      <c r="C68" s="121"/>
      <c r="D68" s="2"/>
      <c r="E68" s="45"/>
      <c r="F68" s="46"/>
      <c r="G68" s="46"/>
      <c r="H68" s="46"/>
      <c r="I68" s="46"/>
      <c r="J68" s="46"/>
      <c r="K68" s="46"/>
      <c r="L68" s="46"/>
      <c r="M68" s="46"/>
      <c r="N68" s="47"/>
      <c r="O68" s="77"/>
      <c r="P68" s="79"/>
      <c r="R68" s="1"/>
      <c r="S68" s="1"/>
    </row>
    <row r="69" spans="1:19" s="5" customFormat="1">
      <c r="A69" s="1"/>
      <c r="B69" s="70"/>
      <c r="C69" s="121"/>
      <c r="D69" s="2"/>
      <c r="E69" s="45"/>
      <c r="F69" s="46"/>
      <c r="G69" s="46"/>
      <c r="H69" s="46"/>
      <c r="I69" s="46"/>
      <c r="J69" s="46"/>
      <c r="K69" s="46"/>
      <c r="L69" s="46"/>
      <c r="M69" s="46"/>
      <c r="N69" s="47"/>
      <c r="O69" s="77"/>
      <c r="P69" s="79"/>
      <c r="R69" s="1"/>
      <c r="S69" s="1"/>
    </row>
    <row r="70" spans="1:19" s="5" customFormat="1">
      <c r="A70" s="1"/>
      <c r="B70" s="70"/>
      <c r="C70" s="121"/>
      <c r="D70" s="2"/>
      <c r="E70" s="45"/>
      <c r="F70" s="46"/>
      <c r="G70" s="46"/>
      <c r="H70" s="46"/>
      <c r="I70" s="46"/>
      <c r="J70" s="46"/>
      <c r="K70" s="46"/>
      <c r="L70" s="46"/>
      <c r="M70" s="46"/>
      <c r="N70" s="47"/>
      <c r="O70" s="77"/>
      <c r="P70" s="79"/>
      <c r="R70" s="1"/>
      <c r="S70" s="1"/>
    </row>
    <row r="71" spans="1:19" s="5" customFormat="1">
      <c r="A71" s="1"/>
      <c r="B71" s="70"/>
      <c r="C71" s="121"/>
      <c r="D71" s="2"/>
      <c r="E71" s="45"/>
      <c r="F71" s="46"/>
      <c r="G71" s="46"/>
      <c r="H71" s="46"/>
      <c r="I71" s="46"/>
      <c r="J71" s="46"/>
      <c r="K71" s="46"/>
      <c r="L71" s="46"/>
      <c r="M71" s="46"/>
      <c r="N71" s="47"/>
      <c r="O71" s="77"/>
      <c r="P71" s="79"/>
      <c r="R71" s="1"/>
      <c r="S71" s="1"/>
    </row>
    <row r="72" spans="1:19" s="5" customFormat="1">
      <c r="A72" s="1"/>
      <c r="B72" s="70"/>
      <c r="C72" s="121"/>
      <c r="D72" s="2"/>
      <c r="E72" s="45"/>
      <c r="F72" s="46"/>
      <c r="G72" s="46"/>
      <c r="H72" s="46"/>
      <c r="I72" s="46"/>
      <c r="J72" s="46"/>
      <c r="K72" s="46"/>
      <c r="L72" s="46"/>
      <c r="M72" s="46"/>
      <c r="N72" s="47"/>
      <c r="O72" s="77"/>
      <c r="P72" s="79"/>
      <c r="R72" s="1"/>
      <c r="S72" s="1"/>
    </row>
    <row r="73" spans="1:19" s="5" customFormat="1">
      <c r="A73" s="1"/>
      <c r="B73" s="70"/>
      <c r="C73" s="121"/>
      <c r="D73" s="2"/>
      <c r="E73" s="45"/>
      <c r="F73" s="46"/>
      <c r="G73" s="46"/>
      <c r="H73" s="46"/>
      <c r="I73" s="46"/>
      <c r="J73" s="46"/>
      <c r="K73" s="46"/>
      <c r="L73" s="46"/>
      <c r="M73" s="46"/>
      <c r="N73" s="47"/>
      <c r="O73" s="77"/>
      <c r="P73" s="79"/>
      <c r="R73" s="1"/>
      <c r="S73" s="1"/>
    </row>
    <row r="74" spans="1:19" s="5" customFormat="1">
      <c r="A74" s="1"/>
      <c r="B74" s="70"/>
      <c r="C74" s="121"/>
      <c r="D74" s="2"/>
      <c r="E74" s="45"/>
      <c r="F74" s="46"/>
      <c r="G74" s="46"/>
      <c r="H74" s="46"/>
      <c r="I74" s="46"/>
      <c r="J74" s="46"/>
      <c r="K74" s="46"/>
      <c r="L74" s="46"/>
      <c r="M74" s="46"/>
      <c r="N74" s="47"/>
      <c r="O74" s="77"/>
      <c r="P74" s="79"/>
      <c r="R74" s="1"/>
      <c r="S74" s="1"/>
    </row>
  </sheetData>
  <autoFilter ref="B6:Q70">
    <filterColumn colId="3" showButton="0"/>
    <filterColumn colId="4" showButton="0"/>
    <filterColumn colId="5" showButton="0"/>
    <filterColumn colId="6" showButton="0"/>
    <filterColumn colId="7" showButton="0"/>
    <filterColumn colId="8" showButton="0"/>
    <filterColumn colId="9" showButton="0"/>
    <filterColumn colId="10" showButton="0"/>
  </autoFilter>
  <mergeCells count="6">
    <mergeCell ref="E6:M6"/>
    <mergeCell ref="E2:I2"/>
    <mergeCell ref="E3:I3"/>
    <mergeCell ref="B4:C4"/>
    <mergeCell ref="E4:I4"/>
    <mergeCell ref="E5:N5"/>
  </mergeCells>
  <phoneticPr fontId="11" type="noConversion"/>
  <pageMargins left="0.7" right="0.7" top="0.75" bottom="0.75" header="0.3" footer="0.3"/>
  <pageSetup paperSize="9" orientation="portrait" horizontalDpi="0" verticalDpi="0"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代號!$G$19:$G$24</xm:f>
          </x14:formula1>
          <xm:sqref>C42:C43 C21 C10:C12 C19 C25:C26 C35 C37:C38 C57:C59 C62:C74 C52:C53 C14:C16 C45:C49 C28:C32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68"/>
  <sheetViews>
    <sheetView zoomScale="115" zoomScaleNormal="115" workbookViewId="0">
      <pane xSplit="14" ySplit="6" topLeftCell="O34" activePane="bottomRight" state="frozen"/>
      <selection pane="topRight" activeCell="M1" sqref="M1"/>
      <selection pane="bottomLeft" activeCell="A6" sqref="A6"/>
      <selection pane="bottomRight" activeCell="F51" sqref="F51"/>
    </sheetView>
  </sheetViews>
  <sheetFormatPr defaultColWidth="9.140625" defaultRowHeight="15.75"/>
  <cols>
    <col min="1" max="1" width="6.85546875" style="1" customWidth="1"/>
    <col min="2" max="2" width="10" style="39" customWidth="1"/>
    <col min="3" max="3" width="23.7109375" style="123" customWidth="1"/>
    <col min="4" max="4" width="10" style="1" customWidth="1"/>
    <col min="5" max="5" width="12.140625" style="1" customWidth="1"/>
    <col min="6" max="6" width="11.42578125" style="1" customWidth="1"/>
    <col min="7" max="8" width="9.140625" style="1"/>
    <col min="9" max="9" width="32.5703125" style="1" customWidth="1"/>
    <col min="10" max="13" width="5.85546875" style="1" customWidth="1"/>
    <col min="14" max="14" width="7.7109375" style="1" bestFit="1" customWidth="1"/>
    <col min="15" max="15" width="24" style="39" bestFit="1" customWidth="1"/>
    <col min="16" max="16" width="34.85546875" style="39" bestFit="1" customWidth="1"/>
    <col min="17" max="17" width="13.140625" style="5" customWidth="1"/>
    <col min="18" max="18" width="9.140625" style="1"/>
    <col min="19" max="19" width="12.85546875" style="1" customWidth="1"/>
    <col min="20" max="20" width="9.140625" style="5"/>
    <col min="21" max="16384" width="9.140625" style="1"/>
  </cols>
  <sheetData>
    <row r="1" spans="2:20" ht="16.5">
      <c r="B1" s="95" t="s">
        <v>291</v>
      </c>
      <c r="C1" s="117"/>
      <c r="D1" s="27"/>
      <c r="E1" s="27" t="s">
        <v>500</v>
      </c>
      <c r="F1" s="23"/>
      <c r="G1" s="30"/>
      <c r="H1" s="31"/>
      <c r="I1" s="23"/>
      <c r="N1" s="37"/>
      <c r="O1" s="73"/>
      <c r="T1" s="1"/>
    </row>
    <row r="2" spans="2:20">
      <c r="B2" s="94" t="s">
        <v>290</v>
      </c>
      <c r="C2" s="108"/>
      <c r="E2" s="150">
        <v>20200603</v>
      </c>
      <c r="F2" s="151"/>
      <c r="G2" s="151"/>
      <c r="H2" s="151"/>
      <c r="I2" s="152"/>
      <c r="M2" s="42" t="s">
        <v>94</v>
      </c>
      <c r="N2" s="42">
        <f>COUNTA(N7:N68)</f>
        <v>31</v>
      </c>
      <c r="O2" s="73"/>
      <c r="T2" s="1"/>
    </row>
    <row r="3" spans="2:20" ht="15.75" customHeight="1">
      <c r="B3" s="94" t="s">
        <v>292</v>
      </c>
      <c r="C3" s="109"/>
      <c r="E3" s="153" t="s">
        <v>310</v>
      </c>
      <c r="F3" s="154"/>
      <c r="G3" s="154"/>
      <c r="H3" s="154"/>
      <c r="I3" s="155"/>
      <c r="M3" s="42" t="s">
        <v>95</v>
      </c>
      <c r="N3" s="42">
        <f>SUM(N7:N68)</f>
        <v>494</v>
      </c>
      <c r="O3" s="73"/>
      <c r="T3" s="1"/>
    </row>
    <row r="4" spans="2:20" ht="15.75" customHeight="1">
      <c r="B4" s="156" t="s">
        <v>294</v>
      </c>
      <c r="C4" s="157"/>
      <c r="E4" s="153" t="s">
        <v>374</v>
      </c>
      <c r="F4" s="154"/>
      <c r="G4" s="154"/>
      <c r="H4" s="154"/>
      <c r="I4" s="154"/>
      <c r="M4" s="73"/>
      <c r="N4" s="73"/>
      <c r="O4" s="73"/>
      <c r="T4" s="1"/>
    </row>
    <row r="5" spans="2:20" ht="26.25" customHeight="1">
      <c r="B5" s="68"/>
      <c r="C5" s="118"/>
      <c r="E5" s="158" t="s">
        <v>96</v>
      </c>
      <c r="F5" s="159"/>
      <c r="G5" s="159"/>
      <c r="H5" s="159"/>
      <c r="I5" s="159"/>
      <c r="J5" s="159"/>
      <c r="K5" s="159"/>
      <c r="L5" s="159"/>
      <c r="M5" s="159"/>
      <c r="N5" s="160"/>
      <c r="O5" s="73"/>
      <c r="T5" s="1"/>
    </row>
    <row r="6" spans="2:20" s="39" customFormat="1" ht="13.5">
      <c r="B6" s="69" t="s">
        <v>234</v>
      </c>
      <c r="C6" s="119" t="s">
        <v>235</v>
      </c>
      <c r="D6" s="96" t="s">
        <v>293</v>
      </c>
      <c r="E6" s="147" t="s">
        <v>6</v>
      </c>
      <c r="F6" s="148"/>
      <c r="G6" s="148"/>
      <c r="H6" s="148"/>
      <c r="I6" s="148"/>
      <c r="J6" s="148"/>
      <c r="K6" s="148"/>
      <c r="L6" s="148"/>
      <c r="M6" s="149"/>
      <c r="N6" s="106" t="s">
        <v>24</v>
      </c>
      <c r="O6" s="106" t="s">
        <v>237</v>
      </c>
      <c r="P6" s="106" t="s">
        <v>238</v>
      </c>
      <c r="Q6" s="78" t="s">
        <v>5</v>
      </c>
      <c r="T6" s="40"/>
    </row>
    <row r="7" spans="2:20">
      <c r="B7" s="70" t="str">
        <f>IF(ISNA(VLOOKUP(D7,代號!$J:$K,2,0)),"",(VLOOKUP(D7,代號!$J:$K,2,0)))</f>
        <v/>
      </c>
      <c r="C7" s="120"/>
      <c r="D7" s="35" t="s">
        <v>98</v>
      </c>
      <c r="E7" s="48" t="s">
        <v>374</v>
      </c>
      <c r="F7" s="46"/>
      <c r="G7" s="46"/>
      <c r="H7" s="46"/>
      <c r="I7" s="46"/>
      <c r="J7" s="46"/>
      <c r="K7" s="46"/>
      <c r="L7" s="46"/>
      <c r="M7" s="47"/>
      <c r="N7" s="47"/>
      <c r="O7" s="75"/>
      <c r="P7" s="79" t="str">
        <f>IF(ISNA(VLOOKUP(D7,代號!$N:$O,2,0)),"",(VLOOKUP(D7,代號!$N:$O,2,0)))</f>
        <v>ChangeBG(100010);</v>
      </c>
    </row>
    <row r="8" spans="2:20">
      <c r="B8" s="70" t="str">
        <f>IF(ISNA(VLOOKUP(D8,代號!$J:$K,2,0)),"",(VLOOKUP(D8,代號!$J:$K,2,0)))</f>
        <v/>
      </c>
      <c r="C8" s="120"/>
      <c r="D8" s="35" t="s">
        <v>99</v>
      </c>
      <c r="E8" s="44" t="s">
        <v>375</v>
      </c>
      <c r="F8" s="46"/>
      <c r="G8" s="46"/>
      <c r="H8" s="46"/>
      <c r="I8" s="46"/>
      <c r="J8" s="46"/>
      <c r="K8" s="46"/>
      <c r="L8" s="46"/>
      <c r="M8" s="46"/>
      <c r="N8" s="47"/>
      <c r="O8" s="76"/>
      <c r="P8" s="79" t="str">
        <f>IF(ISNA(VLOOKUP(D8,代號!$N:$O,2,0)),"",(VLOOKUP(D8,代號!$N:$O,2,0)))</f>
        <v xml:space="preserve">PlayBGM(200001); </v>
      </c>
    </row>
    <row r="9" spans="2:20">
      <c r="B9" s="70" t="str">
        <f>IF(ISNA(VLOOKUP(D9,代號!$J:$K,2,0)),"",(VLOOKUP(D9,代號!$J:$K,2,0)))</f>
        <v/>
      </c>
      <c r="C9" s="120"/>
      <c r="D9" s="2" t="s">
        <v>102</v>
      </c>
      <c r="E9" s="45" t="s">
        <v>387</v>
      </c>
      <c r="F9" s="46"/>
      <c r="G9" s="46"/>
      <c r="H9" s="46"/>
      <c r="I9" s="46"/>
      <c r="J9" s="46"/>
      <c r="K9" s="46"/>
      <c r="L9" s="46"/>
      <c r="M9" s="47"/>
      <c r="N9" s="47">
        <f>LEN(E9)</f>
        <v>30</v>
      </c>
      <c r="O9" s="77"/>
      <c r="P9" s="79" t="str">
        <f>IF(ISNA(VLOOKUP(D9,代號!$N:$O,2,0)),"",(VLOOKUP(D9,代號!$N:$O,2,0)))</f>
        <v/>
      </c>
      <c r="R9" s="38"/>
    </row>
    <row r="10" spans="2:20">
      <c r="B10" s="70" t="str">
        <f>IF(ISNA(VLOOKUP(D10,代號!$J:$K,2,0)),"",(VLOOKUP(D10,代號!$J:$K,2,0)))</f>
        <v/>
      </c>
      <c r="C10" s="121"/>
      <c r="D10" s="2" t="s">
        <v>102</v>
      </c>
      <c r="E10" s="45" t="s">
        <v>378</v>
      </c>
      <c r="F10" s="46"/>
      <c r="G10" s="46"/>
      <c r="H10" s="46"/>
      <c r="I10" s="46"/>
      <c r="J10" s="46"/>
      <c r="K10" s="46"/>
      <c r="L10" s="46"/>
      <c r="M10" s="47"/>
      <c r="N10" s="47">
        <f t="shared" ref="N10:N12" si="0">LEN(E10)</f>
        <v>13</v>
      </c>
      <c r="O10" s="77" t="str">
        <f>$E$2&amp;"-"&amp;B10&amp;"-0"&amp;COUNTIF($B$9:B10,B10)&amp;"_tw"</f>
        <v>20200603--02_tw</v>
      </c>
      <c r="P10" s="79" t="str">
        <f>IF(ISNA(VLOOKUP(D10,代號!$N:$O,2,0)),"",(VLOOKUP(D10,代號!$N:$O,2,0)))</f>
        <v/>
      </c>
      <c r="R10" s="38"/>
    </row>
    <row r="11" spans="2:20">
      <c r="B11" s="70" t="str">
        <f>IF(ISNA(VLOOKUP(D11,代號!$J:$K,2,0)),"",(VLOOKUP(D11,代號!$J:$K,2,0)))</f>
        <v/>
      </c>
      <c r="C11" s="120"/>
      <c r="D11" s="35" t="s">
        <v>282</v>
      </c>
      <c r="E11" s="44" t="s">
        <v>377</v>
      </c>
      <c r="F11" s="46"/>
      <c r="G11" s="46"/>
      <c r="H11" s="46"/>
      <c r="I11" s="46"/>
      <c r="J11" s="46"/>
      <c r="K11" s="46"/>
      <c r="L11" s="46"/>
      <c r="M11" s="46"/>
      <c r="N11" s="47"/>
      <c r="O11" s="76"/>
      <c r="P11" s="79" t="str">
        <f>IF(ISNA(VLOOKUP(D11,代號!$N:$O,2,0)),"",(VLOOKUP(D11,代號!$N:$O,2,0)))</f>
        <v xml:space="preserve">PlaySE(301001); </v>
      </c>
    </row>
    <row r="12" spans="2:20" s="33" customFormat="1">
      <c r="B12" s="70">
        <f>IF(ISNA(VLOOKUP(D12,代號!$J:$K,2,0)),"",(VLOOKUP(D12,代號!$J:$K,2,0)))</f>
        <v>10209001</v>
      </c>
      <c r="C12" s="121" t="s">
        <v>329</v>
      </c>
      <c r="D12" s="2" t="s">
        <v>100</v>
      </c>
      <c r="E12" s="45" t="s">
        <v>379</v>
      </c>
      <c r="F12" s="46"/>
      <c r="G12" s="46"/>
      <c r="H12" s="46"/>
      <c r="I12" s="46"/>
      <c r="J12" s="46"/>
      <c r="K12" s="46"/>
      <c r="L12" s="46"/>
      <c r="M12" s="46"/>
      <c r="N12" s="47">
        <f t="shared" si="0"/>
        <v>11</v>
      </c>
      <c r="O12" s="77" t="str">
        <f>$E$2&amp;"-"&amp;B12&amp;"-0"&amp;COUNTIF($B$9:B12,B12)&amp;"_tw"</f>
        <v>20200603-10209001-01_tw</v>
      </c>
      <c r="P12" s="79" t="str">
        <f>IF(ISNA(VLOOKUP(D12,代號!$N:$O,2,0)),"",(VLOOKUP(D12,代號!$N:$O,2,0)))</f>
        <v/>
      </c>
      <c r="R12" s="1"/>
    </row>
    <row r="13" spans="2:20" s="33" customFormat="1">
      <c r="B13" s="70" t="str">
        <f>IF(ISNA(VLOOKUP(D13,代號!$J:$K,2,0)),"",(VLOOKUP(D13,代號!$J:$K,2,0)))</f>
        <v/>
      </c>
      <c r="C13" s="121"/>
      <c r="D13" s="35" t="s">
        <v>258</v>
      </c>
      <c r="E13" s="45"/>
      <c r="F13" s="46"/>
      <c r="G13" s="46"/>
      <c r="H13" s="46"/>
      <c r="I13" s="46"/>
      <c r="J13" s="46"/>
      <c r="K13" s="46"/>
      <c r="L13" s="46"/>
      <c r="M13" s="46"/>
      <c r="N13" s="47"/>
      <c r="O13" s="77" t="str">
        <f>$E$2&amp;"-"&amp;B13&amp;"-0"&amp;COUNTIF($B$9:B13,B13)&amp;"_tw"</f>
        <v>20200603--04_tw</v>
      </c>
      <c r="P13" s="79" t="str">
        <f>IF(ISNA(VLOOKUP(D13,代號!$N:$O,2,0)),"",(VLOOKUP(D13,代號!$N:$O,2,0)))</f>
        <v>ControlNPC(10209002,FadeIn,M);</v>
      </c>
      <c r="R13" s="1"/>
    </row>
    <row r="14" spans="2:20" s="33" customFormat="1">
      <c r="B14" s="70">
        <f>IF(ISNA(VLOOKUP(D14,代號!$J:$K,2,0)),"",(VLOOKUP(D14,代號!$J:$K,2,0)))</f>
        <v>10201006</v>
      </c>
      <c r="C14" s="126" t="s">
        <v>403</v>
      </c>
      <c r="D14" s="2" t="s">
        <v>145</v>
      </c>
      <c r="E14" s="45" t="s">
        <v>380</v>
      </c>
      <c r="F14" s="46"/>
      <c r="G14" s="46"/>
      <c r="H14" s="46"/>
      <c r="I14" s="46"/>
      <c r="J14" s="46"/>
      <c r="K14" s="46"/>
      <c r="L14" s="46"/>
      <c r="M14" s="46"/>
      <c r="N14" s="47">
        <f>LEN(E14)</f>
        <v>12</v>
      </c>
      <c r="O14" s="77" t="str">
        <f>$E$2&amp;"-"&amp;B14&amp;"-0"&amp;COUNTIF($B$9:B14,B14)&amp;"_tw"</f>
        <v>20200603-10201006-01_tw</v>
      </c>
      <c r="P14" s="79" t="str">
        <f>IF(ISNA(VLOOKUP(D14,代號!$N:$O,2,0)),"",(VLOOKUP(D14,代號!$N:$O,2,0)))</f>
        <v/>
      </c>
      <c r="R14" s="1"/>
    </row>
    <row r="15" spans="2:20" s="33" customFormat="1">
      <c r="B15" s="70">
        <f>IF(ISNA(VLOOKUP(D15,代號!$J:$K,2,0)),"",(VLOOKUP(D15,代號!$J:$K,2,0)))</f>
        <v>10201006</v>
      </c>
      <c r="C15" s="126" t="s">
        <v>406</v>
      </c>
      <c r="D15" s="2" t="s">
        <v>145</v>
      </c>
      <c r="E15" s="45" t="s">
        <v>382</v>
      </c>
      <c r="F15" s="46"/>
      <c r="G15" s="46"/>
      <c r="H15" s="46"/>
      <c r="I15" s="46"/>
      <c r="J15" s="46"/>
      <c r="K15" s="46"/>
      <c r="L15" s="46"/>
      <c r="M15" s="46"/>
      <c r="N15" s="47">
        <f t="shared" ref="N15:N22" si="1">LEN(E15)</f>
        <v>31</v>
      </c>
      <c r="O15" s="77" t="str">
        <f>$E$2&amp;"-"&amp;B15&amp;"-0"&amp;COUNTIF($B$9:B15,B15)&amp;"_tw"</f>
        <v>20200603-10201006-02_tw</v>
      </c>
      <c r="P15" s="79" t="str">
        <f>IF(ISNA(VLOOKUP(D15,代號!$N:$O,2,0)),"",(VLOOKUP(D15,代號!$N:$O,2,0)))</f>
        <v/>
      </c>
      <c r="R15" s="1"/>
    </row>
    <row r="16" spans="2:20" s="33" customFormat="1">
      <c r="B16" s="70">
        <f>IF(ISNA(VLOOKUP(D16,代號!$J:$K,2,0)),"",(VLOOKUP(D16,代號!$J:$K,2,0)))</f>
        <v>10209001</v>
      </c>
      <c r="C16" s="121" t="s">
        <v>236</v>
      </c>
      <c r="D16" s="2" t="s">
        <v>100</v>
      </c>
      <c r="E16" s="45" t="s">
        <v>381</v>
      </c>
      <c r="F16" s="46"/>
      <c r="G16" s="46"/>
      <c r="H16" s="46"/>
      <c r="I16" s="46"/>
      <c r="J16" s="46"/>
      <c r="K16" s="46"/>
      <c r="L16" s="46"/>
      <c r="M16" s="46"/>
      <c r="N16" s="47">
        <f t="shared" si="1"/>
        <v>12</v>
      </c>
      <c r="O16" s="77" t="str">
        <f>$E$2&amp;"-"&amp;B16&amp;"-0"&amp;COUNTIF($B$9:B16,B16)&amp;"_tw"</f>
        <v>20200603-10209001-02_tw</v>
      </c>
      <c r="P16" s="79" t="str">
        <f>IF(ISNA(VLOOKUP(D16,代號!$N:$O,2,0)),"",(VLOOKUP(D16,代號!$N:$O,2,0)))</f>
        <v/>
      </c>
      <c r="R16" s="1"/>
    </row>
    <row r="17" spans="2:18" s="33" customFormat="1">
      <c r="B17" s="70"/>
      <c r="C17" s="121" t="s">
        <v>236</v>
      </c>
      <c r="D17" s="2" t="s">
        <v>496</v>
      </c>
      <c r="E17" s="45" t="s">
        <v>495</v>
      </c>
      <c r="F17" s="46"/>
      <c r="G17" s="46"/>
      <c r="H17" s="46"/>
      <c r="I17" s="46"/>
      <c r="J17" s="46"/>
      <c r="K17" s="46"/>
      <c r="L17" s="46"/>
      <c r="M17" s="46"/>
      <c r="N17" s="47">
        <f t="shared" si="1"/>
        <v>17</v>
      </c>
      <c r="O17" s="77" t="str">
        <f>$E$2&amp;"-"&amp;B17&amp;"-0"&amp;COUNTIF($B$9:B17,B17)&amp;"_tw"</f>
        <v>20200603--00_tw</v>
      </c>
      <c r="P17" s="79"/>
      <c r="R17" s="1"/>
    </row>
    <row r="18" spans="2:18" s="33" customFormat="1">
      <c r="B18" s="70"/>
      <c r="C18" s="121"/>
      <c r="D18" s="2"/>
      <c r="E18" s="45"/>
      <c r="F18" s="46"/>
      <c r="G18" s="46"/>
      <c r="H18" s="46"/>
      <c r="I18" s="46"/>
      <c r="J18" s="46"/>
      <c r="K18" s="46"/>
      <c r="L18" s="46"/>
      <c r="M18" s="46"/>
      <c r="N18" s="47"/>
      <c r="O18" s="77"/>
      <c r="P18" s="79"/>
      <c r="R18" s="1"/>
    </row>
    <row r="19" spans="2:18" s="33" customFormat="1" ht="16.5">
      <c r="B19" s="70"/>
      <c r="C19" s="121"/>
      <c r="D19" s="131" t="s">
        <v>486</v>
      </c>
      <c r="E19" s="45" t="s">
        <v>497</v>
      </c>
      <c r="F19" s="46"/>
      <c r="G19" s="46"/>
      <c r="H19" s="46"/>
      <c r="I19" s="46"/>
      <c r="J19" s="46"/>
      <c r="K19" s="46"/>
      <c r="L19" s="46"/>
      <c r="M19" s="46"/>
      <c r="N19" s="47"/>
      <c r="O19" s="77"/>
      <c r="P19" s="79"/>
      <c r="R19" s="1"/>
    </row>
    <row r="20" spans="2:18" s="33" customFormat="1">
      <c r="B20" s="70">
        <f>IF(ISNA(VLOOKUP(D20,代號!$J:$K,2,0)),"",(VLOOKUP(D20,代號!$J:$K,2,0)))</f>
        <v>10209001</v>
      </c>
      <c r="C20" s="121" t="s">
        <v>236</v>
      </c>
      <c r="D20" s="2" t="s">
        <v>100</v>
      </c>
      <c r="E20" s="45" t="s">
        <v>384</v>
      </c>
      <c r="F20" s="46"/>
      <c r="G20" s="46"/>
      <c r="H20" s="46"/>
      <c r="I20" s="46"/>
      <c r="J20" s="46"/>
      <c r="K20" s="46"/>
      <c r="L20" s="46"/>
      <c r="M20" s="46"/>
      <c r="N20" s="47">
        <f t="shared" si="1"/>
        <v>17</v>
      </c>
      <c r="O20" s="77" t="str">
        <f>$E$2&amp;"-"&amp;B20&amp;"-0"&amp;COUNTIF($B$9:B20,B20)&amp;"_tw"</f>
        <v>20200603-10209001-03_tw</v>
      </c>
      <c r="P20" s="79" t="str">
        <f>IF(ISNA(VLOOKUP(D20,代號!$N:$O,2,0)),"",(VLOOKUP(D20,代號!$N:$O,2,0)))</f>
        <v/>
      </c>
      <c r="R20" s="1"/>
    </row>
    <row r="21" spans="2:18" s="33" customFormat="1">
      <c r="B21" s="70"/>
      <c r="C21" s="126" t="s">
        <v>407</v>
      </c>
      <c r="D21" s="2" t="s">
        <v>145</v>
      </c>
      <c r="E21" s="45" t="s">
        <v>383</v>
      </c>
      <c r="F21" s="46"/>
      <c r="G21" s="46"/>
      <c r="H21" s="46"/>
      <c r="I21" s="46"/>
      <c r="J21" s="46"/>
      <c r="K21" s="46"/>
      <c r="L21" s="46"/>
      <c r="M21" s="46"/>
      <c r="N21" s="47">
        <f t="shared" si="1"/>
        <v>3</v>
      </c>
      <c r="O21" s="77" t="str">
        <f>$E$2&amp;"-"&amp;B21&amp;"-0"&amp;COUNTIF($B$9:B21,B21)&amp;"_tw"</f>
        <v>20200603--00_tw</v>
      </c>
      <c r="P21" s="79" t="str">
        <f>IF(ISNA(VLOOKUP(D21,代號!$N:$O,2,0)),"",(VLOOKUP(D21,代號!$N:$O,2,0)))</f>
        <v/>
      </c>
      <c r="R21" s="1"/>
    </row>
    <row r="22" spans="2:18" s="33" customFormat="1">
      <c r="B22" s="70">
        <f>IF(ISNA(VLOOKUP(D22,代號!$J:$K,2,0)),"",(VLOOKUP(D22,代號!$J:$K,2,0)))</f>
        <v>10209001</v>
      </c>
      <c r="C22" s="121" t="s">
        <v>239</v>
      </c>
      <c r="D22" s="2" t="s">
        <v>100</v>
      </c>
      <c r="E22" s="45" t="s">
        <v>385</v>
      </c>
      <c r="F22" s="46"/>
      <c r="G22" s="46"/>
      <c r="H22" s="46"/>
      <c r="I22" s="46"/>
      <c r="J22" s="46"/>
      <c r="K22" s="46"/>
      <c r="L22" s="46"/>
      <c r="M22" s="46"/>
      <c r="N22" s="47">
        <f t="shared" si="1"/>
        <v>18</v>
      </c>
      <c r="O22" s="77" t="str">
        <f>$E$2&amp;"-"&amp;B22&amp;"-0"&amp;COUNTIF($B$9:B22,B22)&amp;"_tw"</f>
        <v>20200603-10209001-04_tw</v>
      </c>
      <c r="P22" s="79" t="str">
        <f>IF(ISNA(VLOOKUP(D22,代號!$N:$O,2,0)),"",(VLOOKUP(D22,代號!$N:$O,2,0)))</f>
        <v/>
      </c>
      <c r="R22" s="1"/>
    </row>
    <row r="23" spans="2:18" s="33" customFormat="1">
      <c r="B23" s="70">
        <f>IF(ISNA(VLOOKUP(D23,代號!$J:$K,2,0)),"",(VLOOKUP(D23,代號!$J:$K,2,0)))</f>
        <v>10209001</v>
      </c>
      <c r="C23" s="121" t="s">
        <v>239</v>
      </c>
      <c r="D23" s="2" t="s">
        <v>100</v>
      </c>
      <c r="E23" s="45" t="s">
        <v>386</v>
      </c>
      <c r="F23" s="46"/>
      <c r="G23" s="46"/>
      <c r="H23" s="46"/>
      <c r="I23" s="46"/>
      <c r="J23" s="46"/>
      <c r="K23" s="46"/>
      <c r="L23" s="46"/>
      <c r="M23" s="46"/>
      <c r="N23" s="47">
        <f>LEN(E23)</f>
        <v>23</v>
      </c>
      <c r="O23" s="77" t="str">
        <f>$E$2&amp;"-"&amp;B23&amp;"-0"&amp;COUNTIF($B$9:B23,B23)&amp;"_tw"</f>
        <v>20200603-10209001-05_tw</v>
      </c>
      <c r="P23" s="79" t="str">
        <f>IF(ISNA(VLOOKUP(D23,代號!$N:$O,2,0)),"",(VLOOKUP(D23,代號!$N:$O,2,0)))</f>
        <v/>
      </c>
      <c r="R23" s="1"/>
    </row>
    <row r="24" spans="2:18" s="33" customFormat="1">
      <c r="B24" s="70">
        <f>IF(ISNA(VLOOKUP(D24,代號!$J:$K,2,0)),"",(VLOOKUP(D24,代號!$J:$K,2,0)))</f>
        <v>10201006</v>
      </c>
      <c r="C24" s="126" t="s">
        <v>407</v>
      </c>
      <c r="D24" s="2" t="s">
        <v>145</v>
      </c>
      <c r="E24" s="45" t="s">
        <v>391</v>
      </c>
      <c r="F24" s="46"/>
      <c r="G24" s="46"/>
      <c r="H24" s="46"/>
      <c r="I24" s="46"/>
      <c r="J24" s="46"/>
      <c r="K24" s="46"/>
      <c r="L24" s="46"/>
      <c r="M24" s="46"/>
      <c r="N24" s="47">
        <f>LEN(E24)</f>
        <v>11</v>
      </c>
      <c r="O24" s="77" t="str">
        <f>$E$2&amp;"-"&amp;B24&amp;"-0"&amp;COUNTIF($B$9:B24,B24)&amp;"_tw"</f>
        <v>20200603-10201006-03_tw</v>
      </c>
      <c r="P24" s="79" t="str">
        <f>IF(ISNA(VLOOKUP(D24,代號!$N:$O,2,0)),"",(VLOOKUP(D24,代號!$N:$O,2,0)))</f>
        <v/>
      </c>
      <c r="R24" s="1"/>
    </row>
    <row r="25" spans="2:18" s="33" customFormat="1">
      <c r="B25" s="70">
        <f>IF(ISNA(VLOOKUP(D25,代號!$J:$K,2,0)),"",(VLOOKUP(D25,代號!$J:$K,2,0)))</f>
        <v>10201006</v>
      </c>
      <c r="C25" s="126" t="s">
        <v>408</v>
      </c>
      <c r="D25" s="2" t="s">
        <v>145</v>
      </c>
      <c r="E25" s="45" t="s">
        <v>390</v>
      </c>
      <c r="F25" s="46"/>
      <c r="G25" s="46"/>
      <c r="H25" s="46"/>
      <c r="I25" s="46"/>
      <c r="J25" s="46"/>
      <c r="K25" s="46"/>
      <c r="L25" s="46"/>
      <c r="M25" s="46"/>
      <c r="N25" s="47">
        <f>LEN(E25)</f>
        <v>17</v>
      </c>
      <c r="O25" s="77" t="str">
        <f>$E$2&amp;"-"&amp;B25&amp;"-0"&amp;COUNTIF($B$9:B25,B25)&amp;"_tw"</f>
        <v>20200603-10201006-04_tw</v>
      </c>
      <c r="P25" s="79"/>
      <c r="R25" s="1"/>
    </row>
    <row r="26" spans="2:18" s="33" customFormat="1">
      <c r="B26" s="70">
        <f>IF(ISNA(VLOOKUP(D26,代號!$J:$K,2,0)),"",(VLOOKUP(D26,代號!$J:$K,2,0)))</f>
        <v>10201006</v>
      </c>
      <c r="C26" s="126" t="s">
        <v>408</v>
      </c>
      <c r="D26" s="2" t="s">
        <v>145</v>
      </c>
      <c r="E26" s="45" t="s">
        <v>505</v>
      </c>
      <c r="F26" s="46"/>
      <c r="G26" s="46"/>
      <c r="H26" s="46"/>
      <c r="I26" s="46"/>
      <c r="J26" s="46"/>
      <c r="K26" s="46"/>
      <c r="L26" s="46"/>
      <c r="M26" s="46"/>
      <c r="N26" s="47">
        <f>LEN(E26)</f>
        <v>13</v>
      </c>
      <c r="O26" s="77" t="str">
        <f>$E$2&amp;"-"&amp;B26&amp;"-0"&amp;COUNTIF($B$9:B26,B26)&amp;"_tw"</f>
        <v>20200603-10201006-05_tw</v>
      </c>
      <c r="P26" s="79" t="str">
        <f>IF(ISNA(VLOOKUP(D26,代號!$N:$O,2,0)),"",(VLOOKUP(D26,代號!$N:$O,2,0)))</f>
        <v/>
      </c>
      <c r="R26" s="1"/>
    </row>
    <row r="27" spans="2:18" s="33" customFormat="1">
      <c r="B27" s="70" t="str">
        <f>IF(ISNA(VLOOKUP(D27,代號!$J:$K,2,0)),"",(VLOOKUP(D27,代號!$J:$K,2,0)))</f>
        <v/>
      </c>
      <c r="C27" s="121"/>
      <c r="D27" s="2"/>
      <c r="E27" s="45"/>
      <c r="F27" s="46"/>
      <c r="G27" s="46"/>
      <c r="H27" s="46"/>
      <c r="I27" s="46"/>
      <c r="J27" s="46"/>
      <c r="K27" s="46"/>
      <c r="L27" s="46"/>
      <c r="M27" s="46"/>
      <c r="N27" s="47"/>
      <c r="O27" s="77"/>
      <c r="P27" s="79" t="str">
        <f>IF(ISNA(VLOOKUP(D27,代號!$N:$O,2,0)),"",(VLOOKUP(D27,代號!$N:$O,2,0)))</f>
        <v/>
      </c>
      <c r="R27" s="1"/>
    </row>
    <row r="28" spans="2:18" s="33" customFormat="1" ht="16.5">
      <c r="B28" s="70"/>
      <c r="C28" s="121"/>
      <c r="D28" s="131" t="s">
        <v>488</v>
      </c>
      <c r="E28" s="45" t="s">
        <v>499</v>
      </c>
      <c r="F28" s="46"/>
      <c r="G28" s="46"/>
      <c r="H28" s="46"/>
      <c r="I28" s="46"/>
      <c r="J28" s="46"/>
      <c r="K28" s="46"/>
      <c r="L28" s="46"/>
      <c r="M28" s="46"/>
      <c r="N28" s="47"/>
      <c r="O28" s="77"/>
      <c r="P28" s="79"/>
      <c r="R28" s="1"/>
    </row>
    <row r="29" spans="2:18" s="33" customFormat="1">
      <c r="B29" s="70">
        <f>IF(ISNA(VLOOKUP(D29,代號!$J:$K,2,0)),"",(VLOOKUP(D29,代號!$J:$K,2,0)))</f>
        <v>10209001</v>
      </c>
      <c r="C29" s="121" t="s">
        <v>236</v>
      </c>
      <c r="D29" s="2" t="s">
        <v>100</v>
      </c>
      <c r="E29" s="45" t="s">
        <v>392</v>
      </c>
      <c r="F29" s="46"/>
      <c r="G29" s="46"/>
      <c r="H29" s="46"/>
      <c r="I29" s="46"/>
      <c r="J29" s="46"/>
      <c r="K29" s="46"/>
      <c r="L29" s="46"/>
      <c r="M29" s="46"/>
      <c r="N29" s="47">
        <f t="shared" ref="N29:N38" si="2">LEN(E29)</f>
        <v>19</v>
      </c>
      <c r="O29" s="77" t="str">
        <f>$E$2&amp;"-"&amp;B29&amp;"-0"&amp;COUNTIF($B$9:B29,B29)&amp;"_tw"</f>
        <v>20200603-10209001-06_tw</v>
      </c>
      <c r="P29" s="79" t="str">
        <f>IF(ISNA(VLOOKUP(D29,代號!$N:$O,2,0)),"",(VLOOKUP(D29,代號!$N:$O,2,0)))</f>
        <v/>
      </c>
      <c r="R29" s="1"/>
    </row>
    <row r="30" spans="2:18" s="33" customFormat="1">
      <c r="B30" s="70"/>
      <c r="C30" s="126" t="s">
        <v>407</v>
      </c>
      <c r="D30" s="2" t="s">
        <v>145</v>
      </c>
      <c r="E30" s="45" t="s">
        <v>383</v>
      </c>
      <c r="F30" s="46"/>
      <c r="G30" s="46"/>
      <c r="H30" s="46"/>
      <c r="I30" s="46"/>
      <c r="J30" s="46"/>
      <c r="K30" s="46"/>
      <c r="L30" s="46"/>
      <c r="M30" s="46"/>
      <c r="N30" s="47">
        <f t="shared" si="2"/>
        <v>3</v>
      </c>
      <c r="O30" s="77" t="str">
        <f>$E$2&amp;"-"&amp;B30&amp;"-0"&amp;COUNTIF($B$9:B30,B30)&amp;"_tw"</f>
        <v>20200603--00_tw</v>
      </c>
      <c r="P30" s="79" t="str">
        <f>IF(ISNA(VLOOKUP(D30,代號!$N:$O,2,0)),"",(VLOOKUP(D30,代號!$N:$O,2,0)))</f>
        <v/>
      </c>
      <c r="R30" s="1"/>
    </row>
    <row r="31" spans="2:18" s="33" customFormat="1">
      <c r="B31" s="70">
        <f>IF(ISNA(VLOOKUP(D31,代號!$J:$K,2,0)),"",(VLOOKUP(D31,代號!$J:$K,2,0)))</f>
        <v>10209001</v>
      </c>
      <c r="C31" s="121" t="s">
        <v>239</v>
      </c>
      <c r="D31" s="2" t="s">
        <v>100</v>
      </c>
      <c r="E31" s="45" t="s">
        <v>394</v>
      </c>
      <c r="F31" s="46"/>
      <c r="G31" s="46"/>
      <c r="H31" s="46"/>
      <c r="I31" s="46"/>
      <c r="J31" s="46"/>
      <c r="K31" s="46"/>
      <c r="L31" s="46"/>
      <c r="M31" s="46"/>
      <c r="N31" s="47">
        <f t="shared" si="2"/>
        <v>16</v>
      </c>
      <c r="O31" s="77" t="str">
        <f>$E$2&amp;"-"&amp;B31&amp;"-0"&amp;COUNTIF($B$9:B31,B31)&amp;"_tw"</f>
        <v>20200603-10209001-07_tw</v>
      </c>
      <c r="P31" s="79" t="str">
        <f>IF(ISNA(VLOOKUP(D31,代號!$N:$O,2,0)),"",(VLOOKUP(D31,代號!$N:$O,2,0)))</f>
        <v/>
      </c>
      <c r="R31" s="1"/>
    </row>
    <row r="32" spans="2:18" s="33" customFormat="1">
      <c r="B32" s="70">
        <f>IF(ISNA(VLOOKUP(D32,代號!$J:$K,2,0)),"",(VLOOKUP(D32,代號!$J:$K,2,0)))</f>
        <v>10209001</v>
      </c>
      <c r="C32" s="121" t="s">
        <v>239</v>
      </c>
      <c r="D32" s="2" t="s">
        <v>100</v>
      </c>
      <c r="E32" s="45" t="s">
        <v>395</v>
      </c>
      <c r="F32" s="46"/>
      <c r="G32" s="46"/>
      <c r="H32" s="46"/>
      <c r="I32" s="46"/>
      <c r="J32" s="46"/>
      <c r="K32" s="46"/>
      <c r="L32" s="46"/>
      <c r="M32" s="46"/>
      <c r="N32" s="47">
        <f t="shared" si="2"/>
        <v>18</v>
      </c>
      <c r="O32" s="77" t="str">
        <f>$E$2&amp;"-"&amp;B32&amp;"-0"&amp;COUNTIF($B$9:B32,B32)&amp;"_tw"</f>
        <v>20200603-10209001-08_tw</v>
      </c>
      <c r="P32" s="79" t="str">
        <f>IF(ISNA(VLOOKUP(D32,代號!$N:$O,2,0)),"",(VLOOKUP(D32,代號!$N:$O,2,0)))</f>
        <v/>
      </c>
      <c r="R32" s="1"/>
    </row>
    <row r="33" spans="2:18" s="33" customFormat="1">
      <c r="B33" s="70">
        <f>IF(ISNA(VLOOKUP(D33,代號!$J:$K,2,0)),"",(VLOOKUP(D33,代號!$J:$K,2,0)))</f>
        <v>10201006</v>
      </c>
      <c r="C33" s="126" t="s">
        <v>408</v>
      </c>
      <c r="D33" s="2" t="s">
        <v>145</v>
      </c>
      <c r="E33" s="45" t="s">
        <v>396</v>
      </c>
      <c r="F33" s="46"/>
      <c r="G33" s="46"/>
      <c r="H33" s="46"/>
      <c r="I33" s="46"/>
      <c r="J33" s="46"/>
      <c r="K33" s="46"/>
      <c r="L33" s="46"/>
      <c r="M33" s="46"/>
      <c r="N33" s="47">
        <f t="shared" si="2"/>
        <v>30</v>
      </c>
      <c r="O33" s="77" t="str">
        <f>$E$2&amp;"-"&amp;B33&amp;"-0"&amp;COUNTIF($B$9:B33,B33)&amp;"_tw"</f>
        <v>20200603-10201006-06_tw</v>
      </c>
      <c r="P33" s="79" t="str">
        <f>IF(ISNA(VLOOKUP(D33,代號!$N:$O,2,0)),"",(VLOOKUP(D33,代號!$N:$O,2,0)))</f>
        <v/>
      </c>
      <c r="R33" s="1"/>
    </row>
    <row r="34" spans="2:18" s="33" customFormat="1">
      <c r="B34" s="70">
        <f>IF(ISNA(VLOOKUP(D34,代號!$J:$K,2,0)),"",(VLOOKUP(D34,代號!$J:$K,2,0)))</f>
        <v>10209001</v>
      </c>
      <c r="C34" s="121" t="s">
        <v>329</v>
      </c>
      <c r="D34" s="2" t="s">
        <v>100</v>
      </c>
      <c r="E34" s="45" t="s">
        <v>398</v>
      </c>
      <c r="F34" s="46"/>
      <c r="G34" s="46"/>
      <c r="H34" s="46"/>
      <c r="I34" s="46"/>
      <c r="J34" s="46"/>
      <c r="K34" s="46"/>
      <c r="L34" s="46"/>
      <c r="M34" s="46"/>
      <c r="N34" s="47">
        <f t="shared" si="2"/>
        <v>11</v>
      </c>
      <c r="O34" s="77" t="str">
        <f>$E$2&amp;"-"&amp;B34&amp;"-0"&amp;COUNTIF($B$9:B34,B34)&amp;"_tw"</f>
        <v>20200603-10209001-09_tw</v>
      </c>
      <c r="P34" s="79"/>
      <c r="R34" s="1"/>
    </row>
    <row r="35" spans="2:18" s="33" customFormat="1">
      <c r="B35" s="70">
        <f>IF(ISNA(VLOOKUP(D35,代號!$J:$K,2,0)),"",(VLOOKUP(D35,代號!$J:$K,2,0)))</f>
        <v>10201006</v>
      </c>
      <c r="C35" s="126" t="s">
        <v>408</v>
      </c>
      <c r="D35" s="2" t="s">
        <v>145</v>
      </c>
      <c r="E35" s="45" t="s">
        <v>399</v>
      </c>
      <c r="F35" s="46"/>
      <c r="G35" s="46"/>
      <c r="H35" s="46"/>
      <c r="I35" s="46"/>
      <c r="J35" s="46"/>
      <c r="K35" s="46"/>
      <c r="L35" s="46"/>
      <c r="M35" s="46"/>
      <c r="N35" s="47">
        <f t="shared" si="2"/>
        <v>11</v>
      </c>
      <c r="O35" s="77" t="str">
        <f>$E$2&amp;"-"&amp;B35&amp;"-0"&amp;COUNTIF($B$9:B35,B35)&amp;"_tw"</f>
        <v>20200603-10201006-07_tw</v>
      </c>
      <c r="P35" s="79" t="str">
        <f>IF(ISNA(VLOOKUP(D35,代號!$N:$O,2,0)),"",(VLOOKUP(D35,代號!$N:$O,2,0)))</f>
        <v/>
      </c>
      <c r="R35" s="1"/>
    </row>
    <row r="36" spans="2:18" s="33" customFormat="1">
      <c r="B36" s="70">
        <f>IF(ISNA(VLOOKUP(D36,代號!$J:$K,2,0)),"",(VLOOKUP(D36,代號!$J:$K,2,0)))</f>
        <v>10209001</v>
      </c>
      <c r="C36" s="121" t="s">
        <v>236</v>
      </c>
      <c r="D36" s="2" t="s">
        <v>100</v>
      </c>
      <c r="E36" s="45" t="s">
        <v>402</v>
      </c>
      <c r="F36" s="46"/>
      <c r="G36" s="46"/>
      <c r="H36" s="46"/>
      <c r="I36" s="46"/>
      <c r="J36" s="46"/>
      <c r="K36" s="46"/>
      <c r="L36" s="46"/>
      <c r="M36" s="46"/>
      <c r="N36" s="47">
        <f t="shared" si="2"/>
        <v>19</v>
      </c>
      <c r="O36" s="77" t="str">
        <f>$E$2&amp;"-"&amp;B36&amp;"-0"&amp;COUNTIF($B$9:B36,B36)&amp;"_tw"</f>
        <v>20200603-10209001-010_tw</v>
      </c>
      <c r="P36" s="79" t="str">
        <f>IF(ISNA(VLOOKUP(D36,代號!$N:$O,2,0)),"",(VLOOKUP(D36,代號!$N:$O,2,0)))</f>
        <v/>
      </c>
      <c r="R36" s="1"/>
    </row>
    <row r="37" spans="2:18" s="33" customFormat="1">
      <c r="B37" s="70">
        <f>IF(ISNA(VLOOKUP(D37,代號!$J:$K,2,0)),"",(VLOOKUP(D37,代號!$J:$K,2,0)))</f>
        <v>10201006</v>
      </c>
      <c r="C37" s="126" t="s">
        <v>362</v>
      </c>
      <c r="D37" s="2" t="s">
        <v>145</v>
      </c>
      <c r="E37" s="45" t="s">
        <v>400</v>
      </c>
      <c r="F37" s="46"/>
      <c r="G37" s="46"/>
      <c r="H37" s="46"/>
      <c r="I37" s="46"/>
      <c r="J37" s="46"/>
      <c r="K37" s="46"/>
      <c r="L37" s="46"/>
      <c r="M37" s="46"/>
      <c r="N37" s="47">
        <f t="shared" si="2"/>
        <v>11</v>
      </c>
      <c r="O37" s="77" t="str">
        <f>$E$2&amp;"-"&amp;B37&amp;"-0"&amp;COUNTIF($B$9:B37,B37)&amp;"_tw"</f>
        <v>20200603-10201006-08_tw</v>
      </c>
      <c r="P37" s="79" t="str">
        <f>IF(ISNA(VLOOKUP(D37,代號!$N:$O,2,0)),"",(VLOOKUP(D37,代號!$N:$O,2,0)))</f>
        <v/>
      </c>
      <c r="R37" s="1"/>
    </row>
    <row r="38" spans="2:18" s="33" customFormat="1">
      <c r="B38" s="70"/>
      <c r="C38" s="121" t="s">
        <v>239</v>
      </c>
      <c r="D38" s="2" t="s">
        <v>100</v>
      </c>
      <c r="E38" s="45" t="s">
        <v>401</v>
      </c>
      <c r="F38" s="46"/>
      <c r="G38" s="46"/>
      <c r="H38" s="46"/>
      <c r="I38" s="46"/>
      <c r="J38" s="46"/>
      <c r="K38" s="46"/>
      <c r="L38" s="46"/>
      <c r="M38" s="46"/>
      <c r="N38" s="47">
        <f t="shared" si="2"/>
        <v>17</v>
      </c>
      <c r="O38" s="77" t="str">
        <f>$E$2&amp;"-"&amp;B38&amp;"-0"&amp;COUNTIF($B$9:B38,B38)&amp;"_tw"</f>
        <v>20200603--00_tw</v>
      </c>
      <c r="P38" s="79"/>
      <c r="R38" s="1"/>
    </row>
    <row r="39" spans="2:18" s="33" customFormat="1">
      <c r="B39" s="70" t="str">
        <f>IF(ISNA(VLOOKUP(D39,代號!$J:$K,2,0)),"",(VLOOKUP(D39,代號!$J:$K,2,0)))</f>
        <v/>
      </c>
      <c r="C39" s="121"/>
      <c r="D39" s="2"/>
      <c r="E39" s="45"/>
      <c r="F39" s="46"/>
      <c r="G39" s="46"/>
      <c r="H39" s="46"/>
      <c r="I39" s="46"/>
      <c r="J39" s="46"/>
      <c r="K39" s="46"/>
      <c r="L39" s="46"/>
      <c r="M39" s="46"/>
      <c r="N39" s="47"/>
      <c r="O39" s="77"/>
      <c r="P39" s="79" t="str">
        <f>IF(ISNA(VLOOKUP(D39,代號!$N:$O,2,0)),"",(VLOOKUP(D39,代號!$N:$O,2,0)))</f>
        <v/>
      </c>
      <c r="R39" s="1"/>
    </row>
    <row r="40" spans="2:18" s="33" customFormat="1" ht="16.5">
      <c r="B40" s="70"/>
      <c r="C40" s="121"/>
      <c r="D40" s="131" t="s">
        <v>489</v>
      </c>
      <c r="E40" s="45" t="s">
        <v>503</v>
      </c>
      <c r="F40" s="46"/>
      <c r="G40" s="46"/>
      <c r="H40" s="46"/>
      <c r="I40" s="46"/>
      <c r="J40" s="46"/>
      <c r="K40" s="46"/>
      <c r="L40" s="46"/>
      <c r="M40" s="46"/>
      <c r="N40" s="47"/>
      <c r="O40" s="77"/>
      <c r="P40" s="79"/>
      <c r="R40" s="1"/>
    </row>
    <row r="41" spans="2:18" s="33" customFormat="1">
      <c r="B41" s="70">
        <f>IF(ISNA(VLOOKUP(D41,代號!$J:$K,2,0)),"",(VLOOKUP(D41,代號!$J:$K,2,0)))</f>
        <v>10209001</v>
      </c>
      <c r="C41" s="121" t="s">
        <v>236</v>
      </c>
      <c r="D41" s="2" t="s">
        <v>100</v>
      </c>
      <c r="E41" s="45" t="s">
        <v>534</v>
      </c>
      <c r="F41" s="46"/>
      <c r="G41" s="46"/>
      <c r="H41" s="46"/>
      <c r="I41" s="46"/>
      <c r="J41" s="46"/>
      <c r="K41" s="46"/>
      <c r="L41" s="46"/>
      <c r="M41" s="46"/>
      <c r="N41" s="47">
        <f t="shared" ref="N41:N43" si="3">LEN(E41)</f>
        <v>18</v>
      </c>
      <c r="O41" s="77" t="str">
        <f>$E$2&amp;"-"&amp;B41&amp;"-0"&amp;COUNTIF($B$9:B41,B41)&amp;"_tw"</f>
        <v>20200603-10209001-011_tw</v>
      </c>
      <c r="P41" s="79" t="str">
        <f>IF(ISNA(VLOOKUP(D41,代號!$N:$O,2,0)),"",(VLOOKUP(D41,代號!$N:$O,2,0)))</f>
        <v/>
      </c>
      <c r="R41" s="1"/>
    </row>
    <row r="42" spans="2:18" s="33" customFormat="1">
      <c r="B42" s="70"/>
      <c r="C42" s="126" t="s">
        <v>407</v>
      </c>
      <c r="D42" s="2" t="s">
        <v>145</v>
      </c>
      <c r="E42" s="45" t="s">
        <v>383</v>
      </c>
      <c r="F42" s="46"/>
      <c r="G42" s="46"/>
      <c r="H42" s="46"/>
      <c r="I42" s="46"/>
      <c r="J42" s="46"/>
      <c r="K42" s="46"/>
      <c r="L42" s="46"/>
      <c r="M42" s="46"/>
      <c r="N42" s="47">
        <f t="shared" si="3"/>
        <v>3</v>
      </c>
      <c r="O42" s="77" t="str">
        <f>$E$2&amp;"-"&amp;B42&amp;"-0"&amp;COUNTIF($B$9:B42,B42)&amp;"_tw"</f>
        <v>20200603--00_tw</v>
      </c>
      <c r="P42" s="79" t="str">
        <f>IF(ISNA(VLOOKUP(D42,代號!$N:$O,2,0)),"",(VLOOKUP(D42,代號!$N:$O,2,0)))</f>
        <v/>
      </c>
      <c r="R42" s="1"/>
    </row>
    <row r="43" spans="2:18" s="33" customFormat="1">
      <c r="B43" s="70">
        <f>IF(ISNA(VLOOKUP(D43,代號!$J:$K,2,0)),"",(VLOOKUP(D43,代號!$J:$K,2,0)))</f>
        <v>10209001</v>
      </c>
      <c r="C43" s="121" t="s">
        <v>236</v>
      </c>
      <c r="D43" s="2" t="s">
        <v>100</v>
      </c>
      <c r="E43" s="45" t="s">
        <v>535</v>
      </c>
      <c r="F43" s="46"/>
      <c r="G43" s="46"/>
      <c r="H43" s="46"/>
      <c r="I43" s="46"/>
      <c r="J43" s="46"/>
      <c r="K43" s="46"/>
      <c r="L43" s="46"/>
      <c r="M43" s="46"/>
      <c r="N43" s="47">
        <f t="shared" si="3"/>
        <v>18</v>
      </c>
      <c r="O43" s="77" t="str">
        <f>$E$2&amp;"-"&amp;B43&amp;"-0"&amp;COUNTIF($B$9:B43,B43)&amp;"_tw"</f>
        <v>20200603-10209001-012_tw</v>
      </c>
      <c r="P43" s="79" t="str">
        <f>IF(ISNA(VLOOKUP(D43,代號!$N:$O,2,0)),"",(VLOOKUP(D43,代號!$N:$O,2,0)))</f>
        <v/>
      </c>
      <c r="R43" s="1"/>
    </row>
    <row r="44" spans="2:18" s="33" customFormat="1">
      <c r="B44" s="70">
        <f>IF(ISNA(VLOOKUP(D44,代號!$J:$K,2,0)),"",(VLOOKUP(D44,代號!$J:$K,2,0)))</f>
        <v>10209001</v>
      </c>
      <c r="C44" s="121" t="s">
        <v>236</v>
      </c>
      <c r="D44" s="2" t="s">
        <v>100</v>
      </c>
      <c r="E44" s="45" t="s">
        <v>414</v>
      </c>
      <c r="F44" s="46"/>
      <c r="G44" s="46"/>
      <c r="H44" s="46"/>
      <c r="I44" s="46"/>
      <c r="J44" s="46"/>
      <c r="K44" s="46"/>
      <c r="L44" s="46"/>
      <c r="M44" s="46"/>
      <c r="N44" s="47">
        <f>LEN(E44)</f>
        <v>29</v>
      </c>
      <c r="O44" s="77" t="str">
        <f>$E$2&amp;"-"&amp;B44&amp;"-0"&amp;COUNTIF($B$9:B44,B44)&amp;"_tw"</f>
        <v>20200603-10209001-013_tw</v>
      </c>
      <c r="P44" s="79" t="str">
        <f>IF(ISNA(VLOOKUP(D44,代號!$N:$O,2,0)),"",(VLOOKUP(D44,代號!$N:$O,2,0)))</f>
        <v/>
      </c>
      <c r="R44" s="1"/>
    </row>
    <row r="45" spans="2:18" s="33" customFormat="1">
      <c r="B45" s="70">
        <f>IF(ISNA(VLOOKUP(D45,代號!$J:$K,2,0)),"",(VLOOKUP(D45,代號!$J:$K,2,0)))</f>
        <v>10201006</v>
      </c>
      <c r="C45" s="126" t="s">
        <v>362</v>
      </c>
      <c r="D45" s="2" t="s">
        <v>145</v>
      </c>
      <c r="E45" s="45" t="s">
        <v>415</v>
      </c>
      <c r="F45" s="46"/>
      <c r="G45" s="46"/>
      <c r="H45" s="46"/>
      <c r="I45" s="46"/>
      <c r="J45" s="46"/>
      <c r="K45" s="46"/>
      <c r="L45" s="46"/>
      <c r="M45" s="46"/>
      <c r="N45" s="47">
        <f>LEN(E45)</f>
        <v>24</v>
      </c>
      <c r="O45" s="77" t="str">
        <f>$E$2&amp;"-"&amp;B45&amp;"-0"&amp;COUNTIF($B$9:B45,B45)&amp;"_tw"</f>
        <v>20200603-10201006-09_tw</v>
      </c>
      <c r="P45" s="79" t="str">
        <f>IF(ISNA(VLOOKUP(D45,代號!$N:$O,2,0)),"",(VLOOKUP(D45,代號!$N:$O,2,0)))</f>
        <v/>
      </c>
      <c r="R45" s="1"/>
    </row>
    <row r="46" spans="2:18" s="33" customFormat="1">
      <c r="B46" s="70">
        <f>IF(ISNA(VLOOKUP(D46,代號!$J:$K,2,0)),"",(VLOOKUP(D46,代號!$J:$K,2,0)))</f>
        <v>10201006</v>
      </c>
      <c r="C46" s="126" t="s">
        <v>362</v>
      </c>
      <c r="D46" s="2" t="s">
        <v>145</v>
      </c>
      <c r="E46" s="45" t="s">
        <v>504</v>
      </c>
      <c r="F46" s="46"/>
      <c r="G46" s="46"/>
      <c r="H46" s="46"/>
      <c r="I46" s="46"/>
      <c r="J46" s="46"/>
      <c r="K46" s="46"/>
      <c r="L46" s="46"/>
      <c r="M46" s="46"/>
      <c r="N46" s="47">
        <f>LEN(E46)</f>
        <v>9</v>
      </c>
      <c r="O46" s="77" t="str">
        <f>$E$2&amp;"-"&amp;B46&amp;"-0"&amp;COUNTIF($B$9:B46,B46)&amp;"_tw"</f>
        <v>20200603-10201006-010_tw</v>
      </c>
      <c r="P46" s="79"/>
      <c r="R46" s="1"/>
    </row>
    <row r="47" spans="2:18" s="33" customFormat="1">
      <c r="B47" s="70">
        <f>IF(ISNA(VLOOKUP(D47,代號!$J:$K,2,0)),"",(VLOOKUP(D47,代號!$J:$K,2,0)))</f>
        <v>10209001</v>
      </c>
      <c r="C47" s="121" t="s">
        <v>239</v>
      </c>
      <c r="D47" s="2" t="s">
        <v>100</v>
      </c>
      <c r="E47" s="45" t="s">
        <v>417</v>
      </c>
      <c r="F47" s="46"/>
      <c r="G47" s="46"/>
      <c r="H47" s="46"/>
      <c r="I47" s="46"/>
      <c r="J47" s="46"/>
      <c r="K47" s="46"/>
      <c r="L47" s="46"/>
      <c r="M47" s="46"/>
      <c r="N47" s="47">
        <f>LEN(E47)</f>
        <v>10</v>
      </c>
      <c r="O47" s="77" t="str">
        <f>$E$2&amp;"-"&amp;B47&amp;"-0"&amp;COUNTIF($B$9:B47,B47)&amp;"_tw"</f>
        <v>20200603-10209001-014_tw</v>
      </c>
      <c r="P47" s="79" t="str">
        <f>IF(ISNA(VLOOKUP(D47,代號!$N:$O,2,0)),"",(VLOOKUP(D47,代號!$N:$O,2,0)))</f>
        <v/>
      </c>
      <c r="R47" s="1"/>
    </row>
    <row r="48" spans="2:18" s="33" customFormat="1">
      <c r="B48" s="70"/>
      <c r="C48" s="121"/>
      <c r="D48" s="2"/>
      <c r="E48" s="45"/>
      <c r="F48" s="46"/>
      <c r="G48" s="46"/>
      <c r="H48" s="46"/>
      <c r="I48" s="46"/>
      <c r="J48" s="46"/>
      <c r="K48" s="46"/>
      <c r="L48" s="46"/>
      <c r="M48" s="46"/>
      <c r="N48" s="47"/>
      <c r="O48" s="77"/>
      <c r="P48" s="79"/>
      <c r="R48" s="1"/>
    </row>
    <row r="49" spans="1:18" s="33" customFormat="1" ht="16.5">
      <c r="B49" s="70"/>
      <c r="C49" s="72"/>
      <c r="D49" s="131" t="s">
        <v>490</v>
      </c>
      <c r="E49" s="45" t="s">
        <v>491</v>
      </c>
      <c r="F49" s="46"/>
      <c r="G49" s="46"/>
      <c r="H49" s="46"/>
      <c r="I49" s="46"/>
      <c r="J49" s="46"/>
      <c r="K49" s="46"/>
      <c r="L49" s="46"/>
      <c r="M49" s="46"/>
      <c r="N49" s="47"/>
      <c r="O49" s="77"/>
      <c r="P49" s="79"/>
      <c r="R49" s="1"/>
    </row>
    <row r="50" spans="1:18" s="33" customFormat="1">
      <c r="B50" s="70"/>
      <c r="C50" s="126" t="s">
        <v>362</v>
      </c>
      <c r="D50" s="2" t="s">
        <v>145</v>
      </c>
      <c r="E50" s="45" t="s">
        <v>508</v>
      </c>
      <c r="F50" s="46"/>
      <c r="G50" s="46"/>
      <c r="H50" s="46"/>
      <c r="I50" s="46"/>
      <c r="J50" s="46"/>
      <c r="K50" s="46"/>
      <c r="L50" s="46"/>
      <c r="M50" s="46"/>
      <c r="N50" s="47"/>
      <c r="O50" s="77"/>
      <c r="P50" s="79"/>
      <c r="R50" s="1"/>
    </row>
    <row r="51" spans="1:18" s="33" customFormat="1">
      <c r="B51" s="70"/>
      <c r="C51" s="121" t="s">
        <v>236</v>
      </c>
      <c r="D51" s="2" t="s">
        <v>100</v>
      </c>
      <c r="E51" s="45" t="s">
        <v>506</v>
      </c>
      <c r="F51" s="46"/>
      <c r="G51" s="46"/>
      <c r="H51" s="46"/>
      <c r="I51" s="46"/>
      <c r="J51" s="46"/>
      <c r="K51" s="46"/>
      <c r="L51" s="46"/>
      <c r="M51" s="46"/>
      <c r="N51" s="47"/>
      <c r="O51" s="77"/>
      <c r="P51" s="79"/>
      <c r="R51" s="1"/>
    </row>
    <row r="52" spans="1:18" s="33" customFormat="1">
      <c r="B52" s="70"/>
      <c r="C52" s="126" t="s">
        <v>362</v>
      </c>
      <c r="D52" s="2" t="s">
        <v>145</v>
      </c>
      <c r="E52" s="45" t="s">
        <v>507</v>
      </c>
      <c r="F52" s="46"/>
      <c r="G52" s="46"/>
      <c r="H52" s="46"/>
      <c r="I52" s="46"/>
      <c r="J52" s="46"/>
      <c r="K52" s="46"/>
      <c r="L52" s="46"/>
      <c r="M52" s="46"/>
      <c r="N52" s="47"/>
      <c r="O52" s="77"/>
      <c r="P52" s="79"/>
      <c r="R52" s="1"/>
    </row>
    <row r="53" spans="1:18" s="33" customFormat="1">
      <c r="B53" s="70"/>
      <c r="C53" s="121"/>
      <c r="D53" s="2"/>
      <c r="E53" s="45"/>
      <c r="F53" s="46"/>
      <c r="G53" s="46"/>
      <c r="H53" s="46"/>
      <c r="I53" s="46"/>
      <c r="J53" s="46"/>
      <c r="K53" s="46"/>
      <c r="L53" s="46"/>
      <c r="M53" s="46"/>
      <c r="N53" s="47"/>
      <c r="O53" s="77"/>
      <c r="P53" s="79"/>
      <c r="R53" s="1"/>
    </row>
    <row r="54" spans="1:18" s="3" customFormat="1">
      <c r="A54" s="33"/>
      <c r="B54" s="70"/>
      <c r="C54" s="121"/>
      <c r="D54" s="2"/>
      <c r="E54" s="45"/>
      <c r="F54" s="46"/>
      <c r="G54" s="46"/>
      <c r="H54" s="46"/>
      <c r="I54" s="46"/>
      <c r="J54" s="46"/>
      <c r="K54" s="46"/>
      <c r="L54" s="46"/>
      <c r="M54" s="46"/>
      <c r="N54" s="47"/>
      <c r="O54" s="77"/>
      <c r="P54" s="79"/>
    </row>
    <row r="55" spans="1:18" s="33" customFormat="1">
      <c r="B55" s="70"/>
      <c r="C55" s="121"/>
      <c r="D55" s="2"/>
      <c r="E55" s="45"/>
      <c r="F55" s="46"/>
      <c r="G55" s="46"/>
      <c r="H55" s="46"/>
      <c r="I55" s="46"/>
      <c r="J55" s="46"/>
      <c r="K55" s="46"/>
      <c r="L55" s="46"/>
      <c r="M55" s="46"/>
      <c r="N55" s="47"/>
      <c r="O55" s="77"/>
      <c r="P55" s="79"/>
      <c r="R55" s="1"/>
    </row>
    <row r="56" spans="1:18" s="33" customFormat="1">
      <c r="B56" s="70"/>
      <c r="C56" s="121"/>
      <c r="D56" s="2"/>
      <c r="E56" s="45"/>
      <c r="F56" s="46"/>
      <c r="G56" s="46"/>
      <c r="H56" s="46"/>
      <c r="I56" s="46"/>
      <c r="J56" s="46"/>
      <c r="K56" s="46"/>
      <c r="L56" s="46"/>
      <c r="M56" s="46"/>
      <c r="N56" s="47"/>
      <c r="O56" s="77"/>
      <c r="P56" s="79"/>
      <c r="R56" s="1"/>
    </row>
    <row r="57" spans="1:18" s="33" customFormat="1">
      <c r="B57" s="70"/>
      <c r="C57" s="121"/>
      <c r="D57" s="2"/>
      <c r="E57" s="45"/>
      <c r="F57" s="46"/>
      <c r="G57" s="46"/>
      <c r="H57" s="46"/>
      <c r="I57" s="46"/>
      <c r="J57" s="46"/>
      <c r="K57" s="46"/>
      <c r="L57" s="46"/>
      <c r="M57" s="46"/>
      <c r="N57" s="47"/>
      <c r="O57" s="77"/>
      <c r="P57" s="79"/>
      <c r="R57" s="1"/>
    </row>
    <row r="58" spans="1:18" s="3" customFormat="1">
      <c r="A58" s="33"/>
      <c r="B58" s="70"/>
      <c r="C58" s="121"/>
      <c r="D58" s="2"/>
      <c r="E58" s="45"/>
      <c r="F58" s="46"/>
      <c r="G58" s="46"/>
      <c r="H58" s="46"/>
      <c r="I58" s="46"/>
      <c r="J58" s="46"/>
      <c r="K58" s="46"/>
      <c r="L58" s="46"/>
      <c r="M58" s="46"/>
      <c r="N58" s="47"/>
      <c r="O58" s="77"/>
      <c r="P58" s="79"/>
    </row>
    <row r="59" spans="1:18" s="3" customFormat="1">
      <c r="A59" s="33"/>
      <c r="B59" s="70"/>
      <c r="C59" s="121"/>
      <c r="D59" s="2"/>
      <c r="E59" s="45"/>
      <c r="F59" s="46"/>
      <c r="G59" s="46"/>
      <c r="H59" s="46"/>
      <c r="I59" s="46"/>
      <c r="J59" s="46"/>
      <c r="K59" s="46"/>
      <c r="L59" s="46"/>
      <c r="M59" s="46"/>
      <c r="N59" s="47"/>
      <c r="O59" s="77"/>
      <c r="P59" s="79"/>
    </row>
    <row r="60" spans="1:18">
      <c r="B60" s="70"/>
      <c r="C60" s="121"/>
      <c r="D60" s="2"/>
      <c r="E60" s="45"/>
      <c r="F60" s="46"/>
      <c r="G60" s="46"/>
      <c r="H60" s="46"/>
      <c r="I60" s="46"/>
      <c r="J60" s="46"/>
      <c r="K60" s="46"/>
      <c r="L60" s="46"/>
      <c r="M60" s="46"/>
      <c r="N60" s="47"/>
      <c r="O60" s="77"/>
      <c r="P60" s="79"/>
    </row>
    <row r="61" spans="1:18">
      <c r="B61" s="70"/>
      <c r="C61" s="121"/>
      <c r="D61" s="2"/>
      <c r="E61" s="45"/>
      <c r="F61" s="46"/>
      <c r="G61" s="46"/>
      <c r="H61" s="46"/>
      <c r="I61" s="46"/>
      <c r="J61" s="46"/>
      <c r="K61" s="46"/>
      <c r="L61" s="46"/>
      <c r="M61" s="46"/>
      <c r="N61" s="47"/>
      <c r="O61" s="77"/>
      <c r="P61" s="79"/>
    </row>
    <row r="62" spans="1:18">
      <c r="B62" s="70"/>
      <c r="C62" s="121"/>
      <c r="D62" s="2"/>
      <c r="E62" s="45"/>
      <c r="F62" s="46"/>
      <c r="G62" s="46"/>
      <c r="H62" s="46"/>
      <c r="I62" s="46"/>
      <c r="J62" s="46"/>
      <c r="K62" s="46"/>
      <c r="L62" s="46"/>
      <c r="M62" s="46"/>
      <c r="N62" s="47"/>
      <c r="O62" s="77"/>
      <c r="P62" s="79"/>
    </row>
    <row r="63" spans="1:18">
      <c r="B63" s="70"/>
      <c r="C63" s="121"/>
      <c r="D63" s="2"/>
      <c r="E63" s="45"/>
      <c r="F63" s="46"/>
      <c r="G63" s="46"/>
      <c r="H63" s="46"/>
      <c r="I63" s="46"/>
      <c r="J63" s="46"/>
      <c r="K63" s="46"/>
      <c r="L63" s="46"/>
      <c r="M63" s="46"/>
      <c r="N63" s="47"/>
      <c r="O63" s="77"/>
      <c r="P63" s="79"/>
    </row>
    <row r="64" spans="1:18">
      <c r="B64" s="70"/>
      <c r="C64" s="121"/>
      <c r="D64" s="2"/>
      <c r="E64" s="45"/>
      <c r="F64" s="46"/>
      <c r="G64" s="46"/>
      <c r="H64" s="46"/>
      <c r="I64" s="46"/>
      <c r="J64" s="46"/>
      <c r="K64" s="46"/>
      <c r="L64" s="46"/>
      <c r="M64" s="46"/>
      <c r="N64" s="47"/>
      <c r="O64" s="77"/>
      <c r="P64" s="79"/>
    </row>
    <row r="65" spans="2:16">
      <c r="B65" s="70"/>
      <c r="C65" s="121"/>
      <c r="D65" s="2"/>
      <c r="E65" s="45"/>
      <c r="F65" s="46"/>
      <c r="G65" s="46"/>
      <c r="H65" s="46"/>
      <c r="I65" s="46"/>
      <c r="J65" s="46"/>
      <c r="K65" s="46"/>
      <c r="L65" s="46"/>
      <c r="M65" s="46"/>
      <c r="N65" s="47"/>
      <c r="O65" s="77"/>
      <c r="P65" s="79"/>
    </row>
    <row r="66" spans="2:16">
      <c r="B66" s="70"/>
      <c r="C66" s="121"/>
      <c r="D66" s="2"/>
      <c r="E66" s="45"/>
      <c r="F66" s="46"/>
      <c r="G66" s="46"/>
      <c r="H66" s="46"/>
      <c r="I66" s="46"/>
      <c r="J66" s="46"/>
      <c r="K66" s="46"/>
      <c r="L66" s="46"/>
      <c r="M66" s="46"/>
      <c r="N66" s="47"/>
      <c r="O66" s="77"/>
      <c r="P66" s="79"/>
    </row>
    <row r="67" spans="2:16">
      <c r="B67" s="70"/>
      <c r="C67" s="121"/>
      <c r="D67" s="2"/>
      <c r="E67" s="45"/>
      <c r="F67" s="46"/>
      <c r="G67" s="46"/>
      <c r="H67" s="46"/>
      <c r="I67" s="46"/>
      <c r="J67" s="46"/>
      <c r="K67" s="46"/>
      <c r="L67" s="46"/>
      <c r="M67" s="46"/>
      <c r="N67" s="47"/>
      <c r="O67" s="77"/>
      <c r="P67" s="79"/>
    </row>
    <row r="68" spans="2:16">
      <c r="B68" s="70"/>
      <c r="C68" s="121"/>
      <c r="D68" s="2"/>
      <c r="E68" s="45"/>
      <c r="F68" s="46"/>
      <c r="G68" s="46"/>
      <c r="H68" s="46"/>
      <c r="I68" s="46"/>
      <c r="J68" s="46"/>
      <c r="K68" s="46"/>
      <c r="L68" s="46"/>
      <c r="M68" s="46"/>
      <c r="N68" s="47"/>
      <c r="O68" s="77"/>
      <c r="P68" s="79"/>
    </row>
  </sheetData>
  <autoFilter ref="B6:Q64">
    <filterColumn colId="3" showButton="0"/>
    <filterColumn colId="4" showButton="0"/>
    <filterColumn colId="5" showButton="0"/>
    <filterColumn colId="6" showButton="0"/>
    <filterColumn colId="7" showButton="0"/>
    <filterColumn colId="8" showButton="0"/>
    <filterColumn colId="9" showButton="0"/>
    <filterColumn colId="10" showButton="0"/>
  </autoFilter>
  <mergeCells count="6">
    <mergeCell ref="E6:M6"/>
    <mergeCell ref="E2:I2"/>
    <mergeCell ref="E3:I3"/>
    <mergeCell ref="B4:C4"/>
    <mergeCell ref="E4:I4"/>
    <mergeCell ref="E5:N5"/>
  </mergeCells>
  <phoneticPr fontId="11" type="noConversion"/>
  <pageMargins left="0.7" right="0.7" top="0.75" bottom="0.75" header="0.3" footer="0.3"/>
  <pageSetup paperSize="9" orientation="portrait" horizontalDpi="0" verticalDpi="0"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代號!$G$19:$G$24</xm:f>
          </x14:formula1>
          <xm:sqref>C16:C20 C22:C23 C27:C29 C12:C13 C10 C34 C31:C32 C36 C38:C41 C43:C44 C47:C49 C53:C68 C51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T74"/>
  <sheetViews>
    <sheetView zoomScale="115" zoomScaleNormal="115" workbookViewId="0">
      <pane xSplit="14" ySplit="6" topLeftCell="O7" activePane="bottomRight" state="frozen"/>
      <selection pane="topRight" activeCell="M1" sqref="M1"/>
      <selection pane="bottomLeft" activeCell="A6" sqref="A6"/>
      <selection pane="bottomRight" activeCell="A15" sqref="A15:XFD15"/>
    </sheetView>
  </sheetViews>
  <sheetFormatPr defaultColWidth="9.140625" defaultRowHeight="15.75"/>
  <cols>
    <col min="1" max="1" width="6.85546875" style="1" customWidth="1"/>
    <col min="2" max="2" width="10" style="39" customWidth="1"/>
    <col min="3" max="3" width="23.7109375" style="111" customWidth="1"/>
    <col min="4" max="4" width="10" style="1" customWidth="1"/>
    <col min="5" max="5" width="12.140625" style="1" customWidth="1"/>
    <col min="6" max="6" width="11.42578125" style="1" customWidth="1"/>
    <col min="7" max="8" width="9.140625" style="1"/>
    <col min="9" max="9" width="32.5703125" style="1" customWidth="1"/>
    <col min="10" max="13" width="5.85546875" style="1" customWidth="1"/>
    <col min="14" max="14" width="7.7109375" style="1" bestFit="1" customWidth="1"/>
    <col min="15" max="15" width="24" style="39" bestFit="1" customWidth="1"/>
    <col min="16" max="16" width="34.85546875" style="39" bestFit="1" customWidth="1"/>
    <col min="17" max="17" width="13.140625" style="5" customWidth="1"/>
    <col min="18" max="18" width="9.140625" style="1"/>
    <col min="19" max="19" width="12.85546875" style="1" customWidth="1"/>
    <col min="20" max="20" width="9.140625" style="5"/>
    <col min="21" max="16384" width="9.140625" style="1"/>
  </cols>
  <sheetData>
    <row r="1" spans="2:20" ht="16.5">
      <c r="B1" s="95" t="s">
        <v>291</v>
      </c>
      <c r="C1" s="112"/>
      <c r="D1" s="27"/>
      <c r="E1" s="27" t="s">
        <v>501</v>
      </c>
      <c r="F1" s="23"/>
      <c r="G1" s="30"/>
      <c r="H1" s="31"/>
      <c r="I1" s="23"/>
      <c r="N1" s="37"/>
      <c r="O1" s="73"/>
      <c r="T1" s="1"/>
    </row>
    <row r="2" spans="2:20">
      <c r="B2" s="94" t="s">
        <v>290</v>
      </c>
      <c r="C2" s="108"/>
      <c r="E2" s="150">
        <v>20200600</v>
      </c>
      <c r="F2" s="151"/>
      <c r="G2" s="151"/>
      <c r="H2" s="151"/>
      <c r="I2" s="152"/>
      <c r="M2" s="42" t="s">
        <v>94</v>
      </c>
      <c r="N2" s="42">
        <f>COUNTA(N7:N74)</f>
        <v>40</v>
      </c>
      <c r="O2" s="73"/>
      <c r="T2" s="1"/>
    </row>
    <row r="3" spans="2:20" ht="15.75" customHeight="1">
      <c r="B3" s="94" t="s">
        <v>292</v>
      </c>
      <c r="C3" s="109"/>
      <c r="E3" s="153" t="s">
        <v>310</v>
      </c>
      <c r="F3" s="154"/>
      <c r="G3" s="154"/>
      <c r="H3" s="154"/>
      <c r="I3" s="155"/>
      <c r="M3" s="42" t="s">
        <v>95</v>
      </c>
      <c r="N3" s="42">
        <f>SUM(N7:N74)</f>
        <v>771</v>
      </c>
      <c r="O3" s="73"/>
      <c r="T3" s="1"/>
    </row>
    <row r="4" spans="2:20" ht="15.75" customHeight="1">
      <c r="B4" s="156" t="s">
        <v>294</v>
      </c>
      <c r="C4" s="157"/>
      <c r="E4" s="153" t="s">
        <v>312</v>
      </c>
      <c r="F4" s="154"/>
      <c r="G4" s="154"/>
      <c r="H4" s="154"/>
      <c r="I4" s="154"/>
      <c r="M4" s="73"/>
      <c r="N4" s="73"/>
      <c r="O4" s="73"/>
      <c r="T4" s="1"/>
    </row>
    <row r="5" spans="2:20" ht="26.25" customHeight="1">
      <c r="B5" s="68"/>
      <c r="C5" s="110"/>
      <c r="E5" s="158" t="s">
        <v>96</v>
      </c>
      <c r="F5" s="159"/>
      <c r="G5" s="159"/>
      <c r="H5" s="159"/>
      <c r="I5" s="159"/>
      <c r="J5" s="159"/>
      <c r="K5" s="159"/>
      <c r="L5" s="159"/>
      <c r="M5" s="159"/>
      <c r="N5" s="160"/>
      <c r="O5" s="73"/>
      <c r="T5" s="1"/>
    </row>
    <row r="6" spans="2:20" s="39" customFormat="1" ht="13.5">
      <c r="B6" s="69" t="s">
        <v>234</v>
      </c>
      <c r="C6" s="113" t="s">
        <v>235</v>
      </c>
      <c r="D6" s="96" t="s">
        <v>293</v>
      </c>
      <c r="E6" s="147" t="s">
        <v>6</v>
      </c>
      <c r="F6" s="148"/>
      <c r="G6" s="148"/>
      <c r="H6" s="148"/>
      <c r="I6" s="148"/>
      <c r="J6" s="148"/>
      <c r="K6" s="148"/>
      <c r="L6" s="148"/>
      <c r="M6" s="149"/>
      <c r="N6" s="74" t="s">
        <v>24</v>
      </c>
      <c r="O6" s="74" t="s">
        <v>237</v>
      </c>
      <c r="P6" s="74" t="s">
        <v>238</v>
      </c>
      <c r="Q6" s="78" t="s">
        <v>5</v>
      </c>
      <c r="T6" s="40"/>
    </row>
    <row r="7" spans="2:20">
      <c r="B7" s="70" t="str">
        <f>IF(ISNA(VLOOKUP(D7,代號!$J:$K,2,0)),"",(VLOOKUP(D7,代號!$J:$K,2,0)))</f>
        <v/>
      </c>
      <c r="C7" s="71"/>
      <c r="D7" s="35" t="s">
        <v>98</v>
      </c>
      <c r="E7" s="48" t="s">
        <v>312</v>
      </c>
      <c r="F7" s="7"/>
      <c r="G7" s="7"/>
      <c r="H7" s="7"/>
      <c r="I7" s="7"/>
      <c r="J7" s="7"/>
      <c r="K7" s="7"/>
      <c r="L7" s="7"/>
      <c r="M7" s="8"/>
      <c r="N7" s="47"/>
      <c r="O7" s="75"/>
      <c r="P7" s="79" t="str">
        <f>IF(ISNA(VLOOKUP(D7,代號!$N:$O,2,0)),"",(VLOOKUP(D7,代號!$N:$O,2,0)))</f>
        <v>ChangeBG(100010);</v>
      </c>
    </row>
    <row r="8" spans="2:20">
      <c r="B8" s="70" t="str">
        <f>IF(ISNA(VLOOKUP(D8,代號!$J:$K,2,0)),"",(VLOOKUP(D8,代號!$J:$K,2,0)))</f>
        <v/>
      </c>
      <c r="C8" s="71"/>
      <c r="D8" s="35" t="s">
        <v>99</v>
      </c>
      <c r="E8" s="44" t="s">
        <v>313</v>
      </c>
      <c r="F8" s="7"/>
      <c r="G8" s="7"/>
      <c r="H8" s="7"/>
      <c r="I8" s="7"/>
      <c r="J8" s="7"/>
      <c r="K8" s="7"/>
      <c r="L8" s="7"/>
      <c r="M8" s="7"/>
      <c r="N8" s="47"/>
      <c r="O8" s="76"/>
      <c r="P8" s="79" t="str">
        <f>IF(ISNA(VLOOKUP(D8,代號!$N:$O,2,0)),"",(VLOOKUP(D8,代號!$N:$O,2,0)))</f>
        <v xml:space="preserve">PlayBGM(200001); </v>
      </c>
    </row>
    <row r="9" spans="2:20">
      <c r="B9" s="70" t="str">
        <f>IF(ISNA(VLOOKUP(D9,代號!$J:$K,2,0)),"",(VLOOKUP(D9,代號!$J:$K,2,0)))</f>
        <v/>
      </c>
      <c r="C9" s="71"/>
      <c r="D9" s="2" t="s">
        <v>102</v>
      </c>
      <c r="E9" s="45" t="s">
        <v>314</v>
      </c>
      <c r="F9" s="46"/>
      <c r="G9" s="46"/>
      <c r="H9" s="46"/>
      <c r="I9" s="46"/>
      <c r="J9" s="46"/>
      <c r="K9" s="46"/>
      <c r="L9" s="46"/>
      <c r="M9" s="47"/>
      <c r="N9" s="47">
        <f>LEN(E9)</f>
        <v>19</v>
      </c>
      <c r="O9" s="77"/>
      <c r="P9" s="79" t="str">
        <f>IF(ISNA(VLOOKUP(D9,代號!$N:$O,2,0)),"",(VLOOKUP(D9,代號!$N:$O,2,0)))</f>
        <v/>
      </c>
      <c r="R9" s="38"/>
    </row>
    <row r="10" spans="2:20">
      <c r="B10" s="70" t="str">
        <f>IF(ISNA(VLOOKUP(D10,代號!$J:$K,2,0)),"",(VLOOKUP(D10,代號!$J:$K,2,0)))</f>
        <v/>
      </c>
      <c r="C10" s="72"/>
      <c r="D10" s="2" t="s">
        <v>298</v>
      </c>
      <c r="E10" s="45" t="s">
        <v>315</v>
      </c>
      <c r="F10" s="7"/>
      <c r="G10" s="7"/>
      <c r="H10" s="7"/>
      <c r="I10" s="7"/>
      <c r="J10" s="7"/>
      <c r="K10" s="7"/>
      <c r="L10" s="7"/>
      <c r="M10" s="8"/>
      <c r="N10" s="47">
        <f t="shared" ref="N10:N17" si="0">LEN(E10)</f>
        <v>15</v>
      </c>
      <c r="O10" s="77" t="str">
        <f>$E$2&amp;"-"&amp;B10&amp;"-0"&amp;COUNTIF($B$9:B10,B10)&amp;"_tw"</f>
        <v>20200600--02_tw</v>
      </c>
      <c r="P10" s="79" t="str">
        <f>IF(ISNA(VLOOKUP(D10,代號!$N:$O,2,0)),"",(VLOOKUP(D10,代號!$N:$O,2,0)))</f>
        <v/>
      </c>
      <c r="R10" s="38"/>
    </row>
    <row r="11" spans="2:20">
      <c r="B11" s="70" t="str">
        <f>IF(ISNA(VLOOKUP(D11,代號!$J:$K,2,0)),"",(VLOOKUP(D11,代號!$J:$K,2,0)))</f>
        <v/>
      </c>
      <c r="C11" s="71"/>
      <c r="D11" s="35" t="s">
        <v>330</v>
      </c>
      <c r="E11" s="44" t="s">
        <v>334</v>
      </c>
      <c r="F11" s="46"/>
      <c r="G11" s="46"/>
      <c r="H11" s="46"/>
      <c r="I11" s="46"/>
      <c r="J11" s="46"/>
      <c r="K11" s="46"/>
      <c r="L11" s="46"/>
      <c r="M11" s="46"/>
      <c r="N11" s="47"/>
      <c r="O11" s="76"/>
      <c r="P11" s="79" t="str">
        <f>IF(ISNA(VLOOKUP(D11,代號!$N:$O,2,0)),"",(VLOOKUP(D11,代號!$N:$O,2,0)))</f>
        <v xml:space="preserve">PlaySE(301001); </v>
      </c>
    </row>
    <row r="12" spans="2:20" s="33" customFormat="1">
      <c r="B12" s="70">
        <f>IF(ISNA(VLOOKUP(D12,代號!$J:$K,2,0)),"",(VLOOKUP(D12,代號!$J:$K,2,0)))</f>
        <v>10209001</v>
      </c>
      <c r="C12" s="72" t="s">
        <v>329</v>
      </c>
      <c r="D12" s="2" t="s">
        <v>100</v>
      </c>
      <c r="E12" s="45" t="s">
        <v>485</v>
      </c>
      <c r="F12" s="46"/>
      <c r="G12" s="46"/>
      <c r="H12" s="46"/>
      <c r="I12" s="46"/>
      <c r="J12" s="46"/>
      <c r="K12" s="46"/>
      <c r="L12" s="46"/>
      <c r="M12" s="46"/>
      <c r="N12" s="47">
        <f t="shared" ref="N12" si="1">LEN(E12)</f>
        <v>11</v>
      </c>
      <c r="O12" s="77" t="str">
        <f>$E$2&amp;"-"&amp;B12&amp;"-0"&amp;COUNTIF($B$9:B12,B12)&amp;"_tw"</f>
        <v>20200600-10209001-01_tw</v>
      </c>
      <c r="P12" s="79" t="str">
        <f>IF(ISNA(VLOOKUP(D12,代號!$N:$O,2,0)),"",(VLOOKUP(D12,代號!$N:$O,2,0)))</f>
        <v/>
      </c>
      <c r="R12" s="1"/>
    </row>
    <row r="13" spans="2:20" s="33" customFormat="1" ht="16.5">
      <c r="B13" s="70"/>
      <c r="C13" s="72"/>
      <c r="D13" s="131" t="s">
        <v>486</v>
      </c>
      <c r="E13" s="45" t="s">
        <v>487</v>
      </c>
      <c r="F13" s="46"/>
      <c r="G13" s="46"/>
      <c r="H13" s="46"/>
      <c r="I13" s="46"/>
      <c r="J13" s="46"/>
      <c r="K13" s="46"/>
      <c r="L13" s="46"/>
      <c r="M13" s="46"/>
      <c r="N13" s="47"/>
      <c r="O13" s="77"/>
      <c r="P13" s="79"/>
      <c r="R13" s="1"/>
    </row>
    <row r="14" spans="2:20" s="33" customFormat="1">
      <c r="B14" s="70">
        <f>IF(ISNA(VLOOKUP(D14,代號!$J:$K,2,0)),"",(VLOOKUP(D14,代號!$J:$K,2,0)))</f>
        <v>10209001</v>
      </c>
      <c r="C14" s="72" t="s">
        <v>329</v>
      </c>
      <c r="D14" s="2" t="s">
        <v>100</v>
      </c>
      <c r="E14" s="45" t="s">
        <v>525</v>
      </c>
      <c r="F14" s="46"/>
      <c r="G14" s="46"/>
      <c r="H14" s="46"/>
      <c r="I14" s="46"/>
      <c r="J14" s="46"/>
      <c r="K14" s="46"/>
      <c r="L14" s="46"/>
      <c r="M14" s="46"/>
      <c r="N14" s="47">
        <f>LEN(E14)</f>
        <v>16</v>
      </c>
      <c r="O14" s="77" t="str">
        <f>$E$2&amp;"-"&amp;B14&amp;"-0"&amp;COUNTIF($B$9:B14,B14)&amp;"_tw"</f>
        <v>20200600-10209001-02_tw</v>
      </c>
      <c r="P14" s="79" t="str">
        <f>IF(ISNA(VLOOKUP(D14,代號!$N:$O,2,0)),"",(VLOOKUP(D14,代號!$N:$O,2,0)))</f>
        <v/>
      </c>
      <c r="R14" s="1"/>
    </row>
    <row r="15" spans="2:20" s="33" customFormat="1">
      <c r="B15" s="70" t="str">
        <f>IF(ISNA(VLOOKUP(D15,代號!$J:$K,2,0)),"",(VLOOKUP(D15,代號!$J:$K,2,0)))</f>
        <v/>
      </c>
      <c r="C15" s="72"/>
      <c r="D15" s="35" t="s">
        <v>258</v>
      </c>
      <c r="E15" s="45"/>
      <c r="F15" s="46"/>
      <c r="G15" s="46"/>
      <c r="H15" s="46"/>
      <c r="I15" s="46"/>
      <c r="J15" s="46"/>
      <c r="K15" s="46"/>
      <c r="L15" s="46"/>
      <c r="M15" s="46"/>
      <c r="N15" s="47"/>
      <c r="O15" s="77" t="str">
        <f>$E$2&amp;"-"&amp;B15&amp;"-0"&amp;COUNTIF($B$9:B15,B15)&amp;"_tw"</f>
        <v>20200600--05_tw</v>
      </c>
      <c r="P15" s="79" t="str">
        <f>IF(ISNA(VLOOKUP(D15,代號!$N:$O,2,0)),"",(VLOOKUP(D15,代號!$N:$O,2,0)))</f>
        <v>ControlNPC(10209002,FadeIn,M);</v>
      </c>
      <c r="R15" s="1"/>
    </row>
    <row r="16" spans="2:20" s="33" customFormat="1">
      <c r="B16" s="70">
        <f>IF(ISNA(VLOOKUP(D16,代號!$J:$K,2,0)),"",(VLOOKUP(D16,代號!$J:$K,2,0)))</f>
        <v>10201006</v>
      </c>
      <c r="C16" s="114" t="s">
        <v>324</v>
      </c>
      <c r="D16" s="2" t="s">
        <v>145</v>
      </c>
      <c r="E16" s="45" t="s">
        <v>318</v>
      </c>
      <c r="F16" s="46"/>
      <c r="G16" s="46"/>
      <c r="H16" s="46"/>
      <c r="I16" s="46"/>
      <c r="J16" s="46"/>
      <c r="K16" s="46"/>
      <c r="L16" s="46"/>
      <c r="M16" s="46"/>
      <c r="N16" s="47">
        <f>LEN(E16)</f>
        <v>16</v>
      </c>
      <c r="O16" s="77" t="str">
        <f>$E$2&amp;"-"&amp;B16&amp;"-0"&amp;COUNTIF($B$9:B16,B16)&amp;"_tw"</f>
        <v>20200600-10201006-01_tw</v>
      </c>
      <c r="P16" s="79" t="str">
        <f>IF(ISNA(VLOOKUP(D16,代號!$N:$O,2,0)),"",(VLOOKUP(D16,代號!$N:$O,2,0)))</f>
        <v/>
      </c>
      <c r="R16" s="1"/>
    </row>
    <row r="17" spans="2:18" s="33" customFormat="1">
      <c r="B17" s="70">
        <f>IF(ISNA(VLOOKUP(D17,代號!$J:$K,2,0)),"",(VLOOKUP(D17,代號!$J:$K,2,0)))</f>
        <v>10209001</v>
      </c>
      <c r="C17" s="72" t="s">
        <v>236</v>
      </c>
      <c r="D17" s="2" t="s">
        <v>101</v>
      </c>
      <c r="E17" s="45" t="s">
        <v>316</v>
      </c>
      <c r="F17" s="46"/>
      <c r="G17" s="46"/>
      <c r="H17" s="46"/>
      <c r="I17" s="46"/>
      <c r="J17" s="46"/>
      <c r="K17" s="46"/>
      <c r="L17" s="46"/>
      <c r="M17" s="46"/>
      <c r="N17" s="47">
        <f t="shared" si="0"/>
        <v>30</v>
      </c>
      <c r="O17" s="77" t="str">
        <f>$E$2&amp;"-"&amp;B17&amp;"-0"&amp;COUNTIF($B$9:B17,B17)&amp;"_tw"</f>
        <v>20200600-10209001-03_tw</v>
      </c>
      <c r="P17" s="79" t="str">
        <f>IF(ISNA(VLOOKUP(D17,代號!$N:$O,2,0)),"",(VLOOKUP(D17,代號!$N:$O,2,0)))</f>
        <v/>
      </c>
      <c r="R17" s="1"/>
    </row>
    <row r="18" spans="2:18" s="33" customFormat="1">
      <c r="B18" s="70">
        <f>IF(ISNA(VLOOKUP(D18,代號!$J:$K,2,0)),"",(VLOOKUP(D18,代號!$J:$K,2,0)))</f>
        <v>10201006</v>
      </c>
      <c r="C18" s="114" t="s">
        <v>325</v>
      </c>
      <c r="D18" s="2" t="s">
        <v>145</v>
      </c>
      <c r="E18" s="45" t="s">
        <v>335</v>
      </c>
      <c r="F18" s="7"/>
      <c r="G18" s="7"/>
      <c r="H18" s="7"/>
      <c r="I18" s="7"/>
      <c r="J18" s="7"/>
      <c r="K18" s="7"/>
      <c r="L18" s="7"/>
      <c r="M18" s="7"/>
      <c r="N18" s="47">
        <f>LEN(E19)</f>
        <v>20</v>
      </c>
      <c r="O18" s="77" t="str">
        <f>$E$2&amp;"-"&amp;B18&amp;"-0"&amp;COUNTIF($B$9:B18,B18)&amp;"_tw"</f>
        <v>20200600-10201006-02_tw</v>
      </c>
      <c r="P18" s="79" t="str">
        <f>IF(ISNA(VLOOKUP(D18,代號!$N:$O,2,0)),"",(VLOOKUP(D18,代號!$N:$O,2,0)))</f>
        <v/>
      </c>
      <c r="R18" s="1"/>
    </row>
    <row r="19" spans="2:18" s="33" customFormat="1">
      <c r="B19" s="70">
        <f>IF(ISNA(VLOOKUP(D19,代號!$J:$K,2,0)),"",(VLOOKUP(D19,代號!$J:$K,2,0)))</f>
        <v>10201006</v>
      </c>
      <c r="C19" s="114" t="s">
        <v>325</v>
      </c>
      <c r="D19" s="2" t="s">
        <v>145</v>
      </c>
      <c r="E19" s="6" t="s">
        <v>317</v>
      </c>
      <c r="F19" s="46"/>
      <c r="G19" s="46"/>
      <c r="H19" s="46"/>
      <c r="I19" s="46"/>
      <c r="J19" s="46"/>
      <c r="K19" s="46"/>
      <c r="L19" s="46"/>
      <c r="M19" s="46"/>
      <c r="N19" s="47">
        <f>LEN(E18)</f>
        <v>28</v>
      </c>
      <c r="O19" s="77" t="str">
        <f>$E$2&amp;"-"&amp;B19&amp;"-0"&amp;COUNTIF($B$9:B19,B19)&amp;"_tw"</f>
        <v>20200600-10201006-03_tw</v>
      </c>
      <c r="P19" s="79" t="str">
        <f>IF(ISNA(VLOOKUP(D19,代號!$N:$O,2,0)),"",(VLOOKUP(D19,代號!$N:$O,2,0)))</f>
        <v/>
      </c>
      <c r="R19" s="1"/>
    </row>
    <row r="20" spans="2:18" s="33" customFormat="1">
      <c r="B20" s="70"/>
      <c r="C20" s="72" t="s">
        <v>236</v>
      </c>
      <c r="D20" s="2" t="s">
        <v>100</v>
      </c>
      <c r="E20" s="45" t="s">
        <v>322</v>
      </c>
      <c r="F20" s="46"/>
      <c r="G20" s="46"/>
      <c r="H20" s="46"/>
      <c r="I20" s="46"/>
      <c r="J20" s="46"/>
      <c r="K20" s="46"/>
      <c r="L20" s="46"/>
      <c r="M20" s="46"/>
      <c r="N20" s="47">
        <f t="shared" ref="N20:N27" si="2">LEN(E20)</f>
        <v>13</v>
      </c>
      <c r="O20" s="77" t="str">
        <f>$E$2&amp;"-"&amp;B20&amp;"-0"&amp;COUNTIF($B$9:B20,B20)&amp;"_tw"</f>
        <v>20200600--00_tw</v>
      </c>
      <c r="P20" s="79" t="str">
        <f>IF(ISNA(VLOOKUP(D20,代號!$N:$O,2,0)),"",(VLOOKUP(D20,代號!$N:$O,2,0)))</f>
        <v/>
      </c>
      <c r="R20" s="1"/>
    </row>
    <row r="21" spans="2:18" s="33" customFormat="1">
      <c r="B21" s="70">
        <f>IF(ISNA(VLOOKUP(D21,代號!$J:$K,2,0)),"",(VLOOKUP(D21,代號!$J:$K,2,0)))</f>
        <v>10201006</v>
      </c>
      <c r="C21" s="72" t="s">
        <v>236</v>
      </c>
      <c r="D21" s="2" t="s">
        <v>145</v>
      </c>
      <c r="E21" s="45" t="s">
        <v>319</v>
      </c>
      <c r="F21" s="46"/>
      <c r="G21" s="46"/>
      <c r="H21" s="46"/>
      <c r="I21" s="46"/>
      <c r="J21" s="46"/>
      <c r="K21" s="46"/>
      <c r="L21" s="46"/>
      <c r="M21" s="46"/>
      <c r="N21" s="47">
        <f t="shared" si="2"/>
        <v>8</v>
      </c>
      <c r="O21" s="77" t="str">
        <f>$E$2&amp;"-"&amp;B21&amp;"-0"&amp;COUNTIF($B$9:B21,B21)&amp;"_tw"</f>
        <v>20200600-10201006-04_tw</v>
      </c>
      <c r="P21" s="79" t="str">
        <f>IF(ISNA(VLOOKUP(D21,代號!$N:$O,2,0)),"",(VLOOKUP(D21,代號!$N:$O,2,0)))</f>
        <v/>
      </c>
      <c r="R21" s="1"/>
    </row>
    <row r="22" spans="2:18" s="33" customFormat="1">
      <c r="B22" s="70">
        <f>IF(ISNA(VLOOKUP(D22,代號!$J:$K,2,0)),"",(VLOOKUP(D22,代號!$J:$K,2,0)))</f>
        <v>10201006</v>
      </c>
      <c r="C22" s="114" t="s">
        <v>328</v>
      </c>
      <c r="D22" s="2" t="s">
        <v>145</v>
      </c>
      <c r="E22" s="45" t="s">
        <v>320</v>
      </c>
      <c r="F22" s="46"/>
      <c r="G22" s="46"/>
      <c r="H22" s="46"/>
      <c r="I22" s="46"/>
      <c r="J22" s="46"/>
      <c r="K22" s="46"/>
      <c r="L22" s="46"/>
      <c r="M22" s="46"/>
      <c r="N22" s="47">
        <f t="shared" si="2"/>
        <v>26</v>
      </c>
      <c r="O22" s="77" t="str">
        <f>$E$2&amp;"-"&amp;B22&amp;"-0"&amp;COUNTIF($B$9:B22,B22)&amp;"_tw"</f>
        <v>20200600-10201006-05_tw</v>
      </c>
      <c r="P22" s="79" t="str">
        <f>IF(ISNA(VLOOKUP(D22,代號!$N:$O,2,0)),"",(VLOOKUP(D22,代號!$N:$O,2,0)))</f>
        <v/>
      </c>
      <c r="R22" s="1"/>
    </row>
    <row r="23" spans="2:18" s="33" customFormat="1">
      <c r="B23" s="70">
        <f>IF(ISNA(VLOOKUP(D23,代號!$J:$K,2,0)),"",(VLOOKUP(D23,代號!$J:$K,2,0)))</f>
        <v>10201006</v>
      </c>
      <c r="C23" s="114" t="s">
        <v>328</v>
      </c>
      <c r="D23" s="2" t="s">
        <v>145</v>
      </c>
      <c r="E23" s="45" t="s">
        <v>393</v>
      </c>
      <c r="F23" s="46"/>
      <c r="G23" s="46"/>
      <c r="H23" s="46"/>
      <c r="I23" s="46"/>
      <c r="J23" s="46"/>
      <c r="K23" s="46"/>
      <c r="L23" s="46"/>
      <c r="M23" s="46"/>
      <c r="N23" s="47">
        <f t="shared" si="2"/>
        <v>19</v>
      </c>
      <c r="O23" s="77" t="str">
        <f>$E$2&amp;"-"&amp;B23&amp;"-0"&amp;COUNTIF($B$9:B23,B23)&amp;"_tw"</f>
        <v>20200600-10201006-06_tw</v>
      </c>
      <c r="P23" s="79" t="str">
        <f>IF(ISNA(VLOOKUP(D23,代號!$N:$O,2,0)),"",(VLOOKUP(D23,代號!$N:$O,2,0)))</f>
        <v/>
      </c>
      <c r="R23" s="1"/>
    </row>
    <row r="24" spans="2:18" s="33" customFormat="1">
      <c r="B24" s="70">
        <f>IF(ISNA(VLOOKUP(D24,代號!$J:$K,2,0)),"",(VLOOKUP(D24,代號!$J:$K,2,0)))</f>
        <v>10209001</v>
      </c>
      <c r="C24" s="72" t="s">
        <v>329</v>
      </c>
      <c r="D24" s="2" t="s">
        <v>100</v>
      </c>
      <c r="E24" s="45" t="s">
        <v>321</v>
      </c>
      <c r="F24" s="46"/>
      <c r="G24" s="46"/>
      <c r="H24" s="46"/>
      <c r="I24" s="46"/>
      <c r="J24" s="46"/>
      <c r="K24" s="46"/>
      <c r="L24" s="46"/>
      <c r="M24" s="46"/>
      <c r="N24" s="47">
        <f t="shared" si="2"/>
        <v>23</v>
      </c>
      <c r="O24" s="77" t="str">
        <f>$E$2&amp;"-"&amp;B24&amp;"-0"&amp;COUNTIF($B$9:B24,B24)&amp;"_tw"</f>
        <v>20200600-10209001-04_tw</v>
      </c>
      <c r="P24" s="79" t="str">
        <f>IF(ISNA(VLOOKUP(D24,代號!$N:$O,2,0)),"",(VLOOKUP(D24,代號!$N:$O,2,0)))</f>
        <v/>
      </c>
      <c r="R24" s="1"/>
    </row>
    <row r="25" spans="2:18" s="33" customFormat="1">
      <c r="B25" s="70">
        <f>IF(ISNA(VLOOKUP(D25,代號!$J:$K,2,0)),"",(VLOOKUP(D25,代號!$J:$K,2,0)))</f>
        <v>10201006</v>
      </c>
      <c r="C25" s="114" t="s">
        <v>326</v>
      </c>
      <c r="D25" s="2" t="s">
        <v>311</v>
      </c>
      <c r="E25" s="45" t="s">
        <v>323</v>
      </c>
      <c r="F25" s="46"/>
      <c r="G25" s="46"/>
      <c r="H25" s="46"/>
      <c r="I25" s="46"/>
      <c r="J25" s="46"/>
      <c r="K25" s="46"/>
      <c r="L25" s="46"/>
      <c r="M25" s="46"/>
      <c r="N25" s="47">
        <f t="shared" si="2"/>
        <v>31</v>
      </c>
      <c r="O25" s="77" t="str">
        <f>$E$2&amp;"-"&amp;B25&amp;"-0"&amp;COUNTIF($B$9:B25,B25)&amp;"_tw"</f>
        <v>20200600-10201006-07_tw</v>
      </c>
      <c r="P25" s="79" t="str">
        <f>IF(ISNA(VLOOKUP(D25,代號!$N:$O,2,0)),"",(VLOOKUP(D25,代號!$N:$O,2,0)))</f>
        <v/>
      </c>
      <c r="R25" s="1"/>
    </row>
    <row r="26" spans="2:18" s="33" customFormat="1">
      <c r="B26" s="70">
        <f>IF(ISNA(VLOOKUP(D26,代號!$J:$K,2,0)),"",(VLOOKUP(D26,代號!$J:$K,2,0)))</f>
        <v>10201006</v>
      </c>
      <c r="C26" s="114" t="s">
        <v>326</v>
      </c>
      <c r="D26" s="2" t="s">
        <v>311</v>
      </c>
      <c r="E26" s="45" t="s">
        <v>336</v>
      </c>
      <c r="F26" s="46"/>
      <c r="G26" s="46"/>
      <c r="H26" s="46"/>
      <c r="I26" s="46"/>
      <c r="J26" s="46"/>
      <c r="K26" s="46"/>
      <c r="L26" s="46"/>
      <c r="M26" s="46"/>
      <c r="N26" s="47">
        <f t="shared" si="2"/>
        <v>25</v>
      </c>
      <c r="O26" s="77" t="str">
        <f>$E$2&amp;"-"&amp;B26&amp;"-0"&amp;COUNTIF($B$9:B26,B26)&amp;"_tw"</f>
        <v>20200600-10201006-08_tw</v>
      </c>
      <c r="P26" s="79" t="str">
        <f>IF(ISNA(VLOOKUP(D26,代號!$N:$O,2,0)),"",(VLOOKUP(D26,代號!$N:$O,2,0)))</f>
        <v/>
      </c>
      <c r="R26" s="1"/>
    </row>
    <row r="27" spans="2:18" s="33" customFormat="1">
      <c r="B27" s="70">
        <f>IF(ISNA(VLOOKUP(D27,代號!$J:$K,2,0)),"",(VLOOKUP(D27,代號!$J:$K,2,0)))</f>
        <v>10201006</v>
      </c>
      <c r="C27" s="114" t="s">
        <v>326</v>
      </c>
      <c r="D27" s="2" t="s">
        <v>311</v>
      </c>
      <c r="E27" s="45" t="s">
        <v>337</v>
      </c>
      <c r="F27" s="46"/>
      <c r="G27" s="46"/>
      <c r="H27" s="46"/>
      <c r="I27" s="46"/>
      <c r="J27" s="46"/>
      <c r="K27" s="46"/>
      <c r="L27" s="46"/>
      <c r="M27" s="46"/>
      <c r="N27" s="47">
        <f t="shared" si="2"/>
        <v>19</v>
      </c>
      <c r="O27" s="77" t="str">
        <f>$E$2&amp;"-"&amp;B27&amp;"-0"&amp;COUNTIF($B$9:B27,B27)&amp;"_tw"</f>
        <v>20200600-10201006-09_tw</v>
      </c>
      <c r="P27" s="79" t="str">
        <f>IF(ISNA(VLOOKUP(D27,代號!$N:$O,2,0)),"",(VLOOKUP(D27,代號!$N:$O,2,0)))</f>
        <v/>
      </c>
      <c r="R27" s="1"/>
    </row>
    <row r="28" spans="2:18" s="33" customFormat="1">
      <c r="B28" s="70"/>
      <c r="C28" s="114"/>
      <c r="D28" s="2"/>
      <c r="E28" s="45"/>
      <c r="F28" s="46"/>
      <c r="G28" s="46"/>
      <c r="H28" s="46"/>
      <c r="I28" s="46"/>
      <c r="J28" s="46"/>
      <c r="K28" s="46"/>
      <c r="L28" s="46"/>
      <c r="M28" s="46"/>
      <c r="N28" s="47"/>
      <c r="O28" s="77"/>
      <c r="P28" s="79"/>
      <c r="R28" s="1"/>
    </row>
    <row r="29" spans="2:18" s="33" customFormat="1" ht="16.5">
      <c r="B29" s="70"/>
      <c r="C29" s="72"/>
      <c r="D29" s="131" t="s">
        <v>488</v>
      </c>
      <c r="E29" s="45" t="s">
        <v>523</v>
      </c>
      <c r="F29" s="46"/>
      <c r="G29" s="46"/>
      <c r="H29" s="46"/>
      <c r="I29" s="46"/>
      <c r="J29" s="46"/>
      <c r="K29" s="46"/>
      <c r="L29" s="46"/>
      <c r="M29" s="46"/>
      <c r="N29" s="47"/>
      <c r="O29" s="77"/>
      <c r="P29" s="79"/>
      <c r="R29" s="1"/>
    </row>
    <row r="30" spans="2:18" s="33" customFormat="1">
      <c r="B30" s="70">
        <f>IF(ISNA(VLOOKUP(D30,代號!$J:$K,2,0)),"",(VLOOKUP(D30,代號!$J:$K,2,0)))</f>
        <v>10209001</v>
      </c>
      <c r="C30" s="121" t="s">
        <v>329</v>
      </c>
      <c r="D30" s="2" t="s">
        <v>100</v>
      </c>
      <c r="E30" s="45" t="s">
        <v>527</v>
      </c>
      <c r="F30" s="46"/>
      <c r="G30" s="46"/>
      <c r="H30" s="46"/>
      <c r="I30" s="46"/>
      <c r="J30" s="46"/>
      <c r="K30" s="46"/>
      <c r="L30" s="46"/>
      <c r="M30" s="46"/>
      <c r="N30" s="47">
        <f t="shared" ref="N30" si="3">LEN(E30)</f>
        <v>23</v>
      </c>
      <c r="O30" s="77" t="str">
        <f>$E$2&amp;"-"&amp;B30&amp;"-0"&amp;COUNTIF($B$9:B30,B30)&amp;"_tw"</f>
        <v>20200600-10209001-05_tw</v>
      </c>
      <c r="P30" s="79" t="str">
        <f>IF(ISNA(VLOOKUP(D30,代號!$N:$O,2,0)),"",(VLOOKUP(D30,代號!$N:$O,2,0)))</f>
        <v/>
      </c>
      <c r="R30" s="1"/>
    </row>
    <row r="31" spans="2:18" s="33" customFormat="1">
      <c r="B31" s="70" t="str">
        <f>IF(ISNA(VLOOKUP(D31,代號!$J:$K,2,0)),"",(VLOOKUP(D31,代號!$J:$K,2,0)))</f>
        <v/>
      </c>
      <c r="C31" s="121"/>
      <c r="D31" s="35" t="s">
        <v>258</v>
      </c>
      <c r="E31" s="45"/>
      <c r="F31" s="46"/>
      <c r="G31" s="46"/>
      <c r="H31" s="46"/>
      <c r="I31" s="46"/>
      <c r="J31" s="46"/>
      <c r="K31" s="46"/>
      <c r="L31" s="46"/>
      <c r="M31" s="46"/>
      <c r="N31" s="47"/>
      <c r="O31" s="77" t="str">
        <f>$E$2&amp;"-"&amp;B31&amp;"-0"&amp;COUNTIF($B$9:B31,B31)&amp;"_tw"</f>
        <v>20200600--09_tw</v>
      </c>
      <c r="P31" s="79" t="str">
        <f>IF(ISNA(VLOOKUP(D31,代號!$N:$O,2,0)),"",(VLOOKUP(D31,代號!$N:$O,2,0)))</f>
        <v>ControlNPC(10209002,FadeIn,M);</v>
      </c>
      <c r="R31" s="1"/>
    </row>
    <row r="32" spans="2:18" s="33" customFormat="1">
      <c r="B32" s="70">
        <f>IF(ISNA(VLOOKUP(D32,代號!$J:$K,2,0)),"",(VLOOKUP(D32,代號!$J:$K,2,0)))</f>
        <v>10201006</v>
      </c>
      <c r="C32" s="122" t="s">
        <v>324</v>
      </c>
      <c r="D32" s="2" t="s">
        <v>145</v>
      </c>
      <c r="E32" s="45" t="s">
        <v>526</v>
      </c>
      <c r="F32" s="46"/>
      <c r="G32" s="46"/>
      <c r="H32" s="46"/>
      <c r="I32" s="46"/>
      <c r="J32" s="46"/>
      <c r="K32" s="46"/>
      <c r="L32" s="46"/>
      <c r="M32" s="46"/>
      <c r="N32" s="47">
        <f>LEN(E32)</f>
        <v>21</v>
      </c>
      <c r="O32" s="77" t="str">
        <f>$E$2&amp;"-"&amp;B32&amp;"-0"&amp;COUNTIF($B$9:B32,B32)&amp;"_tw"</f>
        <v>20200600-10201006-010_tw</v>
      </c>
      <c r="P32" s="79" t="str">
        <f>IF(ISNA(VLOOKUP(D32,代號!$N:$O,2,0)),"",(VLOOKUP(D32,代號!$N:$O,2,0)))</f>
        <v/>
      </c>
      <c r="R32" s="1"/>
    </row>
    <row r="33" spans="2:18" s="33" customFormat="1">
      <c r="B33" s="70">
        <f>IF(ISNA(VLOOKUP(D33,代號!$J:$K,2,0)),"",(VLOOKUP(D33,代號!$J:$K,2,0)))</f>
        <v>10209001</v>
      </c>
      <c r="C33" s="121" t="s">
        <v>236</v>
      </c>
      <c r="D33" s="2" t="s">
        <v>100</v>
      </c>
      <c r="E33" s="45" t="s">
        <v>340</v>
      </c>
      <c r="F33" s="46"/>
      <c r="G33" s="46"/>
      <c r="H33" s="46"/>
      <c r="I33" s="46"/>
      <c r="J33" s="46"/>
      <c r="K33" s="46"/>
      <c r="L33" s="46"/>
      <c r="M33" s="46"/>
      <c r="N33" s="47">
        <f t="shared" ref="N33:N36" si="4">LEN(E33)</f>
        <v>20</v>
      </c>
      <c r="O33" s="77" t="str">
        <f>$E$2&amp;"-"&amp;B33&amp;"-0"&amp;COUNTIF($B$9:B33,B33)&amp;"_tw"</f>
        <v>20200600-10209001-06_tw</v>
      </c>
      <c r="P33" s="79" t="str">
        <f>IF(ISNA(VLOOKUP(D33,代號!$N:$O,2,0)),"",(VLOOKUP(D33,代號!$N:$O,2,0)))</f>
        <v/>
      </c>
      <c r="R33" s="1"/>
    </row>
    <row r="34" spans="2:18" s="33" customFormat="1">
      <c r="B34" s="70">
        <f>IF(ISNA(VLOOKUP(D34,代號!$J:$K,2,0)),"",(VLOOKUP(D34,代號!$J:$K,2,0)))</f>
        <v>10201006</v>
      </c>
      <c r="C34" s="124" t="s">
        <v>324</v>
      </c>
      <c r="D34" s="2" t="s">
        <v>145</v>
      </c>
      <c r="E34" s="45" t="s">
        <v>348</v>
      </c>
      <c r="F34" s="46"/>
      <c r="G34" s="46"/>
      <c r="H34" s="46"/>
      <c r="I34" s="46"/>
      <c r="J34" s="46"/>
      <c r="K34" s="46"/>
      <c r="L34" s="46"/>
      <c r="M34" s="46"/>
      <c r="N34" s="47">
        <f t="shared" si="4"/>
        <v>18</v>
      </c>
      <c r="O34" s="77" t="str">
        <f>$E$2&amp;"-"&amp;B34&amp;"-0"&amp;COUNTIF($B$9:B34,B34)&amp;"_tw"</f>
        <v>20200600-10201006-011_tw</v>
      </c>
      <c r="P34" s="79" t="str">
        <f>IF(ISNA(VLOOKUP(D34,代號!$N:$O,2,0)),"",(VLOOKUP(D34,代號!$N:$O,2,0)))</f>
        <v/>
      </c>
      <c r="R34" s="1"/>
    </row>
    <row r="35" spans="2:18" s="33" customFormat="1">
      <c r="B35" s="70"/>
      <c r="C35" s="121" t="s">
        <v>236</v>
      </c>
      <c r="D35" s="2" t="s">
        <v>100</v>
      </c>
      <c r="E35" s="45" t="s">
        <v>342</v>
      </c>
      <c r="F35" s="46"/>
      <c r="G35" s="46"/>
      <c r="H35" s="46"/>
      <c r="I35" s="46"/>
      <c r="J35" s="46"/>
      <c r="K35" s="46"/>
      <c r="L35" s="46"/>
      <c r="M35" s="46"/>
      <c r="N35" s="47">
        <f t="shared" si="4"/>
        <v>27</v>
      </c>
      <c r="O35" s="77" t="str">
        <f>$E$2&amp;"-"&amp;B35&amp;"-0"&amp;COUNTIF($B$9:B35,B35)&amp;"_tw"</f>
        <v>20200600--00_tw</v>
      </c>
      <c r="P35" s="79" t="str">
        <f>IF(ISNA(VLOOKUP(D35,代號!$N:$O,2,0)),"",(VLOOKUP(D35,代號!$N:$O,2,0)))</f>
        <v/>
      </c>
      <c r="R35" s="1"/>
    </row>
    <row r="36" spans="2:18" s="33" customFormat="1">
      <c r="B36" s="70">
        <f>IF(ISNA(VLOOKUP(D36,代號!$J:$K,2,0)),"",(VLOOKUP(D36,代號!$J:$K,2,0)))</f>
        <v>10201006</v>
      </c>
      <c r="C36" s="124" t="s">
        <v>327</v>
      </c>
      <c r="D36" s="2" t="s">
        <v>145</v>
      </c>
      <c r="E36" s="45" t="s">
        <v>343</v>
      </c>
      <c r="F36" s="46"/>
      <c r="G36" s="46"/>
      <c r="H36" s="46"/>
      <c r="I36" s="46"/>
      <c r="J36" s="46"/>
      <c r="K36" s="46"/>
      <c r="L36" s="46"/>
      <c r="M36" s="46"/>
      <c r="N36" s="47">
        <f t="shared" si="4"/>
        <v>9</v>
      </c>
      <c r="O36" s="77" t="str">
        <f>$E$2&amp;"-"&amp;B36&amp;"-0"&amp;COUNTIF($B$9:B36,B36)&amp;"_tw"</f>
        <v>20200600-10201006-012_tw</v>
      </c>
      <c r="P36" s="79" t="str">
        <f>IF(ISNA(VLOOKUP(D36,代號!$N:$O,2,0)),"",(VLOOKUP(D36,代號!$N:$O,2,0)))</f>
        <v/>
      </c>
      <c r="R36" s="1"/>
    </row>
    <row r="37" spans="2:18" s="33" customFormat="1">
      <c r="B37" s="70">
        <f>IF(ISNA(VLOOKUP(D37,代號!$J:$K,2,0)),"",(VLOOKUP(D37,代號!$J:$K,2,0)))</f>
        <v>10201006</v>
      </c>
      <c r="C37" s="124" t="s">
        <v>327</v>
      </c>
      <c r="D37" s="2" t="s">
        <v>145</v>
      </c>
      <c r="E37" s="45" t="s">
        <v>344</v>
      </c>
      <c r="F37" s="46"/>
      <c r="G37" s="46"/>
      <c r="H37" s="46"/>
      <c r="I37" s="46"/>
      <c r="J37" s="46"/>
      <c r="K37" s="46"/>
      <c r="L37" s="46"/>
      <c r="M37" s="46"/>
      <c r="N37" s="47">
        <f>LEN(E37)</f>
        <v>21</v>
      </c>
      <c r="O37" s="77" t="str">
        <f>$E$2&amp;"-"&amp;B37&amp;"-0"&amp;COUNTIF($B$9:B37,B37)&amp;"_tw"</f>
        <v>20200600-10201006-013_tw</v>
      </c>
      <c r="P37" s="79" t="str">
        <f>IF(ISNA(VLOOKUP(D37,代號!$N:$O,2,0)),"",(VLOOKUP(D37,代號!$N:$O,2,0)))</f>
        <v/>
      </c>
      <c r="R37" s="1"/>
    </row>
    <row r="38" spans="2:18" s="33" customFormat="1">
      <c r="B38" s="70">
        <f>IF(ISNA(VLOOKUP(D38,代號!$J:$K,2,0)),"",(VLOOKUP(D38,代號!$J:$K,2,0)))</f>
        <v>10201006</v>
      </c>
      <c r="C38" s="124" t="s">
        <v>327</v>
      </c>
      <c r="D38" s="2" t="s">
        <v>145</v>
      </c>
      <c r="E38" s="45" t="s">
        <v>345</v>
      </c>
      <c r="F38" s="46"/>
      <c r="G38" s="46"/>
      <c r="H38" s="46"/>
      <c r="I38" s="46"/>
      <c r="J38" s="46"/>
      <c r="K38" s="46"/>
      <c r="L38" s="46"/>
      <c r="M38" s="46"/>
      <c r="N38" s="47">
        <f>LEN(E38)</f>
        <v>17</v>
      </c>
      <c r="O38" s="77" t="str">
        <f>$E$2&amp;"-"&amp;B38&amp;"-0"&amp;COUNTIF($B$9:B38,B38)&amp;"_tw"</f>
        <v>20200600-10201006-014_tw</v>
      </c>
      <c r="P38" s="79" t="str">
        <f>IF(ISNA(VLOOKUP(D38,代號!$N:$O,2,0)),"",(VLOOKUP(D38,代號!$N:$O,2,0)))</f>
        <v/>
      </c>
      <c r="R38" s="1"/>
    </row>
    <row r="39" spans="2:18" s="33" customFormat="1">
      <c r="B39" s="70">
        <f>IF(ISNA(VLOOKUP(D39,代號!$J:$K,2,0)),"",(VLOOKUP(D39,代號!$J:$K,2,0)))</f>
        <v>10201006</v>
      </c>
      <c r="C39" s="124" t="s">
        <v>326</v>
      </c>
      <c r="D39" s="2" t="s">
        <v>145</v>
      </c>
      <c r="E39" s="45" t="s">
        <v>346</v>
      </c>
      <c r="F39" s="46"/>
      <c r="G39" s="46"/>
      <c r="H39" s="46"/>
      <c r="I39" s="46"/>
      <c r="J39" s="46"/>
      <c r="K39" s="46"/>
      <c r="L39" s="46"/>
      <c r="M39" s="46"/>
      <c r="N39" s="47">
        <f>LEN(E39)</f>
        <v>13</v>
      </c>
      <c r="O39" s="77" t="str">
        <f>$E$2&amp;"-"&amp;B39&amp;"-0"&amp;COUNTIF($B$9:B39,B39)&amp;"_tw"</f>
        <v>20200600-10201006-015_tw</v>
      </c>
      <c r="P39" s="79" t="str">
        <f>IF(ISNA(VLOOKUP(D39,代號!$N:$O,2,0)),"",(VLOOKUP(D39,代號!$N:$O,2,0)))</f>
        <v/>
      </c>
      <c r="R39" s="1"/>
    </row>
    <row r="40" spans="2:18" s="33" customFormat="1">
      <c r="B40" s="70">
        <f>IF(ISNA(VLOOKUP(D40,代號!$J:$K,2,0)),"",(VLOOKUP(D40,代號!$J:$K,2,0)))</f>
        <v>10209001</v>
      </c>
      <c r="C40" s="121" t="s">
        <v>239</v>
      </c>
      <c r="D40" s="2" t="s">
        <v>100</v>
      </c>
      <c r="E40" s="45" t="s">
        <v>347</v>
      </c>
      <c r="F40" s="46"/>
      <c r="G40" s="46"/>
      <c r="H40" s="46"/>
      <c r="I40" s="46"/>
      <c r="J40" s="46"/>
      <c r="K40" s="46"/>
      <c r="L40" s="46"/>
      <c r="M40" s="46"/>
      <c r="N40" s="47"/>
      <c r="O40" s="77" t="str">
        <f>$E$2&amp;"-"&amp;B40&amp;"-0"&amp;COUNTIF($B$9:B40,B40)&amp;"_tw"</f>
        <v>20200600-10209001-07_tw</v>
      </c>
      <c r="P40" s="79" t="str">
        <f>IF(ISNA(VLOOKUP(D40,代號!$N:$O,2,0)),"",(VLOOKUP(D40,代號!$N:$O,2,0)))</f>
        <v/>
      </c>
      <c r="R40" s="1"/>
    </row>
    <row r="41" spans="2:18" s="33" customFormat="1">
      <c r="B41" s="70"/>
      <c r="C41" s="121"/>
      <c r="D41" s="2"/>
      <c r="E41" s="45"/>
      <c r="F41" s="46"/>
      <c r="G41" s="46"/>
      <c r="H41" s="46"/>
      <c r="I41" s="46"/>
      <c r="J41" s="46"/>
      <c r="K41" s="46"/>
      <c r="L41" s="46"/>
      <c r="M41" s="46"/>
      <c r="N41" s="47"/>
      <c r="O41" s="77"/>
      <c r="P41" s="79"/>
      <c r="R41" s="1"/>
    </row>
    <row r="42" spans="2:18" s="33" customFormat="1" ht="16.5">
      <c r="B42" s="70"/>
      <c r="C42" s="72"/>
      <c r="D42" s="131" t="s">
        <v>489</v>
      </c>
      <c r="E42" s="45" t="s">
        <v>524</v>
      </c>
      <c r="F42" s="46"/>
      <c r="G42" s="46"/>
      <c r="H42" s="46"/>
      <c r="I42" s="46"/>
      <c r="J42" s="46"/>
      <c r="K42" s="46"/>
      <c r="L42" s="46"/>
      <c r="M42" s="46"/>
      <c r="N42" s="47"/>
      <c r="O42" s="77"/>
      <c r="P42" s="79"/>
      <c r="R42" s="1"/>
    </row>
    <row r="43" spans="2:18" s="33" customFormat="1">
      <c r="B43" s="70">
        <f>IF(ISNA(VLOOKUP(D43,代號!$J:$K,2,0)),"",(VLOOKUP(D43,代號!$J:$K,2,0)))</f>
        <v>10209001</v>
      </c>
      <c r="C43" s="121" t="s">
        <v>363</v>
      </c>
      <c r="D43" s="2" t="s">
        <v>100</v>
      </c>
      <c r="E43" s="45" t="s">
        <v>529</v>
      </c>
      <c r="F43" s="46"/>
      <c r="G43" s="46"/>
      <c r="H43" s="46"/>
      <c r="I43" s="46"/>
      <c r="J43" s="46"/>
      <c r="K43" s="46"/>
      <c r="L43" s="46"/>
      <c r="M43" s="46"/>
      <c r="N43" s="47">
        <f t="shared" ref="N43" si="5">LEN(E43)</f>
        <v>20</v>
      </c>
      <c r="O43" s="77" t="str">
        <f>$E$2&amp;"-"&amp;B43&amp;"-0"&amp;COUNTIF($B$9:B43,B43)&amp;"_tw"</f>
        <v>20200600-10209001-08_tw</v>
      </c>
      <c r="P43" s="79" t="str">
        <f>IF(ISNA(VLOOKUP(D43,代號!$N:$O,2,0)),"",(VLOOKUP(D43,代號!$N:$O,2,0)))</f>
        <v/>
      </c>
      <c r="R43" s="1"/>
    </row>
    <row r="44" spans="2:18" s="33" customFormat="1">
      <c r="B44" s="70" t="str">
        <f>IF(ISNA(VLOOKUP(D44,代號!$J:$K,2,0)),"",(VLOOKUP(D44,代號!$J:$K,2,0)))</f>
        <v/>
      </c>
      <c r="C44" s="121"/>
      <c r="D44" s="35" t="s">
        <v>258</v>
      </c>
      <c r="E44" s="45"/>
      <c r="F44" s="46"/>
      <c r="G44" s="46"/>
      <c r="H44" s="46"/>
      <c r="I44" s="46"/>
      <c r="J44" s="46"/>
      <c r="K44" s="46"/>
      <c r="L44" s="46"/>
      <c r="M44" s="46"/>
      <c r="N44" s="47"/>
      <c r="O44" s="77" t="str">
        <f>$E$2&amp;"-"&amp;B44&amp;"-0"&amp;COUNTIF($B$9:B44,B44)&amp;"_tw"</f>
        <v>20200600--013_tw</v>
      </c>
      <c r="P44" s="79" t="str">
        <f>IF(ISNA(VLOOKUP(D44,代號!$N:$O,2,0)),"",(VLOOKUP(D44,代號!$N:$O,2,0)))</f>
        <v>ControlNPC(10209002,FadeIn,M);</v>
      </c>
      <c r="R44" s="1"/>
    </row>
    <row r="45" spans="2:18" s="33" customFormat="1">
      <c r="B45" s="70">
        <f>IF(ISNA(VLOOKUP(D45,代號!$J:$K,2,0)),"",(VLOOKUP(D45,代號!$J:$K,2,0)))</f>
        <v>10201006</v>
      </c>
      <c r="C45" s="126" t="s">
        <v>364</v>
      </c>
      <c r="D45" s="2" t="s">
        <v>145</v>
      </c>
      <c r="E45" s="45" t="s">
        <v>528</v>
      </c>
      <c r="F45" s="46"/>
      <c r="G45" s="46"/>
      <c r="H45" s="46"/>
      <c r="I45" s="46"/>
      <c r="J45" s="46"/>
      <c r="K45" s="46"/>
      <c r="L45" s="46"/>
      <c r="M45" s="46"/>
      <c r="N45" s="47">
        <f>LEN(E45)</f>
        <v>26</v>
      </c>
      <c r="O45" s="77" t="str">
        <f>$E$2&amp;"-"&amp;B45&amp;"-0"&amp;COUNTIF($B$9:B45,B45)&amp;"_tw"</f>
        <v>20200600-10201006-016_tw</v>
      </c>
      <c r="P45" s="79" t="str">
        <f>IF(ISNA(VLOOKUP(D45,代號!$N:$O,2,0)),"",(VLOOKUP(D45,代號!$N:$O,2,0)))</f>
        <v/>
      </c>
      <c r="R45" s="1"/>
    </row>
    <row r="46" spans="2:18" s="33" customFormat="1">
      <c r="B46" s="70">
        <f>IF(ISNA(VLOOKUP(D46,代號!$J:$K,2,0)),"",(VLOOKUP(D46,代號!$J:$K,2,0)))</f>
        <v>10209001</v>
      </c>
      <c r="C46" s="121" t="s">
        <v>236</v>
      </c>
      <c r="D46" s="2" t="s">
        <v>100</v>
      </c>
      <c r="E46" s="45" t="s">
        <v>357</v>
      </c>
      <c r="F46" s="46"/>
      <c r="G46" s="46"/>
      <c r="H46" s="46"/>
      <c r="I46" s="46"/>
      <c r="J46" s="46"/>
      <c r="K46" s="46"/>
      <c r="L46" s="46"/>
      <c r="M46" s="46"/>
      <c r="N46" s="47">
        <f t="shared" ref="N46:N50" si="6">LEN(E46)</f>
        <v>22</v>
      </c>
      <c r="O46" s="77" t="str">
        <f>$E$2&amp;"-"&amp;B46&amp;"-0"&amp;COUNTIF($B$9:B46,B46)&amp;"_tw"</f>
        <v>20200600-10209001-09_tw</v>
      </c>
      <c r="P46" s="79" t="str">
        <f>IF(ISNA(VLOOKUP(D46,代號!$N:$O,2,0)),"",(VLOOKUP(D46,代號!$N:$O,2,0)))</f>
        <v/>
      </c>
      <c r="R46" s="1"/>
    </row>
    <row r="47" spans="2:18" s="33" customFormat="1">
      <c r="B47" s="70">
        <f>IF(ISNA(VLOOKUP(D47,代號!$J:$K,2,0)),"",(VLOOKUP(D47,代號!$J:$K,2,0)))</f>
        <v>10209001</v>
      </c>
      <c r="C47" s="121" t="s">
        <v>236</v>
      </c>
      <c r="D47" s="2" t="s">
        <v>100</v>
      </c>
      <c r="E47" s="45" t="s">
        <v>356</v>
      </c>
      <c r="F47" s="46"/>
      <c r="G47" s="46"/>
      <c r="H47" s="46"/>
      <c r="I47" s="46"/>
      <c r="J47" s="46"/>
      <c r="K47" s="46"/>
      <c r="L47" s="46"/>
      <c r="M47" s="46"/>
      <c r="N47" s="47">
        <f t="shared" si="6"/>
        <v>13</v>
      </c>
      <c r="O47" s="77" t="str">
        <f>$E$2&amp;"-"&amp;B47&amp;"-0"&amp;COUNTIF($B$9:B47,B47)&amp;"_tw"</f>
        <v>20200600-10209001-010_tw</v>
      </c>
      <c r="P47" s="79" t="str">
        <f>IF(ISNA(VLOOKUP(D47,代號!$N:$O,2,0)),"",(VLOOKUP(D47,代號!$N:$O,2,0)))</f>
        <v/>
      </c>
      <c r="R47" s="1"/>
    </row>
    <row r="48" spans="2:18" s="33" customFormat="1">
      <c r="B48" s="70">
        <f>IF(ISNA(VLOOKUP(D48,代號!$J:$K,2,0)),"",(VLOOKUP(D48,代號!$J:$K,2,0)))</f>
        <v>10201006</v>
      </c>
      <c r="C48" s="127" t="s">
        <v>327</v>
      </c>
      <c r="D48" s="2" t="s">
        <v>145</v>
      </c>
      <c r="E48" s="45" t="s">
        <v>358</v>
      </c>
      <c r="F48" s="46"/>
      <c r="G48" s="46"/>
      <c r="H48" s="46"/>
      <c r="I48" s="46"/>
      <c r="J48" s="46"/>
      <c r="K48" s="46"/>
      <c r="L48" s="46"/>
      <c r="M48" s="46"/>
      <c r="N48" s="47">
        <f t="shared" si="6"/>
        <v>19</v>
      </c>
      <c r="O48" s="77" t="str">
        <f>$E$2&amp;"-"&amp;B48&amp;"-0"&amp;COUNTIF($B$9:B48,B48)&amp;"_tw"</f>
        <v>20200600-10201006-017_tw</v>
      </c>
      <c r="P48" s="79" t="str">
        <f>IF(ISNA(VLOOKUP(D48,代號!$N:$O,2,0)),"",(VLOOKUP(D48,代號!$N:$O,2,0)))</f>
        <v/>
      </c>
      <c r="R48" s="1"/>
    </row>
    <row r="49" spans="2:18" s="33" customFormat="1">
      <c r="B49" s="70"/>
      <c r="C49" s="127" t="s">
        <v>327</v>
      </c>
      <c r="D49" s="2" t="s">
        <v>145</v>
      </c>
      <c r="E49" s="45" t="s">
        <v>359</v>
      </c>
      <c r="F49" s="46"/>
      <c r="G49" s="46"/>
      <c r="H49" s="46"/>
      <c r="I49" s="46"/>
      <c r="J49" s="46"/>
      <c r="K49" s="46"/>
      <c r="L49" s="46"/>
      <c r="M49" s="46"/>
      <c r="N49" s="47">
        <f t="shared" si="6"/>
        <v>17</v>
      </c>
      <c r="O49" s="77" t="str">
        <f>$E$2&amp;"-"&amp;B49&amp;"-0"&amp;COUNTIF($B$9:B49,B49)&amp;"_tw"</f>
        <v>20200600--00_tw</v>
      </c>
      <c r="P49" s="79" t="str">
        <f>IF(ISNA(VLOOKUP(D49,代號!$N:$O,2,0)),"",(VLOOKUP(D49,代號!$N:$O,2,0)))</f>
        <v/>
      </c>
      <c r="R49" s="1"/>
    </row>
    <row r="50" spans="2:18" s="33" customFormat="1">
      <c r="B50" s="70">
        <f>IF(ISNA(VLOOKUP(D50,代號!$J:$K,2,0)),"",(VLOOKUP(D50,代號!$J:$K,2,0)))</f>
        <v>10201006</v>
      </c>
      <c r="C50" s="127" t="s">
        <v>327</v>
      </c>
      <c r="D50" s="2" t="s">
        <v>145</v>
      </c>
      <c r="E50" s="45" t="s">
        <v>360</v>
      </c>
      <c r="F50" s="46"/>
      <c r="G50" s="46"/>
      <c r="H50" s="46"/>
      <c r="I50" s="46"/>
      <c r="J50" s="46"/>
      <c r="K50" s="46"/>
      <c r="L50" s="46"/>
      <c r="M50" s="46"/>
      <c r="N50" s="47">
        <f t="shared" si="6"/>
        <v>25</v>
      </c>
      <c r="O50" s="77" t="str">
        <f>$E$2&amp;"-"&amp;B50&amp;"-0"&amp;COUNTIF($B$9:B50,B50)&amp;"_tw"</f>
        <v>20200600-10201006-018_tw</v>
      </c>
      <c r="P50" s="79" t="str">
        <f>IF(ISNA(VLOOKUP(D50,代號!$N:$O,2,0)),"",(VLOOKUP(D50,代號!$N:$O,2,0)))</f>
        <v/>
      </c>
      <c r="R50" s="1"/>
    </row>
    <row r="51" spans="2:18" s="33" customFormat="1">
      <c r="B51" s="70">
        <f>IF(ISNA(VLOOKUP(D51,代號!$J:$K,2,0)),"",(VLOOKUP(D51,代號!$J:$K,2,0)))</f>
        <v>10209001</v>
      </c>
      <c r="C51" s="121" t="s">
        <v>236</v>
      </c>
      <c r="D51" s="2" t="s">
        <v>100</v>
      </c>
      <c r="E51" s="45" t="s">
        <v>361</v>
      </c>
      <c r="F51" s="46"/>
      <c r="G51" s="46"/>
      <c r="H51" s="46"/>
      <c r="I51" s="46"/>
      <c r="J51" s="46"/>
      <c r="K51" s="46"/>
      <c r="L51" s="46"/>
      <c r="M51" s="46"/>
      <c r="N51" s="47">
        <f>LEN(E51)</f>
        <v>18</v>
      </c>
      <c r="O51" s="77" t="str">
        <f>$E$2&amp;"-"&amp;B51&amp;"-0"&amp;COUNTIF($B$9:B51,B51)&amp;"_tw"</f>
        <v>20200600-10209001-011_tw</v>
      </c>
      <c r="P51" s="79" t="str">
        <f>IF(ISNA(VLOOKUP(D51,代號!$N:$O,2,0)),"",(VLOOKUP(D51,代號!$N:$O,2,0)))</f>
        <v/>
      </c>
      <c r="R51" s="1"/>
    </row>
    <row r="52" spans="2:18" s="33" customFormat="1">
      <c r="B52" s="70">
        <f>IF(ISNA(VLOOKUP(D52,代號!$J:$K,2,0)),"",(VLOOKUP(D52,代號!$J:$K,2,0)))</f>
        <v>10201006</v>
      </c>
      <c r="C52" s="128" t="s">
        <v>362</v>
      </c>
      <c r="D52" s="2" t="s">
        <v>145</v>
      </c>
      <c r="E52" s="45" t="s">
        <v>372</v>
      </c>
      <c r="F52" s="46"/>
      <c r="G52" s="46"/>
      <c r="H52" s="46"/>
      <c r="I52" s="46"/>
      <c r="J52" s="46"/>
      <c r="K52" s="46"/>
      <c r="L52" s="46"/>
      <c r="M52" s="46"/>
      <c r="N52" s="47">
        <f>LEN(E52)</f>
        <v>19</v>
      </c>
      <c r="O52" s="77" t="str">
        <f>$E$2&amp;"-"&amp;B52&amp;"-0"&amp;COUNTIF($B$9:B52,B52)&amp;"_tw"</f>
        <v>20200600-10201006-019_tw</v>
      </c>
      <c r="P52" s="79" t="str">
        <f>IF(ISNA(VLOOKUP(D52,代號!$N:$O,2,0)),"",(VLOOKUP(D52,代號!$N:$O,2,0)))</f>
        <v/>
      </c>
      <c r="R52" s="1"/>
    </row>
    <row r="53" spans="2:18" s="33" customFormat="1">
      <c r="B53" s="70">
        <f>IF(ISNA(VLOOKUP(D53,代號!$J:$K,2,0)),"",(VLOOKUP(D53,代號!$J:$K,2,0)))</f>
        <v>10209001</v>
      </c>
      <c r="C53" s="121" t="s">
        <v>160</v>
      </c>
      <c r="D53" s="2" t="s">
        <v>100</v>
      </c>
      <c r="E53" s="45" t="s">
        <v>366</v>
      </c>
      <c r="F53" s="46"/>
      <c r="G53" s="46"/>
      <c r="H53" s="46"/>
      <c r="I53" s="46"/>
      <c r="J53" s="46"/>
      <c r="K53" s="46"/>
      <c r="L53" s="46"/>
      <c r="M53" s="46"/>
      <c r="N53" s="47">
        <f t="shared" ref="N53:N57" si="7">LEN(E53)</f>
        <v>10</v>
      </c>
      <c r="O53" s="77" t="str">
        <f>$E$2&amp;"-"&amp;B53&amp;"-0"&amp;COUNTIF($B$9:B53,B53)&amp;"_tw"</f>
        <v>20200600-10209001-012_tw</v>
      </c>
      <c r="P53" s="79" t="str">
        <f>IF(ISNA(VLOOKUP(D53,代號!$N:$O,2,0)),"",(VLOOKUP(D53,代號!$N:$O,2,0)))</f>
        <v/>
      </c>
      <c r="R53" s="1"/>
    </row>
    <row r="54" spans="2:18" s="33" customFormat="1">
      <c r="B54" s="70">
        <f>IF(ISNA(VLOOKUP(D54,代號!$J:$K,2,0)),"",(VLOOKUP(D54,代號!$J:$K,2,0)))</f>
        <v>10201006</v>
      </c>
      <c r="C54" s="127" t="s">
        <v>327</v>
      </c>
      <c r="D54" s="2" t="s">
        <v>367</v>
      </c>
      <c r="E54" s="45" t="s">
        <v>368</v>
      </c>
      <c r="F54" s="46"/>
      <c r="G54" s="46"/>
      <c r="H54" s="46"/>
      <c r="I54" s="46"/>
      <c r="J54" s="46"/>
      <c r="K54" s="46"/>
      <c r="L54" s="46"/>
      <c r="M54" s="46"/>
      <c r="N54" s="47">
        <f t="shared" si="7"/>
        <v>15</v>
      </c>
      <c r="O54" s="77" t="str">
        <f>$E$2&amp;"-"&amp;B54&amp;"-0"&amp;COUNTIF($B$9:B54,B54)&amp;"_tw"</f>
        <v>20200600-10201006-020_tw</v>
      </c>
      <c r="P54" s="79" t="str">
        <f>IF(ISNA(VLOOKUP(D54,代號!$N:$O,2,0)),"",(VLOOKUP(D54,代號!$N:$O,2,0)))</f>
        <v/>
      </c>
      <c r="R54" s="1"/>
    </row>
    <row r="55" spans="2:18" s="33" customFormat="1">
      <c r="B55" s="70">
        <f>IF(ISNA(VLOOKUP(D55,代號!$J:$K,2,0)),"",(VLOOKUP(D55,代號!$J:$K,2,0)))</f>
        <v>10209001</v>
      </c>
      <c r="C55" s="121" t="s">
        <v>329</v>
      </c>
      <c r="D55" s="2" t="s">
        <v>100</v>
      </c>
      <c r="E55" s="45" t="s">
        <v>370</v>
      </c>
      <c r="F55" s="46"/>
      <c r="G55" s="46"/>
      <c r="H55" s="46"/>
      <c r="I55" s="46"/>
      <c r="J55" s="46"/>
      <c r="K55" s="46"/>
      <c r="L55" s="46"/>
      <c r="M55" s="46"/>
      <c r="N55" s="47">
        <f t="shared" si="7"/>
        <v>12</v>
      </c>
      <c r="O55" s="77" t="str">
        <f>$E$2&amp;"-"&amp;B55&amp;"-0"&amp;COUNTIF($B$9:B55,B55)&amp;"_tw"</f>
        <v>20200600-10209001-013_tw</v>
      </c>
      <c r="P55" s="79" t="str">
        <f>IF(ISNA(VLOOKUP(D55,代號!$N:$O,2,0)),"",(VLOOKUP(D55,代號!$N:$O,2,0)))</f>
        <v/>
      </c>
      <c r="R55" s="1"/>
    </row>
    <row r="56" spans="2:18" s="33" customFormat="1">
      <c r="B56" s="70">
        <f>IF(ISNA(VLOOKUP(D56,代號!$J:$K,2,0)),"",(VLOOKUP(D56,代號!$J:$K,2,0)))</f>
        <v>10209001</v>
      </c>
      <c r="C56" s="121" t="s">
        <v>160</v>
      </c>
      <c r="D56" s="2" t="s">
        <v>100</v>
      </c>
      <c r="E56" s="45" t="s">
        <v>371</v>
      </c>
      <c r="F56" s="46"/>
      <c r="G56" s="46"/>
      <c r="H56" s="46"/>
      <c r="I56" s="46"/>
      <c r="J56" s="46"/>
      <c r="K56" s="46"/>
      <c r="L56" s="46"/>
      <c r="M56" s="46"/>
      <c r="N56" s="47">
        <f t="shared" si="7"/>
        <v>20</v>
      </c>
      <c r="O56" s="77" t="str">
        <f>$E$2&amp;"-"&amp;B56&amp;"-0"&amp;COUNTIF($B$9:B56,B56)&amp;"_tw"</f>
        <v>20200600-10209001-014_tw</v>
      </c>
      <c r="P56" s="79" t="str">
        <f>IF(ISNA(VLOOKUP(D56,代號!$N:$O,2,0)),"",(VLOOKUP(D56,代號!$N:$O,2,0)))</f>
        <v/>
      </c>
      <c r="R56" s="1"/>
    </row>
    <row r="57" spans="2:18" s="33" customFormat="1">
      <c r="B57" s="70">
        <f>IF(ISNA(VLOOKUP(D57,代號!$J:$K,2,0)),"",(VLOOKUP(D57,代號!$J:$K,2,0)))</f>
        <v>10201006</v>
      </c>
      <c r="C57" s="126" t="s">
        <v>364</v>
      </c>
      <c r="D57" s="2" t="s">
        <v>367</v>
      </c>
      <c r="E57" s="45" t="s">
        <v>412</v>
      </c>
      <c r="F57" s="46"/>
      <c r="G57" s="46"/>
      <c r="H57" s="46"/>
      <c r="I57" s="46"/>
      <c r="J57" s="46"/>
      <c r="K57" s="46"/>
      <c r="L57" s="46"/>
      <c r="M57" s="46"/>
      <c r="N57" s="47">
        <f t="shared" si="7"/>
        <v>28</v>
      </c>
      <c r="O57" s="77" t="str">
        <f>$E$2&amp;"-"&amp;B57&amp;"-0"&amp;COUNTIF($B$9:B57,B57)&amp;"_tw"</f>
        <v>20200600-10201006-021_tw</v>
      </c>
      <c r="P57" s="79" t="str">
        <f>IF(ISNA(VLOOKUP(D57,代號!$N:$O,2,0)),"",(VLOOKUP(D57,代號!$N:$O,2,0)))</f>
        <v/>
      </c>
      <c r="R57" s="1"/>
    </row>
    <row r="58" spans="2:18">
      <c r="B58" s="70"/>
      <c r="C58" s="72"/>
      <c r="D58" s="2"/>
      <c r="E58" s="45"/>
      <c r="F58" s="46"/>
      <c r="G58" s="46"/>
      <c r="H58" s="46"/>
      <c r="I58" s="46"/>
      <c r="J58" s="46"/>
      <c r="K58" s="46"/>
      <c r="L58" s="46"/>
      <c r="M58" s="46"/>
      <c r="N58" s="47"/>
      <c r="O58" s="77"/>
      <c r="P58" s="79"/>
    </row>
    <row r="59" spans="2:18" s="33" customFormat="1" ht="16.5">
      <c r="B59" s="70"/>
      <c r="C59" s="72"/>
      <c r="D59" s="131" t="s">
        <v>490</v>
      </c>
      <c r="E59" s="45" t="s">
        <v>491</v>
      </c>
      <c r="F59" s="46"/>
      <c r="G59" s="46"/>
      <c r="H59" s="46"/>
      <c r="I59" s="46"/>
      <c r="J59" s="46"/>
      <c r="K59" s="46"/>
      <c r="L59" s="46"/>
      <c r="M59" s="46"/>
      <c r="N59" s="47"/>
      <c r="O59" s="77"/>
      <c r="P59" s="79"/>
      <c r="R59" s="1"/>
    </row>
    <row r="60" spans="2:18" s="33" customFormat="1">
      <c r="B60" s="70">
        <f>IF(ISNA(VLOOKUP(D60,代號!$J:$K,2,0)),"",(VLOOKUP(D60,代號!$J:$K,2,0)))</f>
        <v>10201006</v>
      </c>
      <c r="C60" s="128" t="s">
        <v>362</v>
      </c>
      <c r="D60" s="2" t="s">
        <v>367</v>
      </c>
      <c r="E60" s="45" t="s">
        <v>492</v>
      </c>
      <c r="F60" s="46"/>
      <c r="G60" s="46"/>
      <c r="H60" s="46"/>
      <c r="I60" s="46"/>
      <c r="J60" s="46"/>
      <c r="K60" s="46"/>
      <c r="L60" s="46"/>
      <c r="M60" s="46"/>
      <c r="N60" s="47">
        <f t="shared" ref="N60" si="8">LEN(E60)</f>
        <v>19</v>
      </c>
      <c r="O60" s="77" t="str">
        <f>$E$2&amp;"-"&amp;B60&amp;"-0"&amp;COUNTIF($B$9:B60,B60)&amp;"_tw"</f>
        <v>20200600-10201006-022_tw</v>
      </c>
      <c r="P60" s="79" t="str">
        <f>IF(ISNA(VLOOKUP(D60,代號!$N:$O,2,0)),"",(VLOOKUP(D60,代號!$N:$O,2,0)))</f>
        <v/>
      </c>
      <c r="R60" s="1"/>
    </row>
    <row r="61" spans="2:18">
      <c r="B61" s="70">
        <f>IF(ISNA(VLOOKUP(D61,代號!$J:$K,2,0)),"",(VLOOKUP(D61,代號!$J:$K,2,0)))</f>
        <v>10201006</v>
      </c>
      <c r="C61" s="128" t="s">
        <v>362</v>
      </c>
      <c r="D61" s="2" t="s">
        <v>367</v>
      </c>
      <c r="E61" s="45" t="s">
        <v>493</v>
      </c>
      <c r="F61" s="46"/>
      <c r="G61" s="46"/>
      <c r="H61" s="46"/>
      <c r="I61" s="46"/>
      <c r="J61" s="46"/>
      <c r="K61" s="46"/>
      <c r="L61" s="46"/>
      <c r="M61" s="46"/>
      <c r="N61" s="47"/>
      <c r="O61" s="77"/>
      <c r="P61" s="79"/>
    </row>
    <row r="62" spans="2:18">
      <c r="B62" s="70">
        <f>IF(ISNA(VLOOKUP(D62,代號!$J:$K,2,0)),"",(VLOOKUP(D62,代號!$J:$K,2,0)))</f>
        <v>10209001</v>
      </c>
      <c r="C62" s="121" t="s">
        <v>239</v>
      </c>
      <c r="D62" s="2" t="s">
        <v>100</v>
      </c>
      <c r="E62" s="45" t="s">
        <v>494</v>
      </c>
      <c r="F62" s="46"/>
      <c r="G62" s="46"/>
      <c r="H62" s="46"/>
      <c r="I62" s="46"/>
      <c r="J62" s="46"/>
      <c r="K62" s="46"/>
      <c r="L62" s="46"/>
      <c r="M62" s="46"/>
      <c r="N62" s="47"/>
      <c r="O62" s="77"/>
      <c r="P62" s="79"/>
    </row>
    <row r="63" spans="2:18">
      <c r="B63" s="70"/>
      <c r="C63" s="72"/>
      <c r="D63" s="2"/>
      <c r="E63" s="45"/>
      <c r="F63" s="46"/>
      <c r="G63" s="46"/>
      <c r="H63" s="46"/>
      <c r="I63" s="46"/>
      <c r="J63" s="46"/>
      <c r="K63" s="46"/>
      <c r="L63" s="46"/>
      <c r="M63" s="46"/>
      <c r="N63" s="47"/>
      <c r="O63" s="77"/>
      <c r="P63" s="79"/>
    </row>
    <row r="64" spans="2:18">
      <c r="B64" s="70"/>
      <c r="C64" s="72"/>
      <c r="D64" s="2"/>
      <c r="E64" s="45"/>
      <c r="F64" s="46"/>
      <c r="G64" s="46"/>
      <c r="H64" s="46"/>
      <c r="I64" s="46"/>
      <c r="J64" s="46"/>
      <c r="K64" s="46"/>
      <c r="L64" s="46"/>
      <c r="M64" s="46"/>
      <c r="N64" s="47"/>
      <c r="O64" s="77"/>
      <c r="P64" s="79"/>
    </row>
    <row r="65" spans="2:16">
      <c r="B65" s="70"/>
      <c r="C65" s="72"/>
      <c r="D65" s="2"/>
      <c r="E65" s="45"/>
      <c r="F65" s="46"/>
      <c r="G65" s="46"/>
      <c r="H65" s="46"/>
      <c r="I65" s="46"/>
      <c r="J65" s="46"/>
      <c r="K65" s="46"/>
      <c r="L65" s="46"/>
      <c r="M65" s="46"/>
      <c r="N65" s="47"/>
      <c r="O65" s="77"/>
      <c r="P65" s="79"/>
    </row>
    <row r="66" spans="2:16">
      <c r="B66" s="70"/>
      <c r="C66" s="72"/>
      <c r="D66" s="2"/>
      <c r="E66" s="45"/>
      <c r="F66" s="46"/>
      <c r="G66" s="46"/>
      <c r="H66" s="46"/>
      <c r="I66" s="46"/>
      <c r="J66" s="46"/>
      <c r="K66" s="46"/>
      <c r="L66" s="46"/>
      <c r="M66" s="46"/>
      <c r="N66" s="47"/>
      <c r="O66" s="77"/>
      <c r="P66" s="79"/>
    </row>
    <row r="67" spans="2:16">
      <c r="B67" s="70"/>
      <c r="C67" s="72"/>
      <c r="D67" s="2"/>
      <c r="E67" s="45"/>
      <c r="F67" s="46"/>
      <c r="G67" s="46"/>
      <c r="H67" s="46"/>
      <c r="I67" s="46"/>
      <c r="J67" s="46"/>
      <c r="K67" s="46"/>
      <c r="L67" s="46"/>
      <c r="M67" s="46"/>
      <c r="N67" s="47"/>
      <c r="O67" s="77"/>
      <c r="P67" s="79"/>
    </row>
    <row r="68" spans="2:16">
      <c r="B68" s="70"/>
      <c r="C68" s="72"/>
      <c r="D68" s="2"/>
      <c r="E68" s="45"/>
      <c r="F68" s="46"/>
      <c r="G68" s="46"/>
      <c r="H68" s="46"/>
      <c r="I68" s="46"/>
      <c r="J68" s="46"/>
      <c r="K68" s="46"/>
      <c r="L68" s="46"/>
      <c r="M68" s="46"/>
      <c r="N68" s="47"/>
      <c r="O68" s="77"/>
      <c r="P68" s="79"/>
    </row>
    <row r="69" spans="2:16">
      <c r="B69" s="70"/>
      <c r="C69" s="72"/>
      <c r="D69" s="2"/>
      <c r="E69" s="45"/>
      <c r="F69" s="46"/>
      <c r="G69" s="46"/>
      <c r="H69" s="46"/>
      <c r="I69" s="46"/>
      <c r="J69" s="46"/>
      <c r="K69" s="46"/>
      <c r="L69" s="46"/>
      <c r="M69" s="46"/>
      <c r="N69" s="47"/>
      <c r="O69" s="77"/>
      <c r="P69" s="79"/>
    </row>
    <row r="70" spans="2:16">
      <c r="B70" s="70"/>
      <c r="C70" s="72"/>
      <c r="D70" s="2"/>
      <c r="E70" s="45"/>
      <c r="F70" s="46"/>
      <c r="G70" s="46"/>
      <c r="H70" s="46"/>
      <c r="I70" s="46"/>
      <c r="J70" s="46"/>
      <c r="K70" s="46"/>
      <c r="L70" s="46"/>
      <c r="M70" s="46"/>
      <c r="N70" s="47"/>
      <c r="O70" s="77"/>
      <c r="P70" s="79"/>
    </row>
    <row r="71" spans="2:16">
      <c r="B71" s="70"/>
      <c r="C71" s="72"/>
      <c r="D71" s="2"/>
      <c r="E71" s="45"/>
      <c r="F71" s="46"/>
      <c r="G71" s="46"/>
      <c r="H71" s="46"/>
      <c r="I71" s="46"/>
      <c r="J71" s="46"/>
      <c r="K71" s="46"/>
      <c r="L71" s="46"/>
      <c r="M71" s="46"/>
      <c r="N71" s="47"/>
      <c r="O71" s="77"/>
      <c r="P71" s="79"/>
    </row>
    <row r="72" spans="2:16">
      <c r="B72" s="70"/>
      <c r="C72" s="72"/>
      <c r="D72" s="2"/>
      <c r="E72" s="45"/>
      <c r="F72" s="46"/>
      <c r="G72" s="46"/>
      <c r="H72" s="46"/>
      <c r="I72" s="46"/>
      <c r="J72" s="46"/>
      <c r="K72" s="46"/>
      <c r="L72" s="46"/>
      <c r="M72" s="46"/>
      <c r="N72" s="47"/>
      <c r="O72" s="77"/>
      <c r="P72" s="79"/>
    </row>
    <row r="73" spans="2:16">
      <c r="B73" s="70"/>
      <c r="C73" s="72"/>
      <c r="D73" s="2"/>
      <c r="E73" s="45"/>
      <c r="F73" s="46"/>
      <c r="G73" s="46"/>
      <c r="H73" s="46"/>
      <c r="I73" s="46"/>
      <c r="J73" s="46"/>
      <c r="K73" s="46"/>
      <c r="L73" s="46"/>
      <c r="M73" s="46"/>
      <c r="N73" s="47"/>
      <c r="O73" s="77"/>
      <c r="P73" s="79"/>
    </row>
    <row r="74" spans="2:16">
      <c r="B74" s="70"/>
      <c r="C74" s="72"/>
      <c r="D74" s="2"/>
      <c r="E74" s="45"/>
      <c r="F74" s="46"/>
      <c r="G74" s="46"/>
      <c r="H74" s="46"/>
      <c r="I74" s="46"/>
      <c r="J74" s="46"/>
      <c r="K74" s="46"/>
      <c r="L74" s="46"/>
      <c r="M74" s="46"/>
      <c r="N74" s="47"/>
      <c r="O74" s="77"/>
      <c r="P74" s="79"/>
    </row>
  </sheetData>
  <autoFilter ref="B6:Q62">
    <filterColumn colId="3" showButton="0"/>
    <filterColumn colId="4" showButton="0"/>
    <filterColumn colId="5" showButton="0"/>
    <filterColumn colId="6" showButton="0"/>
    <filterColumn colId="7" showButton="0"/>
    <filterColumn colId="8" showButton="0"/>
    <filterColumn colId="9" showButton="0"/>
    <filterColumn colId="10" showButton="0"/>
  </autoFilter>
  <mergeCells count="6">
    <mergeCell ref="E6:M6"/>
    <mergeCell ref="E5:N5"/>
    <mergeCell ref="B4:C4"/>
    <mergeCell ref="E2:I2"/>
    <mergeCell ref="E3:I3"/>
    <mergeCell ref="E4:I4"/>
  </mergeCells>
  <phoneticPr fontId="11" type="noConversion"/>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代號!$G$19:$G$24</xm:f>
          </x14:formula1>
          <xm:sqref>C17 C20:C21 C24 C10 C35 C33 C40:C44 C46:C47 C51 C53 C55:C56 C62:C74 C29:C31 C58:C59 C12:C13 C14:C15</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8"/>
  <sheetViews>
    <sheetView topLeftCell="A4" workbookViewId="0">
      <selection activeCell="H27" sqref="H27"/>
    </sheetView>
  </sheetViews>
  <sheetFormatPr defaultColWidth="9.140625" defaultRowHeight="21.75"/>
  <cols>
    <col min="1" max="2" width="9.140625" style="3"/>
    <col min="3" max="3" width="9.85546875" style="3" customWidth="1"/>
    <col min="4" max="4" width="9.140625" style="3"/>
    <col min="5" max="5" width="9.28515625" style="3" bestFit="1" customWidth="1"/>
    <col min="6" max="6" width="11" style="3" bestFit="1" customWidth="1"/>
    <col min="7" max="7" width="19.140625" style="3" customWidth="1"/>
    <col min="8" max="8" width="31.85546875" style="3" customWidth="1"/>
    <col min="9" max="9" width="8.28515625" style="3" customWidth="1"/>
    <col min="10" max="10" width="38.140625" style="67" customWidth="1"/>
    <col min="11" max="11" width="21.85546875" style="67" customWidth="1"/>
    <col min="12" max="13" width="9.140625" style="3"/>
    <col min="14" max="14" width="12" style="3" customWidth="1"/>
    <col min="15" max="15" width="43" style="3" customWidth="1"/>
    <col min="16" max="16" width="12.7109375" style="3" customWidth="1"/>
    <col min="17" max="17" width="14.85546875" style="3" customWidth="1"/>
    <col min="18" max="16384" width="9.140625" style="3"/>
  </cols>
  <sheetData>
    <row r="1" spans="1:15" ht="27" customHeight="1">
      <c r="A1" s="3" t="s">
        <v>108</v>
      </c>
      <c r="E1" s="3" t="s">
        <v>109</v>
      </c>
      <c r="J1" s="51" t="s">
        <v>110</v>
      </c>
      <c r="K1" s="52" t="s">
        <v>111</v>
      </c>
      <c r="N1" s="3" t="s">
        <v>112</v>
      </c>
    </row>
    <row r="2" spans="1:15" ht="17.25">
      <c r="A2" s="43" t="s">
        <v>113</v>
      </c>
      <c r="B2" s="43" t="s">
        <v>114</v>
      </c>
      <c r="C2" s="43" t="s">
        <v>115</v>
      </c>
      <c r="E2" s="43" t="s">
        <v>113</v>
      </c>
      <c r="F2" s="43" t="s">
        <v>114</v>
      </c>
      <c r="G2" s="43" t="s">
        <v>115</v>
      </c>
      <c r="J2" s="53"/>
      <c r="K2" s="54" t="s">
        <v>116</v>
      </c>
      <c r="M2" s="3" t="s">
        <v>117</v>
      </c>
      <c r="N2" s="28" t="s">
        <v>118</v>
      </c>
    </row>
    <row r="3" spans="1:15" ht="17.25">
      <c r="A3" s="55">
        <v>0</v>
      </c>
      <c r="B3" s="55" t="s">
        <v>119</v>
      </c>
      <c r="C3" s="41" t="s">
        <v>120</v>
      </c>
      <c r="E3" s="4">
        <v>1</v>
      </c>
      <c r="F3" s="55" t="s">
        <v>121</v>
      </c>
      <c r="G3" s="41" t="s">
        <v>9</v>
      </c>
      <c r="J3" s="53"/>
      <c r="K3" s="56" t="s">
        <v>122</v>
      </c>
    </row>
    <row r="4" spans="1:15" ht="17.25">
      <c r="A4" s="55">
        <v>1</v>
      </c>
      <c r="B4" s="55" t="s">
        <v>123</v>
      </c>
      <c r="C4" s="41" t="s">
        <v>23</v>
      </c>
      <c r="E4" s="4">
        <v>2</v>
      </c>
      <c r="F4" s="55" t="s">
        <v>124</v>
      </c>
      <c r="G4" s="41" t="s">
        <v>10</v>
      </c>
      <c r="J4" s="53"/>
      <c r="K4" s="57" t="s">
        <v>125</v>
      </c>
      <c r="N4" s="84" t="s">
        <v>258</v>
      </c>
      <c r="O4" s="50" t="s">
        <v>126</v>
      </c>
    </row>
    <row r="5" spans="1:15" ht="17.25">
      <c r="A5" s="55">
        <v>2</v>
      </c>
      <c r="B5" s="55" t="s">
        <v>7</v>
      </c>
      <c r="C5" s="41" t="s">
        <v>127</v>
      </c>
      <c r="E5" s="4">
        <v>3</v>
      </c>
      <c r="F5" s="55" t="s">
        <v>128</v>
      </c>
      <c r="G5" s="41" t="s">
        <v>11</v>
      </c>
      <c r="J5" s="58" t="s">
        <v>129</v>
      </c>
      <c r="K5" s="59">
        <v>10201000</v>
      </c>
      <c r="N5" s="84" t="s">
        <v>259</v>
      </c>
      <c r="O5" s="83" t="s">
        <v>268</v>
      </c>
    </row>
    <row r="6" spans="1:15" ht="17.25">
      <c r="A6" s="55">
        <v>3</v>
      </c>
      <c r="B6" s="55" t="s">
        <v>130</v>
      </c>
      <c r="C6" s="41" t="s">
        <v>131</v>
      </c>
      <c r="E6" s="4">
        <v>4</v>
      </c>
      <c r="F6" s="55" t="s">
        <v>132</v>
      </c>
      <c r="G6" s="41" t="s">
        <v>12</v>
      </c>
      <c r="J6" s="58" t="s">
        <v>133</v>
      </c>
      <c r="K6" s="59">
        <v>10201001</v>
      </c>
      <c r="N6" s="84" t="s">
        <v>260</v>
      </c>
      <c r="O6" s="83" t="s">
        <v>267</v>
      </c>
    </row>
    <row r="7" spans="1:15" ht="17.25">
      <c r="A7" s="55">
        <v>4</v>
      </c>
      <c r="B7" s="55" t="s">
        <v>8</v>
      </c>
      <c r="C7" s="41" t="s">
        <v>134</v>
      </c>
      <c r="E7" s="4">
        <v>5</v>
      </c>
      <c r="F7" s="55" t="s">
        <v>135</v>
      </c>
      <c r="G7" s="41" t="s">
        <v>13</v>
      </c>
      <c r="J7" s="58" t="s">
        <v>103</v>
      </c>
      <c r="K7" s="59">
        <v>10201002</v>
      </c>
      <c r="N7" s="84" t="s">
        <v>261</v>
      </c>
      <c r="O7" s="83" t="s">
        <v>269</v>
      </c>
    </row>
    <row r="8" spans="1:15" ht="17.25">
      <c r="A8" s="55">
        <v>5</v>
      </c>
      <c r="B8" s="55" t="s">
        <v>136</v>
      </c>
      <c r="C8" s="41" t="s">
        <v>137</v>
      </c>
      <c r="E8" s="4">
        <v>6</v>
      </c>
      <c r="F8" s="55" t="s">
        <v>138</v>
      </c>
      <c r="G8" s="41" t="s">
        <v>14</v>
      </c>
      <c r="J8" s="58" t="s">
        <v>105</v>
      </c>
      <c r="K8" s="59">
        <v>10201003</v>
      </c>
      <c r="N8" s="84" t="s">
        <v>262</v>
      </c>
      <c r="O8" s="83" t="s">
        <v>263</v>
      </c>
    </row>
    <row r="9" spans="1:15" ht="17.25">
      <c r="A9" s="55">
        <v>6</v>
      </c>
      <c r="B9" s="55" t="s">
        <v>139</v>
      </c>
      <c r="C9" s="41" t="s">
        <v>140</v>
      </c>
      <c r="E9" s="4">
        <v>7</v>
      </c>
      <c r="F9" s="4" t="s">
        <v>141</v>
      </c>
      <c r="G9" s="41" t="s">
        <v>15</v>
      </c>
      <c r="J9" s="58" t="s">
        <v>142</v>
      </c>
      <c r="K9" s="59">
        <v>10201004</v>
      </c>
      <c r="N9" s="84" t="s">
        <v>279</v>
      </c>
      <c r="O9" s="83" t="s">
        <v>264</v>
      </c>
    </row>
    <row r="10" spans="1:15" ht="17.25">
      <c r="E10" s="4">
        <v>8</v>
      </c>
      <c r="F10" s="4" t="s">
        <v>143</v>
      </c>
      <c r="G10" s="41" t="s">
        <v>16</v>
      </c>
      <c r="J10" s="58" t="s">
        <v>107</v>
      </c>
      <c r="K10" s="59">
        <v>10201005</v>
      </c>
      <c r="N10" s="84" t="s">
        <v>280</v>
      </c>
      <c r="O10" s="83" t="s">
        <v>265</v>
      </c>
    </row>
    <row r="11" spans="1:15" ht="17.25">
      <c r="E11" s="4">
        <v>9</v>
      </c>
      <c r="F11" s="4" t="s">
        <v>144</v>
      </c>
      <c r="G11" s="41" t="s">
        <v>17</v>
      </c>
      <c r="J11" s="58" t="s">
        <v>145</v>
      </c>
      <c r="K11" s="59">
        <v>10201006</v>
      </c>
      <c r="N11" s="84" t="s">
        <v>273</v>
      </c>
      <c r="O11" s="83" t="s">
        <v>275</v>
      </c>
    </row>
    <row r="12" spans="1:15" ht="17.25">
      <c r="E12" s="4">
        <v>10</v>
      </c>
      <c r="F12" s="4" t="s">
        <v>146</v>
      </c>
      <c r="G12" s="41" t="s">
        <v>18</v>
      </c>
      <c r="J12" s="58" t="s">
        <v>84</v>
      </c>
      <c r="K12" s="59">
        <v>10201007</v>
      </c>
      <c r="N12" s="84" t="s">
        <v>282</v>
      </c>
      <c r="O12" s="83" t="s">
        <v>266</v>
      </c>
    </row>
    <row r="13" spans="1:15" ht="17.25">
      <c r="E13" s="4">
        <v>11</v>
      </c>
      <c r="F13" s="4" t="s">
        <v>147</v>
      </c>
      <c r="G13" s="41" t="s">
        <v>19</v>
      </c>
      <c r="J13" s="58" t="s">
        <v>85</v>
      </c>
      <c r="K13" s="59">
        <v>10201008</v>
      </c>
      <c r="N13" s="84" t="s">
        <v>270</v>
      </c>
      <c r="O13" s="83" t="s">
        <v>271</v>
      </c>
    </row>
    <row r="14" spans="1:15" ht="17.25">
      <c r="E14" s="4">
        <v>12</v>
      </c>
      <c r="F14" s="4" t="s">
        <v>148</v>
      </c>
      <c r="G14" s="41" t="s">
        <v>20</v>
      </c>
      <c r="J14" s="58" t="s">
        <v>149</v>
      </c>
      <c r="K14" s="59">
        <v>10201009</v>
      </c>
      <c r="N14" s="84" t="s">
        <v>272</v>
      </c>
      <c r="O14" s="83" t="s">
        <v>274</v>
      </c>
    </row>
    <row r="15" spans="1:15" ht="17.25">
      <c r="J15" s="58" t="s">
        <v>150</v>
      </c>
      <c r="K15" s="59">
        <v>10201010</v>
      </c>
      <c r="N15" s="84" t="s">
        <v>276</v>
      </c>
      <c r="O15" s="83" t="s">
        <v>277</v>
      </c>
    </row>
    <row r="16" spans="1:15" ht="17.25">
      <c r="J16" s="58" t="s">
        <v>151</v>
      </c>
      <c r="K16" s="59">
        <v>10201011</v>
      </c>
      <c r="N16" s="84" t="s">
        <v>278</v>
      </c>
      <c r="O16" s="83" t="s">
        <v>281</v>
      </c>
    </row>
    <row r="17" spans="5:15" ht="17.25">
      <c r="E17" s="3" t="s">
        <v>152</v>
      </c>
      <c r="F17" s="28" t="s">
        <v>153</v>
      </c>
      <c r="J17" s="58" t="s">
        <v>154</v>
      </c>
      <c r="K17" s="59">
        <v>10201012</v>
      </c>
      <c r="N17" s="49" t="s">
        <v>283</v>
      </c>
      <c r="O17" s="83" t="s">
        <v>284</v>
      </c>
    </row>
    <row r="18" spans="5:15" ht="17.25">
      <c r="E18" s="43" t="s">
        <v>155</v>
      </c>
      <c r="F18" s="43" t="s">
        <v>156</v>
      </c>
      <c r="G18" s="43" t="s">
        <v>157</v>
      </c>
      <c r="J18" s="58" t="s">
        <v>158</v>
      </c>
      <c r="K18" s="59">
        <v>10201013</v>
      </c>
      <c r="N18" s="84" t="s">
        <v>299</v>
      </c>
      <c r="O18" s="83" t="s">
        <v>300</v>
      </c>
    </row>
    <row r="19" spans="5:15" ht="17.25">
      <c r="E19" s="4">
        <v>1</v>
      </c>
      <c r="F19" s="55" t="s">
        <v>159</v>
      </c>
      <c r="G19" s="60" t="s">
        <v>160</v>
      </c>
      <c r="H19" s="29" t="s">
        <v>161</v>
      </c>
      <c r="J19" s="58" t="s">
        <v>162</v>
      </c>
      <c r="K19" s="59">
        <v>10201014</v>
      </c>
      <c r="N19" s="84"/>
      <c r="O19" s="83"/>
    </row>
    <row r="20" spans="5:15" ht="17.25">
      <c r="E20" s="4">
        <v>2</v>
      </c>
      <c r="F20" s="55" t="s">
        <v>138</v>
      </c>
      <c r="G20" s="60" t="s">
        <v>163</v>
      </c>
      <c r="H20" s="29" t="s">
        <v>164</v>
      </c>
      <c r="J20" s="58" t="s">
        <v>165</v>
      </c>
      <c r="K20" s="59">
        <v>10201015</v>
      </c>
      <c r="N20" s="84"/>
      <c r="O20" s="83"/>
    </row>
    <row r="21" spans="5:15" ht="17.25">
      <c r="E21" s="4">
        <v>3</v>
      </c>
      <c r="F21" s="55" t="s">
        <v>166</v>
      </c>
      <c r="G21" s="60" t="s">
        <v>167</v>
      </c>
      <c r="H21" s="29" t="s">
        <v>168</v>
      </c>
      <c r="J21" s="58" t="s">
        <v>169</v>
      </c>
      <c r="K21" s="59">
        <v>10201016</v>
      </c>
    </row>
    <row r="22" spans="5:15" ht="17.25">
      <c r="E22" s="4">
        <v>4</v>
      </c>
      <c r="F22" s="55" t="s">
        <v>170</v>
      </c>
      <c r="G22" s="60" t="s">
        <v>171</v>
      </c>
      <c r="H22" s="29" t="s">
        <v>172</v>
      </c>
      <c r="J22" s="58" t="s">
        <v>173</v>
      </c>
      <c r="K22" s="59">
        <v>10201017</v>
      </c>
    </row>
    <row r="23" spans="5:15" ht="17.25">
      <c r="E23" s="4">
        <v>5</v>
      </c>
      <c r="F23" s="55" t="s">
        <v>174</v>
      </c>
      <c r="G23" s="60" t="s">
        <v>175</v>
      </c>
      <c r="H23" s="29" t="s">
        <v>176</v>
      </c>
      <c r="J23" s="58" t="s">
        <v>177</v>
      </c>
      <c r="K23" s="59">
        <v>10201018</v>
      </c>
    </row>
    <row r="24" spans="5:15" ht="17.25">
      <c r="E24" s="4">
        <v>6</v>
      </c>
      <c r="F24" s="55" t="s">
        <v>135</v>
      </c>
      <c r="G24" s="60" t="s">
        <v>178</v>
      </c>
      <c r="H24" s="29" t="s">
        <v>179</v>
      </c>
      <c r="J24" s="58" t="s">
        <v>180</v>
      </c>
      <c r="K24" s="59">
        <v>10201019</v>
      </c>
    </row>
    <row r="25" spans="5:15" ht="17.25">
      <c r="E25" s="4">
        <v>7</v>
      </c>
      <c r="F25" s="116" t="s">
        <v>349</v>
      </c>
      <c r="G25" s="60"/>
      <c r="H25" s="29" t="s">
        <v>350</v>
      </c>
      <c r="J25" s="58" t="s">
        <v>181</v>
      </c>
      <c r="K25" s="59">
        <v>10201020</v>
      </c>
    </row>
    <row r="26" spans="5:15" ht="17.25">
      <c r="J26" s="58" t="s">
        <v>182</v>
      </c>
      <c r="K26" s="59">
        <v>10201021</v>
      </c>
    </row>
    <row r="27" spans="5:15" ht="17.25">
      <c r="E27" s="3" t="s">
        <v>183</v>
      </c>
      <c r="J27" s="58" t="s">
        <v>184</v>
      </c>
      <c r="K27" s="59">
        <v>10201022</v>
      </c>
    </row>
    <row r="28" spans="5:15" ht="17.25">
      <c r="E28" s="43" t="s">
        <v>185</v>
      </c>
      <c r="F28" s="43" t="s">
        <v>157</v>
      </c>
      <c r="G28" s="43" t="s">
        <v>186</v>
      </c>
      <c r="J28" s="58" t="s">
        <v>187</v>
      </c>
      <c r="K28" s="59">
        <v>10201023</v>
      </c>
    </row>
    <row r="29" spans="5:15" ht="17.25">
      <c r="E29" s="61">
        <v>1</v>
      </c>
      <c r="F29" s="62">
        <v>10201000</v>
      </c>
      <c r="G29" s="63" t="s">
        <v>188</v>
      </c>
      <c r="J29" s="58" t="s">
        <v>189</v>
      </c>
      <c r="K29" s="59">
        <v>10201024</v>
      </c>
    </row>
    <row r="30" spans="5:15" ht="17.25">
      <c r="E30" s="61">
        <v>2</v>
      </c>
      <c r="F30" s="62">
        <v>10201001</v>
      </c>
      <c r="G30" s="63" t="s">
        <v>190</v>
      </c>
      <c r="J30" s="58" t="s">
        <v>191</v>
      </c>
      <c r="K30" s="59">
        <v>10201025</v>
      </c>
    </row>
    <row r="31" spans="5:15" ht="17.25">
      <c r="E31" s="61">
        <v>3</v>
      </c>
      <c r="F31" s="62">
        <v>10201002</v>
      </c>
      <c r="G31" s="63" t="s">
        <v>192</v>
      </c>
      <c r="J31" s="58" t="s">
        <v>193</v>
      </c>
      <c r="K31" s="59">
        <v>10201026</v>
      </c>
    </row>
    <row r="32" spans="5:15" ht="17.25">
      <c r="E32" s="61">
        <v>4</v>
      </c>
      <c r="F32" s="62">
        <v>10201003</v>
      </c>
      <c r="G32" s="63" t="s">
        <v>194</v>
      </c>
      <c r="J32" s="58" t="s">
        <v>195</v>
      </c>
      <c r="K32" s="59">
        <v>10201027</v>
      </c>
    </row>
    <row r="33" spans="5:11" ht="17.25">
      <c r="E33" s="61">
        <v>5</v>
      </c>
      <c r="F33" s="62">
        <v>10201004</v>
      </c>
      <c r="G33" s="63" t="s">
        <v>196</v>
      </c>
      <c r="J33" s="58" t="s">
        <v>197</v>
      </c>
      <c r="K33" s="59">
        <v>10201028</v>
      </c>
    </row>
    <row r="34" spans="5:11" ht="17.25">
      <c r="E34" s="61">
        <v>6</v>
      </c>
      <c r="F34" s="62">
        <v>10201005</v>
      </c>
      <c r="G34" s="63" t="s">
        <v>97</v>
      </c>
      <c r="J34" s="58" t="s">
        <v>198</v>
      </c>
      <c r="K34" s="59">
        <v>10201029</v>
      </c>
    </row>
    <row r="35" spans="5:11" ht="17.25">
      <c r="E35" s="61">
        <v>7</v>
      </c>
      <c r="F35" s="62">
        <v>10201006</v>
      </c>
      <c r="G35" s="63" t="s">
        <v>199</v>
      </c>
      <c r="J35" s="58" t="s">
        <v>200</v>
      </c>
      <c r="K35" s="59">
        <v>10201030</v>
      </c>
    </row>
    <row r="36" spans="5:11" ht="17.25">
      <c r="E36" s="61">
        <v>8</v>
      </c>
      <c r="F36" s="64">
        <v>10209003</v>
      </c>
      <c r="G36" s="65" t="s">
        <v>22</v>
      </c>
      <c r="J36" s="58" t="s">
        <v>201</v>
      </c>
      <c r="K36" s="59">
        <v>10201031</v>
      </c>
    </row>
    <row r="37" spans="5:11" ht="17.25">
      <c r="E37" s="61">
        <v>9</v>
      </c>
      <c r="F37" s="64">
        <v>10209011</v>
      </c>
      <c r="G37" s="65" t="s">
        <v>83</v>
      </c>
      <c r="J37" s="58" t="s">
        <v>202</v>
      </c>
      <c r="K37" s="59">
        <v>10201032</v>
      </c>
    </row>
    <row r="38" spans="5:11" ht="17.25">
      <c r="E38" s="61">
        <v>10</v>
      </c>
      <c r="F38" s="64">
        <v>10209015</v>
      </c>
      <c r="G38" s="65" t="s">
        <v>79</v>
      </c>
      <c r="J38" s="58" t="s">
        <v>203</v>
      </c>
      <c r="K38" s="59">
        <v>10201033</v>
      </c>
    </row>
    <row r="39" spans="5:11" ht="17.25">
      <c r="E39" s="61">
        <v>11</v>
      </c>
      <c r="F39" s="64">
        <v>10209007</v>
      </c>
      <c r="G39" s="65" t="s">
        <v>204</v>
      </c>
      <c r="J39" s="58" t="s">
        <v>205</v>
      </c>
      <c r="K39" s="59">
        <v>10201034</v>
      </c>
    </row>
    <row r="40" spans="5:11" ht="17.25">
      <c r="E40" s="61">
        <v>12</v>
      </c>
      <c r="F40" s="64"/>
      <c r="G40" s="65" t="s">
        <v>206</v>
      </c>
      <c r="J40" s="58" t="s">
        <v>207</v>
      </c>
      <c r="K40" s="59">
        <v>10201035</v>
      </c>
    </row>
    <row r="41" spans="5:11" ht="17.25">
      <c r="E41" s="61">
        <v>13</v>
      </c>
      <c r="F41" s="64"/>
      <c r="G41" s="65" t="s">
        <v>208</v>
      </c>
      <c r="J41" s="58" t="s">
        <v>209</v>
      </c>
      <c r="K41" s="59">
        <v>10201036</v>
      </c>
    </row>
    <row r="42" spans="5:11" ht="17.25">
      <c r="E42" s="61">
        <v>14</v>
      </c>
      <c r="F42" s="64"/>
      <c r="G42" s="65" t="s">
        <v>210</v>
      </c>
      <c r="J42" s="58" t="s">
        <v>211</v>
      </c>
      <c r="K42" s="59">
        <v>10201037</v>
      </c>
    </row>
    <row r="43" spans="5:11" ht="17.25">
      <c r="E43" s="61">
        <v>15</v>
      </c>
      <c r="F43" s="64"/>
      <c r="G43" s="65" t="s">
        <v>212</v>
      </c>
      <c r="J43" s="58" t="s">
        <v>213</v>
      </c>
      <c r="K43" s="59">
        <v>10201038</v>
      </c>
    </row>
    <row r="44" spans="5:11" ht="17.25">
      <c r="E44" s="61">
        <v>16</v>
      </c>
      <c r="F44" s="64"/>
      <c r="G44" s="65" t="s">
        <v>214</v>
      </c>
      <c r="J44" s="58" t="s">
        <v>215</v>
      </c>
      <c r="K44" s="59">
        <v>10201039</v>
      </c>
    </row>
    <row r="45" spans="5:11" ht="17.25">
      <c r="E45" s="61"/>
      <c r="F45" s="61"/>
      <c r="G45" s="61"/>
      <c r="J45" s="58" t="s">
        <v>216</v>
      </c>
      <c r="K45" s="59">
        <v>10201040</v>
      </c>
    </row>
    <row r="46" spans="5:11" ht="17.25">
      <c r="E46" s="3" t="s">
        <v>256</v>
      </c>
      <c r="J46" s="58" t="s">
        <v>217</v>
      </c>
      <c r="K46" s="59">
        <v>10201041</v>
      </c>
    </row>
    <row r="47" spans="5:11" ht="17.25">
      <c r="E47" s="80"/>
      <c r="F47" s="80" t="s">
        <v>257</v>
      </c>
      <c r="G47" s="80" t="s">
        <v>240</v>
      </c>
      <c r="J47" s="58" t="s">
        <v>218</v>
      </c>
      <c r="K47" s="59">
        <v>10201042</v>
      </c>
    </row>
    <row r="48" spans="5:11" ht="17.25">
      <c r="E48" s="81">
        <v>1</v>
      </c>
      <c r="G48" s="82" t="s">
        <v>241</v>
      </c>
      <c r="J48" s="58" t="s">
        <v>219</v>
      </c>
      <c r="K48" s="59">
        <v>10201043</v>
      </c>
    </row>
    <row r="49" spans="5:11" ht="17.25">
      <c r="E49" s="81">
        <v>2</v>
      </c>
      <c r="F49" s="3">
        <v>40100001</v>
      </c>
      <c r="G49" s="82" t="s">
        <v>242</v>
      </c>
      <c r="J49" s="58" t="s">
        <v>220</v>
      </c>
      <c r="K49" s="59">
        <v>10201044</v>
      </c>
    </row>
    <row r="50" spans="5:11" ht="17.25">
      <c r="E50" s="81">
        <v>3</v>
      </c>
      <c r="G50" s="82" t="s">
        <v>243</v>
      </c>
      <c r="J50" s="58" t="s">
        <v>221</v>
      </c>
      <c r="K50" s="59">
        <v>10201045</v>
      </c>
    </row>
    <row r="51" spans="5:11" ht="17.25">
      <c r="E51" s="81">
        <v>4</v>
      </c>
      <c r="G51" s="82" t="s">
        <v>244</v>
      </c>
      <c r="J51" s="58" t="s">
        <v>222</v>
      </c>
      <c r="K51" s="59">
        <v>10201046</v>
      </c>
    </row>
    <row r="52" spans="5:11" ht="17.25">
      <c r="E52" s="81">
        <v>5</v>
      </c>
      <c r="F52" s="3">
        <v>40100011</v>
      </c>
      <c r="G52" s="82" t="s">
        <v>245</v>
      </c>
      <c r="J52" s="58" t="s">
        <v>223</v>
      </c>
      <c r="K52" s="59">
        <v>10201047</v>
      </c>
    </row>
    <row r="53" spans="5:11" ht="17.25">
      <c r="E53" s="81">
        <v>6</v>
      </c>
      <c r="G53" s="82" t="s">
        <v>246</v>
      </c>
      <c r="J53" s="58" t="s">
        <v>224</v>
      </c>
      <c r="K53" s="59">
        <v>10201048</v>
      </c>
    </row>
    <row r="54" spans="5:11" ht="17.25">
      <c r="E54" s="81">
        <v>7</v>
      </c>
      <c r="G54" s="82" t="s">
        <v>247</v>
      </c>
      <c r="J54" s="58" t="s">
        <v>225</v>
      </c>
      <c r="K54" s="59">
        <v>10201049</v>
      </c>
    </row>
    <row r="55" spans="5:11" ht="17.25">
      <c r="E55" s="81">
        <v>8</v>
      </c>
      <c r="G55" s="82" t="s">
        <v>248</v>
      </c>
      <c r="J55" s="58" t="s">
        <v>226</v>
      </c>
      <c r="K55" s="59">
        <v>10201050</v>
      </c>
    </row>
    <row r="56" spans="5:11" ht="17.25">
      <c r="E56" s="81">
        <v>9</v>
      </c>
      <c r="F56" s="3">
        <v>40100012</v>
      </c>
      <c r="G56" s="82" t="s">
        <v>249</v>
      </c>
      <c r="J56" s="58" t="e">
        <v>#N/A</v>
      </c>
      <c r="K56" s="59">
        <v>10201051</v>
      </c>
    </row>
    <row r="57" spans="5:11" ht="17.25">
      <c r="E57" s="81">
        <v>10</v>
      </c>
      <c r="F57" s="3">
        <v>40100013</v>
      </c>
      <c r="G57" s="82" t="s">
        <v>250</v>
      </c>
      <c r="J57" s="58" t="s">
        <v>227</v>
      </c>
      <c r="K57" s="59">
        <v>10209000</v>
      </c>
    </row>
    <row r="58" spans="5:11" ht="17.25">
      <c r="E58" s="81">
        <v>11</v>
      </c>
      <c r="F58" s="3">
        <v>40100014</v>
      </c>
      <c r="G58" s="82" t="s">
        <v>251</v>
      </c>
      <c r="J58" s="58" t="s">
        <v>21</v>
      </c>
      <c r="K58" s="59">
        <v>10209001</v>
      </c>
    </row>
    <row r="59" spans="5:11" ht="17.25">
      <c r="E59" s="81">
        <v>12</v>
      </c>
      <c r="F59" s="3">
        <v>40100015</v>
      </c>
      <c r="G59" s="82" t="s">
        <v>252</v>
      </c>
      <c r="J59" s="58" t="s">
        <v>228</v>
      </c>
      <c r="K59" s="59">
        <v>10209002</v>
      </c>
    </row>
    <row r="60" spans="5:11" ht="17.25">
      <c r="E60" s="81">
        <v>13</v>
      </c>
      <c r="F60" s="3">
        <v>40100016</v>
      </c>
      <c r="G60" s="82" t="s">
        <v>253</v>
      </c>
      <c r="J60" s="58" t="s">
        <v>104</v>
      </c>
      <c r="K60" s="59">
        <v>10209003</v>
      </c>
    </row>
    <row r="61" spans="5:11" ht="17.25">
      <c r="E61" s="81">
        <v>14</v>
      </c>
      <c r="F61" s="3">
        <v>40100017</v>
      </c>
      <c r="G61" s="82" t="s">
        <v>254</v>
      </c>
      <c r="J61" s="58" t="e">
        <v>#N/A</v>
      </c>
      <c r="K61" s="59">
        <v>10209004</v>
      </c>
    </row>
    <row r="62" spans="5:11" ht="17.25">
      <c r="E62" s="81">
        <v>15</v>
      </c>
      <c r="G62" s="82" t="s">
        <v>255</v>
      </c>
      <c r="J62" s="58" t="s">
        <v>86</v>
      </c>
      <c r="K62" s="59">
        <v>10209005</v>
      </c>
    </row>
    <row r="63" spans="5:11" ht="17.25">
      <c r="J63" s="58" t="s">
        <v>87</v>
      </c>
      <c r="K63" s="59">
        <v>10209006</v>
      </c>
    </row>
    <row r="64" spans="5:11" ht="17.25">
      <c r="J64" s="58" t="s">
        <v>229</v>
      </c>
      <c r="K64" s="59">
        <v>10209007</v>
      </c>
    </row>
    <row r="65" spans="10:11" ht="17.25">
      <c r="J65" s="58" t="s">
        <v>88</v>
      </c>
      <c r="K65" s="59">
        <v>10209008</v>
      </c>
    </row>
    <row r="66" spans="10:11" ht="17.25">
      <c r="J66" s="58" t="s">
        <v>89</v>
      </c>
      <c r="K66" s="59">
        <v>10209009</v>
      </c>
    </row>
    <row r="67" spans="10:11" ht="17.25">
      <c r="J67" s="58" t="s">
        <v>90</v>
      </c>
      <c r="K67" s="59">
        <v>10209010</v>
      </c>
    </row>
    <row r="68" spans="10:11" ht="17.25">
      <c r="J68" s="58" t="s">
        <v>83</v>
      </c>
      <c r="K68" s="59">
        <v>10209011</v>
      </c>
    </row>
    <row r="69" spans="10:11" ht="17.25">
      <c r="J69" s="58" t="s">
        <v>91</v>
      </c>
      <c r="K69" s="59">
        <v>10209012</v>
      </c>
    </row>
    <row r="70" spans="10:11" ht="17.25">
      <c r="J70" s="58" t="s">
        <v>92</v>
      </c>
      <c r="K70" s="59">
        <v>10209013</v>
      </c>
    </row>
    <row r="71" spans="10:11" ht="17.25">
      <c r="J71" s="58" t="s">
        <v>93</v>
      </c>
      <c r="K71" s="59">
        <v>10209014</v>
      </c>
    </row>
    <row r="72" spans="10:11" ht="17.25">
      <c r="J72" s="58" t="s">
        <v>79</v>
      </c>
      <c r="K72" s="59">
        <v>10209015</v>
      </c>
    </row>
    <row r="73" spans="10:11" ht="17.25">
      <c r="J73" s="58" t="s">
        <v>230</v>
      </c>
      <c r="K73" s="59">
        <v>10209016</v>
      </c>
    </row>
    <row r="74" spans="10:11" ht="17.25">
      <c r="J74" s="58" t="s">
        <v>231</v>
      </c>
      <c r="K74" s="59">
        <v>10209017</v>
      </c>
    </row>
    <row r="75" spans="10:11" ht="17.25">
      <c r="J75" s="58" t="s">
        <v>232</v>
      </c>
      <c r="K75" s="59">
        <v>10209018</v>
      </c>
    </row>
    <row r="76" spans="10:11" ht="17.25">
      <c r="J76" s="58" t="s">
        <v>106</v>
      </c>
      <c r="K76" s="59">
        <v>10209019</v>
      </c>
    </row>
    <row r="77" spans="10:11" ht="17.25">
      <c r="J77" s="58" t="s">
        <v>233</v>
      </c>
      <c r="K77" s="59">
        <v>10209020</v>
      </c>
    </row>
    <row r="78" spans="10:11" ht="17.25">
      <c r="J78" s="66"/>
      <c r="K78" s="66"/>
    </row>
  </sheetData>
  <phoneticPr fontId="11" type="noConversion"/>
  <hyperlinks>
    <hyperlink ref="N2" r:id="rId1"/>
    <hyperlink ref="F17" r:id="rId2"/>
  </hyperlinks>
  <pageMargins left="0.7" right="0.7" top="0.75" bottom="0.75" header="0.3" footer="0.3"/>
  <pageSetup paperSize="9" orientation="portrait"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63"/>
  <sheetViews>
    <sheetView zoomScale="115" zoomScaleNormal="115" workbookViewId="0">
      <pane xSplit="14" ySplit="6" topLeftCell="O7" activePane="bottomRight" state="frozen"/>
      <selection pane="topRight" activeCell="M1" sqref="M1"/>
      <selection pane="bottomLeft" activeCell="A6" sqref="A6"/>
      <selection pane="bottomRight" activeCell="A12" sqref="A12:XFD22"/>
    </sheetView>
  </sheetViews>
  <sheetFormatPr defaultColWidth="9.140625" defaultRowHeight="15.75"/>
  <cols>
    <col min="1" max="1" width="6.85546875" style="1" customWidth="1"/>
    <col min="2" max="2" width="10" style="39" customWidth="1"/>
    <col min="3" max="3" width="23.7109375" style="123" customWidth="1"/>
    <col min="4" max="4" width="10" style="1" customWidth="1"/>
    <col min="5" max="5" width="12.140625" style="1" customWidth="1"/>
    <col min="6" max="6" width="11.42578125" style="1" customWidth="1"/>
    <col min="7" max="8" width="9.140625" style="1"/>
    <col min="9" max="9" width="32.5703125" style="1" customWidth="1"/>
    <col min="10" max="13" width="5.85546875" style="1" customWidth="1"/>
    <col min="14" max="14" width="7.7109375" style="1" bestFit="1" customWidth="1"/>
    <col min="15" max="15" width="24" style="39" bestFit="1" customWidth="1"/>
    <col min="16" max="16" width="34.85546875" style="39" bestFit="1" customWidth="1"/>
    <col min="17" max="17" width="13.140625" style="5" customWidth="1"/>
    <col min="18" max="18" width="9.140625" style="1"/>
    <col min="19" max="19" width="12.85546875" style="1" customWidth="1"/>
    <col min="20" max="20" width="9.140625" style="5"/>
    <col min="21" max="16384" width="9.140625" style="1"/>
  </cols>
  <sheetData>
    <row r="1" spans="2:20" ht="16.5">
      <c r="B1" s="95" t="s">
        <v>291</v>
      </c>
      <c r="C1" s="117"/>
      <c r="D1" s="27"/>
      <c r="E1" s="27" t="s">
        <v>332</v>
      </c>
      <c r="F1" s="23"/>
      <c r="G1" s="30"/>
      <c r="H1" s="31"/>
      <c r="I1" s="23"/>
      <c r="N1" s="37"/>
      <c r="O1" s="73"/>
      <c r="T1" s="1"/>
    </row>
    <row r="2" spans="2:20">
      <c r="B2" s="94" t="s">
        <v>290</v>
      </c>
      <c r="C2" s="108"/>
      <c r="E2" s="150">
        <v>20200601</v>
      </c>
      <c r="F2" s="151"/>
      <c r="G2" s="151"/>
      <c r="H2" s="151"/>
      <c r="I2" s="152"/>
      <c r="M2" s="42" t="s">
        <v>94</v>
      </c>
      <c r="N2" s="42">
        <f>COUNTA(N7:N63)</f>
        <v>11</v>
      </c>
      <c r="O2" s="73"/>
      <c r="T2" s="1"/>
    </row>
    <row r="3" spans="2:20" ht="15.75" customHeight="1">
      <c r="B3" s="94" t="s">
        <v>292</v>
      </c>
      <c r="C3" s="109"/>
      <c r="E3" s="153" t="s">
        <v>310</v>
      </c>
      <c r="F3" s="154"/>
      <c r="G3" s="154"/>
      <c r="H3" s="154"/>
      <c r="I3" s="155"/>
      <c r="M3" s="42" t="s">
        <v>95</v>
      </c>
      <c r="N3" s="42">
        <f>SUM(N7:N63)</f>
        <v>193</v>
      </c>
      <c r="O3" s="73"/>
      <c r="T3" s="1"/>
    </row>
    <row r="4" spans="2:20" ht="15.75" customHeight="1">
      <c r="B4" s="156" t="s">
        <v>294</v>
      </c>
      <c r="C4" s="157"/>
      <c r="E4" s="153" t="s">
        <v>312</v>
      </c>
      <c r="F4" s="154"/>
      <c r="G4" s="154"/>
      <c r="H4" s="154"/>
      <c r="I4" s="154"/>
      <c r="M4" s="73"/>
      <c r="N4" s="73"/>
      <c r="O4" s="73"/>
      <c r="T4" s="1"/>
    </row>
    <row r="5" spans="2:20" ht="26.25" customHeight="1">
      <c r="B5" s="68"/>
      <c r="C5" s="118"/>
      <c r="E5" s="158" t="s">
        <v>96</v>
      </c>
      <c r="F5" s="159"/>
      <c r="G5" s="159"/>
      <c r="H5" s="159"/>
      <c r="I5" s="159"/>
      <c r="J5" s="159"/>
      <c r="K5" s="159"/>
      <c r="L5" s="159"/>
      <c r="M5" s="159"/>
      <c r="N5" s="160"/>
      <c r="O5" s="73"/>
      <c r="T5" s="1"/>
    </row>
    <row r="6" spans="2:20" s="39" customFormat="1" ht="13.5">
      <c r="B6" s="69" t="s">
        <v>234</v>
      </c>
      <c r="C6" s="119" t="s">
        <v>235</v>
      </c>
      <c r="D6" s="96" t="s">
        <v>293</v>
      </c>
      <c r="E6" s="147" t="s">
        <v>6</v>
      </c>
      <c r="F6" s="148"/>
      <c r="G6" s="148"/>
      <c r="H6" s="148"/>
      <c r="I6" s="148"/>
      <c r="J6" s="148"/>
      <c r="K6" s="148"/>
      <c r="L6" s="148"/>
      <c r="M6" s="149"/>
      <c r="N6" s="102" t="s">
        <v>24</v>
      </c>
      <c r="O6" s="102" t="s">
        <v>237</v>
      </c>
      <c r="P6" s="102" t="s">
        <v>238</v>
      </c>
      <c r="Q6" s="78" t="s">
        <v>5</v>
      </c>
      <c r="T6" s="40"/>
    </row>
    <row r="7" spans="2:20">
      <c r="B7" s="70" t="str">
        <f>IF(ISNA(VLOOKUP(D7,代號!$J:$K,2,0)),"",(VLOOKUP(D7,代號!$J:$K,2,0)))</f>
        <v/>
      </c>
      <c r="C7" s="120"/>
      <c r="D7" s="35" t="s">
        <v>98</v>
      </c>
      <c r="E7" s="48" t="s">
        <v>312</v>
      </c>
      <c r="F7" s="46"/>
      <c r="G7" s="46"/>
      <c r="H7" s="46"/>
      <c r="I7" s="46"/>
      <c r="J7" s="46"/>
      <c r="K7" s="46"/>
      <c r="L7" s="46"/>
      <c r="M7" s="47"/>
      <c r="N7" s="47"/>
      <c r="O7" s="75"/>
      <c r="P7" s="79" t="str">
        <f>IF(ISNA(VLOOKUP(D7,代號!$N:$O,2,0)),"",(VLOOKUP(D7,代號!$N:$O,2,0)))</f>
        <v>ChangeBG(100010);</v>
      </c>
    </row>
    <row r="8" spans="2:20">
      <c r="B8" s="70" t="str">
        <f>IF(ISNA(VLOOKUP(D8,代號!$J:$K,2,0)),"",(VLOOKUP(D8,代號!$J:$K,2,0)))</f>
        <v/>
      </c>
      <c r="C8" s="120"/>
      <c r="D8" s="35" t="s">
        <v>99</v>
      </c>
      <c r="E8" s="44" t="s">
        <v>313</v>
      </c>
      <c r="F8" s="46"/>
      <c r="G8" s="46"/>
      <c r="H8" s="46"/>
      <c r="I8" s="46"/>
      <c r="J8" s="46"/>
      <c r="K8" s="46"/>
      <c r="L8" s="46"/>
      <c r="M8" s="46"/>
      <c r="N8" s="47"/>
      <c r="O8" s="76"/>
      <c r="P8" s="79" t="str">
        <f>IF(ISNA(VLOOKUP(D8,代號!$N:$O,2,0)),"",(VLOOKUP(D8,代號!$N:$O,2,0)))</f>
        <v xml:space="preserve">PlayBGM(200001); </v>
      </c>
    </row>
    <row r="9" spans="2:20">
      <c r="B9" s="70" t="str">
        <f>IF(ISNA(VLOOKUP(D9,代號!$J:$K,2,0)),"",(VLOOKUP(D9,代號!$J:$K,2,0)))</f>
        <v/>
      </c>
      <c r="C9" s="120"/>
      <c r="D9" s="2" t="s">
        <v>102</v>
      </c>
      <c r="E9" s="45" t="s">
        <v>314</v>
      </c>
      <c r="F9" s="46"/>
      <c r="G9" s="46"/>
      <c r="H9" s="46"/>
      <c r="I9" s="46"/>
      <c r="J9" s="46"/>
      <c r="K9" s="46"/>
      <c r="L9" s="46"/>
      <c r="M9" s="47"/>
      <c r="N9" s="47">
        <f>LEN(E9)</f>
        <v>19</v>
      </c>
      <c r="O9" s="77"/>
      <c r="P9" s="79" t="str">
        <f>IF(ISNA(VLOOKUP(D9,代號!$N:$O,2,0)),"",(VLOOKUP(D9,代號!$N:$O,2,0)))</f>
        <v/>
      </c>
      <c r="R9" s="38"/>
    </row>
    <row r="10" spans="2:20">
      <c r="B10" s="70" t="str">
        <f>IF(ISNA(VLOOKUP(D10,代號!$J:$K,2,0)),"",(VLOOKUP(D10,代號!$J:$K,2,0)))</f>
        <v/>
      </c>
      <c r="C10" s="121"/>
      <c r="D10" s="2" t="s">
        <v>102</v>
      </c>
      <c r="E10" s="45" t="s">
        <v>315</v>
      </c>
      <c r="F10" s="46"/>
      <c r="G10" s="46"/>
      <c r="H10" s="46"/>
      <c r="I10" s="46"/>
      <c r="J10" s="46"/>
      <c r="K10" s="46"/>
      <c r="L10" s="46"/>
      <c r="M10" s="47"/>
      <c r="N10" s="47">
        <f t="shared" ref="N10:N12" si="0">LEN(E10)</f>
        <v>15</v>
      </c>
      <c r="O10" s="77" t="str">
        <f>$E$2&amp;"-"&amp;B10&amp;"-0"&amp;COUNTIF($B$9:B10,B10)&amp;"_tw"</f>
        <v>20200601--02_tw</v>
      </c>
      <c r="P10" s="79" t="str">
        <f>IF(ISNA(VLOOKUP(D10,代號!$N:$O,2,0)),"",(VLOOKUP(D10,代號!$N:$O,2,0)))</f>
        <v/>
      </c>
      <c r="R10" s="38"/>
    </row>
    <row r="11" spans="2:20">
      <c r="B11" s="70" t="str">
        <f>IF(ISNA(VLOOKUP(D11,代號!$J:$K,2,0)),"",(VLOOKUP(D11,代號!$J:$K,2,0)))</f>
        <v/>
      </c>
      <c r="C11" s="120"/>
      <c r="D11" s="35" t="s">
        <v>330</v>
      </c>
      <c r="E11" s="44" t="s">
        <v>334</v>
      </c>
      <c r="F11" s="46"/>
      <c r="G11" s="46"/>
      <c r="H11" s="46"/>
      <c r="I11" s="46"/>
      <c r="J11" s="46"/>
      <c r="K11" s="46"/>
      <c r="L11" s="46"/>
      <c r="M11" s="46"/>
      <c r="N11" s="47"/>
      <c r="O11" s="76"/>
      <c r="P11" s="79" t="str">
        <f>IF(ISNA(VLOOKUP(D11,代號!$N:$O,2,0)),"",(VLOOKUP(D11,代號!$N:$O,2,0)))</f>
        <v xml:space="preserve">PlaySE(301001); </v>
      </c>
    </row>
    <row r="12" spans="2:20" s="33" customFormat="1">
      <c r="B12" s="70">
        <f>IF(ISNA(VLOOKUP(D12,代號!$J:$K,2,0)),"",(VLOOKUP(D12,代號!$J:$K,2,0)))</f>
        <v>10209001</v>
      </c>
      <c r="C12" s="121" t="s">
        <v>329</v>
      </c>
      <c r="D12" s="2" t="s">
        <v>100</v>
      </c>
      <c r="E12" s="45" t="s">
        <v>339</v>
      </c>
      <c r="F12" s="46"/>
      <c r="G12" s="46"/>
      <c r="H12" s="46"/>
      <c r="I12" s="46"/>
      <c r="J12" s="46"/>
      <c r="K12" s="46"/>
      <c r="L12" s="46"/>
      <c r="M12" s="46"/>
      <c r="N12" s="47">
        <f t="shared" si="0"/>
        <v>12</v>
      </c>
      <c r="O12" s="77" t="str">
        <f>$E$2&amp;"-"&amp;B12&amp;"-0"&amp;COUNTIF($B$9:B12,B12)&amp;"_tw"</f>
        <v>20200601-10209001-01_tw</v>
      </c>
      <c r="P12" s="79" t="str">
        <f>IF(ISNA(VLOOKUP(D12,代號!$N:$O,2,0)),"",(VLOOKUP(D12,代號!$N:$O,2,0)))</f>
        <v/>
      </c>
      <c r="R12" s="1"/>
    </row>
    <row r="13" spans="2:20" s="33" customFormat="1">
      <c r="B13" s="70" t="str">
        <f>IF(ISNA(VLOOKUP(D13,代號!$J:$K,2,0)),"",(VLOOKUP(D13,代號!$J:$K,2,0)))</f>
        <v/>
      </c>
      <c r="C13" s="121"/>
      <c r="D13" s="35" t="s">
        <v>258</v>
      </c>
      <c r="E13" s="45"/>
      <c r="F13" s="46"/>
      <c r="G13" s="46"/>
      <c r="H13" s="46"/>
      <c r="I13" s="46"/>
      <c r="J13" s="46"/>
      <c r="K13" s="46"/>
      <c r="L13" s="46"/>
      <c r="M13" s="46"/>
      <c r="N13" s="47"/>
      <c r="O13" s="77" t="str">
        <f>$E$2&amp;"-"&amp;B13&amp;"-0"&amp;COUNTIF($B$9:B13,B13)&amp;"_tw"</f>
        <v>20200601--04_tw</v>
      </c>
      <c r="P13" s="79" t="str">
        <f>IF(ISNA(VLOOKUP(D13,代號!$N:$O,2,0)),"",(VLOOKUP(D13,代號!$N:$O,2,0)))</f>
        <v>ControlNPC(10209002,FadeIn,M);</v>
      </c>
      <c r="R13" s="1"/>
    </row>
    <row r="14" spans="2:20" s="33" customFormat="1">
      <c r="B14" s="70">
        <f>IF(ISNA(VLOOKUP(D14,代號!$J:$K,2,0)),"",(VLOOKUP(D14,代號!$J:$K,2,0)))</f>
        <v>10201006</v>
      </c>
      <c r="C14" s="122" t="s">
        <v>324</v>
      </c>
      <c r="D14" s="2" t="s">
        <v>145</v>
      </c>
      <c r="E14" s="45" t="s">
        <v>341</v>
      </c>
      <c r="F14" s="46"/>
      <c r="G14" s="46"/>
      <c r="H14" s="46"/>
      <c r="I14" s="46"/>
      <c r="J14" s="46"/>
      <c r="K14" s="46"/>
      <c r="L14" s="46"/>
      <c r="M14" s="46"/>
      <c r="N14" s="47">
        <f>LEN(E14)</f>
        <v>22</v>
      </c>
      <c r="O14" s="77" t="str">
        <f>$E$2&amp;"-"&amp;B14&amp;"-0"&amp;COUNTIF($B$9:B14,B14)&amp;"_tw"</f>
        <v>20200601-10201006-01_tw</v>
      </c>
      <c r="P14" s="79" t="str">
        <f>IF(ISNA(VLOOKUP(D14,代號!$N:$O,2,0)),"",(VLOOKUP(D14,代號!$N:$O,2,0)))</f>
        <v/>
      </c>
      <c r="R14" s="1"/>
    </row>
    <row r="15" spans="2:20" s="33" customFormat="1">
      <c r="B15" s="70">
        <f>IF(ISNA(VLOOKUP(D15,代號!$J:$K,2,0)),"",(VLOOKUP(D15,代號!$J:$K,2,0)))</f>
        <v>10209001</v>
      </c>
      <c r="C15" s="121" t="s">
        <v>236</v>
      </c>
      <c r="D15" s="2" t="s">
        <v>101</v>
      </c>
      <c r="E15" s="45" t="s">
        <v>340</v>
      </c>
      <c r="F15" s="46"/>
      <c r="G15" s="46"/>
      <c r="H15" s="46"/>
      <c r="I15" s="46"/>
      <c r="J15" s="46"/>
      <c r="K15" s="46"/>
      <c r="L15" s="46"/>
      <c r="M15" s="46"/>
      <c r="N15" s="47">
        <f t="shared" ref="N15:N18" si="1">LEN(E15)</f>
        <v>20</v>
      </c>
      <c r="O15" s="77" t="str">
        <f>$E$2&amp;"-"&amp;B15&amp;"-0"&amp;COUNTIF($B$9:B15,B15)&amp;"_tw"</f>
        <v>20200601-10209001-02_tw</v>
      </c>
      <c r="P15" s="79" t="str">
        <f>IF(ISNA(VLOOKUP(D15,代號!$N:$O,2,0)),"",(VLOOKUP(D15,代號!$N:$O,2,0)))</f>
        <v/>
      </c>
      <c r="R15" s="1"/>
    </row>
    <row r="16" spans="2:20" s="33" customFormat="1">
      <c r="B16" s="70">
        <f>IF(ISNA(VLOOKUP(D16,代號!$J:$K,2,0)),"",(VLOOKUP(D16,代號!$J:$K,2,0)))</f>
        <v>10201006</v>
      </c>
      <c r="C16" s="124" t="s">
        <v>324</v>
      </c>
      <c r="D16" s="2" t="s">
        <v>145</v>
      </c>
      <c r="E16" s="45" t="s">
        <v>348</v>
      </c>
      <c r="F16" s="46"/>
      <c r="G16" s="46"/>
      <c r="H16" s="46"/>
      <c r="I16" s="46"/>
      <c r="J16" s="46"/>
      <c r="K16" s="46"/>
      <c r="L16" s="46"/>
      <c r="M16" s="46"/>
      <c r="N16" s="47">
        <f t="shared" si="1"/>
        <v>18</v>
      </c>
      <c r="O16" s="77" t="str">
        <f>$E$2&amp;"-"&amp;B16&amp;"-0"&amp;COUNTIF($B$9:B16,B16)&amp;"_tw"</f>
        <v>20200601-10201006-02_tw</v>
      </c>
      <c r="P16" s="79" t="str">
        <f>IF(ISNA(VLOOKUP(D16,代號!$N:$O,2,0)),"",(VLOOKUP(D16,代號!$N:$O,2,0)))</f>
        <v/>
      </c>
      <c r="R16" s="1"/>
    </row>
    <row r="17" spans="2:18" s="33" customFormat="1">
      <c r="B17" s="70"/>
      <c r="C17" s="121" t="s">
        <v>236</v>
      </c>
      <c r="D17" s="2" t="s">
        <v>100</v>
      </c>
      <c r="E17" s="45" t="s">
        <v>342</v>
      </c>
      <c r="F17" s="46"/>
      <c r="G17" s="46"/>
      <c r="H17" s="46"/>
      <c r="I17" s="46"/>
      <c r="J17" s="46"/>
      <c r="K17" s="46"/>
      <c r="L17" s="46"/>
      <c r="M17" s="46"/>
      <c r="N17" s="47">
        <f t="shared" si="1"/>
        <v>27</v>
      </c>
      <c r="O17" s="77" t="str">
        <f>$E$2&amp;"-"&amp;B17&amp;"-0"&amp;COUNTIF($B$9:B17,B17)&amp;"_tw"</f>
        <v>20200601--00_tw</v>
      </c>
      <c r="P17" s="79" t="str">
        <f>IF(ISNA(VLOOKUP(D17,代號!$N:$O,2,0)),"",(VLOOKUP(D17,代號!$N:$O,2,0)))</f>
        <v/>
      </c>
      <c r="R17" s="1"/>
    </row>
    <row r="18" spans="2:18" s="33" customFormat="1">
      <c r="B18" s="70">
        <f>IF(ISNA(VLOOKUP(D18,代號!$J:$K,2,0)),"",(VLOOKUP(D18,代號!$J:$K,2,0)))</f>
        <v>10201006</v>
      </c>
      <c r="C18" s="124" t="s">
        <v>327</v>
      </c>
      <c r="D18" s="2" t="s">
        <v>145</v>
      </c>
      <c r="E18" s="45" t="s">
        <v>343</v>
      </c>
      <c r="F18" s="46"/>
      <c r="G18" s="46"/>
      <c r="H18" s="46"/>
      <c r="I18" s="46"/>
      <c r="J18" s="46"/>
      <c r="K18" s="46"/>
      <c r="L18" s="46"/>
      <c r="M18" s="46"/>
      <c r="N18" s="47">
        <f t="shared" si="1"/>
        <v>9</v>
      </c>
      <c r="O18" s="77" t="str">
        <f>$E$2&amp;"-"&amp;B18&amp;"-0"&amp;COUNTIF($B$9:B18,B18)&amp;"_tw"</f>
        <v>20200601-10201006-03_tw</v>
      </c>
      <c r="P18" s="79" t="str">
        <f>IF(ISNA(VLOOKUP(D18,代號!$N:$O,2,0)),"",(VLOOKUP(D18,代號!$N:$O,2,0)))</f>
        <v/>
      </c>
      <c r="R18" s="1"/>
    </row>
    <row r="19" spans="2:18" s="33" customFormat="1">
      <c r="B19" s="70">
        <f>IF(ISNA(VLOOKUP(D19,代號!$J:$K,2,0)),"",(VLOOKUP(D19,代號!$J:$K,2,0)))</f>
        <v>10201006</v>
      </c>
      <c r="C19" s="124" t="s">
        <v>327</v>
      </c>
      <c r="D19" s="2" t="s">
        <v>145</v>
      </c>
      <c r="E19" s="45" t="s">
        <v>344</v>
      </c>
      <c r="F19" s="46"/>
      <c r="G19" s="46"/>
      <c r="H19" s="46"/>
      <c r="I19" s="46"/>
      <c r="J19" s="46"/>
      <c r="K19" s="46"/>
      <c r="L19" s="46"/>
      <c r="M19" s="46"/>
      <c r="N19" s="47">
        <f>LEN(E19)</f>
        <v>21</v>
      </c>
      <c r="O19" s="77" t="str">
        <f>$E$2&amp;"-"&amp;B19&amp;"-0"&amp;COUNTIF($B$9:B19,B19)&amp;"_tw"</f>
        <v>20200601-10201006-04_tw</v>
      </c>
      <c r="P19" s="79" t="str">
        <f>IF(ISNA(VLOOKUP(D19,代號!$N:$O,2,0)),"",(VLOOKUP(D19,代號!$N:$O,2,0)))</f>
        <v/>
      </c>
      <c r="R19" s="1"/>
    </row>
    <row r="20" spans="2:18" s="33" customFormat="1">
      <c r="B20" s="70">
        <f>IF(ISNA(VLOOKUP(D20,代號!$J:$K,2,0)),"",(VLOOKUP(D20,代號!$J:$K,2,0)))</f>
        <v>10201006</v>
      </c>
      <c r="C20" s="124" t="s">
        <v>327</v>
      </c>
      <c r="D20" s="2" t="s">
        <v>145</v>
      </c>
      <c r="E20" s="45" t="s">
        <v>345</v>
      </c>
      <c r="F20" s="46"/>
      <c r="G20" s="46"/>
      <c r="H20" s="46"/>
      <c r="I20" s="46"/>
      <c r="J20" s="46"/>
      <c r="K20" s="46"/>
      <c r="L20" s="46"/>
      <c r="M20" s="46"/>
      <c r="N20" s="47">
        <f>LEN(E20)</f>
        <v>17</v>
      </c>
      <c r="O20" s="77" t="str">
        <f>$E$2&amp;"-"&amp;B20&amp;"-0"&amp;COUNTIF($B$9:B20,B20)&amp;"_tw"</f>
        <v>20200601-10201006-05_tw</v>
      </c>
      <c r="P20" s="79" t="str">
        <f>IF(ISNA(VLOOKUP(D20,代號!$N:$O,2,0)),"",(VLOOKUP(D20,代號!$N:$O,2,0)))</f>
        <v/>
      </c>
      <c r="R20" s="1"/>
    </row>
    <row r="21" spans="2:18" s="33" customFormat="1">
      <c r="B21" s="70">
        <f>IF(ISNA(VLOOKUP(D21,代號!$J:$K,2,0)),"",(VLOOKUP(D21,代號!$J:$K,2,0)))</f>
        <v>10201006</v>
      </c>
      <c r="C21" s="124" t="s">
        <v>326</v>
      </c>
      <c r="D21" s="2" t="s">
        <v>145</v>
      </c>
      <c r="E21" s="45" t="s">
        <v>346</v>
      </c>
      <c r="F21" s="46"/>
      <c r="G21" s="46"/>
      <c r="H21" s="46"/>
      <c r="I21" s="46"/>
      <c r="J21" s="46"/>
      <c r="K21" s="46"/>
      <c r="L21" s="46"/>
      <c r="M21" s="46"/>
      <c r="N21" s="47">
        <f>LEN(E21)</f>
        <v>13</v>
      </c>
      <c r="O21" s="77" t="str">
        <f>$E$2&amp;"-"&amp;B21&amp;"-0"&amp;COUNTIF($B$9:B21,B21)&amp;"_tw"</f>
        <v>20200601-10201006-06_tw</v>
      </c>
      <c r="P21" s="79" t="str">
        <f>IF(ISNA(VLOOKUP(D21,代號!$N:$O,2,0)),"",(VLOOKUP(D21,代號!$N:$O,2,0)))</f>
        <v/>
      </c>
      <c r="R21" s="1"/>
    </row>
    <row r="22" spans="2:18" s="33" customFormat="1">
      <c r="B22" s="70">
        <f>IF(ISNA(VLOOKUP(D22,代號!$J:$K,2,0)),"",(VLOOKUP(D22,代號!$J:$K,2,0)))</f>
        <v>10209001</v>
      </c>
      <c r="C22" s="121" t="s">
        <v>239</v>
      </c>
      <c r="D22" s="2" t="s">
        <v>100</v>
      </c>
      <c r="E22" s="45" t="s">
        <v>347</v>
      </c>
      <c r="F22" s="46"/>
      <c r="G22" s="46"/>
      <c r="H22" s="46"/>
      <c r="I22" s="46"/>
      <c r="J22" s="46"/>
      <c r="K22" s="46"/>
      <c r="L22" s="46"/>
      <c r="M22" s="46"/>
      <c r="N22" s="47"/>
      <c r="O22" s="77" t="str">
        <f>$E$2&amp;"-"&amp;B22&amp;"-0"&amp;COUNTIF($B$9:B22,B22)&amp;"_tw"</f>
        <v>20200601-10209001-03_tw</v>
      </c>
      <c r="P22" s="79" t="str">
        <f>IF(ISNA(VLOOKUP(D22,代號!$N:$O,2,0)),"",(VLOOKUP(D22,代號!$N:$O,2,0)))</f>
        <v/>
      </c>
      <c r="R22" s="1"/>
    </row>
    <row r="23" spans="2:18" s="33" customFormat="1">
      <c r="B23" s="70" t="str">
        <f>IF(ISNA(VLOOKUP(D23,代號!$J:$K,2,0)),"",(VLOOKUP(D23,代號!$J:$K,2,0)))</f>
        <v/>
      </c>
      <c r="C23" s="122"/>
      <c r="D23" s="2"/>
      <c r="E23" s="45"/>
      <c r="F23" s="46"/>
      <c r="G23" s="46"/>
      <c r="H23" s="46"/>
      <c r="I23" s="46"/>
      <c r="J23" s="46"/>
      <c r="K23" s="46"/>
      <c r="L23" s="46"/>
      <c r="M23" s="46"/>
      <c r="N23" s="47"/>
      <c r="O23" s="77" t="str">
        <f>$E$2&amp;"-"&amp;B23&amp;"-0"&amp;COUNTIF($B$9:B23,B23)&amp;"_tw"</f>
        <v>20200601--06_tw</v>
      </c>
      <c r="P23" s="79" t="str">
        <f>IF(ISNA(VLOOKUP(D23,代號!$N:$O,2,0)),"",(VLOOKUP(D23,代號!$N:$O,2,0)))</f>
        <v/>
      </c>
      <c r="R23" s="1"/>
    </row>
    <row r="24" spans="2:18" s="33" customFormat="1">
      <c r="B24" s="70" t="str">
        <f>IF(ISNA(VLOOKUP(D24,代號!$J:$K,2,0)),"",(VLOOKUP(D24,代號!$J:$K,2,0)))</f>
        <v/>
      </c>
      <c r="C24" s="122"/>
      <c r="D24" s="2"/>
      <c r="E24" s="45"/>
      <c r="F24" s="46"/>
      <c r="G24" s="46"/>
      <c r="H24" s="46"/>
      <c r="I24" s="46"/>
      <c r="J24" s="46"/>
      <c r="K24" s="46"/>
      <c r="L24" s="46"/>
      <c r="M24" s="46"/>
      <c r="N24" s="47"/>
      <c r="O24" s="77" t="str">
        <f>$E$2&amp;"-"&amp;B24&amp;"-0"&amp;COUNTIF($B$9:B24,B24)&amp;"_tw"</f>
        <v>20200601--07_tw</v>
      </c>
      <c r="P24" s="79" t="str">
        <f>IF(ISNA(VLOOKUP(D24,代號!$N:$O,2,0)),"",(VLOOKUP(D24,代號!$N:$O,2,0)))</f>
        <v/>
      </c>
      <c r="R24" s="1"/>
    </row>
    <row r="25" spans="2:18" s="33" customFormat="1">
      <c r="B25" s="70" t="str">
        <f>IF(ISNA(VLOOKUP(D25,代號!$J:$K,2,0)),"",(VLOOKUP(D25,代號!$J:$K,2,0)))</f>
        <v/>
      </c>
      <c r="C25" s="121"/>
      <c r="D25" s="2"/>
      <c r="E25" s="45"/>
      <c r="F25" s="46"/>
      <c r="G25" s="46"/>
      <c r="H25" s="46"/>
      <c r="I25" s="46"/>
      <c r="J25" s="46"/>
      <c r="K25" s="46"/>
      <c r="L25" s="46"/>
      <c r="M25" s="46"/>
      <c r="N25" s="47"/>
      <c r="O25" s="77"/>
      <c r="P25" s="79" t="str">
        <f>IF(ISNA(VLOOKUP(D25,代號!$N:$O,2,0)),"",(VLOOKUP(D25,代號!$N:$O,2,0)))</f>
        <v/>
      </c>
      <c r="R25" s="1"/>
    </row>
    <row r="26" spans="2:18" s="33" customFormat="1">
      <c r="B26" s="70"/>
      <c r="C26" s="121"/>
      <c r="D26" s="2"/>
      <c r="E26" s="45"/>
      <c r="F26" s="46"/>
      <c r="G26" s="46"/>
      <c r="H26" s="46"/>
      <c r="I26" s="46"/>
      <c r="J26" s="46"/>
      <c r="K26" s="46"/>
      <c r="L26" s="46"/>
      <c r="M26" s="46"/>
      <c r="N26" s="47"/>
      <c r="O26" s="77"/>
      <c r="P26" s="79" t="str">
        <f>IF(ISNA(VLOOKUP(D26,代號!$N:$O,2,0)),"",(VLOOKUP(D26,代號!$N:$O,2,0)))</f>
        <v/>
      </c>
      <c r="R26" s="1"/>
    </row>
    <row r="27" spans="2:18" s="33" customFormat="1">
      <c r="B27" s="70"/>
      <c r="C27" s="121"/>
      <c r="D27" s="2"/>
      <c r="E27" s="45"/>
      <c r="F27" s="46"/>
      <c r="G27" s="46"/>
      <c r="H27" s="46"/>
      <c r="I27" s="46"/>
      <c r="J27" s="46"/>
      <c r="K27" s="46"/>
      <c r="L27" s="46"/>
      <c r="M27" s="46"/>
      <c r="N27" s="47"/>
      <c r="O27" s="77"/>
      <c r="P27" s="79" t="str">
        <f>IF(ISNA(VLOOKUP(D27,代號!$N:$O,2,0)),"",(VLOOKUP(D27,代號!$N:$O,2,0)))</f>
        <v/>
      </c>
      <c r="R27" s="1"/>
    </row>
    <row r="28" spans="2:18" s="33" customFormat="1">
      <c r="B28" s="70" t="str">
        <f>IF(ISNA(VLOOKUP(D28,代號!$J:$K,2,0)),"",(VLOOKUP(D28,代號!$J:$K,2,0)))</f>
        <v/>
      </c>
      <c r="C28" s="121"/>
      <c r="D28" s="2"/>
      <c r="E28" s="45"/>
      <c r="F28" s="46"/>
      <c r="G28" s="46"/>
      <c r="H28" s="46"/>
      <c r="I28" s="46"/>
      <c r="J28" s="46"/>
      <c r="K28" s="46"/>
      <c r="L28" s="46"/>
      <c r="M28" s="46"/>
      <c r="N28" s="47"/>
      <c r="O28" s="77"/>
      <c r="P28" s="79" t="str">
        <f>IF(ISNA(VLOOKUP(D28,代號!$N:$O,2,0)),"",(VLOOKUP(D28,代號!$N:$O,2,0)))</f>
        <v/>
      </c>
      <c r="R28" s="1"/>
    </row>
    <row r="29" spans="2:18" s="33" customFormat="1">
      <c r="B29" s="70"/>
      <c r="C29" s="121"/>
      <c r="D29" s="35"/>
      <c r="E29" s="45"/>
      <c r="F29" s="46"/>
      <c r="G29" s="46"/>
      <c r="H29" s="46"/>
      <c r="I29" s="46"/>
      <c r="J29" s="46"/>
      <c r="K29" s="46"/>
      <c r="L29" s="46"/>
      <c r="M29" s="46"/>
      <c r="N29" s="47"/>
      <c r="O29" s="77"/>
      <c r="P29" s="79" t="str">
        <f>IF(ISNA(VLOOKUP(D29,代號!$N:$O,2,0)),"",(VLOOKUP(D29,代號!$N:$O,2,0)))</f>
        <v/>
      </c>
      <c r="R29" s="1"/>
    </row>
    <row r="30" spans="2:18" s="33" customFormat="1">
      <c r="B30" s="70"/>
      <c r="C30" s="121"/>
      <c r="D30" s="35"/>
      <c r="E30" s="29"/>
      <c r="F30" s="46"/>
      <c r="G30" s="46"/>
      <c r="H30" s="46"/>
      <c r="I30" s="46"/>
      <c r="J30" s="46"/>
      <c r="K30" s="46"/>
      <c r="L30" s="46"/>
      <c r="M30" s="46"/>
      <c r="N30" s="47"/>
      <c r="O30" s="77"/>
      <c r="P30" s="79" t="str">
        <f>IF(ISNA(VLOOKUP(D30,代號!$N:$O,2,0)),"",(VLOOKUP(D30,代號!$N:$O,2,0)))</f>
        <v/>
      </c>
      <c r="R30" s="1"/>
    </row>
    <row r="31" spans="2:18" s="33" customFormat="1">
      <c r="B31" s="70" t="str">
        <f>IF(ISNA(VLOOKUP(D31,代號!$J:$K,2,0)),"",(VLOOKUP(D31,代號!$J:$K,2,0)))</f>
        <v/>
      </c>
      <c r="C31" s="121"/>
      <c r="D31" s="2"/>
      <c r="E31" s="29"/>
      <c r="F31" s="46"/>
      <c r="G31" s="46"/>
      <c r="H31" s="46"/>
      <c r="I31" s="46"/>
      <c r="J31" s="46"/>
      <c r="K31" s="46"/>
      <c r="L31" s="46"/>
      <c r="M31" s="46"/>
      <c r="N31" s="47"/>
      <c r="O31" s="77"/>
      <c r="P31" s="79" t="str">
        <f>IF(ISNA(VLOOKUP(D31,代號!$N:$O,2,0)),"",(VLOOKUP(D31,代號!$N:$O,2,0)))</f>
        <v/>
      </c>
      <c r="R31" s="1"/>
    </row>
    <row r="32" spans="2:18" s="33" customFormat="1">
      <c r="B32" s="70" t="str">
        <f>IF(ISNA(VLOOKUP(D32,代號!$J:$K,2,0)),"",(VLOOKUP(D32,代號!$J:$K,2,0)))</f>
        <v/>
      </c>
      <c r="C32" s="121"/>
      <c r="D32" s="2"/>
      <c r="E32" s="29"/>
      <c r="F32" s="46"/>
      <c r="G32" s="46"/>
      <c r="H32" s="46"/>
      <c r="I32" s="46"/>
      <c r="J32" s="46"/>
      <c r="K32" s="46"/>
      <c r="L32" s="46"/>
      <c r="M32" s="46"/>
      <c r="N32" s="47"/>
      <c r="O32" s="77"/>
      <c r="P32" s="79" t="str">
        <f>IF(ISNA(VLOOKUP(D32,代號!$N:$O,2,0)),"",(VLOOKUP(D32,代號!$N:$O,2,0)))</f>
        <v/>
      </c>
      <c r="R32" s="1"/>
    </row>
    <row r="33" spans="2:18" s="33" customFormat="1">
      <c r="B33" s="70" t="str">
        <f>IF(ISNA(VLOOKUP(D33,代號!$J:$K,2,0)),"",(VLOOKUP(D33,代號!$J:$K,2,0)))</f>
        <v/>
      </c>
      <c r="C33" s="121"/>
      <c r="D33" s="2"/>
      <c r="E33" s="29"/>
      <c r="F33" s="46"/>
      <c r="G33" s="46"/>
      <c r="H33" s="46"/>
      <c r="I33" s="46"/>
      <c r="J33" s="46"/>
      <c r="K33" s="46"/>
      <c r="L33" s="46"/>
      <c r="M33" s="46"/>
      <c r="N33" s="47"/>
      <c r="O33" s="77"/>
      <c r="P33" s="79" t="str">
        <f>IF(ISNA(VLOOKUP(D33,代號!$N:$O,2,0)),"",(VLOOKUP(D33,代號!$N:$O,2,0)))</f>
        <v/>
      </c>
      <c r="R33" s="1"/>
    </row>
    <row r="34" spans="2:18" s="33" customFormat="1">
      <c r="B34" s="70" t="str">
        <f>IF(ISNA(VLOOKUP(D34,代號!$J:$K,2,0)),"",(VLOOKUP(D34,代號!$J:$K,2,0)))</f>
        <v/>
      </c>
      <c r="C34" s="121"/>
      <c r="D34" s="2"/>
      <c r="E34" s="29"/>
      <c r="F34" s="46"/>
      <c r="G34" s="46"/>
      <c r="H34" s="46"/>
      <c r="I34" s="46"/>
      <c r="J34" s="46"/>
      <c r="K34" s="46"/>
      <c r="L34" s="46"/>
      <c r="M34" s="46"/>
      <c r="N34" s="47"/>
      <c r="O34" s="77"/>
      <c r="P34" s="79" t="str">
        <f>IF(ISNA(VLOOKUP(D34,代號!$N:$O,2,0)),"",(VLOOKUP(D34,代號!$N:$O,2,0)))</f>
        <v/>
      </c>
      <c r="R34" s="1"/>
    </row>
    <row r="35" spans="2:18" s="33" customFormat="1">
      <c r="B35" s="70" t="str">
        <f>IF(ISNA(VLOOKUP(D35,代號!$J:$K,2,0)),"",(VLOOKUP(D35,代號!$J:$K,2,0)))</f>
        <v/>
      </c>
      <c r="C35" s="121"/>
      <c r="D35" s="2"/>
      <c r="E35" s="29"/>
      <c r="F35" s="46"/>
      <c r="G35" s="46"/>
      <c r="H35" s="46"/>
      <c r="I35" s="46"/>
      <c r="J35" s="46"/>
      <c r="K35" s="46"/>
      <c r="L35" s="46"/>
      <c r="M35" s="46"/>
      <c r="N35" s="47"/>
      <c r="O35" s="77"/>
      <c r="P35" s="79" t="str">
        <f>IF(ISNA(VLOOKUP(D35,代號!$N:$O,2,0)),"",(VLOOKUP(D35,代號!$N:$O,2,0)))</f>
        <v/>
      </c>
      <c r="R35" s="1"/>
    </row>
    <row r="36" spans="2:18" s="33" customFormat="1">
      <c r="B36" s="70" t="str">
        <f>IF(ISNA(VLOOKUP(D36,代號!$J:$K,2,0)),"",(VLOOKUP(D36,代號!$J:$K,2,0)))</f>
        <v/>
      </c>
      <c r="C36" s="121"/>
      <c r="D36" s="2"/>
      <c r="E36" s="45"/>
      <c r="F36" s="46"/>
      <c r="G36" s="46"/>
      <c r="H36" s="46"/>
      <c r="I36" s="46"/>
      <c r="J36" s="46"/>
      <c r="K36" s="46"/>
      <c r="L36" s="46"/>
      <c r="M36" s="46"/>
      <c r="N36" s="47"/>
      <c r="O36" s="77"/>
      <c r="P36" s="79" t="str">
        <f>IF(ISNA(VLOOKUP(D36,代號!$N:$O,2,0)),"",(VLOOKUP(D36,代號!$N:$O,2,0)))</f>
        <v/>
      </c>
      <c r="R36" s="1"/>
    </row>
    <row r="37" spans="2:18" s="33" customFormat="1">
      <c r="B37" s="70"/>
      <c r="C37" s="121"/>
      <c r="D37" s="2"/>
      <c r="E37" s="45"/>
      <c r="F37" s="46"/>
      <c r="G37" s="46"/>
      <c r="H37" s="46"/>
      <c r="I37" s="46"/>
      <c r="J37" s="46"/>
      <c r="K37" s="46"/>
      <c r="L37" s="46"/>
      <c r="M37" s="46"/>
      <c r="N37" s="47"/>
      <c r="O37" s="77"/>
      <c r="P37" s="79"/>
      <c r="R37" s="1"/>
    </row>
    <row r="38" spans="2:18" s="33" customFormat="1">
      <c r="B38" s="70"/>
      <c r="C38" s="121"/>
      <c r="D38" s="2"/>
      <c r="E38" s="45"/>
      <c r="F38" s="46"/>
      <c r="G38" s="46"/>
      <c r="H38" s="46"/>
      <c r="I38" s="46"/>
      <c r="J38" s="46"/>
      <c r="K38" s="46"/>
      <c r="L38" s="46"/>
      <c r="M38" s="46"/>
      <c r="N38" s="47"/>
      <c r="O38" s="77"/>
      <c r="P38" s="79"/>
      <c r="R38" s="1"/>
    </row>
    <row r="39" spans="2:18" s="33" customFormat="1">
      <c r="B39" s="70"/>
      <c r="C39" s="121"/>
      <c r="D39" s="2"/>
      <c r="E39" s="45"/>
      <c r="F39" s="46"/>
      <c r="G39" s="46"/>
      <c r="H39" s="46"/>
      <c r="I39" s="46"/>
      <c r="J39" s="46"/>
      <c r="K39" s="46"/>
      <c r="L39" s="46"/>
      <c r="M39" s="46"/>
      <c r="N39" s="47"/>
      <c r="O39" s="77"/>
      <c r="P39" s="79"/>
      <c r="R39" s="1"/>
    </row>
    <row r="40" spans="2:18" s="33" customFormat="1">
      <c r="B40" s="70"/>
      <c r="C40" s="121"/>
      <c r="D40" s="2"/>
      <c r="E40" s="45"/>
      <c r="F40" s="46"/>
      <c r="G40" s="46"/>
      <c r="H40" s="46"/>
      <c r="I40" s="46"/>
      <c r="J40" s="46"/>
      <c r="K40" s="46"/>
      <c r="L40" s="46"/>
      <c r="M40" s="46"/>
      <c r="N40" s="47"/>
      <c r="O40" s="77"/>
      <c r="P40" s="79"/>
      <c r="R40" s="1"/>
    </row>
    <row r="41" spans="2:18" s="33" customFormat="1">
      <c r="B41" s="70"/>
      <c r="C41" s="121"/>
      <c r="D41" s="2"/>
      <c r="E41" s="45"/>
      <c r="F41" s="46"/>
      <c r="G41" s="46"/>
      <c r="H41" s="46"/>
      <c r="I41" s="46"/>
      <c r="J41" s="46"/>
      <c r="K41" s="46"/>
      <c r="L41" s="46"/>
      <c r="M41" s="46"/>
      <c r="N41" s="47"/>
      <c r="O41" s="77"/>
      <c r="P41" s="79"/>
      <c r="R41" s="1"/>
    </row>
    <row r="42" spans="2:18" s="33" customFormat="1">
      <c r="B42" s="70"/>
      <c r="C42" s="121"/>
      <c r="D42" s="2"/>
      <c r="E42" s="45"/>
      <c r="F42" s="46"/>
      <c r="G42" s="46"/>
      <c r="H42" s="46"/>
      <c r="I42" s="46"/>
      <c r="J42" s="46"/>
      <c r="K42" s="46"/>
      <c r="L42" s="46"/>
      <c r="M42" s="46"/>
      <c r="N42" s="47"/>
      <c r="O42" s="77"/>
      <c r="P42" s="79"/>
      <c r="R42" s="1"/>
    </row>
    <row r="43" spans="2:18" s="33" customFormat="1">
      <c r="B43" s="70"/>
      <c r="C43" s="121"/>
      <c r="D43" s="2"/>
      <c r="E43" s="45"/>
      <c r="F43" s="46"/>
      <c r="G43" s="46"/>
      <c r="H43" s="46"/>
      <c r="I43" s="46"/>
      <c r="J43" s="46"/>
      <c r="K43" s="46"/>
      <c r="L43" s="46"/>
      <c r="M43" s="46"/>
      <c r="N43" s="47"/>
      <c r="O43" s="77"/>
      <c r="P43" s="79"/>
      <c r="R43" s="1"/>
    </row>
    <row r="44" spans="2:18" s="33" customFormat="1">
      <c r="B44" s="70"/>
      <c r="C44" s="121"/>
      <c r="D44" s="2"/>
      <c r="E44" s="45"/>
      <c r="F44" s="46"/>
      <c r="G44" s="46"/>
      <c r="H44" s="46"/>
      <c r="I44" s="46"/>
      <c r="J44" s="46"/>
      <c r="K44" s="46"/>
      <c r="L44" s="46"/>
      <c r="M44" s="46"/>
      <c r="N44" s="47"/>
      <c r="O44" s="77"/>
      <c r="P44" s="79"/>
      <c r="R44" s="1"/>
    </row>
    <row r="45" spans="2:18" s="33" customFormat="1">
      <c r="B45" s="70"/>
      <c r="C45" s="121"/>
      <c r="D45" s="2"/>
      <c r="E45" s="45"/>
      <c r="F45" s="46"/>
      <c r="G45" s="46"/>
      <c r="H45" s="46"/>
      <c r="I45" s="46"/>
      <c r="J45" s="46"/>
      <c r="K45" s="46"/>
      <c r="L45" s="46"/>
      <c r="M45" s="46"/>
      <c r="N45" s="47"/>
      <c r="O45" s="77"/>
      <c r="P45" s="79"/>
      <c r="R45" s="1"/>
    </row>
    <row r="46" spans="2:18" s="33" customFormat="1">
      <c r="B46" s="70"/>
      <c r="C46" s="121"/>
      <c r="D46" s="2"/>
      <c r="E46" s="45"/>
      <c r="F46" s="46"/>
      <c r="G46" s="46"/>
      <c r="H46" s="46"/>
      <c r="I46" s="46"/>
      <c r="J46" s="46"/>
      <c r="K46" s="46"/>
      <c r="L46" s="46"/>
      <c r="M46" s="46"/>
      <c r="N46" s="47"/>
      <c r="O46" s="77"/>
      <c r="P46" s="79"/>
      <c r="R46" s="1"/>
    </row>
    <row r="47" spans="2:18" s="33" customFormat="1">
      <c r="B47" s="70"/>
      <c r="C47" s="121"/>
      <c r="D47" s="2"/>
      <c r="E47" s="45"/>
      <c r="F47" s="46"/>
      <c r="G47" s="46"/>
      <c r="H47" s="46"/>
      <c r="I47" s="46"/>
      <c r="J47" s="46"/>
      <c r="K47" s="46"/>
      <c r="L47" s="46"/>
      <c r="M47" s="46"/>
      <c r="N47" s="47"/>
      <c r="O47" s="77"/>
      <c r="P47" s="79"/>
      <c r="R47" s="1"/>
    </row>
    <row r="48" spans="2:18" s="33" customFormat="1">
      <c r="B48" s="70"/>
      <c r="C48" s="121"/>
      <c r="D48" s="2"/>
      <c r="E48" s="45"/>
      <c r="F48" s="46"/>
      <c r="G48" s="46"/>
      <c r="H48" s="46"/>
      <c r="I48" s="46"/>
      <c r="J48" s="46"/>
      <c r="K48" s="46"/>
      <c r="L48" s="46"/>
      <c r="M48" s="46"/>
      <c r="N48" s="47"/>
      <c r="O48" s="77"/>
      <c r="P48" s="79"/>
      <c r="R48" s="1"/>
    </row>
    <row r="49" spans="1:18" s="3" customFormat="1">
      <c r="A49" s="33"/>
      <c r="B49" s="70"/>
      <c r="C49" s="121"/>
      <c r="D49" s="2"/>
      <c r="E49" s="45"/>
      <c r="F49" s="46"/>
      <c r="G49" s="46"/>
      <c r="H49" s="46"/>
      <c r="I49" s="46"/>
      <c r="J49" s="46"/>
      <c r="K49" s="46"/>
      <c r="L49" s="46"/>
      <c r="M49" s="46"/>
      <c r="N49" s="47"/>
      <c r="O49" s="77"/>
      <c r="P49" s="79"/>
    </row>
    <row r="50" spans="1:18" s="33" customFormat="1">
      <c r="B50" s="70"/>
      <c r="C50" s="121"/>
      <c r="D50" s="2"/>
      <c r="E50" s="45"/>
      <c r="F50" s="46"/>
      <c r="G50" s="46"/>
      <c r="H50" s="46"/>
      <c r="I50" s="46"/>
      <c r="J50" s="46"/>
      <c r="K50" s="46"/>
      <c r="L50" s="46"/>
      <c r="M50" s="46"/>
      <c r="N50" s="47"/>
      <c r="O50" s="77"/>
      <c r="P50" s="79"/>
      <c r="R50" s="1"/>
    </row>
    <row r="51" spans="1:18" s="33" customFormat="1">
      <c r="B51" s="70"/>
      <c r="C51" s="121"/>
      <c r="D51" s="2"/>
      <c r="E51" s="45"/>
      <c r="F51" s="46"/>
      <c r="G51" s="46"/>
      <c r="H51" s="46"/>
      <c r="I51" s="46"/>
      <c r="J51" s="46"/>
      <c r="K51" s="46"/>
      <c r="L51" s="46"/>
      <c r="M51" s="46"/>
      <c r="N51" s="47"/>
      <c r="O51" s="77"/>
      <c r="P51" s="79"/>
      <c r="R51" s="1"/>
    </row>
    <row r="52" spans="1:18" s="33" customFormat="1">
      <c r="B52" s="70"/>
      <c r="C52" s="121"/>
      <c r="D52" s="2"/>
      <c r="E52" s="45"/>
      <c r="F52" s="46"/>
      <c r="G52" s="46"/>
      <c r="H52" s="46"/>
      <c r="I52" s="46"/>
      <c r="J52" s="46"/>
      <c r="K52" s="46"/>
      <c r="L52" s="46"/>
      <c r="M52" s="46"/>
      <c r="N52" s="47"/>
      <c r="O52" s="77"/>
      <c r="P52" s="79"/>
      <c r="R52" s="1"/>
    </row>
    <row r="53" spans="1:18" s="3" customFormat="1">
      <c r="A53" s="33"/>
      <c r="B53" s="70"/>
      <c r="C53" s="121"/>
      <c r="D53" s="2"/>
      <c r="E53" s="45"/>
      <c r="F53" s="46"/>
      <c r="G53" s="46"/>
      <c r="H53" s="46"/>
      <c r="I53" s="46"/>
      <c r="J53" s="46"/>
      <c r="K53" s="46"/>
      <c r="L53" s="46"/>
      <c r="M53" s="46"/>
      <c r="N53" s="47"/>
      <c r="O53" s="77"/>
      <c r="P53" s="79"/>
    </row>
    <row r="54" spans="1:18" s="3" customFormat="1">
      <c r="A54" s="33"/>
      <c r="B54" s="70"/>
      <c r="C54" s="121"/>
      <c r="D54" s="2"/>
      <c r="E54" s="45"/>
      <c r="F54" s="46"/>
      <c r="G54" s="46"/>
      <c r="H54" s="46"/>
      <c r="I54" s="46"/>
      <c r="J54" s="46"/>
      <c r="K54" s="46"/>
      <c r="L54" s="46"/>
      <c r="M54" s="46"/>
      <c r="N54" s="47"/>
      <c r="O54" s="77"/>
      <c r="P54" s="79"/>
    </row>
    <row r="55" spans="1:18">
      <c r="B55" s="70"/>
      <c r="C55" s="121"/>
      <c r="D55" s="2"/>
      <c r="E55" s="45"/>
      <c r="F55" s="46"/>
      <c r="G55" s="46"/>
      <c r="H55" s="46"/>
      <c r="I55" s="46"/>
      <c r="J55" s="46"/>
      <c r="K55" s="46"/>
      <c r="L55" s="46"/>
      <c r="M55" s="46"/>
      <c r="N55" s="47"/>
      <c r="O55" s="77"/>
      <c r="P55" s="79"/>
    </row>
    <row r="56" spans="1:18">
      <c r="B56" s="70"/>
      <c r="C56" s="121"/>
      <c r="D56" s="2"/>
      <c r="E56" s="45"/>
      <c r="F56" s="46"/>
      <c r="G56" s="46"/>
      <c r="H56" s="46"/>
      <c r="I56" s="46"/>
      <c r="J56" s="46"/>
      <c r="K56" s="46"/>
      <c r="L56" s="46"/>
      <c r="M56" s="46"/>
      <c r="N56" s="47"/>
      <c r="O56" s="77"/>
      <c r="P56" s="79"/>
    </row>
    <row r="57" spans="1:18">
      <c r="B57" s="70"/>
      <c r="C57" s="121"/>
      <c r="D57" s="2"/>
      <c r="E57" s="45"/>
      <c r="F57" s="46"/>
      <c r="G57" s="46"/>
      <c r="H57" s="46"/>
      <c r="I57" s="46"/>
      <c r="J57" s="46"/>
      <c r="K57" s="46"/>
      <c r="L57" s="46"/>
      <c r="M57" s="46"/>
      <c r="N57" s="47"/>
      <c r="O57" s="77"/>
      <c r="P57" s="79"/>
    </row>
    <row r="58" spans="1:18">
      <c r="B58" s="70"/>
      <c r="C58" s="121"/>
      <c r="D58" s="2"/>
      <c r="E58" s="45"/>
      <c r="F58" s="46"/>
      <c r="G58" s="46"/>
      <c r="H58" s="46"/>
      <c r="I58" s="46"/>
      <c r="J58" s="46"/>
      <c r="K58" s="46"/>
      <c r="L58" s="46"/>
      <c r="M58" s="46"/>
      <c r="N58" s="47"/>
      <c r="O58" s="77"/>
      <c r="P58" s="79"/>
    </row>
    <row r="59" spans="1:18">
      <c r="B59" s="70"/>
      <c r="C59" s="121"/>
      <c r="D59" s="2"/>
      <c r="E59" s="45"/>
      <c r="F59" s="46"/>
      <c r="G59" s="46"/>
      <c r="H59" s="46"/>
      <c r="I59" s="46"/>
      <c r="J59" s="46"/>
      <c r="K59" s="46"/>
      <c r="L59" s="46"/>
      <c r="M59" s="46"/>
      <c r="N59" s="47"/>
      <c r="O59" s="77"/>
      <c r="P59" s="79"/>
    </row>
    <row r="60" spans="1:18">
      <c r="B60" s="70"/>
      <c r="C60" s="121"/>
      <c r="D60" s="2"/>
      <c r="E60" s="45"/>
      <c r="F60" s="46"/>
      <c r="G60" s="46"/>
      <c r="H60" s="46"/>
      <c r="I60" s="46"/>
      <c r="J60" s="46"/>
      <c r="K60" s="46"/>
      <c r="L60" s="46"/>
      <c r="M60" s="46"/>
      <c r="N60" s="47"/>
      <c r="O60" s="77"/>
      <c r="P60" s="79"/>
    </row>
    <row r="61" spans="1:18">
      <c r="B61" s="70"/>
      <c r="C61" s="121"/>
      <c r="D61" s="2"/>
      <c r="E61" s="45"/>
      <c r="F61" s="46"/>
      <c r="G61" s="46"/>
      <c r="H61" s="46"/>
      <c r="I61" s="46"/>
      <c r="J61" s="46"/>
      <c r="K61" s="46"/>
      <c r="L61" s="46"/>
      <c r="M61" s="46"/>
      <c r="N61" s="47"/>
      <c r="O61" s="77"/>
      <c r="P61" s="79"/>
    </row>
    <row r="62" spans="1:18">
      <c r="B62" s="70"/>
      <c r="C62" s="121"/>
      <c r="D62" s="2"/>
      <c r="E62" s="45"/>
      <c r="F62" s="46"/>
      <c r="G62" s="46"/>
      <c r="H62" s="46"/>
      <c r="I62" s="46"/>
      <c r="J62" s="46"/>
      <c r="K62" s="46"/>
      <c r="L62" s="46"/>
      <c r="M62" s="46"/>
      <c r="N62" s="47"/>
      <c r="O62" s="77"/>
      <c r="P62" s="79"/>
    </row>
    <row r="63" spans="1:18">
      <c r="B63" s="70"/>
      <c r="C63" s="121"/>
      <c r="D63" s="2"/>
      <c r="E63" s="45"/>
      <c r="F63" s="46"/>
      <c r="G63" s="46"/>
      <c r="H63" s="46"/>
      <c r="I63" s="46"/>
      <c r="J63" s="46"/>
      <c r="K63" s="46"/>
      <c r="L63" s="46"/>
      <c r="M63" s="46"/>
      <c r="N63" s="47"/>
      <c r="O63" s="77"/>
      <c r="P63" s="79"/>
    </row>
  </sheetData>
  <autoFilter ref="B6:Q59">
    <filterColumn colId="3" showButton="0"/>
    <filterColumn colId="4" showButton="0"/>
    <filterColumn colId="5" showButton="0"/>
    <filterColumn colId="6" showButton="0"/>
    <filterColumn colId="7" showButton="0"/>
    <filterColumn colId="8" showButton="0"/>
    <filterColumn colId="9" showButton="0"/>
    <filterColumn colId="10" showButton="0"/>
  </autoFilter>
  <mergeCells count="6">
    <mergeCell ref="E6:M6"/>
    <mergeCell ref="E2:I2"/>
    <mergeCell ref="E3:I3"/>
    <mergeCell ref="B4:C4"/>
    <mergeCell ref="E4:I4"/>
    <mergeCell ref="E5:N5"/>
  </mergeCells>
  <phoneticPr fontId="11" type="noConversion"/>
  <pageMargins left="0.7" right="0.7" top="0.75" bottom="0.75" header="0.3" footer="0.3"/>
  <pageSetup paperSize="9" orientation="portrait" horizontalDpi="0" verticalDpi="0"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代號!$G$19:$G$24</xm:f>
          </x14:formula1>
          <xm:sqref>C25:C63 C15 C22 C12:C13 C10 C17</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64"/>
  <sheetViews>
    <sheetView zoomScale="115" zoomScaleNormal="115" workbookViewId="0">
      <pane xSplit="14" ySplit="6" topLeftCell="O7" activePane="bottomRight" state="frozen"/>
      <selection pane="topRight" activeCell="M1" sqref="M1"/>
      <selection pane="bottomLeft" activeCell="A6" sqref="A6"/>
      <selection pane="bottomRight" activeCell="A12" sqref="A12:XFD26"/>
    </sheetView>
  </sheetViews>
  <sheetFormatPr defaultColWidth="9.140625" defaultRowHeight="15.75"/>
  <cols>
    <col min="1" max="1" width="6.85546875" style="1" customWidth="1"/>
    <col min="2" max="2" width="10" style="39" customWidth="1"/>
    <col min="3" max="3" width="23.7109375" style="123" customWidth="1"/>
    <col min="4" max="4" width="10" style="1" customWidth="1"/>
    <col min="5" max="5" width="12.140625" style="1" customWidth="1"/>
    <col min="6" max="6" width="11.42578125" style="1" customWidth="1"/>
    <col min="7" max="8" width="9.140625" style="1"/>
    <col min="9" max="9" width="32.5703125" style="1" customWidth="1"/>
    <col min="10" max="13" width="5.85546875" style="1" customWidth="1"/>
    <col min="14" max="14" width="7.7109375" style="1" bestFit="1" customWidth="1"/>
    <col min="15" max="15" width="24" style="39" bestFit="1" customWidth="1"/>
    <col min="16" max="16" width="34.85546875" style="39" bestFit="1" customWidth="1"/>
    <col min="17" max="17" width="13.140625" style="5" customWidth="1"/>
    <col min="18" max="18" width="9.140625" style="1"/>
    <col min="19" max="19" width="12.85546875" style="1" customWidth="1"/>
    <col min="20" max="20" width="9.140625" style="5"/>
    <col min="21" max="16384" width="9.140625" style="1"/>
  </cols>
  <sheetData>
    <row r="1" spans="2:20" ht="16.5">
      <c r="B1" s="95" t="s">
        <v>291</v>
      </c>
      <c r="C1" s="117"/>
      <c r="D1" s="27"/>
      <c r="E1" s="27" t="s">
        <v>351</v>
      </c>
      <c r="F1" s="23"/>
      <c r="G1" s="30"/>
      <c r="H1" s="31"/>
      <c r="I1" s="23"/>
      <c r="N1" s="37"/>
      <c r="O1" s="73"/>
      <c r="T1" s="1"/>
    </row>
    <row r="2" spans="2:20">
      <c r="B2" s="94" t="s">
        <v>290</v>
      </c>
      <c r="C2" s="108"/>
      <c r="E2" s="150">
        <v>20200602</v>
      </c>
      <c r="F2" s="151"/>
      <c r="G2" s="151"/>
      <c r="H2" s="151"/>
      <c r="I2" s="152"/>
      <c r="M2" s="42" t="s">
        <v>94</v>
      </c>
      <c r="N2" s="42">
        <f>COUNTA(N7:N64)</f>
        <v>16</v>
      </c>
      <c r="O2" s="73"/>
      <c r="T2" s="1"/>
    </row>
    <row r="3" spans="2:20" ht="15.75" customHeight="1">
      <c r="B3" s="94" t="s">
        <v>292</v>
      </c>
      <c r="C3" s="109"/>
      <c r="E3" s="153" t="s">
        <v>310</v>
      </c>
      <c r="F3" s="154"/>
      <c r="G3" s="154"/>
      <c r="H3" s="154"/>
      <c r="I3" s="155"/>
      <c r="M3" s="42" t="s">
        <v>95</v>
      </c>
      <c r="N3" s="42">
        <f>SUM(N7:N64)</f>
        <v>288</v>
      </c>
      <c r="O3" s="73"/>
      <c r="T3" s="1"/>
    </row>
    <row r="4" spans="2:20" ht="15.75" customHeight="1">
      <c r="B4" s="156" t="s">
        <v>294</v>
      </c>
      <c r="C4" s="157"/>
      <c r="E4" s="153" t="s">
        <v>312</v>
      </c>
      <c r="F4" s="154"/>
      <c r="G4" s="154"/>
      <c r="H4" s="154"/>
      <c r="I4" s="154"/>
      <c r="M4" s="73"/>
      <c r="N4" s="73"/>
      <c r="O4" s="73"/>
      <c r="T4" s="1"/>
    </row>
    <row r="5" spans="2:20" ht="26.25" customHeight="1">
      <c r="B5" s="68"/>
      <c r="C5" s="118"/>
      <c r="E5" s="158" t="s">
        <v>96</v>
      </c>
      <c r="F5" s="159"/>
      <c r="G5" s="159"/>
      <c r="H5" s="159"/>
      <c r="I5" s="159"/>
      <c r="J5" s="159"/>
      <c r="K5" s="159"/>
      <c r="L5" s="159"/>
      <c r="M5" s="159"/>
      <c r="N5" s="160"/>
      <c r="O5" s="73"/>
      <c r="T5" s="1"/>
    </row>
    <row r="6" spans="2:20" s="39" customFormat="1" ht="13.5">
      <c r="B6" s="69" t="s">
        <v>234</v>
      </c>
      <c r="C6" s="119" t="s">
        <v>235</v>
      </c>
      <c r="D6" s="96" t="s">
        <v>293</v>
      </c>
      <c r="E6" s="147" t="s">
        <v>6</v>
      </c>
      <c r="F6" s="148"/>
      <c r="G6" s="148"/>
      <c r="H6" s="148"/>
      <c r="I6" s="148"/>
      <c r="J6" s="148"/>
      <c r="K6" s="148"/>
      <c r="L6" s="148"/>
      <c r="M6" s="149"/>
      <c r="N6" s="102" t="s">
        <v>24</v>
      </c>
      <c r="O6" s="102" t="s">
        <v>237</v>
      </c>
      <c r="P6" s="102" t="s">
        <v>238</v>
      </c>
      <c r="Q6" s="78" t="s">
        <v>5</v>
      </c>
      <c r="T6" s="40"/>
    </row>
    <row r="7" spans="2:20">
      <c r="B7" s="70" t="str">
        <f>IF(ISNA(VLOOKUP(D7,代號!$J:$K,2,0)),"",(VLOOKUP(D7,代號!$J:$K,2,0)))</f>
        <v/>
      </c>
      <c r="C7" s="120"/>
      <c r="D7" s="35" t="s">
        <v>98</v>
      </c>
      <c r="E7" s="48" t="s">
        <v>312</v>
      </c>
      <c r="F7" s="46"/>
      <c r="G7" s="46"/>
      <c r="H7" s="46"/>
      <c r="I7" s="46"/>
      <c r="J7" s="46"/>
      <c r="K7" s="46"/>
      <c r="L7" s="46"/>
      <c r="M7" s="47"/>
      <c r="N7" s="47"/>
      <c r="O7" s="75"/>
      <c r="P7" s="79" t="str">
        <f>IF(ISNA(VLOOKUP(D7,代號!$N:$O,2,0)),"",(VLOOKUP(D7,代號!$N:$O,2,0)))</f>
        <v>ChangeBG(100010);</v>
      </c>
    </row>
    <row r="8" spans="2:20">
      <c r="B8" s="70" t="str">
        <f>IF(ISNA(VLOOKUP(D8,代號!$J:$K,2,0)),"",(VLOOKUP(D8,代號!$J:$K,2,0)))</f>
        <v/>
      </c>
      <c r="C8" s="120"/>
      <c r="D8" s="35" t="s">
        <v>99</v>
      </c>
      <c r="E8" s="44" t="s">
        <v>376</v>
      </c>
      <c r="F8" s="46"/>
      <c r="G8" s="46"/>
      <c r="H8" s="46"/>
      <c r="I8" s="46"/>
      <c r="J8" s="46"/>
      <c r="K8" s="46"/>
      <c r="L8" s="46"/>
      <c r="M8" s="46"/>
      <c r="N8" s="47"/>
      <c r="O8" s="76"/>
      <c r="P8" s="79" t="str">
        <f>IF(ISNA(VLOOKUP(D8,代號!$N:$O,2,0)),"",(VLOOKUP(D8,代號!$N:$O,2,0)))</f>
        <v xml:space="preserve">PlayBGM(200001); </v>
      </c>
    </row>
    <row r="9" spans="2:20">
      <c r="B9" s="70" t="str">
        <f>IF(ISNA(VLOOKUP(D9,代號!$J:$K,2,0)),"",(VLOOKUP(D9,代號!$J:$K,2,0)))</f>
        <v/>
      </c>
      <c r="C9" s="120"/>
      <c r="D9" s="2" t="s">
        <v>102</v>
      </c>
      <c r="E9" s="45" t="s">
        <v>314</v>
      </c>
      <c r="F9" s="46"/>
      <c r="G9" s="46"/>
      <c r="H9" s="46"/>
      <c r="I9" s="46"/>
      <c r="J9" s="46"/>
      <c r="K9" s="46"/>
      <c r="L9" s="46"/>
      <c r="M9" s="47"/>
      <c r="N9" s="47">
        <f>LEN(E9)</f>
        <v>19</v>
      </c>
      <c r="O9" s="77"/>
      <c r="P9" s="79" t="str">
        <f>IF(ISNA(VLOOKUP(D9,代號!$N:$O,2,0)),"",(VLOOKUP(D9,代號!$N:$O,2,0)))</f>
        <v/>
      </c>
      <c r="R9" s="38"/>
    </row>
    <row r="10" spans="2:20">
      <c r="B10" s="70" t="str">
        <f>IF(ISNA(VLOOKUP(D10,代號!$J:$K,2,0)),"",(VLOOKUP(D10,代號!$J:$K,2,0)))</f>
        <v/>
      </c>
      <c r="C10" s="121"/>
      <c r="D10" s="2" t="s">
        <v>102</v>
      </c>
      <c r="E10" s="45" t="s">
        <v>315</v>
      </c>
      <c r="F10" s="46"/>
      <c r="G10" s="46"/>
      <c r="H10" s="46"/>
      <c r="I10" s="46"/>
      <c r="J10" s="46"/>
      <c r="K10" s="46"/>
      <c r="L10" s="46"/>
      <c r="M10" s="47"/>
      <c r="N10" s="47">
        <f t="shared" ref="N10:N12" si="0">LEN(E10)</f>
        <v>15</v>
      </c>
      <c r="O10" s="77" t="str">
        <f>$E$2&amp;"-"&amp;B10&amp;"-0"&amp;COUNTIF($B$9:B10,B10)&amp;"_tw"</f>
        <v>20200602--02_tw</v>
      </c>
      <c r="P10" s="79" t="str">
        <f>IF(ISNA(VLOOKUP(D10,代號!$N:$O,2,0)),"",(VLOOKUP(D10,代號!$N:$O,2,0)))</f>
        <v/>
      </c>
      <c r="R10" s="38"/>
    </row>
    <row r="11" spans="2:20">
      <c r="B11" s="70" t="str">
        <f>IF(ISNA(VLOOKUP(D11,代號!$J:$K,2,0)),"",(VLOOKUP(D11,代號!$J:$K,2,0)))</f>
        <v/>
      </c>
      <c r="C11" s="120"/>
      <c r="D11" s="35" t="s">
        <v>330</v>
      </c>
      <c r="E11" s="44" t="s">
        <v>334</v>
      </c>
      <c r="F11" s="46"/>
      <c r="G11" s="46"/>
      <c r="H11" s="46"/>
      <c r="I11" s="46"/>
      <c r="J11" s="46"/>
      <c r="K11" s="46"/>
      <c r="L11" s="46"/>
      <c r="M11" s="46"/>
      <c r="N11" s="47"/>
      <c r="O11" s="76"/>
      <c r="P11" s="79" t="str">
        <f>IF(ISNA(VLOOKUP(D11,代號!$N:$O,2,0)),"",(VLOOKUP(D11,代號!$N:$O,2,0)))</f>
        <v xml:space="preserve">PlaySE(301001); </v>
      </c>
    </row>
    <row r="12" spans="2:20" s="33" customFormat="1">
      <c r="B12" s="70">
        <f>IF(ISNA(VLOOKUP(D12,代號!$J:$K,2,0)),"",(VLOOKUP(D12,代號!$J:$K,2,0)))</f>
        <v>10209001</v>
      </c>
      <c r="C12" s="121" t="s">
        <v>363</v>
      </c>
      <c r="D12" s="2" t="s">
        <v>100</v>
      </c>
      <c r="E12" s="45" t="s">
        <v>353</v>
      </c>
      <c r="F12" s="46"/>
      <c r="G12" s="46"/>
      <c r="H12" s="46"/>
      <c r="I12" s="46"/>
      <c r="J12" s="46"/>
      <c r="K12" s="46"/>
      <c r="L12" s="46"/>
      <c r="M12" s="46"/>
      <c r="N12" s="47">
        <f t="shared" si="0"/>
        <v>10</v>
      </c>
      <c r="O12" s="77" t="str">
        <f>$E$2&amp;"-"&amp;B12&amp;"-0"&amp;COUNTIF($B$9:B12,B12)&amp;"_tw"</f>
        <v>20200602-10209001-01_tw</v>
      </c>
      <c r="P12" s="79" t="str">
        <f>IF(ISNA(VLOOKUP(D12,代號!$N:$O,2,0)),"",(VLOOKUP(D12,代號!$N:$O,2,0)))</f>
        <v/>
      </c>
      <c r="R12" s="1"/>
    </row>
    <row r="13" spans="2:20" s="33" customFormat="1">
      <c r="B13" s="70" t="str">
        <f>IF(ISNA(VLOOKUP(D13,代號!$J:$K,2,0)),"",(VLOOKUP(D13,代號!$J:$K,2,0)))</f>
        <v/>
      </c>
      <c r="C13" s="121"/>
      <c r="D13" s="35" t="s">
        <v>258</v>
      </c>
      <c r="E13" s="45"/>
      <c r="F13" s="46"/>
      <c r="G13" s="46"/>
      <c r="H13" s="46"/>
      <c r="I13" s="46"/>
      <c r="J13" s="46"/>
      <c r="K13" s="46"/>
      <c r="L13" s="46"/>
      <c r="M13" s="46"/>
      <c r="N13" s="47"/>
      <c r="O13" s="77" t="str">
        <f>$E$2&amp;"-"&amp;B13&amp;"-0"&amp;COUNTIF($B$9:B13,B13)&amp;"_tw"</f>
        <v>20200602--04_tw</v>
      </c>
      <c r="P13" s="79" t="str">
        <f>IF(ISNA(VLOOKUP(D13,代號!$N:$O,2,0)),"",(VLOOKUP(D13,代號!$N:$O,2,0)))</f>
        <v>ControlNPC(10209002,FadeIn,M);</v>
      </c>
      <c r="R13" s="1"/>
    </row>
    <row r="14" spans="2:20" s="33" customFormat="1">
      <c r="B14" s="70">
        <f>IF(ISNA(VLOOKUP(D14,代號!$J:$K,2,0)),"",(VLOOKUP(D14,代號!$J:$K,2,0)))</f>
        <v>10201006</v>
      </c>
      <c r="C14" s="126" t="s">
        <v>364</v>
      </c>
      <c r="D14" s="2" t="s">
        <v>145</v>
      </c>
      <c r="E14" s="45" t="s">
        <v>355</v>
      </c>
      <c r="F14" s="46"/>
      <c r="G14" s="46"/>
      <c r="H14" s="46"/>
      <c r="I14" s="46"/>
      <c r="J14" s="46"/>
      <c r="K14" s="46"/>
      <c r="L14" s="46"/>
      <c r="M14" s="46"/>
      <c r="N14" s="47">
        <f>LEN(E14)</f>
        <v>26</v>
      </c>
      <c r="O14" s="77" t="str">
        <f>$E$2&amp;"-"&amp;B14&amp;"-0"&amp;COUNTIF($B$9:B14,B14)&amp;"_tw"</f>
        <v>20200602-10201006-01_tw</v>
      </c>
      <c r="P14" s="79" t="str">
        <f>IF(ISNA(VLOOKUP(D14,代號!$N:$O,2,0)),"",(VLOOKUP(D14,代號!$N:$O,2,0)))</f>
        <v/>
      </c>
      <c r="R14" s="1"/>
    </row>
    <row r="15" spans="2:20" s="33" customFormat="1">
      <c r="B15" s="70">
        <f>IF(ISNA(VLOOKUP(D15,代號!$J:$K,2,0)),"",(VLOOKUP(D15,代號!$J:$K,2,0)))</f>
        <v>10209001</v>
      </c>
      <c r="C15" s="121" t="s">
        <v>236</v>
      </c>
      <c r="D15" s="2" t="s">
        <v>101</v>
      </c>
      <c r="E15" s="45" t="s">
        <v>357</v>
      </c>
      <c r="F15" s="46"/>
      <c r="G15" s="46"/>
      <c r="H15" s="46"/>
      <c r="I15" s="46"/>
      <c r="J15" s="46"/>
      <c r="K15" s="46"/>
      <c r="L15" s="46"/>
      <c r="M15" s="46"/>
      <c r="N15" s="47">
        <f t="shared" ref="N15:N19" si="1">LEN(E15)</f>
        <v>22</v>
      </c>
      <c r="O15" s="77" t="str">
        <f>$E$2&amp;"-"&amp;B15&amp;"-0"&amp;COUNTIF($B$9:B15,B15)&amp;"_tw"</f>
        <v>20200602-10209001-02_tw</v>
      </c>
      <c r="P15" s="79" t="str">
        <f>IF(ISNA(VLOOKUP(D15,代號!$N:$O,2,0)),"",(VLOOKUP(D15,代號!$N:$O,2,0)))</f>
        <v/>
      </c>
      <c r="R15" s="1"/>
    </row>
    <row r="16" spans="2:20" s="33" customFormat="1">
      <c r="B16" s="70">
        <f>IF(ISNA(VLOOKUP(D16,代號!$J:$K,2,0)),"",(VLOOKUP(D16,代號!$J:$K,2,0)))</f>
        <v>10209001</v>
      </c>
      <c r="C16" s="121" t="s">
        <v>236</v>
      </c>
      <c r="D16" s="2" t="s">
        <v>100</v>
      </c>
      <c r="E16" s="45" t="s">
        <v>356</v>
      </c>
      <c r="F16" s="46"/>
      <c r="G16" s="46"/>
      <c r="H16" s="46"/>
      <c r="I16" s="46"/>
      <c r="J16" s="46"/>
      <c r="K16" s="46"/>
      <c r="L16" s="46"/>
      <c r="M16" s="46"/>
      <c r="N16" s="47">
        <f t="shared" ref="N16" si="2">LEN(E16)</f>
        <v>13</v>
      </c>
      <c r="O16" s="77" t="str">
        <f>$E$2&amp;"-"&amp;B16&amp;"-0"&amp;COUNTIF($B$9:B16,B16)&amp;"_tw"</f>
        <v>20200602-10209001-03_tw</v>
      </c>
      <c r="P16" s="79" t="str">
        <f>IF(ISNA(VLOOKUP(D16,代號!$N:$O,2,0)),"",(VLOOKUP(D16,代號!$N:$O,2,0)))</f>
        <v/>
      </c>
      <c r="R16" s="1"/>
    </row>
    <row r="17" spans="2:18" s="33" customFormat="1">
      <c r="B17" s="70">
        <f>IF(ISNA(VLOOKUP(D17,代號!$J:$K,2,0)),"",(VLOOKUP(D17,代號!$J:$K,2,0)))</f>
        <v>10201006</v>
      </c>
      <c r="C17" s="127" t="s">
        <v>327</v>
      </c>
      <c r="D17" s="2" t="s">
        <v>145</v>
      </c>
      <c r="E17" s="45" t="s">
        <v>358</v>
      </c>
      <c r="F17" s="46"/>
      <c r="G17" s="46"/>
      <c r="H17" s="46"/>
      <c r="I17" s="46"/>
      <c r="J17" s="46"/>
      <c r="K17" s="46"/>
      <c r="L17" s="46"/>
      <c r="M17" s="46"/>
      <c r="N17" s="47">
        <f t="shared" si="1"/>
        <v>19</v>
      </c>
      <c r="O17" s="77" t="str">
        <f>$E$2&amp;"-"&amp;B17&amp;"-0"&amp;COUNTIF($B$9:B17,B17)&amp;"_tw"</f>
        <v>20200602-10201006-02_tw</v>
      </c>
      <c r="P17" s="79" t="str">
        <f>IF(ISNA(VLOOKUP(D17,代號!$N:$O,2,0)),"",(VLOOKUP(D17,代號!$N:$O,2,0)))</f>
        <v/>
      </c>
      <c r="R17" s="1"/>
    </row>
    <row r="18" spans="2:18" s="33" customFormat="1">
      <c r="B18" s="70"/>
      <c r="C18" s="127" t="s">
        <v>327</v>
      </c>
      <c r="D18" s="2" t="s">
        <v>145</v>
      </c>
      <c r="E18" s="45" t="s">
        <v>359</v>
      </c>
      <c r="F18" s="46"/>
      <c r="G18" s="46"/>
      <c r="H18" s="46"/>
      <c r="I18" s="46"/>
      <c r="J18" s="46"/>
      <c r="K18" s="46"/>
      <c r="L18" s="46"/>
      <c r="M18" s="46"/>
      <c r="N18" s="47">
        <f t="shared" si="1"/>
        <v>17</v>
      </c>
      <c r="O18" s="77" t="str">
        <f>$E$2&amp;"-"&amp;B18&amp;"-0"&amp;COUNTIF($B$9:B18,B18)&amp;"_tw"</f>
        <v>20200602--00_tw</v>
      </c>
      <c r="P18" s="79" t="str">
        <f>IF(ISNA(VLOOKUP(D18,代號!$N:$O,2,0)),"",(VLOOKUP(D18,代號!$N:$O,2,0)))</f>
        <v/>
      </c>
      <c r="R18" s="1"/>
    </row>
    <row r="19" spans="2:18" s="33" customFormat="1">
      <c r="B19" s="70">
        <f>IF(ISNA(VLOOKUP(D19,代號!$J:$K,2,0)),"",(VLOOKUP(D19,代號!$J:$K,2,0)))</f>
        <v>10201006</v>
      </c>
      <c r="C19" s="127" t="s">
        <v>327</v>
      </c>
      <c r="D19" s="2" t="s">
        <v>145</v>
      </c>
      <c r="E19" s="45" t="s">
        <v>360</v>
      </c>
      <c r="F19" s="46"/>
      <c r="G19" s="46"/>
      <c r="H19" s="46"/>
      <c r="I19" s="46"/>
      <c r="J19" s="46"/>
      <c r="K19" s="46"/>
      <c r="L19" s="46"/>
      <c r="M19" s="46"/>
      <c r="N19" s="47">
        <f t="shared" si="1"/>
        <v>25</v>
      </c>
      <c r="O19" s="77" t="str">
        <f>$E$2&amp;"-"&amp;B19&amp;"-0"&amp;COUNTIF($B$9:B19,B19)&amp;"_tw"</f>
        <v>20200602-10201006-03_tw</v>
      </c>
      <c r="P19" s="79" t="str">
        <f>IF(ISNA(VLOOKUP(D19,代號!$N:$O,2,0)),"",(VLOOKUP(D19,代號!$N:$O,2,0)))</f>
        <v/>
      </c>
      <c r="R19" s="1"/>
    </row>
    <row r="20" spans="2:18" s="33" customFormat="1">
      <c r="B20" s="70">
        <f>IF(ISNA(VLOOKUP(D20,代號!$J:$K,2,0)),"",(VLOOKUP(D20,代號!$J:$K,2,0)))</f>
        <v>10209001</v>
      </c>
      <c r="C20" s="121" t="s">
        <v>236</v>
      </c>
      <c r="D20" s="2" t="s">
        <v>100</v>
      </c>
      <c r="E20" s="45" t="s">
        <v>361</v>
      </c>
      <c r="F20" s="46"/>
      <c r="G20" s="46"/>
      <c r="H20" s="46"/>
      <c r="I20" s="46"/>
      <c r="J20" s="46"/>
      <c r="K20" s="46"/>
      <c r="L20" s="46"/>
      <c r="M20" s="46"/>
      <c r="N20" s="47">
        <f>LEN(E20)</f>
        <v>18</v>
      </c>
      <c r="O20" s="77" t="str">
        <f>$E$2&amp;"-"&amp;B20&amp;"-0"&amp;COUNTIF($B$9:B20,B20)&amp;"_tw"</f>
        <v>20200602-10209001-04_tw</v>
      </c>
      <c r="P20" s="79" t="str">
        <f>IF(ISNA(VLOOKUP(D20,代號!$N:$O,2,0)),"",(VLOOKUP(D20,代號!$N:$O,2,0)))</f>
        <v/>
      </c>
      <c r="R20" s="1"/>
    </row>
    <row r="21" spans="2:18" s="33" customFormat="1">
      <c r="B21" s="70">
        <f>IF(ISNA(VLOOKUP(D21,代號!$J:$K,2,0)),"",(VLOOKUP(D21,代號!$J:$K,2,0)))</f>
        <v>10201006</v>
      </c>
      <c r="C21" s="128" t="s">
        <v>362</v>
      </c>
      <c r="D21" s="2" t="s">
        <v>145</v>
      </c>
      <c r="E21" s="45" t="s">
        <v>372</v>
      </c>
      <c r="F21" s="46"/>
      <c r="G21" s="46"/>
      <c r="H21" s="46"/>
      <c r="I21" s="46"/>
      <c r="J21" s="46"/>
      <c r="K21" s="46"/>
      <c r="L21" s="46"/>
      <c r="M21" s="46"/>
      <c r="N21" s="47">
        <f>LEN(E21)</f>
        <v>19</v>
      </c>
      <c r="O21" s="77" t="str">
        <f>$E$2&amp;"-"&amp;B21&amp;"-0"&amp;COUNTIF($B$9:B21,B21)&amp;"_tw"</f>
        <v>20200602-10201006-04_tw</v>
      </c>
      <c r="P21" s="79" t="str">
        <f>IF(ISNA(VLOOKUP(D21,代號!$N:$O,2,0)),"",(VLOOKUP(D21,代號!$N:$O,2,0)))</f>
        <v/>
      </c>
      <c r="R21" s="1"/>
    </row>
    <row r="22" spans="2:18" s="33" customFormat="1">
      <c r="B22" s="70">
        <f>IF(ISNA(VLOOKUP(D22,代號!$J:$K,2,0)),"",(VLOOKUP(D22,代號!$J:$K,2,0)))</f>
        <v>10209001</v>
      </c>
      <c r="C22" s="121" t="s">
        <v>369</v>
      </c>
      <c r="D22" s="2" t="s">
        <v>100</v>
      </c>
      <c r="E22" s="45" t="s">
        <v>366</v>
      </c>
      <c r="F22" s="46"/>
      <c r="G22" s="46"/>
      <c r="H22" s="46"/>
      <c r="I22" s="46"/>
      <c r="J22" s="46"/>
      <c r="K22" s="46"/>
      <c r="L22" s="46"/>
      <c r="M22" s="46"/>
      <c r="N22" s="47">
        <f t="shared" ref="N22:N26" si="3">LEN(E22)</f>
        <v>10</v>
      </c>
      <c r="O22" s="77" t="str">
        <f>$E$2&amp;"-"&amp;B22&amp;"-0"&amp;COUNTIF($B$9:B22,B22)&amp;"_tw"</f>
        <v>20200602-10209001-05_tw</v>
      </c>
      <c r="P22" s="79" t="str">
        <f>IF(ISNA(VLOOKUP(D22,代號!$N:$O,2,0)),"",(VLOOKUP(D22,代號!$N:$O,2,0)))</f>
        <v/>
      </c>
      <c r="R22" s="1"/>
    </row>
    <row r="23" spans="2:18" s="33" customFormat="1">
      <c r="B23" s="70">
        <f>IF(ISNA(VLOOKUP(D23,代號!$J:$K,2,0)),"",(VLOOKUP(D23,代號!$J:$K,2,0)))</f>
        <v>10201006</v>
      </c>
      <c r="C23" s="127" t="s">
        <v>327</v>
      </c>
      <c r="D23" s="2" t="s">
        <v>367</v>
      </c>
      <c r="E23" s="45" t="s">
        <v>368</v>
      </c>
      <c r="F23" s="46"/>
      <c r="G23" s="46"/>
      <c r="H23" s="46"/>
      <c r="I23" s="46"/>
      <c r="J23" s="46"/>
      <c r="K23" s="46"/>
      <c r="L23" s="46"/>
      <c r="M23" s="46"/>
      <c r="N23" s="47">
        <f t="shared" si="3"/>
        <v>15</v>
      </c>
      <c r="O23" s="77" t="str">
        <f>$E$2&amp;"-"&amp;B23&amp;"-0"&amp;COUNTIF($B$9:B23,B23)&amp;"_tw"</f>
        <v>20200602-10201006-05_tw</v>
      </c>
      <c r="P23" s="79" t="str">
        <f>IF(ISNA(VLOOKUP(D23,代號!$N:$O,2,0)),"",(VLOOKUP(D23,代號!$N:$O,2,0)))</f>
        <v/>
      </c>
      <c r="R23" s="1"/>
    </row>
    <row r="24" spans="2:18" s="33" customFormat="1">
      <c r="B24" s="70">
        <f>IF(ISNA(VLOOKUP(D24,代號!$J:$K,2,0)),"",(VLOOKUP(D24,代號!$J:$K,2,0)))</f>
        <v>10209001</v>
      </c>
      <c r="C24" s="121" t="s">
        <v>329</v>
      </c>
      <c r="D24" s="2" t="s">
        <v>100</v>
      </c>
      <c r="E24" s="45" t="s">
        <v>370</v>
      </c>
      <c r="F24" s="46"/>
      <c r="G24" s="46"/>
      <c r="H24" s="46"/>
      <c r="I24" s="46"/>
      <c r="J24" s="46"/>
      <c r="K24" s="46"/>
      <c r="L24" s="46"/>
      <c r="M24" s="46"/>
      <c r="N24" s="47">
        <f t="shared" si="3"/>
        <v>12</v>
      </c>
      <c r="O24" s="77" t="str">
        <f>$E$2&amp;"-"&amp;B24&amp;"-0"&amp;COUNTIF($B$9:B24,B24)&amp;"_tw"</f>
        <v>20200602-10209001-06_tw</v>
      </c>
      <c r="P24" s="79" t="str">
        <f>IF(ISNA(VLOOKUP(D24,代號!$N:$O,2,0)),"",(VLOOKUP(D24,代號!$N:$O,2,0)))</f>
        <v/>
      </c>
      <c r="R24" s="1"/>
    </row>
    <row r="25" spans="2:18" s="33" customFormat="1">
      <c r="B25" s="70">
        <f>IF(ISNA(VLOOKUP(D25,代號!$J:$K,2,0)),"",(VLOOKUP(D25,代號!$J:$K,2,0)))</f>
        <v>10209001</v>
      </c>
      <c r="C25" s="121" t="s">
        <v>369</v>
      </c>
      <c r="D25" s="2" t="s">
        <v>100</v>
      </c>
      <c r="E25" s="45" t="s">
        <v>371</v>
      </c>
      <c r="F25" s="46"/>
      <c r="G25" s="46"/>
      <c r="H25" s="46"/>
      <c r="I25" s="46"/>
      <c r="J25" s="46"/>
      <c r="K25" s="46"/>
      <c r="L25" s="46"/>
      <c r="M25" s="46"/>
      <c r="N25" s="47">
        <f t="shared" si="3"/>
        <v>20</v>
      </c>
      <c r="O25" s="77" t="str">
        <f>$E$2&amp;"-"&amp;B25&amp;"-0"&amp;COUNTIF($B$9:B25,B25)&amp;"_tw"</f>
        <v>20200602-10209001-07_tw</v>
      </c>
      <c r="P25" s="79" t="str">
        <f>IF(ISNA(VLOOKUP(D25,代號!$N:$O,2,0)),"",(VLOOKUP(D25,代號!$N:$O,2,0)))</f>
        <v/>
      </c>
      <c r="R25" s="1"/>
    </row>
    <row r="26" spans="2:18" s="33" customFormat="1">
      <c r="B26" s="70">
        <f>IF(ISNA(VLOOKUP(D26,代號!$J:$K,2,0)),"",(VLOOKUP(D26,代號!$J:$K,2,0)))</f>
        <v>10201006</v>
      </c>
      <c r="C26" s="126" t="s">
        <v>364</v>
      </c>
      <c r="D26" s="2" t="s">
        <v>367</v>
      </c>
      <c r="E26" s="45" t="s">
        <v>412</v>
      </c>
      <c r="F26" s="46"/>
      <c r="G26" s="46"/>
      <c r="H26" s="46"/>
      <c r="I26" s="46"/>
      <c r="J26" s="46"/>
      <c r="K26" s="46"/>
      <c r="L26" s="46"/>
      <c r="M26" s="46"/>
      <c r="N26" s="47">
        <f t="shared" si="3"/>
        <v>28</v>
      </c>
      <c r="O26" s="77" t="str">
        <f>$E$2&amp;"-"&amp;B26&amp;"-0"&amp;COUNTIF($B$9:B26,B26)&amp;"_tw"</f>
        <v>20200602-10201006-06_tw</v>
      </c>
      <c r="P26" s="79" t="str">
        <f>IF(ISNA(VLOOKUP(D26,代號!$N:$O,2,0)),"",(VLOOKUP(D26,代號!$N:$O,2,0)))</f>
        <v/>
      </c>
      <c r="R26" s="1"/>
    </row>
    <row r="27" spans="2:18" s="33" customFormat="1">
      <c r="B27" s="70"/>
      <c r="C27" s="121"/>
      <c r="D27" s="2"/>
      <c r="E27" s="46"/>
      <c r="F27" s="46"/>
      <c r="G27" s="46"/>
      <c r="H27" s="46"/>
      <c r="I27" s="46"/>
      <c r="J27" s="46"/>
      <c r="K27" s="46"/>
      <c r="L27" s="46"/>
      <c r="M27" s="46"/>
      <c r="N27" s="47"/>
      <c r="O27" s="77"/>
      <c r="P27" s="79" t="str">
        <f>IF(ISNA(VLOOKUP(D27,代號!$N:$O,2,0)),"",(VLOOKUP(D27,代號!$N:$O,2,0)))</f>
        <v/>
      </c>
      <c r="R27" s="1"/>
    </row>
    <row r="28" spans="2:18" s="33" customFormat="1">
      <c r="B28" s="70"/>
      <c r="C28" s="121"/>
      <c r="D28" s="2"/>
      <c r="E28" s="46"/>
      <c r="F28" s="46"/>
      <c r="G28" s="46"/>
      <c r="H28" s="46"/>
      <c r="I28" s="46"/>
      <c r="J28" s="46"/>
      <c r="K28" s="46"/>
      <c r="L28" s="46"/>
      <c r="M28" s="46"/>
      <c r="N28" s="47"/>
      <c r="O28" s="77"/>
      <c r="P28" s="79" t="str">
        <f>IF(ISNA(VLOOKUP(D28,代號!$N:$O,2,0)),"",(VLOOKUP(D28,代號!$N:$O,2,0)))</f>
        <v/>
      </c>
      <c r="R28" s="1"/>
    </row>
    <row r="29" spans="2:18" s="33" customFormat="1">
      <c r="B29" s="70" t="str">
        <f>IF(ISNA(VLOOKUP(D29,代號!$J:$K,2,0)),"",(VLOOKUP(D29,代號!$J:$K,2,0)))</f>
        <v/>
      </c>
      <c r="C29" s="121"/>
      <c r="D29" s="2"/>
      <c r="E29" s="46"/>
      <c r="F29" s="46"/>
      <c r="G29" s="46"/>
      <c r="H29" s="46"/>
      <c r="I29" s="46"/>
      <c r="J29" s="46"/>
      <c r="K29" s="46"/>
      <c r="L29" s="46"/>
      <c r="M29" s="46"/>
      <c r="N29" s="47"/>
      <c r="O29" s="77"/>
      <c r="P29" s="79" t="str">
        <f>IF(ISNA(VLOOKUP(D29,代號!$N:$O,2,0)),"",(VLOOKUP(D29,代號!$N:$O,2,0)))</f>
        <v/>
      </c>
      <c r="R29" s="1"/>
    </row>
    <row r="30" spans="2:18" s="33" customFormat="1">
      <c r="B30" s="70"/>
      <c r="C30" s="121"/>
      <c r="D30" s="35"/>
      <c r="E30" s="46"/>
      <c r="F30" s="46"/>
      <c r="G30" s="46"/>
      <c r="H30" s="46"/>
      <c r="I30" s="46"/>
      <c r="J30" s="46"/>
      <c r="K30" s="46"/>
      <c r="L30" s="46"/>
      <c r="M30" s="46"/>
      <c r="N30" s="47"/>
      <c r="O30" s="77"/>
      <c r="P30" s="79" t="str">
        <f>IF(ISNA(VLOOKUP(D30,代號!$N:$O,2,0)),"",(VLOOKUP(D30,代號!$N:$O,2,0)))</f>
        <v/>
      </c>
      <c r="R30" s="1"/>
    </row>
    <row r="31" spans="2:18" s="33" customFormat="1">
      <c r="B31" s="70"/>
      <c r="C31" s="121"/>
      <c r="D31" s="35"/>
      <c r="E31" s="29"/>
      <c r="F31" s="46"/>
      <c r="G31" s="46"/>
      <c r="H31" s="46"/>
      <c r="I31" s="46"/>
      <c r="J31" s="46"/>
      <c r="K31" s="46"/>
      <c r="L31" s="46"/>
      <c r="M31" s="46"/>
      <c r="N31" s="47"/>
      <c r="O31" s="77"/>
      <c r="P31" s="79" t="str">
        <f>IF(ISNA(VLOOKUP(D31,代號!$N:$O,2,0)),"",(VLOOKUP(D31,代號!$N:$O,2,0)))</f>
        <v/>
      </c>
      <c r="R31" s="1"/>
    </row>
    <row r="32" spans="2:18" s="33" customFormat="1">
      <c r="B32" s="70" t="str">
        <f>IF(ISNA(VLOOKUP(D32,代號!$J:$K,2,0)),"",(VLOOKUP(D32,代號!$J:$K,2,0)))</f>
        <v/>
      </c>
      <c r="C32" s="121"/>
      <c r="D32" s="2"/>
      <c r="E32" s="29"/>
      <c r="F32" s="46"/>
      <c r="G32" s="46"/>
      <c r="H32" s="46"/>
      <c r="I32" s="46"/>
      <c r="J32" s="46"/>
      <c r="K32" s="46"/>
      <c r="L32" s="46"/>
      <c r="M32" s="46"/>
      <c r="N32" s="47"/>
      <c r="O32" s="77"/>
      <c r="P32" s="79" t="str">
        <f>IF(ISNA(VLOOKUP(D32,代號!$N:$O,2,0)),"",(VLOOKUP(D32,代號!$N:$O,2,0)))</f>
        <v/>
      </c>
      <c r="R32" s="1"/>
    </row>
    <row r="33" spans="2:18" s="33" customFormat="1">
      <c r="B33" s="70" t="str">
        <f>IF(ISNA(VLOOKUP(D33,代號!$J:$K,2,0)),"",(VLOOKUP(D33,代號!$J:$K,2,0)))</f>
        <v/>
      </c>
      <c r="C33" s="121"/>
      <c r="D33" s="2"/>
      <c r="E33" s="29"/>
      <c r="F33" s="46"/>
      <c r="G33" s="46"/>
      <c r="H33" s="46"/>
      <c r="I33" s="46"/>
      <c r="J33" s="46"/>
      <c r="K33" s="46"/>
      <c r="L33" s="46"/>
      <c r="M33" s="46"/>
      <c r="N33" s="47"/>
      <c r="O33" s="77"/>
      <c r="P33" s="79" t="str">
        <f>IF(ISNA(VLOOKUP(D33,代號!$N:$O,2,0)),"",(VLOOKUP(D33,代號!$N:$O,2,0)))</f>
        <v/>
      </c>
      <c r="R33" s="1"/>
    </row>
    <row r="34" spans="2:18" s="33" customFormat="1">
      <c r="B34" s="70" t="str">
        <f>IF(ISNA(VLOOKUP(D34,代號!$J:$K,2,0)),"",(VLOOKUP(D34,代號!$J:$K,2,0)))</f>
        <v/>
      </c>
      <c r="C34" s="121"/>
      <c r="D34" s="2"/>
      <c r="E34" s="29"/>
      <c r="F34" s="46"/>
      <c r="G34" s="46"/>
      <c r="H34" s="46"/>
      <c r="I34" s="46"/>
      <c r="J34" s="46"/>
      <c r="K34" s="46"/>
      <c r="L34" s="46"/>
      <c r="M34" s="46"/>
      <c r="N34" s="47"/>
      <c r="O34" s="77"/>
      <c r="P34" s="79" t="str">
        <f>IF(ISNA(VLOOKUP(D34,代號!$N:$O,2,0)),"",(VLOOKUP(D34,代號!$N:$O,2,0)))</f>
        <v/>
      </c>
      <c r="R34" s="1"/>
    </row>
    <row r="35" spans="2:18" s="33" customFormat="1">
      <c r="B35" s="70" t="str">
        <f>IF(ISNA(VLOOKUP(D35,代號!$J:$K,2,0)),"",(VLOOKUP(D35,代號!$J:$K,2,0)))</f>
        <v/>
      </c>
      <c r="C35" s="121"/>
      <c r="D35" s="2"/>
      <c r="E35" s="29"/>
      <c r="F35" s="46"/>
      <c r="G35" s="46"/>
      <c r="H35" s="46"/>
      <c r="I35" s="46"/>
      <c r="J35" s="46"/>
      <c r="K35" s="46"/>
      <c r="L35" s="46"/>
      <c r="M35" s="46"/>
      <c r="N35" s="47"/>
      <c r="O35" s="77"/>
      <c r="P35" s="79" t="str">
        <f>IF(ISNA(VLOOKUP(D35,代號!$N:$O,2,0)),"",(VLOOKUP(D35,代號!$N:$O,2,0)))</f>
        <v/>
      </c>
      <c r="R35" s="1"/>
    </row>
    <row r="36" spans="2:18" s="33" customFormat="1">
      <c r="B36" s="70" t="str">
        <f>IF(ISNA(VLOOKUP(D36,代號!$J:$K,2,0)),"",(VLOOKUP(D36,代號!$J:$K,2,0)))</f>
        <v/>
      </c>
      <c r="C36" s="121"/>
      <c r="D36" s="2"/>
      <c r="E36" s="29"/>
      <c r="F36" s="46"/>
      <c r="G36" s="46"/>
      <c r="H36" s="46"/>
      <c r="I36" s="46"/>
      <c r="J36" s="46"/>
      <c r="K36" s="46"/>
      <c r="L36" s="46"/>
      <c r="M36" s="46"/>
      <c r="N36" s="47"/>
      <c r="O36" s="77"/>
      <c r="P36" s="79" t="str">
        <f>IF(ISNA(VLOOKUP(D36,代號!$N:$O,2,0)),"",(VLOOKUP(D36,代號!$N:$O,2,0)))</f>
        <v/>
      </c>
      <c r="R36" s="1"/>
    </row>
    <row r="37" spans="2:18" s="33" customFormat="1">
      <c r="B37" s="70" t="str">
        <f>IF(ISNA(VLOOKUP(D37,代號!$J:$K,2,0)),"",(VLOOKUP(D37,代號!$J:$K,2,0)))</f>
        <v/>
      </c>
      <c r="C37" s="121"/>
      <c r="D37" s="2"/>
      <c r="E37" s="45"/>
      <c r="F37" s="46"/>
      <c r="G37" s="46"/>
      <c r="H37" s="46"/>
      <c r="I37" s="46"/>
      <c r="J37" s="46"/>
      <c r="K37" s="46"/>
      <c r="L37" s="46"/>
      <c r="M37" s="46"/>
      <c r="N37" s="47"/>
      <c r="O37" s="77"/>
      <c r="P37" s="79" t="str">
        <f>IF(ISNA(VLOOKUP(D37,代號!$N:$O,2,0)),"",(VLOOKUP(D37,代號!$N:$O,2,0)))</f>
        <v/>
      </c>
      <c r="R37" s="1"/>
    </row>
    <row r="38" spans="2:18" s="33" customFormat="1">
      <c r="B38" s="70"/>
      <c r="C38" s="121"/>
      <c r="D38" s="2"/>
      <c r="E38" s="45"/>
      <c r="F38" s="46"/>
      <c r="G38" s="46"/>
      <c r="H38" s="46"/>
      <c r="I38" s="46"/>
      <c r="J38" s="46"/>
      <c r="K38" s="46"/>
      <c r="L38" s="46"/>
      <c r="M38" s="46"/>
      <c r="N38" s="47"/>
      <c r="O38" s="77"/>
      <c r="P38" s="79"/>
      <c r="R38" s="1"/>
    </row>
    <row r="39" spans="2:18" s="33" customFormat="1">
      <c r="B39" s="70"/>
      <c r="C39" s="121"/>
      <c r="D39" s="2"/>
      <c r="E39" s="45"/>
      <c r="F39" s="46"/>
      <c r="G39" s="46"/>
      <c r="H39" s="46"/>
      <c r="I39" s="46"/>
      <c r="J39" s="46"/>
      <c r="K39" s="46"/>
      <c r="L39" s="46"/>
      <c r="M39" s="46"/>
      <c r="N39" s="47"/>
      <c r="O39" s="77"/>
      <c r="P39" s="79"/>
      <c r="R39" s="1"/>
    </row>
    <row r="40" spans="2:18" s="33" customFormat="1">
      <c r="B40" s="70"/>
      <c r="C40" s="121"/>
      <c r="D40" s="2"/>
      <c r="E40" s="45"/>
      <c r="F40" s="46"/>
      <c r="G40" s="46"/>
      <c r="H40" s="46"/>
      <c r="I40" s="46"/>
      <c r="J40" s="46"/>
      <c r="K40" s="46"/>
      <c r="L40" s="46"/>
      <c r="M40" s="46"/>
      <c r="N40" s="47"/>
      <c r="O40" s="77"/>
      <c r="P40" s="79"/>
      <c r="R40" s="1"/>
    </row>
    <row r="41" spans="2:18" s="33" customFormat="1">
      <c r="B41" s="70"/>
      <c r="C41" s="121"/>
      <c r="D41" s="2"/>
      <c r="E41" s="45"/>
      <c r="F41" s="46"/>
      <c r="G41" s="46"/>
      <c r="H41" s="46"/>
      <c r="I41" s="46"/>
      <c r="J41" s="46"/>
      <c r="K41" s="46"/>
      <c r="L41" s="46"/>
      <c r="M41" s="46"/>
      <c r="N41" s="47"/>
      <c r="O41" s="77"/>
      <c r="P41" s="79"/>
      <c r="R41" s="1"/>
    </row>
    <row r="42" spans="2:18" s="33" customFormat="1">
      <c r="B42" s="70"/>
      <c r="C42" s="121"/>
      <c r="D42" s="2"/>
      <c r="E42" s="45"/>
      <c r="F42" s="46"/>
      <c r="G42" s="46"/>
      <c r="H42" s="46"/>
      <c r="I42" s="46"/>
      <c r="J42" s="46"/>
      <c r="K42" s="46"/>
      <c r="L42" s="46"/>
      <c r="M42" s="46"/>
      <c r="N42" s="47"/>
      <c r="O42" s="77"/>
      <c r="P42" s="79"/>
      <c r="R42" s="1"/>
    </row>
    <row r="43" spans="2:18" s="33" customFormat="1">
      <c r="B43" s="70"/>
      <c r="C43" s="121"/>
      <c r="D43" s="2"/>
      <c r="E43" s="45"/>
      <c r="F43" s="46"/>
      <c r="G43" s="46"/>
      <c r="H43" s="46"/>
      <c r="I43" s="46"/>
      <c r="J43" s="46"/>
      <c r="K43" s="46"/>
      <c r="L43" s="46"/>
      <c r="M43" s="46"/>
      <c r="N43" s="47"/>
      <c r="O43" s="77"/>
      <c r="P43" s="79"/>
      <c r="R43" s="1"/>
    </row>
    <row r="44" spans="2:18" s="33" customFormat="1">
      <c r="B44" s="70"/>
      <c r="C44" s="121"/>
      <c r="D44" s="2"/>
      <c r="E44" s="45"/>
      <c r="F44" s="46"/>
      <c r="G44" s="46"/>
      <c r="H44" s="46"/>
      <c r="I44" s="46"/>
      <c r="J44" s="46"/>
      <c r="K44" s="46"/>
      <c r="L44" s="46"/>
      <c r="M44" s="46"/>
      <c r="N44" s="47"/>
      <c r="O44" s="77"/>
      <c r="P44" s="79"/>
      <c r="R44" s="1"/>
    </row>
    <row r="45" spans="2:18" s="33" customFormat="1">
      <c r="B45" s="70"/>
      <c r="C45" s="121"/>
      <c r="D45" s="2"/>
      <c r="E45" s="45"/>
      <c r="F45" s="46"/>
      <c r="G45" s="46"/>
      <c r="H45" s="46"/>
      <c r="I45" s="46"/>
      <c r="J45" s="46"/>
      <c r="K45" s="46"/>
      <c r="L45" s="46"/>
      <c r="M45" s="46"/>
      <c r="N45" s="47"/>
      <c r="O45" s="77"/>
      <c r="P45" s="79"/>
      <c r="R45" s="1"/>
    </row>
    <row r="46" spans="2:18" s="33" customFormat="1">
      <c r="B46" s="70"/>
      <c r="C46" s="121"/>
      <c r="D46" s="2"/>
      <c r="E46" s="45"/>
      <c r="F46" s="46"/>
      <c r="G46" s="46"/>
      <c r="H46" s="46"/>
      <c r="I46" s="46"/>
      <c r="J46" s="46"/>
      <c r="K46" s="46"/>
      <c r="L46" s="46"/>
      <c r="M46" s="46"/>
      <c r="N46" s="47"/>
      <c r="O46" s="77"/>
      <c r="P46" s="79"/>
      <c r="R46" s="1"/>
    </row>
    <row r="47" spans="2:18" s="33" customFormat="1">
      <c r="B47" s="70"/>
      <c r="C47" s="121"/>
      <c r="D47" s="2"/>
      <c r="E47" s="45"/>
      <c r="F47" s="46"/>
      <c r="G47" s="46"/>
      <c r="H47" s="46"/>
      <c r="I47" s="46"/>
      <c r="J47" s="46"/>
      <c r="K47" s="46"/>
      <c r="L47" s="46"/>
      <c r="M47" s="46"/>
      <c r="N47" s="47"/>
      <c r="O47" s="77"/>
      <c r="P47" s="79"/>
      <c r="R47" s="1"/>
    </row>
    <row r="48" spans="2:18" s="33" customFormat="1">
      <c r="B48" s="70"/>
      <c r="C48" s="121"/>
      <c r="D48" s="2"/>
      <c r="E48" s="45"/>
      <c r="F48" s="46"/>
      <c r="G48" s="46"/>
      <c r="H48" s="46"/>
      <c r="I48" s="46"/>
      <c r="J48" s="46"/>
      <c r="K48" s="46"/>
      <c r="L48" s="46"/>
      <c r="M48" s="46"/>
      <c r="N48" s="47"/>
      <c r="O48" s="77"/>
      <c r="P48" s="79"/>
      <c r="R48" s="1"/>
    </row>
    <row r="49" spans="1:18" s="33" customFormat="1">
      <c r="B49" s="70"/>
      <c r="C49" s="121"/>
      <c r="D49" s="2"/>
      <c r="E49" s="45"/>
      <c r="F49" s="46"/>
      <c r="G49" s="46"/>
      <c r="H49" s="46"/>
      <c r="I49" s="46"/>
      <c r="J49" s="46"/>
      <c r="K49" s="46"/>
      <c r="L49" s="46"/>
      <c r="M49" s="46"/>
      <c r="N49" s="47"/>
      <c r="O49" s="77"/>
      <c r="P49" s="79"/>
      <c r="R49" s="1"/>
    </row>
    <row r="50" spans="1:18" s="3" customFormat="1">
      <c r="A50" s="33"/>
      <c r="B50" s="70"/>
      <c r="C50" s="121"/>
      <c r="D50" s="2"/>
      <c r="E50" s="45"/>
      <c r="F50" s="46"/>
      <c r="G50" s="46"/>
      <c r="H50" s="46"/>
      <c r="I50" s="46"/>
      <c r="J50" s="46"/>
      <c r="K50" s="46"/>
      <c r="L50" s="46"/>
      <c r="M50" s="46"/>
      <c r="N50" s="47"/>
      <c r="O50" s="77"/>
      <c r="P50" s="79"/>
    </row>
    <row r="51" spans="1:18" s="33" customFormat="1">
      <c r="B51" s="70"/>
      <c r="C51" s="121"/>
      <c r="D51" s="2"/>
      <c r="E51" s="45"/>
      <c r="F51" s="46"/>
      <c r="G51" s="46"/>
      <c r="H51" s="46"/>
      <c r="I51" s="46"/>
      <c r="J51" s="46"/>
      <c r="K51" s="46"/>
      <c r="L51" s="46"/>
      <c r="M51" s="46"/>
      <c r="N51" s="47"/>
      <c r="O51" s="77"/>
      <c r="P51" s="79"/>
      <c r="R51" s="1"/>
    </row>
    <row r="52" spans="1:18" s="33" customFormat="1">
      <c r="B52" s="70"/>
      <c r="C52" s="121"/>
      <c r="D52" s="2"/>
      <c r="E52" s="45"/>
      <c r="F52" s="46"/>
      <c r="G52" s="46"/>
      <c r="H52" s="46"/>
      <c r="I52" s="46"/>
      <c r="J52" s="46"/>
      <c r="K52" s="46"/>
      <c r="L52" s="46"/>
      <c r="M52" s="46"/>
      <c r="N52" s="47"/>
      <c r="O52" s="77"/>
      <c r="P52" s="79"/>
      <c r="R52" s="1"/>
    </row>
    <row r="53" spans="1:18" s="33" customFormat="1">
      <c r="B53" s="70"/>
      <c r="C53" s="121"/>
      <c r="D53" s="2"/>
      <c r="E53" s="45"/>
      <c r="F53" s="46"/>
      <c r="G53" s="46"/>
      <c r="H53" s="46"/>
      <c r="I53" s="46"/>
      <c r="J53" s="46"/>
      <c r="K53" s="46"/>
      <c r="L53" s="46"/>
      <c r="M53" s="46"/>
      <c r="N53" s="47"/>
      <c r="O53" s="77"/>
      <c r="P53" s="79"/>
      <c r="R53" s="1"/>
    </row>
    <row r="54" spans="1:18" s="3" customFormat="1">
      <c r="A54" s="33"/>
      <c r="B54" s="70"/>
      <c r="C54" s="121"/>
      <c r="D54" s="2"/>
      <c r="E54" s="45"/>
      <c r="F54" s="46"/>
      <c r="G54" s="46"/>
      <c r="H54" s="46"/>
      <c r="I54" s="46"/>
      <c r="J54" s="46"/>
      <c r="K54" s="46"/>
      <c r="L54" s="46"/>
      <c r="M54" s="46"/>
      <c r="N54" s="47"/>
      <c r="O54" s="77"/>
      <c r="P54" s="79"/>
    </row>
    <row r="55" spans="1:18" s="3" customFormat="1">
      <c r="A55" s="33"/>
      <c r="B55" s="70"/>
      <c r="C55" s="121"/>
      <c r="D55" s="2"/>
      <c r="E55" s="45"/>
      <c r="F55" s="46"/>
      <c r="G55" s="46"/>
      <c r="H55" s="46"/>
      <c r="I55" s="46"/>
      <c r="J55" s="46"/>
      <c r="K55" s="46"/>
      <c r="L55" s="46"/>
      <c r="M55" s="46"/>
      <c r="N55" s="47"/>
      <c r="O55" s="77"/>
      <c r="P55" s="79"/>
    </row>
    <row r="56" spans="1:18">
      <c r="B56" s="70"/>
      <c r="C56" s="121"/>
      <c r="D56" s="2"/>
      <c r="E56" s="45"/>
      <c r="F56" s="46"/>
      <c r="G56" s="46"/>
      <c r="H56" s="46"/>
      <c r="I56" s="46"/>
      <c r="J56" s="46"/>
      <c r="K56" s="46"/>
      <c r="L56" s="46"/>
      <c r="M56" s="46"/>
      <c r="N56" s="47"/>
      <c r="O56" s="77"/>
      <c r="P56" s="79"/>
    </row>
    <row r="57" spans="1:18">
      <c r="B57" s="70"/>
      <c r="C57" s="121"/>
      <c r="D57" s="2"/>
      <c r="E57" s="45"/>
      <c r="F57" s="46"/>
      <c r="G57" s="46"/>
      <c r="H57" s="46"/>
      <c r="I57" s="46"/>
      <c r="J57" s="46"/>
      <c r="K57" s="46"/>
      <c r="L57" s="46"/>
      <c r="M57" s="46"/>
      <c r="N57" s="47"/>
      <c r="O57" s="77"/>
      <c r="P57" s="79"/>
    </row>
    <row r="58" spans="1:18">
      <c r="B58" s="70"/>
      <c r="C58" s="121"/>
      <c r="D58" s="2"/>
      <c r="E58" s="45"/>
      <c r="F58" s="46"/>
      <c r="G58" s="46"/>
      <c r="H58" s="46"/>
      <c r="I58" s="46"/>
      <c r="J58" s="46"/>
      <c r="K58" s="46"/>
      <c r="L58" s="46"/>
      <c r="M58" s="46"/>
      <c r="N58" s="47"/>
      <c r="O58" s="77"/>
      <c r="P58" s="79"/>
    </row>
    <row r="59" spans="1:18">
      <c r="B59" s="70"/>
      <c r="C59" s="121"/>
      <c r="D59" s="2"/>
      <c r="E59" s="45"/>
      <c r="F59" s="46"/>
      <c r="G59" s="46"/>
      <c r="H59" s="46"/>
      <c r="I59" s="46"/>
      <c r="J59" s="46"/>
      <c r="K59" s="46"/>
      <c r="L59" s="46"/>
      <c r="M59" s="46"/>
      <c r="N59" s="47"/>
      <c r="O59" s="77"/>
      <c r="P59" s="79"/>
    </row>
    <row r="60" spans="1:18">
      <c r="B60" s="70"/>
      <c r="C60" s="121"/>
      <c r="D60" s="2"/>
      <c r="E60" s="45"/>
      <c r="F60" s="46"/>
      <c r="G60" s="46"/>
      <c r="H60" s="46"/>
      <c r="I60" s="46"/>
      <c r="J60" s="46"/>
      <c r="K60" s="46"/>
      <c r="L60" s="46"/>
      <c r="M60" s="46"/>
      <c r="N60" s="47"/>
      <c r="O60" s="77"/>
      <c r="P60" s="79"/>
    </row>
    <row r="61" spans="1:18">
      <c r="B61" s="70"/>
      <c r="C61" s="121"/>
      <c r="D61" s="2"/>
      <c r="E61" s="45"/>
      <c r="F61" s="46"/>
      <c r="G61" s="46"/>
      <c r="H61" s="46"/>
      <c r="I61" s="46"/>
      <c r="J61" s="46"/>
      <c r="K61" s="46"/>
      <c r="L61" s="46"/>
      <c r="M61" s="46"/>
      <c r="N61" s="47"/>
      <c r="O61" s="77"/>
      <c r="P61" s="79"/>
    </row>
    <row r="62" spans="1:18">
      <c r="B62" s="70"/>
      <c r="C62" s="121"/>
      <c r="D62" s="2"/>
      <c r="E62" s="45"/>
      <c r="F62" s="46"/>
      <c r="G62" s="46"/>
      <c r="H62" s="46"/>
      <c r="I62" s="46"/>
      <c r="J62" s="46"/>
      <c r="K62" s="46"/>
      <c r="L62" s="46"/>
      <c r="M62" s="46"/>
      <c r="N62" s="47"/>
      <c r="O62" s="77"/>
      <c r="P62" s="79"/>
    </row>
    <row r="63" spans="1:18">
      <c r="B63" s="70"/>
      <c r="C63" s="121"/>
      <c r="D63" s="2"/>
      <c r="E63" s="45"/>
      <c r="F63" s="46"/>
      <c r="G63" s="46"/>
      <c r="H63" s="46"/>
      <c r="I63" s="46"/>
      <c r="J63" s="46"/>
      <c r="K63" s="46"/>
      <c r="L63" s="46"/>
      <c r="M63" s="46"/>
      <c r="N63" s="47"/>
      <c r="O63" s="77"/>
      <c r="P63" s="79"/>
    </row>
    <row r="64" spans="1:18">
      <c r="B64" s="70"/>
      <c r="C64" s="121"/>
      <c r="D64" s="2"/>
      <c r="E64" s="45"/>
      <c r="F64" s="46"/>
      <c r="G64" s="46"/>
      <c r="H64" s="46"/>
      <c r="I64" s="46"/>
      <c r="J64" s="46"/>
      <c r="K64" s="46"/>
      <c r="L64" s="46"/>
      <c r="M64" s="46"/>
      <c r="N64" s="47"/>
      <c r="O64" s="77"/>
      <c r="P64" s="79"/>
    </row>
  </sheetData>
  <autoFilter ref="B6:Q60">
    <filterColumn colId="3" showButton="0"/>
    <filterColumn colId="4" showButton="0"/>
    <filterColumn colId="5" showButton="0"/>
    <filterColumn colId="6" showButton="0"/>
    <filterColumn colId="7" showButton="0"/>
    <filterColumn colId="8" showButton="0"/>
    <filterColumn colId="9" showButton="0"/>
    <filterColumn colId="10" showButton="0"/>
  </autoFilter>
  <mergeCells count="6">
    <mergeCell ref="E6:M6"/>
    <mergeCell ref="E2:I2"/>
    <mergeCell ref="E3:I3"/>
    <mergeCell ref="B4:C4"/>
    <mergeCell ref="E4:I4"/>
    <mergeCell ref="E5:N5"/>
  </mergeCells>
  <phoneticPr fontId="11" type="noConversion"/>
  <pageMargins left="0.7" right="0.7" top="0.75" bottom="0.75" header="0.3" footer="0.3"/>
  <pageSetup paperSize="9" orientation="portrait" horizontalDpi="0" verticalDpi="0"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代號!$G$19:$G$24</xm:f>
          </x14:formula1>
          <xm:sqref>C15:C16 C20 C12:C13 C10 C22 C24:C25 C27:C64</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72"/>
  <sheetViews>
    <sheetView zoomScale="115" zoomScaleNormal="115" workbookViewId="0">
      <pane xSplit="14" ySplit="6" topLeftCell="O7" activePane="bottomRight" state="frozen"/>
      <selection pane="topRight" activeCell="M1" sqref="M1"/>
      <selection pane="bottomLeft" activeCell="A6" sqref="A6"/>
      <selection pane="bottomRight" activeCell="A17" sqref="A17:XFD26"/>
    </sheetView>
  </sheetViews>
  <sheetFormatPr defaultColWidth="9.140625" defaultRowHeight="15.75"/>
  <cols>
    <col min="1" max="1" width="6.85546875" style="1" customWidth="1"/>
    <col min="2" max="2" width="10" style="39" customWidth="1"/>
    <col min="3" max="3" width="23.7109375" style="123" customWidth="1"/>
    <col min="4" max="4" width="10" style="1" customWidth="1"/>
    <col min="5" max="5" width="12.140625" style="1" customWidth="1"/>
    <col min="6" max="6" width="11.42578125" style="1" customWidth="1"/>
    <col min="7" max="8" width="9.140625" style="1"/>
    <col min="9" max="9" width="32.5703125" style="1" customWidth="1"/>
    <col min="10" max="13" width="5.85546875" style="1" customWidth="1"/>
    <col min="14" max="14" width="7.7109375" style="1" bestFit="1" customWidth="1"/>
    <col min="15" max="15" width="24" style="39" bestFit="1" customWidth="1"/>
    <col min="16" max="16" width="34.85546875" style="39" bestFit="1" customWidth="1"/>
    <col min="17" max="17" width="13.140625" style="5" customWidth="1"/>
    <col min="18" max="18" width="9.140625" style="1"/>
    <col min="19" max="19" width="12.85546875" style="1" customWidth="1"/>
    <col min="20" max="20" width="9.140625" style="5"/>
    <col min="21" max="16384" width="9.140625" style="1"/>
  </cols>
  <sheetData>
    <row r="1" spans="2:20" ht="16.5">
      <c r="B1" s="95" t="s">
        <v>291</v>
      </c>
      <c r="C1" s="117"/>
      <c r="D1" s="27"/>
      <c r="E1" s="27" t="s">
        <v>498</v>
      </c>
      <c r="F1" s="23"/>
      <c r="G1" s="30"/>
      <c r="H1" s="31"/>
      <c r="I1" s="23"/>
      <c r="N1" s="37"/>
      <c r="O1" s="73"/>
      <c r="T1" s="1"/>
    </row>
    <row r="2" spans="2:20">
      <c r="B2" s="94" t="s">
        <v>290</v>
      </c>
      <c r="C2" s="108"/>
      <c r="E2" s="150">
        <v>20200604</v>
      </c>
      <c r="F2" s="151"/>
      <c r="G2" s="151"/>
      <c r="H2" s="151"/>
      <c r="I2" s="152"/>
      <c r="M2" s="42" t="s">
        <v>94</v>
      </c>
      <c r="N2" s="42">
        <f>COUNTA(N7:N72)</f>
        <v>16</v>
      </c>
      <c r="O2" s="73"/>
      <c r="T2" s="1"/>
    </row>
    <row r="3" spans="2:20" ht="15.75" customHeight="1">
      <c r="B3" s="94" t="s">
        <v>292</v>
      </c>
      <c r="C3" s="109"/>
      <c r="E3" s="153" t="s">
        <v>310</v>
      </c>
      <c r="F3" s="154"/>
      <c r="G3" s="154"/>
      <c r="H3" s="154"/>
      <c r="I3" s="155"/>
      <c r="M3" s="42" t="s">
        <v>95</v>
      </c>
      <c r="N3" s="42">
        <f>SUM(N7:N72)</f>
        <v>264</v>
      </c>
      <c r="O3" s="73"/>
      <c r="T3" s="1"/>
    </row>
    <row r="4" spans="2:20" ht="15.75" customHeight="1">
      <c r="B4" s="156" t="s">
        <v>294</v>
      </c>
      <c r="C4" s="157"/>
      <c r="E4" s="153" t="s">
        <v>374</v>
      </c>
      <c r="F4" s="154"/>
      <c r="G4" s="154"/>
      <c r="H4" s="154"/>
      <c r="I4" s="154"/>
      <c r="M4" s="73"/>
      <c r="N4" s="73"/>
      <c r="O4" s="73"/>
      <c r="T4" s="1"/>
    </row>
    <row r="5" spans="2:20" ht="26.25" customHeight="1">
      <c r="B5" s="68"/>
      <c r="C5" s="118"/>
      <c r="E5" s="158" t="s">
        <v>96</v>
      </c>
      <c r="F5" s="159"/>
      <c r="G5" s="159"/>
      <c r="H5" s="159"/>
      <c r="I5" s="159"/>
      <c r="J5" s="159"/>
      <c r="K5" s="159"/>
      <c r="L5" s="159"/>
      <c r="M5" s="159"/>
      <c r="N5" s="160"/>
      <c r="O5" s="73"/>
      <c r="T5" s="1"/>
    </row>
    <row r="6" spans="2:20" s="39" customFormat="1" ht="13.5">
      <c r="B6" s="69" t="s">
        <v>234</v>
      </c>
      <c r="C6" s="119" t="s">
        <v>235</v>
      </c>
      <c r="D6" s="96" t="s">
        <v>293</v>
      </c>
      <c r="E6" s="147" t="s">
        <v>6</v>
      </c>
      <c r="F6" s="148"/>
      <c r="G6" s="148"/>
      <c r="H6" s="148"/>
      <c r="I6" s="148"/>
      <c r="J6" s="148"/>
      <c r="K6" s="148"/>
      <c r="L6" s="148"/>
      <c r="M6" s="149"/>
      <c r="N6" s="106" t="s">
        <v>24</v>
      </c>
      <c r="O6" s="106" t="s">
        <v>237</v>
      </c>
      <c r="P6" s="106" t="s">
        <v>238</v>
      </c>
      <c r="Q6" s="78" t="s">
        <v>5</v>
      </c>
      <c r="T6" s="40"/>
    </row>
    <row r="7" spans="2:20">
      <c r="B7" s="70" t="str">
        <f>IF(ISNA(VLOOKUP(D7,代號!$J:$K,2,0)),"",(VLOOKUP(D7,代號!$J:$K,2,0)))</f>
        <v/>
      </c>
      <c r="C7" s="120"/>
      <c r="D7" s="35" t="s">
        <v>98</v>
      </c>
      <c r="E7" s="48" t="s">
        <v>374</v>
      </c>
      <c r="F7" s="46"/>
      <c r="G7" s="46"/>
      <c r="H7" s="46"/>
      <c r="I7" s="46"/>
      <c r="J7" s="46"/>
      <c r="K7" s="46"/>
      <c r="L7" s="46"/>
      <c r="M7" s="47"/>
      <c r="N7" s="47"/>
      <c r="O7" s="75"/>
      <c r="P7" s="79" t="str">
        <f>IF(ISNA(VLOOKUP(D7,代號!$N:$O,2,0)),"",(VLOOKUP(D7,代號!$N:$O,2,0)))</f>
        <v>ChangeBG(100010);</v>
      </c>
    </row>
    <row r="8" spans="2:20">
      <c r="B8" s="70" t="str">
        <f>IF(ISNA(VLOOKUP(D8,代號!$J:$K,2,0)),"",(VLOOKUP(D8,代號!$J:$K,2,0)))</f>
        <v/>
      </c>
      <c r="C8" s="120"/>
      <c r="D8" s="35" t="s">
        <v>99</v>
      </c>
      <c r="E8" s="44" t="s">
        <v>375</v>
      </c>
      <c r="F8" s="46"/>
      <c r="G8" s="46"/>
      <c r="H8" s="46"/>
      <c r="I8" s="46"/>
      <c r="J8" s="46"/>
      <c r="K8" s="46"/>
      <c r="L8" s="46"/>
      <c r="M8" s="46"/>
      <c r="N8" s="47"/>
      <c r="O8" s="76"/>
      <c r="P8" s="79" t="str">
        <f>IF(ISNA(VLOOKUP(D8,代號!$N:$O,2,0)),"",(VLOOKUP(D8,代號!$N:$O,2,0)))</f>
        <v xml:space="preserve">PlayBGM(200001); </v>
      </c>
    </row>
    <row r="9" spans="2:20">
      <c r="B9" s="70" t="str">
        <f>IF(ISNA(VLOOKUP(D9,代號!$J:$K,2,0)),"",(VLOOKUP(D9,代號!$J:$K,2,0)))</f>
        <v/>
      </c>
      <c r="C9" s="120"/>
      <c r="D9" s="2" t="s">
        <v>102</v>
      </c>
      <c r="E9" s="45" t="s">
        <v>387</v>
      </c>
      <c r="F9" s="46"/>
      <c r="G9" s="46"/>
      <c r="H9" s="46"/>
      <c r="I9" s="46"/>
      <c r="J9" s="46"/>
      <c r="K9" s="46"/>
      <c r="L9" s="46"/>
      <c r="M9" s="47"/>
      <c r="N9" s="47">
        <f>LEN(E9)</f>
        <v>30</v>
      </c>
      <c r="O9" s="77"/>
      <c r="P9" s="79" t="str">
        <f>IF(ISNA(VLOOKUP(D9,代號!$N:$O,2,0)),"",(VLOOKUP(D9,代號!$N:$O,2,0)))</f>
        <v/>
      </c>
      <c r="R9" s="38"/>
    </row>
    <row r="10" spans="2:20">
      <c r="B10" s="70" t="str">
        <f>IF(ISNA(VLOOKUP(D10,代號!$J:$K,2,0)),"",(VLOOKUP(D10,代號!$J:$K,2,0)))</f>
        <v/>
      </c>
      <c r="C10" s="121"/>
      <c r="D10" s="2" t="s">
        <v>102</v>
      </c>
      <c r="E10" s="45" t="s">
        <v>378</v>
      </c>
      <c r="F10" s="46"/>
      <c r="G10" s="46"/>
      <c r="H10" s="46"/>
      <c r="I10" s="46"/>
      <c r="J10" s="46"/>
      <c r="K10" s="46"/>
      <c r="L10" s="46"/>
      <c r="M10" s="47"/>
      <c r="N10" s="47">
        <f t="shared" ref="N10:N12" si="0">LEN(E10)</f>
        <v>13</v>
      </c>
      <c r="O10" s="77" t="str">
        <f>$E$2&amp;"-"&amp;B10&amp;"-0"&amp;COUNTIF($B$9:B10,B10)&amp;"_tw"</f>
        <v>20200604--02_tw</v>
      </c>
      <c r="P10" s="79" t="str">
        <f>IF(ISNA(VLOOKUP(D10,代號!$N:$O,2,0)),"",(VLOOKUP(D10,代號!$N:$O,2,0)))</f>
        <v/>
      </c>
      <c r="R10" s="38"/>
    </row>
    <row r="11" spans="2:20">
      <c r="B11" s="70" t="str">
        <f>IF(ISNA(VLOOKUP(D11,代號!$J:$K,2,0)),"",(VLOOKUP(D11,代號!$J:$K,2,0)))</f>
        <v/>
      </c>
      <c r="C11" s="120"/>
      <c r="D11" s="35" t="s">
        <v>282</v>
      </c>
      <c r="E11" s="44" t="s">
        <v>377</v>
      </c>
      <c r="F11" s="46"/>
      <c r="G11" s="46"/>
      <c r="H11" s="46"/>
      <c r="I11" s="46"/>
      <c r="J11" s="46"/>
      <c r="K11" s="46"/>
      <c r="L11" s="46"/>
      <c r="M11" s="46"/>
      <c r="N11" s="47"/>
      <c r="O11" s="76"/>
      <c r="P11" s="79" t="str">
        <f>IF(ISNA(VLOOKUP(D11,代號!$N:$O,2,0)),"",(VLOOKUP(D11,代號!$N:$O,2,0)))</f>
        <v xml:space="preserve">PlaySE(301001); </v>
      </c>
    </row>
    <row r="12" spans="2:20" s="33" customFormat="1">
      <c r="B12" s="70">
        <f>IF(ISNA(VLOOKUP(D12,代號!$J:$K,2,0)),"",(VLOOKUP(D12,代號!$J:$K,2,0)))</f>
        <v>10209001</v>
      </c>
      <c r="C12" s="121" t="s">
        <v>329</v>
      </c>
      <c r="D12" s="2" t="s">
        <v>100</v>
      </c>
      <c r="E12" s="45" t="s">
        <v>379</v>
      </c>
      <c r="F12" s="46"/>
      <c r="G12" s="46"/>
      <c r="H12" s="46"/>
      <c r="I12" s="46"/>
      <c r="J12" s="46"/>
      <c r="K12" s="46"/>
      <c r="L12" s="46"/>
      <c r="M12" s="46"/>
      <c r="N12" s="47">
        <f t="shared" si="0"/>
        <v>11</v>
      </c>
      <c r="O12" s="77" t="str">
        <f>$E$2&amp;"-"&amp;B12&amp;"-0"&amp;COUNTIF($B$9:B12,B12)&amp;"_tw"</f>
        <v>20200604-10209001-01_tw</v>
      </c>
      <c r="P12" s="79" t="str">
        <f>IF(ISNA(VLOOKUP(D12,代號!$N:$O,2,0)),"",(VLOOKUP(D12,代號!$N:$O,2,0)))</f>
        <v/>
      </c>
      <c r="R12" s="1"/>
    </row>
    <row r="13" spans="2:20" s="33" customFormat="1">
      <c r="B13" s="70" t="str">
        <f>IF(ISNA(VLOOKUP(D13,代號!$J:$K,2,0)),"",(VLOOKUP(D13,代號!$J:$K,2,0)))</f>
        <v/>
      </c>
      <c r="C13" s="121"/>
      <c r="D13" s="35" t="s">
        <v>258</v>
      </c>
      <c r="E13" s="45"/>
      <c r="F13" s="46"/>
      <c r="G13" s="46"/>
      <c r="H13" s="46"/>
      <c r="I13" s="46"/>
      <c r="J13" s="46"/>
      <c r="K13" s="46"/>
      <c r="L13" s="46"/>
      <c r="M13" s="46"/>
      <c r="N13" s="47"/>
      <c r="O13" s="77" t="str">
        <f>$E$2&amp;"-"&amp;B13&amp;"-0"&amp;COUNTIF($B$9:B13,B13)&amp;"_tw"</f>
        <v>20200604--04_tw</v>
      </c>
      <c r="P13" s="79" t="str">
        <f>IF(ISNA(VLOOKUP(D13,代號!$N:$O,2,0)),"",(VLOOKUP(D13,代號!$N:$O,2,0)))</f>
        <v>ControlNPC(10209002,FadeIn,M);</v>
      </c>
      <c r="R13" s="1"/>
    </row>
    <row r="14" spans="2:20" s="33" customFormat="1">
      <c r="B14" s="70">
        <f>IF(ISNA(VLOOKUP(D14,代號!$J:$K,2,0)),"",(VLOOKUP(D14,代號!$J:$K,2,0)))</f>
        <v>10201006</v>
      </c>
      <c r="C14" s="126" t="s">
        <v>403</v>
      </c>
      <c r="D14" s="2" t="s">
        <v>145</v>
      </c>
      <c r="E14" s="45" t="s">
        <v>380</v>
      </c>
      <c r="F14" s="46"/>
      <c r="G14" s="46"/>
      <c r="H14" s="46"/>
      <c r="I14" s="46"/>
      <c r="J14" s="46"/>
      <c r="K14" s="46"/>
      <c r="L14" s="46"/>
      <c r="M14" s="46"/>
      <c r="N14" s="47">
        <f>LEN(E14)</f>
        <v>12</v>
      </c>
      <c r="O14" s="77" t="str">
        <f>$E$2&amp;"-"&amp;B14&amp;"-0"&amp;COUNTIF($B$9:B14,B14)&amp;"_tw"</f>
        <v>20200604-10201006-01_tw</v>
      </c>
      <c r="P14" s="79" t="str">
        <f>IF(ISNA(VLOOKUP(D14,代號!$N:$O,2,0)),"",(VLOOKUP(D14,代號!$N:$O,2,0)))</f>
        <v/>
      </c>
      <c r="R14" s="1"/>
    </row>
    <row r="15" spans="2:20" s="33" customFormat="1">
      <c r="B15" s="70">
        <f>IF(ISNA(VLOOKUP(D15,代號!$J:$K,2,0)),"",(VLOOKUP(D15,代號!$J:$K,2,0)))</f>
        <v>10201006</v>
      </c>
      <c r="C15" s="126" t="s">
        <v>406</v>
      </c>
      <c r="D15" s="2" t="s">
        <v>145</v>
      </c>
      <c r="E15" s="45" t="s">
        <v>382</v>
      </c>
      <c r="F15" s="46"/>
      <c r="G15" s="46"/>
      <c r="H15" s="46"/>
      <c r="I15" s="46"/>
      <c r="J15" s="46"/>
      <c r="K15" s="46"/>
      <c r="L15" s="46"/>
      <c r="M15" s="46"/>
      <c r="N15" s="47">
        <f t="shared" ref="N15:N19" si="1">LEN(E15)</f>
        <v>31</v>
      </c>
      <c r="O15" s="77" t="str">
        <f>$E$2&amp;"-"&amp;B15&amp;"-0"&amp;COUNTIF($B$9:B15,B15)&amp;"_tw"</f>
        <v>20200604-10201006-02_tw</v>
      </c>
      <c r="P15" s="79" t="str">
        <f>IF(ISNA(VLOOKUP(D15,代號!$N:$O,2,0)),"",(VLOOKUP(D15,代號!$N:$O,2,0)))</f>
        <v/>
      </c>
      <c r="R15" s="1"/>
    </row>
    <row r="16" spans="2:20" s="33" customFormat="1">
      <c r="B16" s="70">
        <f>IF(ISNA(VLOOKUP(D16,代號!$J:$K,2,0)),"",(VLOOKUP(D16,代號!$J:$K,2,0)))</f>
        <v>10209001</v>
      </c>
      <c r="C16" s="121" t="s">
        <v>236</v>
      </c>
      <c r="D16" s="2" t="s">
        <v>100</v>
      </c>
      <c r="E16" s="45" t="s">
        <v>381</v>
      </c>
      <c r="F16" s="46"/>
      <c r="G16" s="46"/>
      <c r="H16" s="46"/>
      <c r="I16" s="46"/>
      <c r="J16" s="46"/>
      <c r="K16" s="46"/>
      <c r="L16" s="46"/>
      <c r="M16" s="46"/>
      <c r="N16" s="47">
        <f t="shared" si="1"/>
        <v>12</v>
      </c>
      <c r="O16" s="77" t="str">
        <f>$E$2&amp;"-"&amp;B16&amp;"-0"&amp;COUNTIF($B$9:B16,B16)&amp;"_tw"</f>
        <v>20200604-10209001-02_tw</v>
      </c>
      <c r="P16" s="79" t="str">
        <f>IF(ISNA(VLOOKUP(D16,代號!$N:$O,2,0)),"",(VLOOKUP(D16,代號!$N:$O,2,0)))</f>
        <v/>
      </c>
      <c r="R16" s="1"/>
    </row>
    <row r="17" spans="2:18" s="33" customFormat="1">
      <c r="B17" s="70">
        <f>IF(ISNA(VLOOKUP(D17,代號!$J:$K,2,0)),"",(VLOOKUP(D17,代號!$J:$K,2,0)))</f>
        <v>10209001</v>
      </c>
      <c r="C17" s="121" t="s">
        <v>236</v>
      </c>
      <c r="D17" s="2" t="s">
        <v>100</v>
      </c>
      <c r="E17" s="45" t="s">
        <v>392</v>
      </c>
      <c r="F17" s="46"/>
      <c r="G17" s="46"/>
      <c r="H17" s="46"/>
      <c r="I17" s="46"/>
      <c r="J17" s="46"/>
      <c r="K17" s="46"/>
      <c r="L17" s="46"/>
      <c r="M17" s="46"/>
      <c r="N17" s="47">
        <f t="shared" si="1"/>
        <v>19</v>
      </c>
      <c r="O17" s="77" t="str">
        <f>$E$2&amp;"-"&amp;B17&amp;"-0"&amp;COUNTIF($B$9:B17,B17)&amp;"_tw"</f>
        <v>20200604-10209001-03_tw</v>
      </c>
      <c r="P17" s="79" t="str">
        <f>IF(ISNA(VLOOKUP(D17,代號!$N:$O,2,0)),"",(VLOOKUP(D17,代號!$N:$O,2,0)))</f>
        <v/>
      </c>
      <c r="R17" s="1"/>
    </row>
    <row r="18" spans="2:18" s="33" customFormat="1">
      <c r="B18" s="70"/>
      <c r="C18" s="126" t="s">
        <v>407</v>
      </c>
      <c r="D18" s="2" t="s">
        <v>145</v>
      </c>
      <c r="E18" s="45" t="s">
        <v>383</v>
      </c>
      <c r="F18" s="46"/>
      <c r="G18" s="46"/>
      <c r="H18" s="46"/>
      <c r="I18" s="46"/>
      <c r="J18" s="46"/>
      <c r="K18" s="46"/>
      <c r="L18" s="46"/>
      <c r="M18" s="46"/>
      <c r="N18" s="47">
        <f t="shared" si="1"/>
        <v>3</v>
      </c>
      <c r="O18" s="77" t="str">
        <f>$E$2&amp;"-"&amp;B18&amp;"-0"&amp;COUNTIF($B$9:B18,B18)&amp;"_tw"</f>
        <v>20200604--00_tw</v>
      </c>
      <c r="P18" s="79" t="str">
        <f>IF(ISNA(VLOOKUP(D18,代號!$N:$O,2,0)),"",(VLOOKUP(D18,代號!$N:$O,2,0)))</f>
        <v/>
      </c>
      <c r="R18" s="1"/>
    </row>
    <row r="19" spans="2:18" s="33" customFormat="1">
      <c r="B19" s="70">
        <f>IF(ISNA(VLOOKUP(D19,代號!$J:$K,2,0)),"",(VLOOKUP(D19,代號!$J:$K,2,0)))</f>
        <v>10209001</v>
      </c>
      <c r="C19" s="121" t="s">
        <v>239</v>
      </c>
      <c r="D19" s="2" t="s">
        <v>100</v>
      </c>
      <c r="E19" s="45" t="s">
        <v>394</v>
      </c>
      <c r="F19" s="46"/>
      <c r="G19" s="46"/>
      <c r="H19" s="46"/>
      <c r="I19" s="46"/>
      <c r="J19" s="46"/>
      <c r="K19" s="46"/>
      <c r="L19" s="46"/>
      <c r="M19" s="46"/>
      <c r="N19" s="47">
        <f t="shared" si="1"/>
        <v>16</v>
      </c>
      <c r="O19" s="77" t="str">
        <f>$E$2&amp;"-"&amp;B19&amp;"-0"&amp;COUNTIF($B$9:B19,B19)&amp;"_tw"</f>
        <v>20200604-10209001-04_tw</v>
      </c>
      <c r="P19" s="79" t="str">
        <f>IF(ISNA(VLOOKUP(D19,代號!$N:$O,2,0)),"",(VLOOKUP(D19,代號!$N:$O,2,0)))</f>
        <v/>
      </c>
      <c r="R19" s="1"/>
    </row>
    <row r="20" spans="2:18" s="33" customFormat="1">
      <c r="B20" s="70">
        <f>IF(ISNA(VLOOKUP(D20,代號!$J:$K,2,0)),"",(VLOOKUP(D20,代號!$J:$K,2,0)))</f>
        <v>10209001</v>
      </c>
      <c r="C20" s="121" t="s">
        <v>239</v>
      </c>
      <c r="D20" s="2" t="s">
        <v>100</v>
      </c>
      <c r="E20" s="45" t="s">
        <v>395</v>
      </c>
      <c r="F20" s="46"/>
      <c r="G20" s="46"/>
      <c r="H20" s="46"/>
      <c r="I20" s="46"/>
      <c r="J20" s="46"/>
      <c r="K20" s="46"/>
      <c r="L20" s="46"/>
      <c r="M20" s="46"/>
      <c r="N20" s="47">
        <f t="shared" ref="N20:N26" si="2">LEN(E20)</f>
        <v>18</v>
      </c>
      <c r="O20" s="77" t="str">
        <f>$E$2&amp;"-"&amp;B20&amp;"-0"&amp;COUNTIF($B$9:B20,B20)&amp;"_tw"</f>
        <v>20200604-10209001-05_tw</v>
      </c>
      <c r="P20" s="79" t="str">
        <f>IF(ISNA(VLOOKUP(D20,代號!$N:$O,2,0)),"",(VLOOKUP(D20,代號!$N:$O,2,0)))</f>
        <v/>
      </c>
      <c r="R20" s="1"/>
    </row>
    <row r="21" spans="2:18" s="33" customFormat="1">
      <c r="B21" s="70">
        <f>IF(ISNA(VLOOKUP(D21,代號!$J:$K,2,0)),"",(VLOOKUP(D21,代號!$J:$K,2,0)))</f>
        <v>10201006</v>
      </c>
      <c r="C21" s="126" t="s">
        <v>408</v>
      </c>
      <c r="D21" s="2" t="s">
        <v>145</v>
      </c>
      <c r="E21" s="45" t="s">
        <v>396</v>
      </c>
      <c r="F21" s="46"/>
      <c r="G21" s="46"/>
      <c r="H21" s="46"/>
      <c r="I21" s="46"/>
      <c r="J21" s="46"/>
      <c r="K21" s="46"/>
      <c r="L21" s="46"/>
      <c r="M21" s="46"/>
      <c r="N21" s="47">
        <f t="shared" si="2"/>
        <v>30</v>
      </c>
      <c r="O21" s="77" t="str">
        <f>$E$2&amp;"-"&amp;B21&amp;"-0"&amp;COUNTIF($B$9:B21,B21)&amp;"_tw"</f>
        <v>20200604-10201006-03_tw</v>
      </c>
      <c r="P21" s="79" t="str">
        <f>IF(ISNA(VLOOKUP(D21,代號!$N:$O,2,0)),"",(VLOOKUP(D21,代號!$N:$O,2,0)))</f>
        <v/>
      </c>
      <c r="R21" s="1"/>
    </row>
    <row r="22" spans="2:18" s="33" customFormat="1">
      <c r="B22" s="70">
        <f>IF(ISNA(VLOOKUP(D22,代號!$J:$K,2,0)),"",(VLOOKUP(D22,代號!$J:$K,2,0)))</f>
        <v>10209001</v>
      </c>
      <c r="C22" s="121" t="s">
        <v>329</v>
      </c>
      <c r="D22" s="2" t="s">
        <v>397</v>
      </c>
      <c r="E22" s="45" t="s">
        <v>398</v>
      </c>
      <c r="F22" s="46"/>
      <c r="G22" s="46"/>
      <c r="H22" s="46"/>
      <c r="I22" s="46"/>
      <c r="J22" s="46"/>
      <c r="K22" s="46"/>
      <c r="L22" s="46"/>
      <c r="M22" s="46"/>
      <c r="N22" s="47">
        <f t="shared" si="2"/>
        <v>11</v>
      </c>
      <c r="O22" s="77" t="str">
        <f>$E$2&amp;"-"&amp;B22&amp;"-0"&amp;COUNTIF($B$9:B22,B22)&amp;"_tw"</f>
        <v>20200604-10209001-06_tw</v>
      </c>
      <c r="P22" s="79"/>
      <c r="R22" s="1"/>
    </row>
    <row r="23" spans="2:18" s="33" customFormat="1">
      <c r="B23" s="70">
        <f>IF(ISNA(VLOOKUP(D23,代號!$J:$K,2,0)),"",(VLOOKUP(D23,代號!$J:$K,2,0)))</f>
        <v>10201006</v>
      </c>
      <c r="C23" s="126" t="s">
        <v>408</v>
      </c>
      <c r="D23" s="2" t="s">
        <v>145</v>
      </c>
      <c r="E23" s="45" t="s">
        <v>399</v>
      </c>
      <c r="F23" s="46"/>
      <c r="G23" s="46"/>
      <c r="H23" s="46"/>
      <c r="I23" s="46"/>
      <c r="J23" s="46"/>
      <c r="K23" s="46"/>
      <c r="L23" s="46"/>
      <c r="M23" s="46"/>
      <c r="N23" s="47">
        <f t="shared" si="2"/>
        <v>11</v>
      </c>
      <c r="O23" s="77" t="str">
        <f>$E$2&amp;"-"&amp;B23&amp;"-0"&amp;COUNTIF($B$9:B23,B23)&amp;"_tw"</f>
        <v>20200604-10201006-04_tw</v>
      </c>
      <c r="P23" s="79" t="str">
        <f>IF(ISNA(VLOOKUP(D23,代號!$N:$O,2,0)),"",(VLOOKUP(D23,代號!$N:$O,2,0)))</f>
        <v/>
      </c>
      <c r="R23" s="1"/>
    </row>
    <row r="24" spans="2:18" s="33" customFormat="1">
      <c r="B24" s="70">
        <f>IF(ISNA(VLOOKUP(D24,代號!$J:$K,2,0)),"",(VLOOKUP(D24,代號!$J:$K,2,0)))</f>
        <v>10209001</v>
      </c>
      <c r="C24" s="121" t="s">
        <v>236</v>
      </c>
      <c r="D24" s="2" t="s">
        <v>397</v>
      </c>
      <c r="E24" s="45" t="s">
        <v>402</v>
      </c>
      <c r="F24" s="46"/>
      <c r="G24" s="46"/>
      <c r="H24" s="46"/>
      <c r="I24" s="46"/>
      <c r="J24" s="46"/>
      <c r="K24" s="46"/>
      <c r="L24" s="46"/>
      <c r="M24" s="46"/>
      <c r="N24" s="47">
        <f t="shared" si="2"/>
        <v>19</v>
      </c>
      <c r="O24" s="77" t="str">
        <f>$E$2&amp;"-"&amp;B24&amp;"-0"&amp;COUNTIF($B$9:B24,B24)&amp;"_tw"</f>
        <v>20200604-10209001-07_tw</v>
      </c>
      <c r="P24" s="79" t="str">
        <f>IF(ISNA(VLOOKUP(D24,代號!$N:$O,2,0)),"",(VLOOKUP(D24,代號!$N:$O,2,0)))</f>
        <v/>
      </c>
      <c r="R24" s="1"/>
    </row>
    <row r="25" spans="2:18" s="33" customFormat="1">
      <c r="B25" s="70">
        <f>IF(ISNA(VLOOKUP(D25,代號!$J:$K,2,0)),"",(VLOOKUP(D25,代號!$J:$K,2,0)))</f>
        <v>10201006</v>
      </c>
      <c r="C25" s="126" t="s">
        <v>405</v>
      </c>
      <c r="D25" s="2" t="s">
        <v>145</v>
      </c>
      <c r="E25" s="45" t="s">
        <v>400</v>
      </c>
      <c r="F25" s="46"/>
      <c r="G25" s="46"/>
      <c r="H25" s="46"/>
      <c r="I25" s="46"/>
      <c r="J25" s="46"/>
      <c r="K25" s="46"/>
      <c r="L25" s="46"/>
      <c r="M25" s="46"/>
      <c r="N25" s="47">
        <f t="shared" si="2"/>
        <v>11</v>
      </c>
      <c r="O25" s="77" t="str">
        <f>$E$2&amp;"-"&amp;B25&amp;"-0"&amp;COUNTIF($B$9:B25,B25)&amp;"_tw"</f>
        <v>20200604-10201006-05_tw</v>
      </c>
      <c r="P25" s="79" t="str">
        <f>IF(ISNA(VLOOKUP(D25,代號!$N:$O,2,0)),"",(VLOOKUP(D25,代號!$N:$O,2,0)))</f>
        <v/>
      </c>
      <c r="R25" s="1"/>
    </row>
    <row r="26" spans="2:18" s="33" customFormat="1">
      <c r="B26" s="70"/>
      <c r="C26" s="121" t="s">
        <v>239</v>
      </c>
      <c r="D26" s="2" t="s">
        <v>397</v>
      </c>
      <c r="E26" s="45" t="s">
        <v>401</v>
      </c>
      <c r="F26" s="46"/>
      <c r="G26" s="46"/>
      <c r="H26" s="46"/>
      <c r="I26" s="46"/>
      <c r="J26" s="46"/>
      <c r="K26" s="46"/>
      <c r="L26" s="46"/>
      <c r="M26" s="46"/>
      <c r="N26" s="47">
        <f t="shared" si="2"/>
        <v>17</v>
      </c>
      <c r="O26" s="77" t="str">
        <f>$E$2&amp;"-"&amp;B26&amp;"-0"&amp;COUNTIF($B$9:B26,B26)&amp;"_tw"</f>
        <v>20200604--00_tw</v>
      </c>
      <c r="P26" s="79"/>
      <c r="R26" s="1"/>
    </row>
    <row r="27" spans="2:18" s="33" customFormat="1">
      <c r="B27" s="70"/>
      <c r="C27" s="122"/>
      <c r="D27" s="2"/>
      <c r="E27" s="45"/>
      <c r="F27" s="46"/>
      <c r="G27" s="46"/>
      <c r="H27" s="46"/>
      <c r="I27" s="46"/>
      <c r="J27" s="46"/>
      <c r="K27" s="46"/>
      <c r="L27" s="46"/>
      <c r="M27" s="46"/>
      <c r="N27" s="47"/>
      <c r="O27" s="77"/>
      <c r="P27" s="79"/>
      <c r="R27" s="1"/>
    </row>
    <row r="28" spans="2:18" s="33" customFormat="1">
      <c r="B28" s="70"/>
      <c r="C28" s="122"/>
      <c r="D28" s="2"/>
      <c r="E28" s="45"/>
      <c r="F28" s="46"/>
      <c r="G28" s="46"/>
      <c r="H28" s="46"/>
      <c r="I28" s="46"/>
      <c r="J28" s="46"/>
      <c r="K28" s="46"/>
      <c r="L28" s="46"/>
      <c r="M28" s="46"/>
      <c r="N28" s="47"/>
      <c r="O28" s="77"/>
      <c r="P28" s="79"/>
      <c r="R28" s="1"/>
    </row>
    <row r="29" spans="2:18" s="33" customFormat="1">
      <c r="B29" s="70"/>
      <c r="C29" s="122"/>
      <c r="D29" s="2"/>
      <c r="E29" s="45"/>
      <c r="F29" s="46"/>
      <c r="G29" s="46"/>
      <c r="H29" s="46"/>
      <c r="I29" s="46"/>
      <c r="J29" s="46"/>
      <c r="K29" s="46"/>
      <c r="L29" s="46"/>
      <c r="M29" s="46"/>
      <c r="N29" s="47"/>
      <c r="O29" s="77"/>
      <c r="P29" s="79"/>
      <c r="R29" s="1"/>
    </row>
    <row r="30" spans="2:18" s="33" customFormat="1">
      <c r="B30" s="70"/>
      <c r="C30" s="122"/>
      <c r="D30" s="2"/>
      <c r="E30" s="45"/>
      <c r="F30" s="46"/>
      <c r="G30" s="46"/>
      <c r="H30" s="46"/>
      <c r="I30" s="46"/>
      <c r="J30" s="46"/>
      <c r="K30" s="46"/>
      <c r="L30" s="46"/>
      <c r="M30" s="46"/>
      <c r="N30" s="47"/>
      <c r="O30" s="77"/>
      <c r="P30" s="79"/>
      <c r="R30" s="1"/>
    </row>
    <row r="31" spans="2:18" s="33" customFormat="1">
      <c r="B31" s="70"/>
      <c r="C31" s="122"/>
      <c r="D31" s="2"/>
      <c r="E31" s="45"/>
      <c r="F31" s="46"/>
      <c r="G31" s="46"/>
      <c r="H31" s="46"/>
      <c r="I31" s="46"/>
      <c r="J31" s="46"/>
      <c r="K31" s="46"/>
      <c r="L31" s="46"/>
      <c r="M31" s="46"/>
      <c r="N31" s="47"/>
      <c r="O31" s="77"/>
      <c r="P31" s="79"/>
      <c r="R31" s="1"/>
    </row>
    <row r="32" spans="2:18" s="33" customFormat="1">
      <c r="B32" s="70"/>
      <c r="C32" s="122"/>
      <c r="D32" s="2"/>
      <c r="E32" s="45"/>
      <c r="F32" s="46"/>
      <c r="G32" s="46"/>
      <c r="H32" s="46"/>
      <c r="I32" s="46"/>
      <c r="J32" s="46"/>
      <c r="K32" s="46"/>
      <c r="L32" s="46"/>
      <c r="M32" s="46"/>
      <c r="N32" s="47"/>
      <c r="O32" s="77"/>
      <c r="P32" s="79"/>
      <c r="R32" s="1"/>
    </row>
    <row r="33" spans="2:18" s="33" customFormat="1">
      <c r="B33" s="70" t="str">
        <f>IF(ISNA(VLOOKUP(D33,代號!$J:$K,2,0)),"",(VLOOKUP(D33,代號!$J:$K,2,0)))</f>
        <v/>
      </c>
      <c r="C33" s="122"/>
      <c r="D33" s="2"/>
      <c r="E33" s="126"/>
      <c r="F33" s="46"/>
      <c r="G33" s="46"/>
      <c r="H33" s="46"/>
      <c r="I33" s="46"/>
      <c r="J33" s="46"/>
      <c r="K33" s="46"/>
      <c r="L33" s="46"/>
      <c r="M33" s="46"/>
      <c r="N33" s="47"/>
      <c r="O33" s="77"/>
      <c r="P33" s="79" t="str">
        <f>IF(ISNA(VLOOKUP(D33,代號!$N:$O,2,0)),"",(VLOOKUP(D33,代號!$N:$O,2,0)))</f>
        <v/>
      </c>
      <c r="R33" s="1"/>
    </row>
    <row r="34" spans="2:18" s="33" customFormat="1">
      <c r="B34" s="70" t="str">
        <f>IF(ISNA(VLOOKUP(D34,代號!$J:$K,2,0)),"",(VLOOKUP(D34,代號!$J:$K,2,0)))</f>
        <v/>
      </c>
      <c r="C34" s="121"/>
      <c r="D34" s="2"/>
      <c r="E34" s="126"/>
      <c r="F34" s="46"/>
      <c r="G34" s="46"/>
      <c r="H34" s="46"/>
      <c r="I34" s="46"/>
      <c r="J34" s="46"/>
      <c r="K34" s="46"/>
      <c r="L34" s="46"/>
      <c r="M34" s="46"/>
      <c r="N34" s="47"/>
      <c r="O34" s="77"/>
      <c r="P34" s="79" t="str">
        <f>IF(ISNA(VLOOKUP(D34,代號!$N:$O,2,0)),"",(VLOOKUP(D34,代號!$N:$O,2,0)))</f>
        <v/>
      </c>
      <c r="R34" s="1"/>
    </row>
    <row r="35" spans="2:18" s="33" customFormat="1">
      <c r="B35" s="70"/>
      <c r="C35" s="121"/>
      <c r="D35" s="2"/>
      <c r="E35" s="126"/>
      <c r="F35" s="46"/>
      <c r="G35" s="46"/>
      <c r="H35" s="46"/>
      <c r="I35" s="46"/>
      <c r="J35" s="46"/>
      <c r="K35" s="46"/>
      <c r="L35" s="46"/>
      <c r="M35" s="46"/>
      <c r="N35" s="47"/>
      <c r="O35" s="77"/>
      <c r="P35" s="79" t="str">
        <f>IF(ISNA(VLOOKUP(D35,代號!$N:$O,2,0)),"",(VLOOKUP(D35,代號!$N:$O,2,0)))</f>
        <v/>
      </c>
      <c r="R35" s="1"/>
    </row>
    <row r="36" spans="2:18" s="33" customFormat="1">
      <c r="B36" s="70"/>
      <c r="C36" s="121"/>
      <c r="D36" s="2"/>
      <c r="E36" s="126"/>
      <c r="F36" s="46"/>
      <c r="G36" s="46"/>
      <c r="H36" s="46"/>
      <c r="I36" s="46"/>
      <c r="J36" s="46"/>
      <c r="K36" s="46"/>
      <c r="L36" s="46"/>
      <c r="M36" s="46"/>
      <c r="N36" s="47"/>
      <c r="O36" s="77"/>
      <c r="P36" s="79" t="str">
        <f>IF(ISNA(VLOOKUP(D36,代號!$N:$O,2,0)),"",(VLOOKUP(D36,代號!$N:$O,2,0)))</f>
        <v/>
      </c>
      <c r="R36" s="1"/>
    </row>
    <row r="37" spans="2:18" s="33" customFormat="1">
      <c r="B37" s="70" t="str">
        <f>IF(ISNA(VLOOKUP(D37,代號!$J:$K,2,0)),"",(VLOOKUP(D37,代號!$J:$K,2,0)))</f>
        <v/>
      </c>
      <c r="C37" s="121"/>
      <c r="D37" s="2"/>
      <c r="E37" s="126"/>
      <c r="F37" s="46"/>
      <c r="G37" s="46"/>
      <c r="H37" s="46"/>
      <c r="I37" s="46"/>
      <c r="J37" s="46"/>
      <c r="K37" s="46"/>
      <c r="L37" s="46"/>
      <c r="M37" s="46"/>
      <c r="N37" s="47"/>
      <c r="O37" s="77"/>
      <c r="P37" s="79" t="str">
        <f>IF(ISNA(VLOOKUP(D37,代號!$N:$O,2,0)),"",(VLOOKUP(D37,代號!$N:$O,2,0)))</f>
        <v/>
      </c>
      <c r="R37" s="1"/>
    </row>
    <row r="38" spans="2:18" s="33" customFormat="1">
      <c r="B38" s="70"/>
      <c r="C38" s="121"/>
      <c r="D38" s="35"/>
      <c r="E38" s="126"/>
      <c r="F38" s="46"/>
      <c r="G38" s="46"/>
      <c r="H38" s="46"/>
      <c r="I38" s="46"/>
      <c r="J38" s="46"/>
      <c r="K38" s="46"/>
      <c r="L38" s="46"/>
      <c r="M38" s="46"/>
      <c r="N38" s="47"/>
      <c r="O38" s="77"/>
      <c r="P38" s="79" t="str">
        <f>IF(ISNA(VLOOKUP(D38,代號!$N:$O,2,0)),"",(VLOOKUP(D38,代號!$N:$O,2,0)))</f>
        <v/>
      </c>
      <c r="R38" s="1"/>
    </row>
    <row r="39" spans="2:18" s="33" customFormat="1">
      <c r="B39" s="70"/>
      <c r="C39" s="121"/>
      <c r="D39" s="35"/>
      <c r="E39" s="126"/>
      <c r="F39" s="46"/>
      <c r="G39" s="46"/>
      <c r="H39" s="46"/>
      <c r="I39" s="46"/>
      <c r="J39" s="46"/>
      <c r="K39" s="46"/>
      <c r="L39" s="46"/>
      <c r="M39" s="46"/>
      <c r="N39" s="47"/>
      <c r="O39" s="77"/>
      <c r="P39" s="79" t="str">
        <f>IF(ISNA(VLOOKUP(D39,代號!$N:$O,2,0)),"",(VLOOKUP(D39,代號!$N:$O,2,0)))</f>
        <v/>
      </c>
      <c r="R39" s="1"/>
    </row>
    <row r="40" spans="2:18" s="33" customFormat="1">
      <c r="B40" s="70" t="str">
        <f>IF(ISNA(VLOOKUP(D40,代號!$J:$K,2,0)),"",(VLOOKUP(D40,代號!$J:$K,2,0)))</f>
        <v/>
      </c>
      <c r="C40" s="121"/>
      <c r="D40" s="2"/>
      <c r="E40" s="45"/>
      <c r="F40" s="46"/>
      <c r="G40" s="46"/>
      <c r="H40" s="46"/>
      <c r="I40" s="46"/>
      <c r="J40" s="46"/>
      <c r="K40" s="46"/>
      <c r="L40" s="46"/>
      <c r="M40" s="46"/>
      <c r="N40" s="47"/>
      <c r="O40" s="77"/>
      <c r="P40" s="79" t="str">
        <f>IF(ISNA(VLOOKUP(D40,代號!$N:$O,2,0)),"",(VLOOKUP(D40,代號!$N:$O,2,0)))</f>
        <v/>
      </c>
      <c r="R40" s="1"/>
    </row>
    <row r="41" spans="2:18" s="33" customFormat="1">
      <c r="B41" s="70" t="str">
        <f>IF(ISNA(VLOOKUP(D41,代號!$J:$K,2,0)),"",(VLOOKUP(D41,代號!$J:$K,2,0)))</f>
        <v/>
      </c>
      <c r="C41" s="121"/>
      <c r="D41" s="2"/>
      <c r="E41" s="45"/>
      <c r="F41" s="46"/>
      <c r="G41" s="46"/>
      <c r="H41" s="46"/>
      <c r="I41" s="46"/>
      <c r="J41" s="46"/>
      <c r="K41" s="46"/>
      <c r="L41" s="46"/>
      <c r="M41" s="46"/>
      <c r="N41" s="47"/>
      <c r="O41" s="77"/>
      <c r="P41" s="79" t="str">
        <f>IF(ISNA(VLOOKUP(D41,代號!$N:$O,2,0)),"",(VLOOKUP(D41,代號!$N:$O,2,0)))</f>
        <v/>
      </c>
      <c r="R41" s="1"/>
    </row>
    <row r="42" spans="2:18" s="33" customFormat="1">
      <c r="B42" s="70" t="str">
        <f>IF(ISNA(VLOOKUP(D42,代號!$J:$K,2,0)),"",(VLOOKUP(D42,代號!$J:$K,2,0)))</f>
        <v/>
      </c>
      <c r="C42" s="121"/>
      <c r="D42" s="2"/>
      <c r="E42" s="45"/>
      <c r="F42" s="46"/>
      <c r="G42" s="46"/>
      <c r="H42" s="46"/>
      <c r="I42" s="46"/>
      <c r="J42" s="46"/>
      <c r="K42" s="46"/>
      <c r="L42" s="46"/>
      <c r="M42" s="46"/>
      <c r="N42" s="47"/>
      <c r="O42" s="77"/>
      <c r="P42" s="79" t="str">
        <f>IF(ISNA(VLOOKUP(D42,代號!$N:$O,2,0)),"",(VLOOKUP(D42,代號!$N:$O,2,0)))</f>
        <v/>
      </c>
      <c r="R42" s="1"/>
    </row>
    <row r="43" spans="2:18" s="33" customFormat="1">
      <c r="B43" s="70" t="str">
        <f>IF(ISNA(VLOOKUP(D43,代號!$J:$K,2,0)),"",(VLOOKUP(D43,代號!$J:$K,2,0)))</f>
        <v/>
      </c>
      <c r="C43" s="121"/>
      <c r="D43" s="2"/>
      <c r="E43" s="45"/>
      <c r="F43" s="46"/>
      <c r="G43" s="46"/>
      <c r="H43" s="46"/>
      <c r="I43" s="46"/>
      <c r="J43" s="46"/>
      <c r="K43" s="46"/>
      <c r="L43" s="46"/>
      <c r="M43" s="46"/>
      <c r="N43" s="47"/>
      <c r="O43" s="77"/>
      <c r="P43" s="79" t="str">
        <f>IF(ISNA(VLOOKUP(D43,代號!$N:$O,2,0)),"",(VLOOKUP(D43,代號!$N:$O,2,0)))</f>
        <v/>
      </c>
      <c r="R43" s="1"/>
    </row>
    <row r="44" spans="2:18" s="33" customFormat="1">
      <c r="B44" s="70" t="str">
        <f>IF(ISNA(VLOOKUP(D44,代號!$J:$K,2,0)),"",(VLOOKUP(D44,代號!$J:$K,2,0)))</f>
        <v/>
      </c>
      <c r="C44" s="121"/>
      <c r="D44" s="2"/>
      <c r="E44" s="45"/>
      <c r="F44" s="46"/>
      <c r="G44" s="46"/>
      <c r="H44" s="46"/>
      <c r="I44" s="46"/>
      <c r="J44" s="46"/>
      <c r="K44" s="46"/>
      <c r="L44" s="46"/>
      <c r="M44" s="46"/>
      <c r="N44" s="47"/>
      <c r="O44" s="77"/>
      <c r="P44" s="79" t="str">
        <f>IF(ISNA(VLOOKUP(D44,代號!$N:$O,2,0)),"",(VLOOKUP(D44,代號!$N:$O,2,0)))</f>
        <v/>
      </c>
      <c r="R44" s="1"/>
    </row>
    <row r="45" spans="2:18" s="33" customFormat="1">
      <c r="B45" s="70" t="str">
        <f>IF(ISNA(VLOOKUP(D45,代號!$J:$K,2,0)),"",(VLOOKUP(D45,代號!$J:$K,2,0)))</f>
        <v/>
      </c>
      <c r="C45" s="121"/>
      <c r="D45" s="2"/>
      <c r="E45" s="45"/>
      <c r="F45" s="46"/>
      <c r="G45" s="46"/>
      <c r="H45" s="46"/>
      <c r="I45" s="46"/>
      <c r="J45" s="46"/>
      <c r="K45" s="46"/>
      <c r="L45" s="46"/>
      <c r="M45" s="46"/>
      <c r="N45" s="47"/>
      <c r="O45" s="77"/>
      <c r="P45" s="79" t="str">
        <f>IF(ISNA(VLOOKUP(D45,代號!$N:$O,2,0)),"",(VLOOKUP(D45,代號!$N:$O,2,0)))</f>
        <v/>
      </c>
      <c r="R45" s="1"/>
    </row>
    <row r="46" spans="2:18" s="33" customFormat="1">
      <c r="B46" s="70"/>
      <c r="C46" s="121"/>
      <c r="D46" s="2"/>
      <c r="E46" s="45"/>
      <c r="F46" s="46"/>
      <c r="G46" s="46"/>
      <c r="H46" s="46"/>
      <c r="I46" s="46"/>
      <c r="J46" s="46"/>
      <c r="K46" s="46"/>
      <c r="L46" s="46"/>
      <c r="M46" s="46"/>
      <c r="N46" s="47"/>
      <c r="O46" s="77"/>
      <c r="P46" s="79"/>
      <c r="R46" s="1"/>
    </row>
    <row r="47" spans="2:18" s="33" customFormat="1">
      <c r="B47" s="70"/>
      <c r="C47" s="121"/>
      <c r="D47" s="2"/>
      <c r="E47" s="45"/>
      <c r="F47" s="46"/>
      <c r="G47" s="46"/>
      <c r="H47" s="46"/>
      <c r="I47" s="46"/>
      <c r="J47" s="46"/>
      <c r="K47" s="46"/>
      <c r="L47" s="46"/>
      <c r="M47" s="46"/>
      <c r="N47" s="47"/>
      <c r="O47" s="77"/>
      <c r="P47" s="79"/>
      <c r="R47" s="1"/>
    </row>
    <row r="48" spans="2:18" s="33" customFormat="1">
      <c r="B48" s="70"/>
      <c r="C48" s="121"/>
      <c r="D48" s="2"/>
      <c r="E48" s="45"/>
      <c r="F48" s="46"/>
      <c r="G48" s="46"/>
      <c r="H48" s="46"/>
      <c r="I48" s="46"/>
      <c r="J48" s="46"/>
      <c r="K48" s="46"/>
      <c r="L48" s="46"/>
      <c r="M48" s="46"/>
      <c r="N48" s="47"/>
      <c r="O48" s="77"/>
      <c r="P48" s="79"/>
      <c r="R48" s="1"/>
    </row>
    <row r="49" spans="1:18" s="33" customFormat="1">
      <c r="B49" s="70"/>
      <c r="C49" s="121"/>
      <c r="D49" s="2"/>
      <c r="E49" s="45"/>
      <c r="F49" s="46"/>
      <c r="G49" s="46"/>
      <c r="H49" s="46"/>
      <c r="I49" s="46"/>
      <c r="J49" s="46"/>
      <c r="K49" s="46"/>
      <c r="L49" s="46"/>
      <c r="M49" s="46"/>
      <c r="N49" s="47"/>
      <c r="O49" s="77"/>
      <c r="P49" s="79"/>
      <c r="R49" s="1"/>
    </row>
    <row r="50" spans="1:18" s="33" customFormat="1">
      <c r="B50" s="70"/>
      <c r="C50" s="121"/>
      <c r="D50" s="2"/>
      <c r="E50" s="45"/>
      <c r="F50" s="46"/>
      <c r="G50" s="46"/>
      <c r="H50" s="46"/>
      <c r="I50" s="46"/>
      <c r="J50" s="46"/>
      <c r="K50" s="46"/>
      <c r="L50" s="46"/>
      <c r="M50" s="46"/>
      <c r="N50" s="47"/>
      <c r="O50" s="77"/>
      <c r="P50" s="79"/>
      <c r="R50" s="1"/>
    </row>
    <row r="51" spans="1:18" s="33" customFormat="1">
      <c r="B51" s="70"/>
      <c r="C51" s="121"/>
      <c r="D51" s="2"/>
      <c r="E51" s="45"/>
      <c r="F51" s="46"/>
      <c r="G51" s="46"/>
      <c r="H51" s="46"/>
      <c r="I51" s="46"/>
      <c r="J51" s="46"/>
      <c r="K51" s="46"/>
      <c r="L51" s="46"/>
      <c r="M51" s="46"/>
      <c r="N51" s="47"/>
      <c r="O51" s="77"/>
      <c r="P51" s="79"/>
      <c r="R51" s="1"/>
    </row>
    <row r="52" spans="1:18" s="33" customFormat="1">
      <c r="B52" s="70"/>
      <c r="C52" s="121"/>
      <c r="D52" s="2"/>
      <c r="E52" s="45"/>
      <c r="F52" s="46"/>
      <c r="G52" s="46"/>
      <c r="H52" s="46"/>
      <c r="I52" s="46"/>
      <c r="J52" s="46"/>
      <c r="K52" s="46"/>
      <c r="L52" s="46"/>
      <c r="M52" s="46"/>
      <c r="N52" s="47"/>
      <c r="O52" s="77"/>
      <c r="P52" s="79"/>
      <c r="R52" s="1"/>
    </row>
    <row r="53" spans="1:18" s="33" customFormat="1">
      <c r="B53" s="70"/>
      <c r="C53" s="121"/>
      <c r="D53" s="2"/>
      <c r="E53" s="45"/>
      <c r="F53" s="46"/>
      <c r="G53" s="46"/>
      <c r="H53" s="46"/>
      <c r="I53" s="46"/>
      <c r="J53" s="46"/>
      <c r="K53" s="46"/>
      <c r="L53" s="46"/>
      <c r="M53" s="46"/>
      <c r="N53" s="47"/>
      <c r="O53" s="77"/>
      <c r="P53" s="79"/>
      <c r="R53" s="1"/>
    </row>
    <row r="54" spans="1:18" s="33" customFormat="1">
      <c r="B54" s="70"/>
      <c r="C54" s="121"/>
      <c r="D54" s="2"/>
      <c r="E54" s="45"/>
      <c r="F54" s="46"/>
      <c r="G54" s="46"/>
      <c r="H54" s="46"/>
      <c r="I54" s="46"/>
      <c r="J54" s="46"/>
      <c r="K54" s="46"/>
      <c r="L54" s="46"/>
      <c r="M54" s="46"/>
      <c r="N54" s="47"/>
      <c r="O54" s="77"/>
      <c r="P54" s="79"/>
      <c r="R54" s="1"/>
    </row>
    <row r="55" spans="1:18" s="33" customFormat="1">
      <c r="B55" s="70"/>
      <c r="C55" s="121"/>
      <c r="D55" s="2"/>
      <c r="E55" s="45"/>
      <c r="F55" s="46"/>
      <c r="G55" s="46"/>
      <c r="H55" s="46"/>
      <c r="I55" s="46"/>
      <c r="J55" s="46"/>
      <c r="K55" s="46"/>
      <c r="L55" s="46"/>
      <c r="M55" s="46"/>
      <c r="N55" s="47"/>
      <c r="O55" s="77"/>
      <c r="P55" s="79"/>
      <c r="R55" s="1"/>
    </row>
    <row r="56" spans="1:18" s="33" customFormat="1">
      <c r="B56" s="70"/>
      <c r="C56" s="121"/>
      <c r="D56" s="2"/>
      <c r="E56" s="45"/>
      <c r="F56" s="46"/>
      <c r="G56" s="46"/>
      <c r="H56" s="46"/>
      <c r="I56" s="46"/>
      <c r="J56" s="46"/>
      <c r="K56" s="46"/>
      <c r="L56" s="46"/>
      <c r="M56" s="46"/>
      <c r="N56" s="47"/>
      <c r="O56" s="77"/>
      <c r="P56" s="79"/>
      <c r="R56" s="1"/>
    </row>
    <row r="57" spans="1:18" s="33" customFormat="1">
      <c r="B57" s="70"/>
      <c r="C57" s="121"/>
      <c r="D57" s="2"/>
      <c r="E57" s="45"/>
      <c r="F57" s="46"/>
      <c r="G57" s="46"/>
      <c r="H57" s="46"/>
      <c r="I57" s="46"/>
      <c r="J57" s="46"/>
      <c r="K57" s="46"/>
      <c r="L57" s="46"/>
      <c r="M57" s="46"/>
      <c r="N57" s="47"/>
      <c r="O57" s="77"/>
      <c r="P57" s="79"/>
      <c r="R57" s="1"/>
    </row>
    <row r="58" spans="1:18" s="3" customFormat="1">
      <c r="A58" s="33"/>
      <c r="B58" s="70"/>
      <c r="C58" s="121"/>
      <c r="D58" s="2"/>
      <c r="E58" s="45"/>
      <c r="F58" s="46"/>
      <c r="G58" s="46"/>
      <c r="H58" s="46"/>
      <c r="I58" s="46"/>
      <c r="J58" s="46"/>
      <c r="K58" s="46"/>
      <c r="L58" s="46"/>
      <c r="M58" s="46"/>
      <c r="N58" s="47"/>
      <c r="O58" s="77"/>
      <c r="P58" s="79"/>
    </row>
    <row r="59" spans="1:18" s="33" customFormat="1">
      <c r="B59" s="70"/>
      <c r="C59" s="121"/>
      <c r="D59" s="2"/>
      <c r="E59" s="45"/>
      <c r="F59" s="46"/>
      <c r="G59" s="46"/>
      <c r="H59" s="46"/>
      <c r="I59" s="46"/>
      <c r="J59" s="46"/>
      <c r="K59" s="46"/>
      <c r="L59" s="46"/>
      <c r="M59" s="46"/>
      <c r="N59" s="47"/>
      <c r="O59" s="77"/>
      <c r="P59" s="79"/>
      <c r="R59" s="1"/>
    </row>
    <row r="60" spans="1:18" s="33" customFormat="1">
      <c r="B60" s="70"/>
      <c r="C60" s="121"/>
      <c r="D60" s="2"/>
      <c r="E60" s="45"/>
      <c r="F60" s="46"/>
      <c r="G60" s="46"/>
      <c r="H60" s="46"/>
      <c r="I60" s="46"/>
      <c r="J60" s="46"/>
      <c r="K60" s="46"/>
      <c r="L60" s="46"/>
      <c r="M60" s="46"/>
      <c r="N60" s="47"/>
      <c r="O60" s="77"/>
      <c r="P60" s="79"/>
      <c r="R60" s="1"/>
    </row>
    <row r="61" spans="1:18" s="33" customFormat="1">
      <c r="B61" s="70"/>
      <c r="C61" s="121"/>
      <c r="D61" s="2"/>
      <c r="E61" s="45"/>
      <c r="F61" s="46"/>
      <c r="G61" s="46"/>
      <c r="H61" s="46"/>
      <c r="I61" s="46"/>
      <c r="J61" s="46"/>
      <c r="K61" s="46"/>
      <c r="L61" s="46"/>
      <c r="M61" s="46"/>
      <c r="N61" s="47"/>
      <c r="O61" s="77"/>
      <c r="P61" s="79"/>
      <c r="R61" s="1"/>
    </row>
    <row r="62" spans="1:18" s="3" customFormat="1">
      <c r="A62" s="33"/>
      <c r="B62" s="70"/>
      <c r="C62" s="121"/>
      <c r="D62" s="2"/>
      <c r="E62" s="45"/>
      <c r="F62" s="46"/>
      <c r="G62" s="46"/>
      <c r="H62" s="46"/>
      <c r="I62" s="46"/>
      <c r="J62" s="46"/>
      <c r="K62" s="46"/>
      <c r="L62" s="46"/>
      <c r="M62" s="46"/>
      <c r="N62" s="47"/>
      <c r="O62" s="77"/>
      <c r="P62" s="79"/>
    </row>
    <row r="63" spans="1:18" s="3" customFormat="1">
      <c r="A63" s="33"/>
      <c r="B63" s="70"/>
      <c r="C63" s="121"/>
      <c r="D63" s="2"/>
      <c r="E63" s="45"/>
      <c r="F63" s="46"/>
      <c r="G63" s="46"/>
      <c r="H63" s="46"/>
      <c r="I63" s="46"/>
      <c r="J63" s="46"/>
      <c r="K63" s="46"/>
      <c r="L63" s="46"/>
      <c r="M63" s="46"/>
      <c r="N63" s="47"/>
      <c r="O63" s="77"/>
      <c r="P63" s="79"/>
    </row>
    <row r="64" spans="1:18">
      <c r="B64" s="70"/>
      <c r="C64" s="121"/>
      <c r="D64" s="2"/>
      <c r="E64" s="45"/>
      <c r="F64" s="46"/>
      <c r="G64" s="46"/>
      <c r="H64" s="46"/>
      <c r="I64" s="46"/>
      <c r="J64" s="46"/>
      <c r="K64" s="46"/>
      <c r="L64" s="46"/>
      <c r="M64" s="46"/>
      <c r="N64" s="47"/>
      <c r="O64" s="77"/>
      <c r="P64" s="79"/>
    </row>
    <row r="65" spans="1:19">
      <c r="B65" s="70"/>
      <c r="C65" s="121"/>
      <c r="D65" s="2"/>
      <c r="E65" s="45"/>
      <c r="F65" s="46"/>
      <c r="G65" s="46"/>
      <c r="H65" s="46"/>
      <c r="I65" s="46"/>
      <c r="J65" s="46"/>
      <c r="K65" s="46"/>
      <c r="L65" s="46"/>
      <c r="M65" s="46"/>
      <c r="N65" s="47"/>
      <c r="O65" s="77"/>
      <c r="P65" s="79"/>
    </row>
    <row r="66" spans="1:19">
      <c r="B66" s="70"/>
      <c r="C66" s="121"/>
      <c r="D66" s="2"/>
      <c r="E66" s="45"/>
      <c r="F66" s="46"/>
      <c r="G66" s="46"/>
      <c r="H66" s="46"/>
      <c r="I66" s="46"/>
      <c r="J66" s="46"/>
      <c r="K66" s="46"/>
      <c r="L66" s="46"/>
      <c r="M66" s="46"/>
      <c r="N66" s="47"/>
      <c r="O66" s="77"/>
      <c r="P66" s="79"/>
    </row>
    <row r="67" spans="1:19">
      <c r="B67" s="70"/>
      <c r="C67" s="121"/>
      <c r="D67" s="2"/>
      <c r="E67" s="45"/>
      <c r="F67" s="46"/>
      <c r="G67" s="46"/>
      <c r="H67" s="46"/>
      <c r="I67" s="46"/>
      <c r="J67" s="46"/>
      <c r="K67" s="46"/>
      <c r="L67" s="46"/>
      <c r="M67" s="46"/>
      <c r="N67" s="47"/>
      <c r="O67" s="77"/>
      <c r="P67" s="79"/>
    </row>
    <row r="68" spans="1:19">
      <c r="B68" s="70"/>
      <c r="C68" s="121"/>
      <c r="D68" s="2"/>
      <c r="E68" s="45"/>
      <c r="F68" s="46"/>
      <c r="G68" s="46"/>
      <c r="H68" s="46"/>
      <c r="I68" s="46"/>
      <c r="J68" s="46"/>
      <c r="K68" s="46"/>
      <c r="L68" s="46"/>
      <c r="M68" s="46"/>
      <c r="N68" s="47"/>
      <c r="O68" s="77"/>
      <c r="P68" s="79"/>
    </row>
    <row r="69" spans="1:19">
      <c r="B69" s="70"/>
      <c r="C69" s="121"/>
      <c r="D69" s="2"/>
      <c r="E69" s="45"/>
      <c r="F69" s="46"/>
      <c r="G69" s="46"/>
      <c r="H69" s="46"/>
      <c r="I69" s="46"/>
      <c r="J69" s="46"/>
      <c r="K69" s="46"/>
      <c r="L69" s="46"/>
      <c r="M69" s="46"/>
      <c r="N69" s="47"/>
      <c r="O69" s="77"/>
      <c r="P69" s="79"/>
    </row>
    <row r="70" spans="1:19">
      <c r="B70" s="70"/>
      <c r="C70" s="121"/>
      <c r="D70" s="2"/>
      <c r="E70" s="45"/>
      <c r="F70" s="46"/>
      <c r="G70" s="46"/>
      <c r="H70" s="46"/>
      <c r="I70" s="46"/>
      <c r="J70" s="46"/>
      <c r="K70" s="46"/>
      <c r="L70" s="46"/>
      <c r="M70" s="46"/>
      <c r="N70" s="47"/>
      <c r="O70" s="77"/>
      <c r="P70" s="79"/>
    </row>
    <row r="71" spans="1:19">
      <c r="B71" s="70"/>
      <c r="C71" s="121"/>
      <c r="D71" s="2"/>
      <c r="E71" s="45"/>
      <c r="F71" s="46"/>
      <c r="G71" s="46"/>
      <c r="H71" s="46"/>
      <c r="I71" s="46"/>
      <c r="J71" s="46"/>
      <c r="K71" s="46"/>
      <c r="L71" s="46"/>
      <c r="M71" s="46"/>
      <c r="N71" s="47"/>
      <c r="O71" s="77"/>
      <c r="P71" s="79"/>
    </row>
    <row r="72" spans="1:19" s="5" customFormat="1">
      <c r="A72" s="1"/>
      <c r="B72" s="70"/>
      <c r="C72" s="121"/>
      <c r="D72" s="2"/>
      <c r="E72" s="45"/>
      <c r="F72" s="46"/>
      <c r="G72" s="46"/>
      <c r="H72" s="46"/>
      <c r="I72" s="46"/>
      <c r="J72" s="46"/>
      <c r="K72" s="46"/>
      <c r="L72" s="46"/>
      <c r="M72" s="46"/>
      <c r="N72" s="47"/>
      <c r="O72" s="77"/>
      <c r="P72" s="79"/>
      <c r="R72" s="1"/>
      <c r="S72" s="1"/>
    </row>
  </sheetData>
  <autoFilter ref="B6:Q68">
    <filterColumn colId="3" showButton="0"/>
    <filterColumn colId="4" showButton="0"/>
    <filterColumn colId="5" showButton="0"/>
    <filterColumn colId="6" showButton="0"/>
    <filterColumn colId="7" showButton="0"/>
    <filterColumn colId="8" showButton="0"/>
    <filterColumn colId="9" showButton="0"/>
    <filterColumn colId="10" showButton="0"/>
  </autoFilter>
  <mergeCells count="6">
    <mergeCell ref="E6:M6"/>
    <mergeCell ref="E2:I2"/>
    <mergeCell ref="E3:I3"/>
    <mergeCell ref="B4:C4"/>
    <mergeCell ref="E4:I4"/>
    <mergeCell ref="E5:N5"/>
  </mergeCells>
  <phoneticPr fontId="11" type="noConversion"/>
  <pageMargins left="0.7" right="0.7" top="0.75" bottom="0.75" header="0.3" footer="0.3"/>
  <pageSetup paperSize="9" orientation="portrait" horizontalDpi="0" verticalDpi="0"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代號!$G$19:$G$24</xm:f>
          </x14:formula1>
          <xm:sqref>C34:C72 C16:C17 C19:C20 C12:C13 C10 C26 C24 C22</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72"/>
  <sheetViews>
    <sheetView zoomScale="115" zoomScaleNormal="115" workbookViewId="0">
      <pane xSplit="14" ySplit="6" topLeftCell="O7" activePane="bottomRight" state="frozen"/>
      <selection pane="topRight" activeCell="M1" sqref="M1"/>
      <selection pane="bottomLeft" activeCell="A6" sqref="A6"/>
      <selection pane="bottomRight" activeCell="E1" sqref="E1"/>
    </sheetView>
  </sheetViews>
  <sheetFormatPr defaultColWidth="9.140625" defaultRowHeight="15.75"/>
  <cols>
    <col min="1" max="1" width="6.85546875" style="1" customWidth="1"/>
    <col min="2" max="2" width="10" style="39" customWidth="1"/>
    <col min="3" max="3" width="23.7109375" style="123" customWidth="1"/>
    <col min="4" max="4" width="10" style="1" customWidth="1"/>
    <col min="5" max="5" width="12.140625" style="1" customWidth="1"/>
    <col min="6" max="6" width="11.42578125" style="1" customWidth="1"/>
    <col min="7" max="8" width="9.140625" style="1"/>
    <col min="9" max="9" width="32.5703125" style="1" customWidth="1"/>
    <col min="10" max="13" width="5.85546875" style="1" customWidth="1"/>
    <col min="14" max="14" width="7.7109375" style="1" bestFit="1" customWidth="1"/>
    <col min="15" max="15" width="24" style="39" bestFit="1" customWidth="1"/>
    <col min="16" max="16" width="34.85546875" style="39" bestFit="1" customWidth="1"/>
    <col min="17" max="17" width="13.140625" style="5" customWidth="1"/>
    <col min="18" max="18" width="9.140625" style="1"/>
    <col min="19" max="19" width="12.85546875" style="1" customWidth="1"/>
    <col min="20" max="20" width="9.140625" style="5"/>
    <col min="21" max="16384" width="9.140625" style="1"/>
  </cols>
  <sheetData>
    <row r="1" spans="2:20" ht="16.5">
      <c r="B1" s="95" t="s">
        <v>291</v>
      </c>
      <c r="C1" s="117"/>
      <c r="D1" s="27"/>
      <c r="E1" s="27" t="s">
        <v>502</v>
      </c>
      <c r="F1" s="23"/>
      <c r="G1" s="30"/>
      <c r="H1" s="31"/>
      <c r="I1" s="23"/>
      <c r="N1" s="37"/>
      <c r="O1" s="73"/>
      <c r="T1" s="1"/>
    </row>
    <row r="2" spans="2:20">
      <c r="B2" s="94" t="s">
        <v>290</v>
      </c>
      <c r="C2" s="108"/>
      <c r="E2" s="150">
        <v>20200605</v>
      </c>
      <c r="F2" s="151"/>
      <c r="G2" s="151"/>
      <c r="H2" s="151"/>
      <c r="I2" s="152"/>
      <c r="M2" s="42" t="s">
        <v>94</v>
      </c>
      <c r="N2" s="42">
        <f>COUNTA(N7:N72)</f>
        <v>13</v>
      </c>
      <c r="O2" s="73"/>
      <c r="T2" s="1"/>
    </row>
    <row r="3" spans="2:20" ht="15.75" customHeight="1">
      <c r="B3" s="94" t="s">
        <v>292</v>
      </c>
      <c r="C3" s="109"/>
      <c r="E3" s="153" t="s">
        <v>310</v>
      </c>
      <c r="F3" s="154"/>
      <c r="G3" s="154"/>
      <c r="H3" s="154"/>
      <c r="I3" s="155"/>
      <c r="M3" s="42" t="s">
        <v>95</v>
      </c>
      <c r="N3" s="42">
        <f>SUM(N7:N72)</f>
        <v>232</v>
      </c>
      <c r="O3" s="73"/>
      <c r="T3" s="1"/>
    </row>
    <row r="4" spans="2:20" ht="15.75" customHeight="1">
      <c r="B4" s="156" t="s">
        <v>294</v>
      </c>
      <c r="C4" s="157"/>
      <c r="E4" s="153" t="s">
        <v>374</v>
      </c>
      <c r="F4" s="154"/>
      <c r="G4" s="154"/>
      <c r="H4" s="154"/>
      <c r="I4" s="154"/>
      <c r="M4" s="73"/>
      <c r="N4" s="73"/>
      <c r="O4" s="73"/>
      <c r="T4" s="1"/>
    </row>
    <row r="5" spans="2:20" ht="26.25" customHeight="1">
      <c r="B5" s="68"/>
      <c r="C5" s="118"/>
      <c r="E5" s="158" t="s">
        <v>96</v>
      </c>
      <c r="F5" s="159"/>
      <c r="G5" s="159"/>
      <c r="H5" s="159"/>
      <c r="I5" s="159"/>
      <c r="J5" s="159"/>
      <c r="K5" s="159"/>
      <c r="L5" s="159"/>
      <c r="M5" s="159"/>
      <c r="N5" s="160"/>
      <c r="O5" s="73"/>
      <c r="T5" s="1"/>
    </row>
    <row r="6" spans="2:20" s="39" customFormat="1" ht="13.5">
      <c r="B6" s="69" t="s">
        <v>234</v>
      </c>
      <c r="C6" s="119" t="s">
        <v>235</v>
      </c>
      <c r="D6" s="96" t="s">
        <v>293</v>
      </c>
      <c r="E6" s="147" t="s">
        <v>6</v>
      </c>
      <c r="F6" s="148"/>
      <c r="G6" s="148"/>
      <c r="H6" s="148"/>
      <c r="I6" s="148"/>
      <c r="J6" s="148"/>
      <c r="K6" s="148"/>
      <c r="L6" s="148"/>
      <c r="M6" s="149"/>
      <c r="N6" s="106" t="s">
        <v>24</v>
      </c>
      <c r="O6" s="106" t="s">
        <v>237</v>
      </c>
      <c r="P6" s="106" t="s">
        <v>238</v>
      </c>
      <c r="Q6" s="78" t="s">
        <v>5</v>
      </c>
      <c r="T6" s="40"/>
    </row>
    <row r="7" spans="2:20">
      <c r="B7" s="70" t="str">
        <f>IF(ISNA(VLOOKUP(D7,代號!$J:$K,2,0)),"",(VLOOKUP(D7,代號!$J:$K,2,0)))</f>
        <v/>
      </c>
      <c r="C7" s="120"/>
      <c r="D7" s="35" t="s">
        <v>98</v>
      </c>
      <c r="E7" s="48" t="s">
        <v>374</v>
      </c>
      <c r="F7" s="46"/>
      <c r="G7" s="46"/>
      <c r="H7" s="46"/>
      <c r="I7" s="46"/>
      <c r="J7" s="46"/>
      <c r="K7" s="46"/>
      <c r="L7" s="46"/>
      <c r="M7" s="47"/>
      <c r="N7" s="47"/>
      <c r="O7" s="75"/>
      <c r="P7" s="79" t="str">
        <f>IF(ISNA(VLOOKUP(D7,代號!$N:$O,2,0)),"",(VLOOKUP(D7,代號!$N:$O,2,0)))</f>
        <v>ChangeBG(100010);</v>
      </c>
    </row>
    <row r="8" spans="2:20">
      <c r="B8" s="70" t="str">
        <f>IF(ISNA(VLOOKUP(D8,代號!$J:$K,2,0)),"",(VLOOKUP(D8,代號!$J:$K,2,0)))</f>
        <v/>
      </c>
      <c r="C8" s="120"/>
      <c r="D8" s="35" t="s">
        <v>99</v>
      </c>
      <c r="E8" s="44" t="s">
        <v>375</v>
      </c>
      <c r="F8" s="46"/>
      <c r="G8" s="46"/>
      <c r="H8" s="46"/>
      <c r="I8" s="46"/>
      <c r="J8" s="46"/>
      <c r="K8" s="46"/>
      <c r="L8" s="46"/>
      <c r="M8" s="46"/>
      <c r="N8" s="47"/>
      <c r="O8" s="76"/>
      <c r="P8" s="79" t="str">
        <f>IF(ISNA(VLOOKUP(D8,代號!$N:$O,2,0)),"",(VLOOKUP(D8,代號!$N:$O,2,0)))</f>
        <v xml:space="preserve">PlayBGM(200001); </v>
      </c>
    </row>
    <row r="9" spans="2:20">
      <c r="B9" s="70" t="str">
        <f>IF(ISNA(VLOOKUP(D9,代號!$J:$K,2,0)),"",(VLOOKUP(D9,代號!$J:$K,2,0)))</f>
        <v/>
      </c>
      <c r="C9" s="120"/>
      <c r="D9" s="2" t="s">
        <v>102</v>
      </c>
      <c r="E9" s="45" t="s">
        <v>387</v>
      </c>
      <c r="F9" s="46"/>
      <c r="G9" s="46"/>
      <c r="H9" s="46"/>
      <c r="I9" s="46"/>
      <c r="J9" s="46"/>
      <c r="K9" s="46"/>
      <c r="L9" s="46"/>
      <c r="M9" s="47"/>
      <c r="N9" s="47">
        <f>LEN(E9)</f>
        <v>30</v>
      </c>
      <c r="O9" s="77"/>
      <c r="P9" s="79" t="str">
        <f>IF(ISNA(VLOOKUP(D9,代號!$N:$O,2,0)),"",(VLOOKUP(D9,代號!$N:$O,2,0)))</f>
        <v/>
      </c>
      <c r="R9" s="38"/>
    </row>
    <row r="10" spans="2:20">
      <c r="B10" s="70" t="str">
        <f>IF(ISNA(VLOOKUP(D10,代號!$J:$K,2,0)),"",(VLOOKUP(D10,代號!$J:$K,2,0)))</f>
        <v/>
      </c>
      <c r="C10" s="121"/>
      <c r="D10" s="2" t="s">
        <v>102</v>
      </c>
      <c r="E10" s="45" t="s">
        <v>378</v>
      </c>
      <c r="F10" s="46"/>
      <c r="G10" s="46"/>
      <c r="H10" s="46"/>
      <c r="I10" s="46"/>
      <c r="J10" s="46"/>
      <c r="K10" s="46"/>
      <c r="L10" s="46"/>
      <c r="M10" s="47"/>
      <c r="N10" s="47">
        <f t="shared" ref="N10:N12" si="0">LEN(E10)</f>
        <v>13</v>
      </c>
      <c r="O10" s="77" t="str">
        <f>$E$2&amp;"-"&amp;B10&amp;"-0"&amp;COUNTIF($B$9:B10,B10)&amp;"_tw"</f>
        <v>20200605--02_tw</v>
      </c>
      <c r="P10" s="79" t="str">
        <f>IF(ISNA(VLOOKUP(D10,代號!$N:$O,2,0)),"",(VLOOKUP(D10,代號!$N:$O,2,0)))</f>
        <v/>
      </c>
      <c r="R10" s="38"/>
    </row>
    <row r="11" spans="2:20">
      <c r="B11" s="70" t="str">
        <f>IF(ISNA(VLOOKUP(D11,代號!$J:$K,2,0)),"",(VLOOKUP(D11,代號!$J:$K,2,0)))</f>
        <v/>
      </c>
      <c r="C11" s="120"/>
      <c r="D11" s="35" t="s">
        <v>282</v>
      </c>
      <c r="E11" s="44" t="s">
        <v>377</v>
      </c>
      <c r="F11" s="46"/>
      <c r="G11" s="46"/>
      <c r="H11" s="46"/>
      <c r="I11" s="46"/>
      <c r="J11" s="46"/>
      <c r="K11" s="46"/>
      <c r="L11" s="46"/>
      <c r="M11" s="46"/>
      <c r="N11" s="47"/>
      <c r="O11" s="76"/>
      <c r="P11" s="79" t="str">
        <f>IF(ISNA(VLOOKUP(D11,代號!$N:$O,2,0)),"",(VLOOKUP(D11,代號!$N:$O,2,0)))</f>
        <v xml:space="preserve">PlaySE(301001); </v>
      </c>
    </row>
    <row r="12" spans="2:20" s="33" customFormat="1">
      <c r="B12" s="70">
        <f>IF(ISNA(VLOOKUP(D12,代號!$J:$K,2,0)),"",(VLOOKUP(D12,代號!$J:$K,2,0)))</f>
        <v>10209001</v>
      </c>
      <c r="C12" s="121" t="s">
        <v>329</v>
      </c>
      <c r="D12" s="2" t="s">
        <v>100</v>
      </c>
      <c r="E12" s="45" t="s">
        <v>379</v>
      </c>
      <c r="F12" s="46"/>
      <c r="G12" s="46"/>
      <c r="H12" s="46"/>
      <c r="I12" s="46"/>
      <c r="J12" s="46"/>
      <c r="K12" s="46"/>
      <c r="L12" s="46"/>
      <c r="M12" s="46"/>
      <c r="N12" s="47">
        <f t="shared" si="0"/>
        <v>11</v>
      </c>
      <c r="O12" s="77" t="str">
        <f>$E$2&amp;"-"&amp;B12&amp;"-0"&amp;COUNTIF($B$9:B12,B12)&amp;"_tw"</f>
        <v>20200605-10209001-01_tw</v>
      </c>
      <c r="P12" s="79" t="str">
        <f>IF(ISNA(VLOOKUP(D12,代號!$N:$O,2,0)),"",(VLOOKUP(D12,代號!$N:$O,2,0)))</f>
        <v/>
      </c>
      <c r="R12" s="1"/>
    </row>
    <row r="13" spans="2:20" s="33" customFormat="1">
      <c r="B13" s="70" t="str">
        <f>IF(ISNA(VLOOKUP(D13,代號!$J:$K,2,0)),"",(VLOOKUP(D13,代號!$J:$K,2,0)))</f>
        <v/>
      </c>
      <c r="C13" s="121"/>
      <c r="D13" s="35" t="s">
        <v>258</v>
      </c>
      <c r="E13" s="45"/>
      <c r="F13" s="46"/>
      <c r="G13" s="46"/>
      <c r="H13" s="46"/>
      <c r="I13" s="46"/>
      <c r="J13" s="46"/>
      <c r="K13" s="46"/>
      <c r="L13" s="46"/>
      <c r="M13" s="46"/>
      <c r="N13" s="47"/>
      <c r="O13" s="77" t="str">
        <f>$E$2&amp;"-"&amp;B13&amp;"-0"&amp;COUNTIF($B$9:B13,B13)&amp;"_tw"</f>
        <v>20200605--04_tw</v>
      </c>
      <c r="P13" s="79" t="str">
        <f>IF(ISNA(VLOOKUP(D13,代號!$N:$O,2,0)),"",(VLOOKUP(D13,代號!$N:$O,2,0)))</f>
        <v>ControlNPC(10209002,FadeIn,M);</v>
      </c>
      <c r="R13" s="1"/>
    </row>
    <row r="14" spans="2:20" s="33" customFormat="1">
      <c r="B14" s="70">
        <f>IF(ISNA(VLOOKUP(D14,代號!$J:$K,2,0)),"",(VLOOKUP(D14,代號!$J:$K,2,0)))</f>
        <v>10201006</v>
      </c>
      <c r="C14" s="126" t="s">
        <v>403</v>
      </c>
      <c r="D14" s="2" t="s">
        <v>145</v>
      </c>
      <c r="E14" s="45" t="s">
        <v>380</v>
      </c>
      <c r="F14" s="46"/>
      <c r="G14" s="46"/>
      <c r="H14" s="46"/>
      <c r="I14" s="46"/>
      <c r="J14" s="46"/>
      <c r="K14" s="46"/>
      <c r="L14" s="46"/>
      <c r="M14" s="46"/>
      <c r="N14" s="47">
        <f>LEN(E14)</f>
        <v>12</v>
      </c>
      <c r="O14" s="77" t="str">
        <f>$E$2&amp;"-"&amp;B14&amp;"-0"&amp;COUNTIF($B$9:B14,B14)&amp;"_tw"</f>
        <v>20200605-10201006-01_tw</v>
      </c>
      <c r="P14" s="79" t="str">
        <f>IF(ISNA(VLOOKUP(D14,代號!$N:$O,2,0)),"",(VLOOKUP(D14,代號!$N:$O,2,0)))</f>
        <v/>
      </c>
      <c r="R14" s="1"/>
    </row>
    <row r="15" spans="2:20" s="33" customFormat="1">
      <c r="B15" s="70">
        <f>IF(ISNA(VLOOKUP(D15,代號!$J:$K,2,0)),"",(VLOOKUP(D15,代號!$J:$K,2,0)))</f>
        <v>10201006</v>
      </c>
      <c r="C15" s="126" t="s">
        <v>406</v>
      </c>
      <c r="D15" s="2" t="s">
        <v>145</v>
      </c>
      <c r="E15" s="45" t="s">
        <v>382</v>
      </c>
      <c r="F15" s="46"/>
      <c r="G15" s="46"/>
      <c r="H15" s="46"/>
      <c r="I15" s="46"/>
      <c r="J15" s="46"/>
      <c r="K15" s="46"/>
      <c r="L15" s="46"/>
      <c r="M15" s="46"/>
      <c r="N15" s="47">
        <f t="shared" ref="N15:N19" si="1">LEN(E15)</f>
        <v>31</v>
      </c>
      <c r="O15" s="77" t="str">
        <f>$E$2&amp;"-"&amp;B15&amp;"-0"&amp;COUNTIF($B$9:B15,B15)&amp;"_tw"</f>
        <v>20200605-10201006-02_tw</v>
      </c>
      <c r="P15" s="79" t="str">
        <f>IF(ISNA(VLOOKUP(D15,代號!$N:$O,2,0)),"",(VLOOKUP(D15,代號!$N:$O,2,0)))</f>
        <v/>
      </c>
      <c r="R15" s="1"/>
    </row>
    <row r="16" spans="2:20" s="33" customFormat="1">
      <c r="B16" s="70">
        <f>IF(ISNA(VLOOKUP(D16,代號!$J:$K,2,0)),"",(VLOOKUP(D16,代號!$J:$K,2,0)))</f>
        <v>10209001</v>
      </c>
      <c r="C16" s="121" t="s">
        <v>236</v>
      </c>
      <c r="D16" s="2" t="s">
        <v>100</v>
      </c>
      <c r="E16" s="45" t="s">
        <v>381</v>
      </c>
      <c r="F16" s="46"/>
      <c r="G16" s="46"/>
      <c r="H16" s="46"/>
      <c r="I16" s="46"/>
      <c r="J16" s="46"/>
      <c r="K16" s="46"/>
      <c r="L16" s="46"/>
      <c r="M16" s="46"/>
      <c r="N16" s="47">
        <f t="shared" si="1"/>
        <v>12</v>
      </c>
      <c r="O16" s="77" t="str">
        <f>$E$2&amp;"-"&amp;B16&amp;"-0"&amp;COUNTIF($B$9:B16,B16)&amp;"_tw"</f>
        <v>20200605-10209001-02_tw</v>
      </c>
      <c r="P16" s="79" t="str">
        <f>IF(ISNA(VLOOKUP(D16,代號!$N:$O,2,0)),"",(VLOOKUP(D16,代號!$N:$O,2,0)))</f>
        <v/>
      </c>
      <c r="R16" s="1"/>
    </row>
    <row r="17" spans="2:18" s="33" customFormat="1">
      <c r="B17" s="70">
        <f>IF(ISNA(VLOOKUP(D17,代號!$J:$K,2,0)),"",(VLOOKUP(D17,代號!$J:$K,2,0)))</f>
        <v>10209001</v>
      </c>
      <c r="C17" s="121" t="s">
        <v>236</v>
      </c>
      <c r="D17" s="2" t="s">
        <v>100</v>
      </c>
      <c r="E17" s="45" t="s">
        <v>410</v>
      </c>
      <c r="F17" s="46"/>
      <c r="G17" s="46"/>
      <c r="H17" s="46"/>
      <c r="I17" s="46"/>
      <c r="J17" s="46"/>
      <c r="K17" s="46"/>
      <c r="L17" s="46"/>
      <c r="M17" s="46"/>
      <c r="N17" s="47">
        <f t="shared" si="1"/>
        <v>18</v>
      </c>
      <c r="O17" s="77" t="str">
        <f>$E$2&amp;"-"&amp;B17&amp;"-0"&amp;COUNTIF($B$9:B17,B17)&amp;"_tw"</f>
        <v>20200605-10209001-03_tw</v>
      </c>
      <c r="P17" s="79" t="str">
        <f>IF(ISNA(VLOOKUP(D17,代號!$N:$O,2,0)),"",(VLOOKUP(D17,代號!$N:$O,2,0)))</f>
        <v/>
      </c>
      <c r="R17" s="1"/>
    </row>
    <row r="18" spans="2:18" s="33" customFormat="1">
      <c r="B18" s="70"/>
      <c r="C18" s="126" t="s">
        <v>407</v>
      </c>
      <c r="D18" s="2" t="s">
        <v>145</v>
      </c>
      <c r="E18" s="45" t="s">
        <v>383</v>
      </c>
      <c r="F18" s="46"/>
      <c r="G18" s="46"/>
      <c r="H18" s="46"/>
      <c r="I18" s="46"/>
      <c r="J18" s="46"/>
      <c r="K18" s="46"/>
      <c r="L18" s="46"/>
      <c r="M18" s="46"/>
      <c r="N18" s="47">
        <f t="shared" si="1"/>
        <v>3</v>
      </c>
      <c r="O18" s="77" t="str">
        <f>$E$2&amp;"-"&amp;B18&amp;"-0"&amp;COUNTIF($B$9:B18,B18)&amp;"_tw"</f>
        <v>20200605--00_tw</v>
      </c>
      <c r="P18" s="79" t="str">
        <f>IF(ISNA(VLOOKUP(D18,代號!$N:$O,2,0)),"",(VLOOKUP(D18,代號!$N:$O,2,0)))</f>
        <v/>
      </c>
      <c r="R18" s="1"/>
    </row>
    <row r="19" spans="2:18" s="33" customFormat="1">
      <c r="B19" s="70">
        <f>IF(ISNA(VLOOKUP(D19,代號!$J:$K,2,0)),"",(VLOOKUP(D19,代號!$J:$K,2,0)))</f>
        <v>10209001</v>
      </c>
      <c r="C19" s="121" t="s">
        <v>236</v>
      </c>
      <c r="D19" s="2" t="s">
        <v>100</v>
      </c>
      <c r="E19" s="45" t="s">
        <v>413</v>
      </c>
      <c r="F19" s="46"/>
      <c r="G19" s="46"/>
      <c r="H19" s="46"/>
      <c r="I19" s="46"/>
      <c r="J19" s="46"/>
      <c r="K19" s="46"/>
      <c r="L19" s="46"/>
      <c r="M19" s="46"/>
      <c r="N19" s="47">
        <f t="shared" si="1"/>
        <v>18</v>
      </c>
      <c r="O19" s="77" t="str">
        <f>$E$2&amp;"-"&amp;B19&amp;"-0"&amp;COUNTIF($B$9:B19,B19)&amp;"_tw"</f>
        <v>20200605-10209001-04_tw</v>
      </c>
      <c r="P19" s="79" t="str">
        <f>IF(ISNA(VLOOKUP(D19,代號!$N:$O,2,0)),"",(VLOOKUP(D19,代號!$N:$O,2,0)))</f>
        <v/>
      </c>
      <c r="R19" s="1"/>
    </row>
    <row r="20" spans="2:18" s="33" customFormat="1">
      <c r="B20" s="70">
        <f>IF(ISNA(VLOOKUP(D20,代號!$J:$K,2,0)),"",(VLOOKUP(D20,代號!$J:$K,2,0)))</f>
        <v>10209001</v>
      </c>
      <c r="C20" s="121" t="s">
        <v>236</v>
      </c>
      <c r="D20" s="2" t="s">
        <v>100</v>
      </c>
      <c r="E20" s="45" t="s">
        <v>414</v>
      </c>
      <c r="F20" s="46"/>
      <c r="G20" s="46"/>
      <c r="H20" s="46"/>
      <c r="I20" s="46"/>
      <c r="J20" s="46"/>
      <c r="K20" s="46"/>
      <c r="L20" s="46"/>
      <c r="M20" s="46"/>
      <c r="N20" s="47">
        <f>LEN(E20)</f>
        <v>29</v>
      </c>
      <c r="O20" s="77" t="str">
        <f>$E$2&amp;"-"&amp;B20&amp;"-0"&amp;COUNTIF($B$9:B20,B20)&amp;"_tw"</f>
        <v>20200605-10209001-05_tw</v>
      </c>
      <c r="P20" s="79" t="str">
        <f>IF(ISNA(VLOOKUP(D20,代號!$N:$O,2,0)),"",(VLOOKUP(D20,代號!$N:$O,2,0)))</f>
        <v/>
      </c>
      <c r="R20" s="1"/>
    </row>
    <row r="21" spans="2:18" s="33" customFormat="1">
      <c r="B21" s="70">
        <f>IF(ISNA(VLOOKUP(D21,代號!$J:$K,2,0)),"",(VLOOKUP(D21,代號!$J:$K,2,0)))</f>
        <v>10201006</v>
      </c>
      <c r="C21" s="126" t="s">
        <v>405</v>
      </c>
      <c r="D21" s="2" t="s">
        <v>145</v>
      </c>
      <c r="E21" s="45" t="s">
        <v>415</v>
      </c>
      <c r="F21" s="46"/>
      <c r="G21" s="46"/>
      <c r="H21" s="46"/>
      <c r="I21" s="46"/>
      <c r="J21" s="46"/>
      <c r="K21" s="46"/>
      <c r="L21" s="46"/>
      <c r="M21" s="46"/>
      <c r="N21" s="47">
        <f>LEN(E21)</f>
        <v>24</v>
      </c>
      <c r="O21" s="77" t="str">
        <f>$E$2&amp;"-"&amp;B21&amp;"-0"&amp;COUNTIF($B$9:B21,B21)&amp;"_tw"</f>
        <v>20200605-10201006-03_tw</v>
      </c>
      <c r="P21" s="79" t="str">
        <f>IF(ISNA(VLOOKUP(D21,代號!$N:$O,2,0)),"",(VLOOKUP(D21,代號!$N:$O,2,0)))</f>
        <v/>
      </c>
      <c r="R21" s="1"/>
    </row>
    <row r="22" spans="2:18" s="33" customFormat="1">
      <c r="B22" s="70">
        <f>IF(ISNA(VLOOKUP(D22,代號!$J:$K,2,0)),"",(VLOOKUP(D22,代號!$J:$K,2,0)))</f>
        <v>10201006</v>
      </c>
      <c r="C22" s="126" t="s">
        <v>405</v>
      </c>
      <c r="D22" s="2" t="s">
        <v>145</v>
      </c>
      <c r="E22" s="45" t="s">
        <v>416</v>
      </c>
      <c r="F22" s="46"/>
      <c r="G22" s="46"/>
      <c r="H22" s="46"/>
      <c r="I22" s="46"/>
      <c r="J22" s="46"/>
      <c r="K22" s="46"/>
      <c r="L22" s="46"/>
      <c r="M22" s="46"/>
      <c r="N22" s="47">
        <f>LEN(E22)</f>
        <v>21</v>
      </c>
      <c r="O22" s="77" t="str">
        <f>$E$2&amp;"-"&amp;B22&amp;"-0"&amp;COUNTIF($B$9:B22,B22)&amp;"_tw"</f>
        <v>20200605-10201006-04_tw</v>
      </c>
      <c r="P22" s="79"/>
      <c r="R22" s="1"/>
    </row>
    <row r="23" spans="2:18" s="33" customFormat="1">
      <c r="B23" s="70">
        <f>IF(ISNA(VLOOKUP(D23,代號!$J:$K,2,0)),"",(VLOOKUP(D23,代號!$J:$K,2,0)))</f>
        <v>10209001</v>
      </c>
      <c r="C23" s="121" t="s">
        <v>239</v>
      </c>
      <c r="D23" s="2" t="s">
        <v>397</v>
      </c>
      <c r="E23" s="45" t="s">
        <v>417</v>
      </c>
      <c r="F23" s="46"/>
      <c r="G23" s="46"/>
      <c r="H23" s="46"/>
      <c r="I23" s="46"/>
      <c r="J23" s="46"/>
      <c r="K23" s="46"/>
      <c r="L23" s="46"/>
      <c r="M23" s="46"/>
      <c r="N23" s="47">
        <f>LEN(E23)</f>
        <v>10</v>
      </c>
      <c r="O23" s="77" t="str">
        <f>$E$2&amp;"-"&amp;B23&amp;"-0"&amp;COUNTIF($B$9:B23,B23)&amp;"_tw"</f>
        <v>20200605-10209001-06_tw</v>
      </c>
      <c r="P23" s="79" t="str">
        <f>IF(ISNA(VLOOKUP(D23,代號!$N:$O,2,0)),"",(VLOOKUP(D23,代號!$N:$O,2,0)))</f>
        <v/>
      </c>
      <c r="R23" s="1"/>
    </row>
    <row r="24" spans="2:18" s="33" customFormat="1">
      <c r="B24" s="70" t="str">
        <f>IF(ISNA(VLOOKUP(D24,代號!$J:$K,2,0)),"",(VLOOKUP(D24,代號!$J:$K,2,0)))</f>
        <v/>
      </c>
      <c r="C24" s="121"/>
      <c r="D24" s="2"/>
      <c r="E24" s="45"/>
      <c r="F24" s="46"/>
      <c r="G24" s="46"/>
      <c r="H24" s="46"/>
      <c r="I24" s="46"/>
      <c r="J24" s="46"/>
      <c r="K24" s="46"/>
      <c r="L24" s="46"/>
      <c r="M24" s="46"/>
      <c r="N24" s="47"/>
      <c r="O24" s="77" t="str">
        <f>$E$2&amp;"-"&amp;B24&amp;"-0"&amp;COUNTIF($B$9:B24,B24)&amp;"_tw"</f>
        <v>20200605--06_tw</v>
      </c>
      <c r="P24" s="79" t="str">
        <f>IF(ISNA(VLOOKUP(D24,代號!$N:$O,2,0)),"",(VLOOKUP(D24,代號!$N:$O,2,0)))</f>
        <v/>
      </c>
      <c r="R24" s="1"/>
    </row>
    <row r="25" spans="2:18" s="33" customFormat="1">
      <c r="B25" s="70" t="str">
        <f>IF(ISNA(VLOOKUP(D25,代號!$J:$K,2,0)),"",(VLOOKUP(D25,代號!$J:$K,2,0)))</f>
        <v/>
      </c>
      <c r="C25" s="126"/>
      <c r="D25" s="2"/>
      <c r="E25" s="45"/>
      <c r="F25" s="46"/>
      <c r="G25" s="46"/>
      <c r="H25" s="46"/>
      <c r="I25" s="46"/>
      <c r="J25" s="46"/>
      <c r="K25" s="46"/>
      <c r="L25" s="46"/>
      <c r="M25" s="46"/>
      <c r="N25" s="47"/>
      <c r="O25" s="77" t="str">
        <f>$E$2&amp;"-"&amp;B25&amp;"-0"&amp;COUNTIF($B$9:B25,B25)&amp;"_tw"</f>
        <v>20200605--07_tw</v>
      </c>
      <c r="P25" s="79" t="str">
        <f>IF(ISNA(VLOOKUP(D25,代號!$N:$O,2,0)),"",(VLOOKUP(D25,代號!$N:$O,2,0)))</f>
        <v/>
      </c>
      <c r="R25" s="1"/>
    </row>
    <row r="26" spans="2:18" s="33" customFormat="1">
      <c r="B26" s="70"/>
      <c r="C26" s="121"/>
      <c r="D26" s="2"/>
      <c r="E26" s="45"/>
      <c r="F26" s="46"/>
      <c r="G26" s="46"/>
      <c r="H26" s="46"/>
      <c r="I26" s="46"/>
      <c r="J26" s="46"/>
      <c r="K26" s="46"/>
      <c r="L26" s="46"/>
      <c r="M26" s="46"/>
      <c r="N26" s="47"/>
      <c r="O26" s="77" t="str">
        <f>$E$2&amp;"-"&amp;B26&amp;"-0"&amp;COUNTIF($B$9:B26,B26)&amp;"_tw"</f>
        <v>20200605--00_tw</v>
      </c>
      <c r="P26" s="79"/>
      <c r="R26" s="1"/>
    </row>
    <row r="27" spans="2:18" s="33" customFormat="1">
      <c r="B27" s="70"/>
      <c r="C27" s="122"/>
      <c r="D27" s="2"/>
      <c r="E27" s="45"/>
      <c r="F27" s="46"/>
      <c r="G27" s="46"/>
      <c r="H27" s="46"/>
      <c r="I27" s="46"/>
      <c r="J27" s="46"/>
      <c r="K27" s="46"/>
      <c r="L27" s="46"/>
      <c r="M27" s="46"/>
      <c r="N27" s="47"/>
      <c r="O27" s="77"/>
      <c r="P27" s="79"/>
      <c r="R27" s="1"/>
    </row>
    <row r="28" spans="2:18" s="33" customFormat="1">
      <c r="B28" s="70"/>
      <c r="C28" s="122"/>
      <c r="D28" s="2"/>
      <c r="E28" s="45"/>
      <c r="F28" s="46"/>
      <c r="G28" s="46"/>
      <c r="H28" s="46"/>
      <c r="I28" s="46"/>
      <c r="J28" s="46"/>
      <c r="K28" s="46"/>
      <c r="L28" s="46"/>
      <c r="M28" s="46"/>
      <c r="N28" s="47"/>
      <c r="O28" s="77"/>
      <c r="P28" s="79"/>
      <c r="R28" s="1"/>
    </row>
    <row r="29" spans="2:18" s="33" customFormat="1">
      <c r="B29" s="70"/>
      <c r="C29" s="122"/>
      <c r="D29" s="2"/>
      <c r="E29" s="45"/>
      <c r="F29" s="46"/>
      <c r="G29" s="46"/>
      <c r="H29" s="46"/>
      <c r="I29" s="46"/>
      <c r="J29" s="46"/>
      <c r="K29" s="46"/>
      <c r="L29" s="46"/>
      <c r="M29" s="46"/>
      <c r="N29" s="47"/>
      <c r="O29" s="77"/>
      <c r="P29" s="79"/>
      <c r="R29" s="1"/>
    </row>
    <row r="30" spans="2:18" s="33" customFormat="1">
      <c r="B30" s="70"/>
      <c r="C30" s="122"/>
      <c r="D30" s="2"/>
      <c r="E30" s="45"/>
      <c r="F30" s="46"/>
      <c r="G30" s="46"/>
      <c r="H30" s="46"/>
      <c r="I30" s="46"/>
      <c r="J30" s="46"/>
      <c r="K30" s="46"/>
      <c r="L30" s="46"/>
      <c r="M30" s="46"/>
      <c r="N30" s="47"/>
      <c r="O30" s="77"/>
      <c r="P30" s="79"/>
      <c r="R30" s="1"/>
    </row>
    <row r="31" spans="2:18" s="33" customFormat="1">
      <c r="B31" s="70"/>
      <c r="C31" s="122"/>
      <c r="D31" s="2"/>
      <c r="E31" s="45"/>
      <c r="F31" s="46"/>
      <c r="G31" s="46"/>
      <c r="H31" s="46"/>
      <c r="I31" s="46"/>
      <c r="J31" s="46"/>
      <c r="K31" s="46"/>
      <c r="L31" s="46"/>
      <c r="M31" s="46"/>
      <c r="N31" s="47"/>
      <c r="O31" s="77"/>
      <c r="P31" s="79"/>
      <c r="R31" s="1"/>
    </row>
    <row r="32" spans="2:18" s="33" customFormat="1">
      <c r="B32" s="70"/>
      <c r="C32" s="122"/>
      <c r="D32" s="2"/>
      <c r="E32" s="45"/>
      <c r="F32" s="46"/>
      <c r="G32" s="46"/>
      <c r="H32" s="46"/>
      <c r="I32" s="46"/>
      <c r="J32" s="46"/>
      <c r="K32" s="46"/>
      <c r="L32" s="46"/>
      <c r="M32" s="46"/>
      <c r="N32" s="47"/>
      <c r="O32" s="77"/>
      <c r="P32" s="79"/>
      <c r="R32" s="1"/>
    </row>
    <row r="33" spans="2:18" s="33" customFormat="1">
      <c r="B33" s="70" t="str">
        <f>IF(ISNA(VLOOKUP(D33,代號!$J:$K,2,0)),"",(VLOOKUP(D33,代號!$J:$K,2,0)))</f>
        <v/>
      </c>
      <c r="C33" s="122"/>
      <c r="D33" s="2"/>
      <c r="E33" s="126"/>
      <c r="F33" s="46"/>
      <c r="G33" s="46"/>
      <c r="H33" s="46"/>
      <c r="I33" s="46"/>
      <c r="J33" s="46"/>
      <c r="K33" s="46"/>
      <c r="L33" s="46"/>
      <c r="M33" s="46"/>
      <c r="N33" s="47"/>
      <c r="O33" s="77"/>
      <c r="P33" s="79" t="str">
        <f>IF(ISNA(VLOOKUP(D33,代號!$N:$O,2,0)),"",(VLOOKUP(D33,代號!$N:$O,2,0)))</f>
        <v/>
      </c>
      <c r="R33" s="1"/>
    </row>
    <row r="34" spans="2:18" s="33" customFormat="1">
      <c r="B34" s="70" t="str">
        <f>IF(ISNA(VLOOKUP(D34,代號!$J:$K,2,0)),"",(VLOOKUP(D34,代號!$J:$K,2,0)))</f>
        <v/>
      </c>
      <c r="C34" s="121"/>
      <c r="D34" s="2"/>
      <c r="E34" s="126"/>
      <c r="F34" s="46"/>
      <c r="G34" s="46"/>
      <c r="H34" s="46"/>
      <c r="I34" s="46"/>
      <c r="J34" s="46"/>
      <c r="K34" s="46"/>
      <c r="L34" s="46"/>
      <c r="M34" s="46"/>
      <c r="N34" s="47"/>
      <c r="O34" s="77"/>
      <c r="P34" s="79" t="str">
        <f>IF(ISNA(VLOOKUP(D34,代號!$N:$O,2,0)),"",(VLOOKUP(D34,代號!$N:$O,2,0)))</f>
        <v/>
      </c>
      <c r="R34" s="1"/>
    </row>
    <row r="35" spans="2:18" s="33" customFormat="1">
      <c r="B35" s="70"/>
      <c r="C35" s="121"/>
      <c r="D35" s="2"/>
      <c r="E35" s="126"/>
      <c r="F35" s="46"/>
      <c r="G35" s="46"/>
      <c r="H35" s="46"/>
      <c r="I35" s="46"/>
      <c r="J35" s="46"/>
      <c r="K35" s="46"/>
      <c r="L35" s="46"/>
      <c r="M35" s="46"/>
      <c r="N35" s="47"/>
      <c r="O35" s="77"/>
      <c r="P35" s="79" t="str">
        <f>IF(ISNA(VLOOKUP(D35,代號!$N:$O,2,0)),"",(VLOOKUP(D35,代號!$N:$O,2,0)))</f>
        <v/>
      </c>
      <c r="R35" s="1"/>
    </row>
    <row r="36" spans="2:18" s="33" customFormat="1">
      <c r="B36" s="70"/>
      <c r="C36" s="121"/>
      <c r="D36" s="2"/>
      <c r="E36" s="126"/>
      <c r="F36" s="46"/>
      <c r="G36" s="46"/>
      <c r="H36" s="46"/>
      <c r="I36" s="46"/>
      <c r="J36" s="46"/>
      <c r="K36" s="46"/>
      <c r="L36" s="46"/>
      <c r="M36" s="46"/>
      <c r="N36" s="47"/>
      <c r="O36" s="77"/>
      <c r="P36" s="79" t="str">
        <f>IF(ISNA(VLOOKUP(D36,代號!$N:$O,2,0)),"",(VLOOKUP(D36,代號!$N:$O,2,0)))</f>
        <v/>
      </c>
      <c r="R36" s="1"/>
    </row>
    <row r="37" spans="2:18" s="33" customFormat="1">
      <c r="B37" s="70" t="str">
        <f>IF(ISNA(VLOOKUP(D37,代號!$J:$K,2,0)),"",(VLOOKUP(D37,代號!$J:$K,2,0)))</f>
        <v/>
      </c>
      <c r="C37" s="121"/>
      <c r="D37" s="2"/>
      <c r="E37" s="126"/>
      <c r="F37" s="46"/>
      <c r="G37" s="46"/>
      <c r="H37" s="46"/>
      <c r="I37" s="46"/>
      <c r="J37" s="46"/>
      <c r="K37" s="46"/>
      <c r="L37" s="46"/>
      <c r="M37" s="46"/>
      <c r="N37" s="47"/>
      <c r="O37" s="77"/>
      <c r="P37" s="79" t="str">
        <f>IF(ISNA(VLOOKUP(D37,代號!$N:$O,2,0)),"",(VLOOKUP(D37,代號!$N:$O,2,0)))</f>
        <v/>
      </c>
      <c r="R37" s="1"/>
    </row>
    <row r="38" spans="2:18" s="33" customFormat="1">
      <c r="B38" s="70"/>
      <c r="C38" s="121"/>
      <c r="D38" s="35"/>
      <c r="E38" s="126"/>
      <c r="F38" s="46"/>
      <c r="G38" s="46"/>
      <c r="H38" s="46"/>
      <c r="I38" s="46"/>
      <c r="J38" s="46"/>
      <c r="K38" s="46"/>
      <c r="L38" s="46"/>
      <c r="M38" s="46"/>
      <c r="N38" s="47"/>
      <c r="O38" s="77"/>
      <c r="P38" s="79" t="str">
        <f>IF(ISNA(VLOOKUP(D38,代號!$N:$O,2,0)),"",(VLOOKUP(D38,代號!$N:$O,2,0)))</f>
        <v/>
      </c>
      <c r="R38" s="1"/>
    </row>
    <row r="39" spans="2:18" s="33" customFormat="1">
      <c r="B39" s="70"/>
      <c r="C39" s="121"/>
      <c r="D39" s="35"/>
      <c r="E39" s="126"/>
      <c r="F39" s="46"/>
      <c r="G39" s="46"/>
      <c r="H39" s="46"/>
      <c r="I39" s="46"/>
      <c r="J39" s="46"/>
      <c r="K39" s="46"/>
      <c r="L39" s="46"/>
      <c r="M39" s="46"/>
      <c r="N39" s="47"/>
      <c r="O39" s="77"/>
      <c r="P39" s="79" t="str">
        <f>IF(ISNA(VLOOKUP(D39,代號!$N:$O,2,0)),"",(VLOOKUP(D39,代號!$N:$O,2,0)))</f>
        <v/>
      </c>
      <c r="R39" s="1"/>
    </row>
    <row r="40" spans="2:18" s="33" customFormat="1">
      <c r="B40" s="70" t="str">
        <f>IF(ISNA(VLOOKUP(D40,代號!$J:$K,2,0)),"",(VLOOKUP(D40,代號!$J:$K,2,0)))</f>
        <v/>
      </c>
      <c r="C40" s="121"/>
      <c r="D40" s="2"/>
      <c r="E40" s="45"/>
      <c r="F40" s="46"/>
      <c r="G40" s="46"/>
      <c r="H40" s="46"/>
      <c r="I40" s="46"/>
      <c r="J40" s="46"/>
      <c r="K40" s="46"/>
      <c r="L40" s="46"/>
      <c r="M40" s="46"/>
      <c r="N40" s="47"/>
      <c r="O40" s="77"/>
      <c r="P40" s="79" t="str">
        <f>IF(ISNA(VLOOKUP(D40,代號!$N:$O,2,0)),"",(VLOOKUP(D40,代號!$N:$O,2,0)))</f>
        <v/>
      </c>
      <c r="R40" s="1"/>
    </row>
    <row r="41" spans="2:18" s="33" customFormat="1">
      <c r="B41" s="70" t="str">
        <f>IF(ISNA(VLOOKUP(D41,代號!$J:$K,2,0)),"",(VLOOKUP(D41,代號!$J:$K,2,0)))</f>
        <v/>
      </c>
      <c r="C41" s="121"/>
      <c r="D41" s="2"/>
      <c r="E41" s="45"/>
      <c r="F41" s="46"/>
      <c r="G41" s="46"/>
      <c r="H41" s="46"/>
      <c r="I41" s="46"/>
      <c r="J41" s="46"/>
      <c r="K41" s="46"/>
      <c r="L41" s="46"/>
      <c r="M41" s="46"/>
      <c r="N41" s="47"/>
      <c r="O41" s="77"/>
      <c r="P41" s="79" t="str">
        <f>IF(ISNA(VLOOKUP(D41,代號!$N:$O,2,0)),"",(VLOOKUP(D41,代號!$N:$O,2,0)))</f>
        <v/>
      </c>
      <c r="R41" s="1"/>
    </row>
    <row r="42" spans="2:18" s="33" customFormat="1">
      <c r="B42" s="70" t="str">
        <f>IF(ISNA(VLOOKUP(D42,代號!$J:$K,2,0)),"",(VLOOKUP(D42,代號!$J:$K,2,0)))</f>
        <v/>
      </c>
      <c r="C42" s="121"/>
      <c r="D42" s="2"/>
      <c r="E42" s="45"/>
      <c r="F42" s="46"/>
      <c r="G42" s="46"/>
      <c r="H42" s="46"/>
      <c r="I42" s="46"/>
      <c r="J42" s="46"/>
      <c r="K42" s="46"/>
      <c r="L42" s="46"/>
      <c r="M42" s="46"/>
      <c r="N42" s="47"/>
      <c r="O42" s="77"/>
      <c r="P42" s="79" t="str">
        <f>IF(ISNA(VLOOKUP(D42,代號!$N:$O,2,0)),"",(VLOOKUP(D42,代號!$N:$O,2,0)))</f>
        <v/>
      </c>
      <c r="R42" s="1"/>
    </row>
    <row r="43" spans="2:18" s="33" customFormat="1">
      <c r="B43" s="70" t="str">
        <f>IF(ISNA(VLOOKUP(D43,代號!$J:$K,2,0)),"",(VLOOKUP(D43,代號!$J:$K,2,0)))</f>
        <v/>
      </c>
      <c r="C43" s="121"/>
      <c r="D43" s="2"/>
      <c r="E43" s="45"/>
      <c r="F43" s="46"/>
      <c r="G43" s="46"/>
      <c r="H43" s="46"/>
      <c r="I43" s="46"/>
      <c r="J43" s="46"/>
      <c r="K43" s="46"/>
      <c r="L43" s="46"/>
      <c r="M43" s="46"/>
      <c r="N43" s="47"/>
      <c r="O43" s="77"/>
      <c r="P43" s="79" t="str">
        <f>IF(ISNA(VLOOKUP(D43,代號!$N:$O,2,0)),"",(VLOOKUP(D43,代號!$N:$O,2,0)))</f>
        <v/>
      </c>
      <c r="R43" s="1"/>
    </row>
    <row r="44" spans="2:18" s="33" customFormat="1">
      <c r="B44" s="70" t="str">
        <f>IF(ISNA(VLOOKUP(D44,代號!$J:$K,2,0)),"",(VLOOKUP(D44,代號!$J:$K,2,0)))</f>
        <v/>
      </c>
      <c r="C44" s="121"/>
      <c r="D44" s="2"/>
      <c r="E44" s="45"/>
      <c r="F44" s="46"/>
      <c r="G44" s="46"/>
      <c r="H44" s="46"/>
      <c r="I44" s="46"/>
      <c r="J44" s="46"/>
      <c r="K44" s="46"/>
      <c r="L44" s="46"/>
      <c r="M44" s="46"/>
      <c r="N44" s="47"/>
      <c r="O44" s="77"/>
      <c r="P44" s="79" t="str">
        <f>IF(ISNA(VLOOKUP(D44,代號!$N:$O,2,0)),"",(VLOOKUP(D44,代號!$N:$O,2,0)))</f>
        <v/>
      </c>
      <c r="R44" s="1"/>
    </row>
    <row r="45" spans="2:18" s="33" customFormat="1">
      <c r="B45" s="70" t="str">
        <f>IF(ISNA(VLOOKUP(D45,代號!$J:$K,2,0)),"",(VLOOKUP(D45,代號!$J:$K,2,0)))</f>
        <v/>
      </c>
      <c r="C45" s="121"/>
      <c r="D45" s="2"/>
      <c r="E45" s="45"/>
      <c r="F45" s="46"/>
      <c r="G45" s="46"/>
      <c r="H45" s="46"/>
      <c r="I45" s="46"/>
      <c r="J45" s="46"/>
      <c r="K45" s="46"/>
      <c r="L45" s="46"/>
      <c r="M45" s="46"/>
      <c r="N45" s="47"/>
      <c r="O45" s="77"/>
      <c r="P45" s="79" t="str">
        <f>IF(ISNA(VLOOKUP(D45,代號!$N:$O,2,0)),"",(VLOOKUP(D45,代號!$N:$O,2,0)))</f>
        <v/>
      </c>
      <c r="R45" s="1"/>
    </row>
    <row r="46" spans="2:18" s="33" customFormat="1">
      <c r="B46" s="70"/>
      <c r="C46" s="121"/>
      <c r="D46" s="2"/>
      <c r="E46" s="45"/>
      <c r="F46" s="46"/>
      <c r="G46" s="46"/>
      <c r="H46" s="46"/>
      <c r="I46" s="46"/>
      <c r="J46" s="46"/>
      <c r="K46" s="46"/>
      <c r="L46" s="46"/>
      <c r="M46" s="46"/>
      <c r="N46" s="47"/>
      <c r="O46" s="77"/>
      <c r="P46" s="79"/>
      <c r="R46" s="1"/>
    </row>
    <row r="47" spans="2:18" s="33" customFormat="1">
      <c r="B47" s="70"/>
      <c r="C47" s="121"/>
      <c r="D47" s="2"/>
      <c r="E47" s="45"/>
      <c r="F47" s="46"/>
      <c r="G47" s="46"/>
      <c r="H47" s="46"/>
      <c r="I47" s="46"/>
      <c r="J47" s="46"/>
      <c r="K47" s="46"/>
      <c r="L47" s="46"/>
      <c r="M47" s="46"/>
      <c r="N47" s="47"/>
      <c r="O47" s="77"/>
      <c r="P47" s="79"/>
      <c r="R47" s="1"/>
    </row>
    <row r="48" spans="2:18" s="33" customFormat="1">
      <c r="B48" s="70"/>
      <c r="C48" s="121"/>
      <c r="D48" s="2"/>
      <c r="E48" s="45"/>
      <c r="F48" s="46"/>
      <c r="G48" s="46"/>
      <c r="H48" s="46"/>
      <c r="I48" s="46"/>
      <c r="J48" s="46"/>
      <c r="K48" s="46"/>
      <c r="L48" s="46"/>
      <c r="M48" s="46"/>
      <c r="N48" s="47"/>
      <c r="O48" s="77"/>
      <c r="P48" s="79"/>
      <c r="R48" s="1"/>
    </row>
    <row r="49" spans="1:18" s="33" customFormat="1">
      <c r="B49" s="70"/>
      <c r="C49" s="121"/>
      <c r="D49" s="2"/>
      <c r="E49" s="45"/>
      <c r="F49" s="46"/>
      <c r="G49" s="46"/>
      <c r="H49" s="46"/>
      <c r="I49" s="46"/>
      <c r="J49" s="46"/>
      <c r="K49" s="46"/>
      <c r="L49" s="46"/>
      <c r="M49" s="46"/>
      <c r="N49" s="47"/>
      <c r="O49" s="77"/>
      <c r="P49" s="79"/>
      <c r="R49" s="1"/>
    </row>
    <row r="50" spans="1:18" s="33" customFormat="1">
      <c r="B50" s="70"/>
      <c r="C50" s="121"/>
      <c r="D50" s="2"/>
      <c r="E50" s="45"/>
      <c r="F50" s="46"/>
      <c r="G50" s="46"/>
      <c r="H50" s="46"/>
      <c r="I50" s="46"/>
      <c r="J50" s="46"/>
      <c r="K50" s="46"/>
      <c r="L50" s="46"/>
      <c r="M50" s="46"/>
      <c r="N50" s="47"/>
      <c r="O50" s="77"/>
      <c r="P50" s="79"/>
      <c r="R50" s="1"/>
    </row>
    <row r="51" spans="1:18" s="33" customFormat="1">
      <c r="B51" s="70"/>
      <c r="C51" s="121"/>
      <c r="D51" s="2"/>
      <c r="E51" s="45"/>
      <c r="F51" s="46"/>
      <c r="G51" s="46"/>
      <c r="H51" s="46"/>
      <c r="I51" s="46"/>
      <c r="J51" s="46"/>
      <c r="K51" s="46"/>
      <c r="L51" s="46"/>
      <c r="M51" s="46"/>
      <c r="N51" s="47"/>
      <c r="O51" s="77"/>
      <c r="P51" s="79"/>
      <c r="R51" s="1"/>
    </row>
    <row r="52" spans="1:18" s="33" customFormat="1">
      <c r="B52" s="70"/>
      <c r="C52" s="121"/>
      <c r="D52" s="2"/>
      <c r="E52" s="45"/>
      <c r="F52" s="46"/>
      <c r="G52" s="46"/>
      <c r="H52" s="46"/>
      <c r="I52" s="46"/>
      <c r="J52" s="46"/>
      <c r="K52" s="46"/>
      <c r="L52" s="46"/>
      <c r="M52" s="46"/>
      <c r="N52" s="47"/>
      <c r="O52" s="77"/>
      <c r="P52" s="79"/>
      <c r="R52" s="1"/>
    </row>
    <row r="53" spans="1:18" s="33" customFormat="1">
      <c r="B53" s="70"/>
      <c r="C53" s="121"/>
      <c r="D53" s="2"/>
      <c r="E53" s="45"/>
      <c r="F53" s="46"/>
      <c r="G53" s="46"/>
      <c r="H53" s="46"/>
      <c r="I53" s="46"/>
      <c r="J53" s="46"/>
      <c r="K53" s="46"/>
      <c r="L53" s="46"/>
      <c r="M53" s="46"/>
      <c r="N53" s="47"/>
      <c r="O53" s="77"/>
      <c r="P53" s="79"/>
      <c r="R53" s="1"/>
    </row>
    <row r="54" spans="1:18" s="33" customFormat="1">
      <c r="B54" s="70"/>
      <c r="C54" s="121"/>
      <c r="D54" s="2"/>
      <c r="E54" s="45"/>
      <c r="F54" s="46"/>
      <c r="G54" s="46"/>
      <c r="H54" s="46"/>
      <c r="I54" s="46"/>
      <c r="J54" s="46"/>
      <c r="K54" s="46"/>
      <c r="L54" s="46"/>
      <c r="M54" s="46"/>
      <c r="N54" s="47"/>
      <c r="O54" s="77"/>
      <c r="P54" s="79"/>
      <c r="R54" s="1"/>
    </row>
    <row r="55" spans="1:18" s="33" customFormat="1">
      <c r="B55" s="70"/>
      <c r="C55" s="121"/>
      <c r="D55" s="2"/>
      <c r="E55" s="45"/>
      <c r="F55" s="46"/>
      <c r="G55" s="46"/>
      <c r="H55" s="46"/>
      <c r="I55" s="46"/>
      <c r="J55" s="46"/>
      <c r="K55" s="46"/>
      <c r="L55" s="46"/>
      <c r="M55" s="46"/>
      <c r="N55" s="47"/>
      <c r="O55" s="77"/>
      <c r="P55" s="79"/>
      <c r="R55" s="1"/>
    </row>
    <row r="56" spans="1:18" s="33" customFormat="1">
      <c r="B56" s="70"/>
      <c r="C56" s="121"/>
      <c r="D56" s="2"/>
      <c r="E56" s="45"/>
      <c r="F56" s="46"/>
      <c r="G56" s="46"/>
      <c r="H56" s="46"/>
      <c r="I56" s="46"/>
      <c r="J56" s="46"/>
      <c r="K56" s="46"/>
      <c r="L56" s="46"/>
      <c r="M56" s="46"/>
      <c r="N56" s="47"/>
      <c r="O56" s="77"/>
      <c r="P56" s="79"/>
      <c r="R56" s="1"/>
    </row>
    <row r="57" spans="1:18" s="33" customFormat="1">
      <c r="B57" s="70"/>
      <c r="C57" s="121"/>
      <c r="D57" s="2"/>
      <c r="E57" s="45"/>
      <c r="F57" s="46"/>
      <c r="G57" s="46"/>
      <c r="H57" s="46"/>
      <c r="I57" s="46"/>
      <c r="J57" s="46"/>
      <c r="K57" s="46"/>
      <c r="L57" s="46"/>
      <c r="M57" s="46"/>
      <c r="N57" s="47"/>
      <c r="O57" s="77"/>
      <c r="P57" s="79"/>
      <c r="R57" s="1"/>
    </row>
    <row r="58" spans="1:18" s="3" customFormat="1">
      <c r="A58" s="33"/>
      <c r="B58" s="70"/>
      <c r="C58" s="121"/>
      <c r="D58" s="2"/>
      <c r="E58" s="45"/>
      <c r="F58" s="46"/>
      <c r="G58" s="46"/>
      <c r="H58" s="46"/>
      <c r="I58" s="46"/>
      <c r="J58" s="46"/>
      <c r="K58" s="46"/>
      <c r="L58" s="46"/>
      <c r="M58" s="46"/>
      <c r="N58" s="47"/>
      <c r="O58" s="77"/>
      <c r="P58" s="79"/>
    </row>
    <row r="59" spans="1:18" s="33" customFormat="1">
      <c r="B59" s="70"/>
      <c r="C59" s="121"/>
      <c r="D59" s="2"/>
      <c r="E59" s="45"/>
      <c r="F59" s="46"/>
      <c r="G59" s="46"/>
      <c r="H59" s="46"/>
      <c r="I59" s="46"/>
      <c r="J59" s="46"/>
      <c r="K59" s="46"/>
      <c r="L59" s="46"/>
      <c r="M59" s="46"/>
      <c r="N59" s="47"/>
      <c r="O59" s="77"/>
      <c r="P59" s="79"/>
      <c r="R59" s="1"/>
    </row>
    <row r="60" spans="1:18" s="33" customFormat="1">
      <c r="B60" s="70"/>
      <c r="C60" s="121"/>
      <c r="D60" s="2"/>
      <c r="E60" s="45"/>
      <c r="F60" s="46"/>
      <c r="G60" s="46"/>
      <c r="H60" s="46"/>
      <c r="I60" s="46"/>
      <c r="J60" s="46"/>
      <c r="K60" s="46"/>
      <c r="L60" s="46"/>
      <c r="M60" s="46"/>
      <c r="N60" s="47"/>
      <c r="O60" s="77"/>
      <c r="P60" s="79"/>
      <c r="R60" s="1"/>
    </row>
    <row r="61" spans="1:18" s="33" customFormat="1">
      <c r="B61" s="70"/>
      <c r="C61" s="121"/>
      <c r="D61" s="2"/>
      <c r="E61" s="45"/>
      <c r="F61" s="46"/>
      <c r="G61" s="46"/>
      <c r="H61" s="46"/>
      <c r="I61" s="46"/>
      <c r="J61" s="46"/>
      <c r="K61" s="46"/>
      <c r="L61" s="46"/>
      <c r="M61" s="46"/>
      <c r="N61" s="47"/>
      <c r="O61" s="77"/>
      <c r="P61" s="79"/>
      <c r="R61" s="1"/>
    </row>
    <row r="62" spans="1:18" s="3" customFormat="1">
      <c r="A62" s="33"/>
      <c r="B62" s="70"/>
      <c r="C62" s="121"/>
      <c r="D62" s="2"/>
      <c r="E62" s="45"/>
      <c r="F62" s="46"/>
      <c r="G62" s="46"/>
      <c r="H62" s="46"/>
      <c r="I62" s="46"/>
      <c r="J62" s="46"/>
      <c r="K62" s="46"/>
      <c r="L62" s="46"/>
      <c r="M62" s="46"/>
      <c r="N62" s="47"/>
      <c r="O62" s="77"/>
      <c r="P62" s="79"/>
    </row>
    <row r="63" spans="1:18" s="3" customFormat="1">
      <c r="A63" s="33"/>
      <c r="B63" s="70"/>
      <c r="C63" s="121"/>
      <c r="D63" s="2"/>
      <c r="E63" s="45"/>
      <c r="F63" s="46"/>
      <c r="G63" s="46"/>
      <c r="H63" s="46"/>
      <c r="I63" s="46"/>
      <c r="J63" s="46"/>
      <c r="K63" s="46"/>
      <c r="L63" s="46"/>
      <c r="M63" s="46"/>
      <c r="N63" s="47"/>
      <c r="O63" s="77"/>
      <c r="P63" s="79"/>
    </row>
    <row r="64" spans="1:18">
      <c r="B64" s="70"/>
      <c r="C64" s="121"/>
      <c r="D64" s="2"/>
      <c r="E64" s="45"/>
      <c r="F64" s="46"/>
      <c r="G64" s="46"/>
      <c r="H64" s="46"/>
      <c r="I64" s="46"/>
      <c r="J64" s="46"/>
      <c r="K64" s="46"/>
      <c r="L64" s="46"/>
      <c r="M64" s="46"/>
      <c r="N64" s="47"/>
      <c r="O64" s="77"/>
      <c r="P64" s="79"/>
    </row>
    <row r="65" spans="1:19">
      <c r="B65" s="70"/>
      <c r="C65" s="121"/>
      <c r="D65" s="2"/>
      <c r="E65" s="45"/>
      <c r="F65" s="46"/>
      <c r="G65" s="46"/>
      <c r="H65" s="46"/>
      <c r="I65" s="46"/>
      <c r="J65" s="46"/>
      <c r="K65" s="46"/>
      <c r="L65" s="46"/>
      <c r="M65" s="46"/>
      <c r="N65" s="47"/>
      <c r="O65" s="77"/>
      <c r="P65" s="79"/>
    </row>
    <row r="66" spans="1:19">
      <c r="B66" s="70"/>
      <c r="C66" s="121"/>
      <c r="D66" s="2"/>
      <c r="E66" s="45"/>
      <c r="F66" s="46"/>
      <c r="G66" s="46"/>
      <c r="H66" s="46"/>
      <c r="I66" s="46"/>
      <c r="J66" s="46"/>
      <c r="K66" s="46"/>
      <c r="L66" s="46"/>
      <c r="M66" s="46"/>
      <c r="N66" s="47"/>
      <c r="O66" s="77"/>
      <c r="P66" s="79"/>
    </row>
    <row r="67" spans="1:19">
      <c r="B67" s="70"/>
      <c r="C67" s="121"/>
      <c r="D67" s="2"/>
      <c r="E67" s="45"/>
      <c r="F67" s="46"/>
      <c r="G67" s="46"/>
      <c r="H67" s="46"/>
      <c r="I67" s="46"/>
      <c r="J67" s="46"/>
      <c r="K67" s="46"/>
      <c r="L67" s="46"/>
      <c r="M67" s="46"/>
      <c r="N67" s="47"/>
      <c r="O67" s="77"/>
      <c r="P67" s="79"/>
    </row>
    <row r="68" spans="1:19">
      <c r="B68" s="70"/>
      <c r="C68" s="121"/>
      <c r="D68" s="2"/>
      <c r="E68" s="45"/>
      <c r="F68" s="46"/>
      <c r="G68" s="46"/>
      <c r="H68" s="46"/>
      <c r="I68" s="46"/>
      <c r="J68" s="46"/>
      <c r="K68" s="46"/>
      <c r="L68" s="46"/>
      <c r="M68" s="46"/>
      <c r="N68" s="47"/>
      <c r="O68" s="77"/>
      <c r="P68" s="79"/>
    </row>
    <row r="69" spans="1:19">
      <c r="B69" s="70"/>
      <c r="C69" s="121"/>
      <c r="D69" s="2"/>
      <c r="E69" s="45"/>
      <c r="F69" s="46"/>
      <c r="G69" s="46"/>
      <c r="H69" s="46"/>
      <c r="I69" s="46"/>
      <c r="J69" s="46"/>
      <c r="K69" s="46"/>
      <c r="L69" s="46"/>
      <c r="M69" s="46"/>
      <c r="N69" s="47"/>
      <c r="O69" s="77"/>
      <c r="P69" s="79"/>
    </row>
    <row r="70" spans="1:19">
      <c r="B70" s="70"/>
      <c r="C70" s="121"/>
      <c r="D70" s="2"/>
      <c r="E70" s="45"/>
      <c r="F70" s="46"/>
      <c r="G70" s="46"/>
      <c r="H70" s="46"/>
      <c r="I70" s="46"/>
      <c r="J70" s="46"/>
      <c r="K70" s="46"/>
      <c r="L70" s="46"/>
      <c r="M70" s="46"/>
      <c r="N70" s="47"/>
      <c r="O70" s="77"/>
      <c r="P70" s="79"/>
    </row>
    <row r="71" spans="1:19">
      <c r="B71" s="70"/>
      <c r="C71" s="121"/>
      <c r="D71" s="2"/>
      <c r="E71" s="45"/>
      <c r="F71" s="46"/>
      <c r="G71" s="46"/>
      <c r="H71" s="46"/>
      <c r="I71" s="46"/>
      <c r="J71" s="46"/>
      <c r="K71" s="46"/>
      <c r="L71" s="46"/>
      <c r="M71" s="46"/>
      <c r="N71" s="47"/>
      <c r="O71" s="77"/>
      <c r="P71" s="79"/>
    </row>
    <row r="72" spans="1:19" s="5" customFormat="1">
      <c r="A72" s="1"/>
      <c r="B72" s="70"/>
      <c r="C72" s="121"/>
      <c r="D72" s="2"/>
      <c r="E72" s="45"/>
      <c r="F72" s="46"/>
      <c r="G72" s="46"/>
      <c r="H72" s="46"/>
      <c r="I72" s="46"/>
      <c r="J72" s="46"/>
      <c r="K72" s="46"/>
      <c r="L72" s="46"/>
      <c r="M72" s="46"/>
      <c r="N72" s="47"/>
      <c r="O72" s="77"/>
      <c r="P72" s="79"/>
      <c r="R72" s="1"/>
      <c r="S72" s="1"/>
    </row>
  </sheetData>
  <autoFilter ref="B6:Q68">
    <filterColumn colId="3" showButton="0"/>
    <filterColumn colId="4" showButton="0"/>
    <filterColumn colId="5" showButton="0"/>
    <filterColumn colId="6" showButton="0"/>
    <filterColumn colId="7" showButton="0"/>
    <filterColumn colId="8" showButton="0"/>
    <filterColumn colId="9" showButton="0"/>
    <filterColumn colId="10" showButton="0"/>
  </autoFilter>
  <mergeCells count="6">
    <mergeCell ref="E6:M6"/>
    <mergeCell ref="E2:I2"/>
    <mergeCell ref="E3:I3"/>
    <mergeCell ref="B4:C4"/>
    <mergeCell ref="E4:I4"/>
    <mergeCell ref="E5:N5"/>
  </mergeCells>
  <phoneticPr fontId="11" type="noConversion"/>
  <pageMargins left="0.7" right="0.7" top="0.75" bottom="0.75" header="0.3" footer="0.3"/>
  <pageSetup paperSize="9" orientation="portrait" horizontalDpi="0" verticalDpi="0"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代號!$G$19:$G$24</xm:f>
          </x14:formula1>
          <xm:sqref>C34:C72 C16:C17 C19:C20 C12:C13 C10 C26 C23:C24</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72"/>
  <sheetViews>
    <sheetView zoomScale="115" zoomScaleNormal="115" workbookViewId="0">
      <pane xSplit="14" ySplit="6" topLeftCell="O7" activePane="bottomRight" state="frozen"/>
      <selection pane="topRight" activeCell="M1" sqref="M1"/>
      <selection pane="bottomLeft" activeCell="A6" sqref="A6"/>
      <selection pane="bottomRight" activeCell="I26" sqref="I26"/>
    </sheetView>
  </sheetViews>
  <sheetFormatPr defaultColWidth="9.140625" defaultRowHeight="15.75"/>
  <cols>
    <col min="1" max="1" width="6.85546875" style="1" customWidth="1"/>
    <col min="2" max="2" width="10" style="39" customWidth="1"/>
    <col min="3" max="3" width="23.7109375" style="123" customWidth="1"/>
    <col min="4" max="4" width="10" style="1" customWidth="1"/>
    <col min="5" max="5" width="12.140625" style="1" customWidth="1"/>
    <col min="6" max="6" width="11.42578125" style="1" customWidth="1"/>
    <col min="7" max="8" width="9.140625" style="1"/>
    <col min="9" max="9" width="32.5703125" style="1" customWidth="1"/>
    <col min="10" max="13" width="5.85546875" style="1" customWidth="1"/>
    <col min="14" max="14" width="7.7109375" style="1" bestFit="1" customWidth="1"/>
    <col min="15" max="15" width="24" style="39" bestFit="1" customWidth="1"/>
    <col min="16" max="16" width="34.85546875" style="39" bestFit="1" customWidth="1"/>
    <col min="17" max="17" width="13.140625" style="5" customWidth="1"/>
    <col min="18" max="18" width="9.140625" style="1"/>
    <col min="19" max="19" width="12.85546875" style="1" customWidth="1"/>
    <col min="20" max="20" width="9.140625" style="5"/>
    <col min="21" max="16384" width="9.140625" style="1"/>
  </cols>
  <sheetData>
    <row r="1" spans="2:20" ht="16.5">
      <c r="B1" s="95" t="s">
        <v>291</v>
      </c>
      <c r="C1" s="117"/>
      <c r="D1" s="27"/>
      <c r="E1" s="27" t="s">
        <v>420</v>
      </c>
      <c r="F1" s="23"/>
      <c r="G1" s="30"/>
      <c r="H1" s="31"/>
      <c r="I1" s="23"/>
      <c r="N1" s="37"/>
      <c r="O1" s="73"/>
      <c r="T1" s="1"/>
    </row>
    <row r="2" spans="2:20">
      <c r="B2" s="94" t="s">
        <v>290</v>
      </c>
      <c r="C2" s="108"/>
      <c r="E2" s="150">
        <v>20200606</v>
      </c>
      <c r="F2" s="151"/>
      <c r="G2" s="151"/>
      <c r="H2" s="151"/>
      <c r="I2" s="152"/>
      <c r="M2" s="42" t="s">
        <v>94</v>
      </c>
      <c r="N2" s="42">
        <f>COUNTA(N7:N72)</f>
        <v>17</v>
      </c>
      <c r="O2" s="73"/>
      <c r="T2" s="1"/>
    </row>
    <row r="3" spans="2:20" ht="15.75" customHeight="1">
      <c r="B3" s="94" t="s">
        <v>292</v>
      </c>
      <c r="C3" s="109"/>
      <c r="E3" s="153" t="s">
        <v>310</v>
      </c>
      <c r="F3" s="154"/>
      <c r="G3" s="154"/>
      <c r="H3" s="154"/>
      <c r="I3" s="155"/>
      <c r="M3" s="42" t="s">
        <v>95</v>
      </c>
      <c r="N3" s="42">
        <f>SUM(N7:N72)</f>
        <v>316</v>
      </c>
      <c r="O3" s="73"/>
      <c r="T3" s="1"/>
    </row>
    <row r="4" spans="2:20" ht="15.75" customHeight="1">
      <c r="B4" s="156" t="s">
        <v>294</v>
      </c>
      <c r="C4" s="157"/>
      <c r="E4" s="153" t="s">
        <v>374</v>
      </c>
      <c r="F4" s="154"/>
      <c r="G4" s="154"/>
      <c r="H4" s="154"/>
      <c r="I4" s="154"/>
      <c r="M4" s="73"/>
      <c r="N4" s="73"/>
      <c r="O4" s="73"/>
      <c r="T4" s="1"/>
    </row>
    <row r="5" spans="2:20" ht="26.25" customHeight="1">
      <c r="B5" s="68"/>
      <c r="C5" s="118"/>
      <c r="E5" s="158" t="s">
        <v>96</v>
      </c>
      <c r="F5" s="159"/>
      <c r="G5" s="159"/>
      <c r="H5" s="159"/>
      <c r="I5" s="159"/>
      <c r="J5" s="159"/>
      <c r="K5" s="159"/>
      <c r="L5" s="159"/>
      <c r="M5" s="159"/>
      <c r="N5" s="160"/>
      <c r="O5" s="73"/>
      <c r="T5" s="1"/>
    </row>
    <row r="6" spans="2:20" s="39" customFormat="1" ht="13.5">
      <c r="B6" s="69" t="s">
        <v>234</v>
      </c>
      <c r="C6" s="119" t="s">
        <v>235</v>
      </c>
      <c r="D6" s="96" t="s">
        <v>293</v>
      </c>
      <c r="E6" s="147" t="s">
        <v>6</v>
      </c>
      <c r="F6" s="148"/>
      <c r="G6" s="148"/>
      <c r="H6" s="148"/>
      <c r="I6" s="148"/>
      <c r="J6" s="148"/>
      <c r="K6" s="148"/>
      <c r="L6" s="148"/>
      <c r="M6" s="149"/>
      <c r="N6" s="106" t="s">
        <v>24</v>
      </c>
      <c r="O6" s="106" t="s">
        <v>237</v>
      </c>
      <c r="P6" s="106" t="s">
        <v>238</v>
      </c>
      <c r="Q6" s="78" t="s">
        <v>5</v>
      </c>
      <c r="T6" s="40"/>
    </row>
    <row r="7" spans="2:20">
      <c r="B7" s="70" t="str">
        <f>IF(ISNA(VLOOKUP(D7,代號!$J:$K,2,0)),"",(VLOOKUP(D7,代號!$J:$K,2,0)))</f>
        <v/>
      </c>
      <c r="C7" s="120"/>
      <c r="D7" s="35" t="s">
        <v>98</v>
      </c>
      <c r="E7" s="48" t="s">
        <v>374</v>
      </c>
      <c r="F7" s="46"/>
      <c r="G7" s="46"/>
      <c r="H7" s="46"/>
      <c r="I7" s="46"/>
      <c r="J7" s="46"/>
      <c r="K7" s="46"/>
      <c r="L7" s="46"/>
      <c r="M7" s="47"/>
      <c r="N7" s="47"/>
      <c r="O7" s="75"/>
      <c r="P7" s="79" t="str">
        <f>IF(ISNA(VLOOKUP(D7,代號!$N:$O,2,0)),"",(VLOOKUP(D7,代號!$N:$O,2,0)))</f>
        <v>ChangeBG(100010);</v>
      </c>
    </row>
    <row r="8" spans="2:20">
      <c r="B8" s="70" t="str">
        <f>IF(ISNA(VLOOKUP(D8,代號!$J:$K,2,0)),"",(VLOOKUP(D8,代號!$J:$K,2,0)))</f>
        <v/>
      </c>
      <c r="C8" s="120"/>
      <c r="D8" s="35" t="s">
        <v>99</v>
      </c>
      <c r="E8" s="44" t="s">
        <v>375</v>
      </c>
      <c r="F8" s="46"/>
      <c r="G8" s="46"/>
      <c r="H8" s="46"/>
      <c r="I8" s="46"/>
      <c r="J8" s="46"/>
      <c r="K8" s="46"/>
      <c r="L8" s="46"/>
      <c r="M8" s="46"/>
      <c r="N8" s="47"/>
      <c r="O8" s="76"/>
      <c r="P8" s="79" t="str">
        <f>IF(ISNA(VLOOKUP(D8,代號!$N:$O,2,0)),"",(VLOOKUP(D8,代號!$N:$O,2,0)))</f>
        <v xml:space="preserve">PlayBGM(200001); </v>
      </c>
    </row>
    <row r="9" spans="2:20">
      <c r="B9" s="70" t="str">
        <f>IF(ISNA(VLOOKUP(D9,代號!$J:$K,2,0)),"",(VLOOKUP(D9,代號!$J:$K,2,0)))</f>
        <v/>
      </c>
      <c r="C9" s="120"/>
      <c r="D9" s="2" t="s">
        <v>102</v>
      </c>
      <c r="E9" s="45" t="s">
        <v>387</v>
      </c>
      <c r="F9" s="46"/>
      <c r="G9" s="46"/>
      <c r="H9" s="46"/>
      <c r="I9" s="46"/>
      <c r="J9" s="46"/>
      <c r="K9" s="46"/>
      <c r="L9" s="46"/>
      <c r="M9" s="47"/>
      <c r="N9" s="47">
        <f>LEN(E9)</f>
        <v>30</v>
      </c>
      <c r="O9" s="77"/>
      <c r="P9" s="79" t="str">
        <f>IF(ISNA(VLOOKUP(D9,代號!$N:$O,2,0)),"",(VLOOKUP(D9,代號!$N:$O,2,0)))</f>
        <v/>
      </c>
      <c r="R9" s="38"/>
    </row>
    <row r="10" spans="2:20">
      <c r="B10" s="70" t="str">
        <f>IF(ISNA(VLOOKUP(D10,代號!$J:$K,2,0)),"",(VLOOKUP(D10,代號!$J:$K,2,0)))</f>
        <v/>
      </c>
      <c r="C10" s="121"/>
      <c r="D10" s="2" t="s">
        <v>102</v>
      </c>
      <c r="E10" s="45" t="s">
        <v>378</v>
      </c>
      <c r="F10" s="46"/>
      <c r="G10" s="46"/>
      <c r="H10" s="46"/>
      <c r="I10" s="46"/>
      <c r="J10" s="46"/>
      <c r="K10" s="46"/>
      <c r="L10" s="46"/>
      <c r="M10" s="47"/>
      <c r="N10" s="47">
        <f t="shared" ref="N10:N12" si="0">LEN(E10)</f>
        <v>13</v>
      </c>
      <c r="O10" s="77" t="str">
        <f>$E$2&amp;"-"&amp;B10&amp;"-0"&amp;COUNTIF($B$9:B10,B10)&amp;"_tw"</f>
        <v>20200606--02_tw</v>
      </c>
      <c r="P10" s="79" t="str">
        <f>IF(ISNA(VLOOKUP(D10,代號!$N:$O,2,0)),"",(VLOOKUP(D10,代號!$N:$O,2,0)))</f>
        <v/>
      </c>
      <c r="R10" s="38"/>
    </row>
    <row r="11" spans="2:20">
      <c r="B11" s="70" t="str">
        <f>IF(ISNA(VLOOKUP(D11,代號!$J:$K,2,0)),"",(VLOOKUP(D11,代號!$J:$K,2,0)))</f>
        <v/>
      </c>
      <c r="C11" s="120"/>
      <c r="D11" s="35" t="s">
        <v>282</v>
      </c>
      <c r="E11" s="44" t="s">
        <v>377</v>
      </c>
      <c r="F11" s="46"/>
      <c r="G11" s="46"/>
      <c r="H11" s="46"/>
      <c r="I11" s="46"/>
      <c r="J11" s="46"/>
      <c r="K11" s="46"/>
      <c r="L11" s="46"/>
      <c r="M11" s="46"/>
      <c r="N11" s="47"/>
      <c r="O11" s="76"/>
      <c r="P11" s="79" t="str">
        <f>IF(ISNA(VLOOKUP(D11,代號!$N:$O,2,0)),"",(VLOOKUP(D11,代號!$N:$O,2,0)))</f>
        <v xml:space="preserve">PlaySE(301001); </v>
      </c>
    </row>
    <row r="12" spans="2:20" s="33" customFormat="1">
      <c r="B12" s="70">
        <f>IF(ISNA(VLOOKUP(D12,代號!$J:$K,2,0)),"",(VLOOKUP(D12,代號!$J:$K,2,0)))</f>
        <v>10209001</v>
      </c>
      <c r="C12" s="121" t="s">
        <v>329</v>
      </c>
      <c r="D12" s="2" t="s">
        <v>100</v>
      </c>
      <c r="E12" s="45" t="s">
        <v>379</v>
      </c>
      <c r="F12" s="46"/>
      <c r="G12" s="46"/>
      <c r="H12" s="46"/>
      <c r="I12" s="46"/>
      <c r="J12" s="46"/>
      <c r="K12" s="46"/>
      <c r="L12" s="46"/>
      <c r="M12" s="46"/>
      <c r="N12" s="47">
        <f t="shared" si="0"/>
        <v>11</v>
      </c>
      <c r="O12" s="77" t="str">
        <f>$E$2&amp;"-"&amp;B12&amp;"-0"&amp;COUNTIF($B$9:B12,B12)&amp;"_tw"</f>
        <v>20200606-10209001-01_tw</v>
      </c>
      <c r="P12" s="79" t="str">
        <f>IF(ISNA(VLOOKUP(D12,代號!$N:$O,2,0)),"",(VLOOKUP(D12,代號!$N:$O,2,0)))</f>
        <v/>
      </c>
      <c r="R12" s="1"/>
    </row>
    <row r="13" spans="2:20" s="33" customFormat="1">
      <c r="B13" s="70" t="str">
        <f>IF(ISNA(VLOOKUP(D13,代號!$J:$K,2,0)),"",(VLOOKUP(D13,代號!$J:$K,2,0)))</f>
        <v/>
      </c>
      <c r="C13" s="121"/>
      <c r="D13" s="35" t="s">
        <v>258</v>
      </c>
      <c r="E13" s="45"/>
      <c r="F13" s="46"/>
      <c r="G13" s="46"/>
      <c r="H13" s="46"/>
      <c r="I13" s="46"/>
      <c r="J13" s="46"/>
      <c r="K13" s="46"/>
      <c r="L13" s="46"/>
      <c r="M13" s="46"/>
      <c r="N13" s="47"/>
      <c r="O13" s="77" t="str">
        <f>$E$2&amp;"-"&amp;B13&amp;"-0"&amp;COUNTIF($B$9:B13,B13)&amp;"_tw"</f>
        <v>20200606--04_tw</v>
      </c>
      <c r="P13" s="79" t="str">
        <f>IF(ISNA(VLOOKUP(D13,代號!$N:$O,2,0)),"",(VLOOKUP(D13,代號!$N:$O,2,0)))</f>
        <v>ControlNPC(10209002,FadeIn,M);</v>
      </c>
      <c r="R13" s="1"/>
    </row>
    <row r="14" spans="2:20" s="33" customFormat="1">
      <c r="B14" s="70">
        <f>IF(ISNA(VLOOKUP(D14,代號!$J:$K,2,0)),"",(VLOOKUP(D14,代號!$J:$K,2,0)))</f>
        <v>10201006</v>
      </c>
      <c r="C14" s="126" t="s">
        <v>403</v>
      </c>
      <c r="D14" s="2" t="s">
        <v>145</v>
      </c>
      <c r="E14" s="45" t="s">
        <v>380</v>
      </c>
      <c r="F14" s="46"/>
      <c r="G14" s="46"/>
      <c r="H14" s="46"/>
      <c r="I14" s="46"/>
      <c r="J14" s="46"/>
      <c r="K14" s="46"/>
      <c r="L14" s="46"/>
      <c r="M14" s="46"/>
      <c r="N14" s="47">
        <f>LEN(E14)</f>
        <v>12</v>
      </c>
      <c r="O14" s="77" t="str">
        <f>$E$2&amp;"-"&amp;B14&amp;"-0"&amp;COUNTIF($B$9:B14,B14)&amp;"_tw"</f>
        <v>20200606-10201006-01_tw</v>
      </c>
      <c r="P14" s="79" t="str">
        <f>IF(ISNA(VLOOKUP(D14,代號!$N:$O,2,0)),"",(VLOOKUP(D14,代號!$N:$O,2,0)))</f>
        <v/>
      </c>
      <c r="R14" s="1"/>
    </row>
    <row r="15" spans="2:20" s="33" customFormat="1">
      <c r="B15" s="70">
        <f>IF(ISNA(VLOOKUP(D15,代號!$J:$K,2,0)),"",(VLOOKUP(D15,代號!$J:$K,2,0)))</f>
        <v>10201006</v>
      </c>
      <c r="C15" s="126" t="s">
        <v>406</v>
      </c>
      <c r="D15" s="2" t="s">
        <v>145</v>
      </c>
      <c r="E15" s="45" t="s">
        <v>382</v>
      </c>
      <c r="F15" s="46"/>
      <c r="G15" s="46"/>
      <c r="H15" s="46"/>
      <c r="I15" s="46"/>
      <c r="J15" s="46"/>
      <c r="K15" s="46"/>
      <c r="L15" s="46"/>
      <c r="M15" s="46"/>
      <c r="N15" s="47">
        <f t="shared" ref="N15:N19" si="1">LEN(E15)</f>
        <v>31</v>
      </c>
      <c r="O15" s="77" t="str">
        <f>$E$2&amp;"-"&amp;B15&amp;"-0"&amp;COUNTIF($B$9:B15,B15)&amp;"_tw"</f>
        <v>20200606-10201006-02_tw</v>
      </c>
      <c r="P15" s="79" t="str">
        <f>IF(ISNA(VLOOKUP(D15,代號!$N:$O,2,0)),"",(VLOOKUP(D15,代號!$N:$O,2,0)))</f>
        <v/>
      </c>
      <c r="R15" s="1"/>
    </row>
    <row r="16" spans="2:20" s="33" customFormat="1">
      <c r="B16" s="70">
        <f>IF(ISNA(VLOOKUP(D16,代號!$J:$K,2,0)),"",(VLOOKUP(D16,代號!$J:$K,2,0)))</f>
        <v>10209001</v>
      </c>
      <c r="C16" s="121" t="s">
        <v>236</v>
      </c>
      <c r="D16" s="2" t="s">
        <v>100</v>
      </c>
      <c r="E16" s="45" t="s">
        <v>381</v>
      </c>
      <c r="F16" s="46"/>
      <c r="G16" s="46"/>
      <c r="H16" s="46"/>
      <c r="I16" s="46"/>
      <c r="J16" s="46"/>
      <c r="K16" s="46"/>
      <c r="L16" s="46"/>
      <c r="M16" s="46"/>
      <c r="N16" s="47">
        <f t="shared" si="1"/>
        <v>12</v>
      </c>
      <c r="O16" s="77" t="str">
        <f>$E$2&amp;"-"&amp;B16&amp;"-0"&amp;COUNTIF($B$9:B16,B16)&amp;"_tw"</f>
        <v>20200606-10209001-02_tw</v>
      </c>
      <c r="P16" s="79" t="str">
        <f>IF(ISNA(VLOOKUP(D16,代號!$N:$O,2,0)),"",(VLOOKUP(D16,代號!$N:$O,2,0)))</f>
        <v/>
      </c>
      <c r="R16" s="1"/>
    </row>
    <row r="17" spans="2:18" s="33" customFormat="1">
      <c r="B17" s="70">
        <f>IF(ISNA(VLOOKUP(D17,代號!$J:$K,2,0)),"",(VLOOKUP(D17,代號!$J:$K,2,0)))</f>
        <v>10209001</v>
      </c>
      <c r="C17" s="121" t="s">
        <v>236</v>
      </c>
      <c r="D17" s="2" t="s">
        <v>100</v>
      </c>
      <c r="E17" s="45" t="s">
        <v>421</v>
      </c>
      <c r="F17" s="46"/>
      <c r="G17" s="46"/>
      <c r="H17" s="46"/>
      <c r="I17" s="46"/>
      <c r="J17" s="46"/>
      <c r="K17" s="46"/>
      <c r="L17" s="46"/>
      <c r="M17" s="46"/>
      <c r="N17" s="47">
        <f t="shared" si="1"/>
        <v>15</v>
      </c>
      <c r="O17" s="77" t="str">
        <f>$E$2&amp;"-"&amp;B17&amp;"-0"&amp;COUNTIF($B$9:B17,B17)&amp;"_tw"</f>
        <v>20200606-10209001-03_tw</v>
      </c>
      <c r="P17" s="79" t="str">
        <f>IF(ISNA(VLOOKUP(D17,代號!$N:$O,2,0)),"",(VLOOKUP(D17,代號!$N:$O,2,0)))</f>
        <v/>
      </c>
      <c r="R17" s="1"/>
    </row>
    <row r="18" spans="2:18" s="33" customFormat="1">
      <c r="B18" s="70"/>
      <c r="C18" s="126" t="s">
        <v>407</v>
      </c>
      <c r="D18" s="2" t="s">
        <v>145</v>
      </c>
      <c r="E18" s="45" t="s">
        <v>383</v>
      </c>
      <c r="F18" s="46"/>
      <c r="G18" s="46"/>
      <c r="H18" s="46"/>
      <c r="I18" s="46"/>
      <c r="J18" s="46"/>
      <c r="K18" s="46"/>
      <c r="L18" s="46"/>
      <c r="M18" s="46"/>
      <c r="N18" s="47">
        <f t="shared" si="1"/>
        <v>3</v>
      </c>
      <c r="O18" s="77" t="str">
        <f>$E$2&amp;"-"&amp;B18&amp;"-0"&amp;COUNTIF($B$9:B18,B18)&amp;"_tw"</f>
        <v>20200606--00_tw</v>
      </c>
      <c r="P18" s="79" t="str">
        <f>IF(ISNA(VLOOKUP(D18,代號!$N:$O,2,0)),"",(VLOOKUP(D18,代號!$N:$O,2,0)))</f>
        <v/>
      </c>
      <c r="R18" s="1"/>
    </row>
    <row r="19" spans="2:18" s="33" customFormat="1">
      <c r="B19" s="70">
        <f>IF(ISNA(VLOOKUP(D19,代號!$J:$K,2,0)),"",(VLOOKUP(D19,代號!$J:$K,2,0)))</f>
        <v>10209001</v>
      </c>
      <c r="C19" s="121" t="s">
        <v>236</v>
      </c>
      <c r="D19" s="2" t="s">
        <v>100</v>
      </c>
      <c r="E19" s="45" t="s">
        <v>422</v>
      </c>
      <c r="F19" s="46"/>
      <c r="G19" s="46"/>
      <c r="H19" s="46"/>
      <c r="I19" s="46"/>
      <c r="J19" s="46"/>
      <c r="K19" s="46"/>
      <c r="L19" s="46"/>
      <c r="M19" s="46"/>
      <c r="N19" s="47">
        <f t="shared" si="1"/>
        <v>18</v>
      </c>
      <c r="O19" s="77" t="str">
        <f>$E$2&amp;"-"&amp;B19&amp;"-0"&amp;COUNTIF($B$9:B19,B19)&amp;"_tw"</f>
        <v>20200606-10209001-04_tw</v>
      </c>
      <c r="P19" s="79" t="str">
        <f>IF(ISNA(VLOOKUP(D19,代號!$N:$O,2,0)),"",(VLOOKUP(D19,代號!$N:$O,2,0)))</f>
        <v/>
      </c>
      <c r="R19" s="1"/>
    </row>
    <row r="20" spans="2:18" s="33" customFormat="1">
      <c r="B20" s="70">
        <f>IF(ISNA(VLOOKUP(D20,代號!$J:$K,2,0)),"",(VLOOKUP(D20,代號!$J:$K,2,0)))</f>
        <v>10209001</v>
      </c>
      <c r="C20" s="121" t="s">
        <v>236</v>
      </c>
      <c r="D20" s="2" t="s">
        <v>100</v>
      </c>
      <c r="E20" s="45" t="s">
        <v>423</v>
      </c>
      <c r="F20" s="46"/>
      <c r="G20" s="46"/>
      <c r="H20" s="46"/>
      <c r="I20" s="46"/>
      <c r="J20" s="46"/>
      <c r="K20" s="46"/>
      <c r="L20" s="46"/>
      <c r="M20" s="46"/>
      <c r="N20" s="47">
        <f t="shared" ref="N20:N27" si="2">LEN(E20)</f>
        <v>21</v>
      </c>
      <c r="O20" s="77" t="str">
        <f>$E$2&amp;"-"&amp;B20&amp;"-0"&amp;COUNTIF($B$9:B20,B20)&amp;"_tw"</f>
        <v>20200606-10209001-05_tw</v>
      </c>
      <c r="P20" s="79" t="str">
        <f>IF(ISNA(VLOOKUP(D20,代號!$N:$O,2,0)),"",(VLOOKUP(D20,代號!$N:$O,2,0)))</f>
        <v/>
      </c>
      <c r="R20" s="1"/>
    </row>
    <row r="21" spans="2:18" s="33" customFormat="1">
      <c r="B21" s="70">
        <f>IF(ISNA(VLOOKUP(D21,代號!$J:$K,2,0)),"",(VLOOKUP(D21,代號!$J:$K,2,0)))</f>
        <v>10201006</v>
      </c>
      <c r="C21" s="126" t="s">
        <v>403</v>
      </c>
      <c r="D21" s="2" t="s">
        <v>145</v>
      </c>
      <c r="E21" s="45" t="s">
        <v>424</v>
      </c>
      <c r="F21" s="46"/>
      <c r="G21" s="46"/>
      <c r="H21" s="46"/>
      <c r="I21" s="46"/>
      <c r="J21" s="46"/>
      <c r="K21" s="46"/>
      <c r="L21" s="46"/>
      <c r="M21" s="46"/>
      <c r="N21" s="47">
        <f t="shared" si="2"/>
        <v>10</v>
      </c>
      <c r="O21" s="77" t="str">
        <f>$E$2&amp;"-"&amp;B21&amp;"-0"&amp;COUNTIF($B$9:B21,B21)&amp;"_tw"</f>
        <v>20200606-10201006-03_tw</v>
      </c>
      <c r="P21" s="79" t="str">
        <f>IF(ISNA(VLOOKUP(D21,代號!$N:$O,2,0)),"",(VLOOKUP(D21,代號!$N:$O,2,0)))</f>
        <v/>
      </c>
      <c r="R21" s="1"/>
    </row>
    <row r="22" spans="2:18" s="33" customFormat="1">
      <c r="B22" s="70">
        <f>IF(ISNA(VLOOKUP(D22,代號!$J:$K,2,0)),"",(VLOOKUP(D22,代號!$J:$K,2,0)))</f>
        <v>10209001</v>
      </c>
      <c r="C22" s="121" t="s">
        <v>239</v>
      </c>
      <c r="D22" s="2" t="s">
        <v>397</v>
      </c>
      <c r="E22" s="45" t="s">
        <v>432</v>
      </c>
      <c r="F22" s="46"/>
      <c r="G22" s="46"/>
      <c r="H22" s="46"/>
      <c r="I22" s="46"/>
      <c r="J22" s="46"/>
      <c r="K22" s="46"/>
      <c r="L22" s="46"/>
      <c r="M22" s="46"/>
      <c r="N22" s="47">
        <f t="shared" si="2"/>
        <v>25</v>
      </c>
      <c r="O22" s="77" t="str">
        <f>$E$2&amp;"-"&amp;B22&amp;"-0"&amp;COUNTIF($B$9:B22,B22)&amp;"_tw"</f>
        <v>20200606-10209001-06_tw</v>
      </c>
      <c r="P22" s="79"/>
      <c r="R22" s="1"/>
    </row>
    <row r="23" spans="2:18" s="33" customFormat="1">
      <c r="B23" s="70" t="str">
        <f>IF(ISNA(VLOOKUP(D23,代號!$J:$K,2,0)),"",(VLOOKUP(D23,代號!$J:$K,2,0)))</f>
        <v/>
      </c>
      <c r="C23" s="121"/>
      <c r="D23" s="2" t="s">
        <v>425</v>
      </c>
      <c r="E23" s="45" t="s">
        <v>427</v>
      </c>
      <c r="F23" s="46"/>
      <c r="G23" s="46"/>
      <c r="H23" s="46"/>
      <c r="I23" s="46"/>
      <c r="J23" s="46"/>
      <c r="K23" s="46"/>
      <c r="L23" s="46"/>
      <c r="M23" s="46"/>
      <c r="N23" s="47">
        <f t="shared" si="2"/>
        <v>27</v>
      </c>
      <c r="O23" s="77" t="str">
        <f>$E$2&amp;"-"&amp;B23&amp;"-0"&amp;COUNTIF($B$9:B23,B23)&amp;"_tw"</f>
        <v>20200606--06_tw</v>
      </c>
      <c r="P23" s="79" t="str">
        <f>IF(ISNA(VLOOKUP(D23,代號!$N:$O,2,0)),"",(VLOOKUP(D23,代號!$N:$O,2,0)))</f>
        <v/>
      </c>
      <c r="R23" s="1"/>
    </row>
    <row r="24" spans="2:18" s="33" customFormat="1">
      <c r="B24" s="70" t="str">
        <f>IF(ISNA(VLOOKUP(D24,代號!$J:$K,2,0)),"",(VLOOKUP(D24,代號!$J:$K,2,0)))</f>
        <v/>
      </c>
      <c r="C24" s="121"/>
      <c r="D24" s="2" t="s">
        <v>425</v>
      </c>
      <c r="E24" s="45" t="s">
        <v>430</v>
      </c>
      <c r="F24" s="46"/>
      <c r="G24" s="46"/>
      <c r="H24" s="46"/>
      <c r="I24" s="46"/>
      <c r="J24" s="46"/>
      <c r="K24" s="46"/>
      <c r="L24" s="46"/>
      <c r="M24" s="46"/>
      <c r="N24" s="47">
        <f t="shared" si="2"/>
        <v>22</v>
      </c>
      <c r="O24" s="77" t="str">
        <f>$E$2&amp;"-"&amp;B24&amp;"-0"&amp;COUNTIF($B$9:B24,B24)&amp;"_tw"</f>
        <v>20200606--07_tw</v>
      </c>
      <c r="P24" s="79" t="str">
        <f>IF(ISNA(VLOOKUP(D24,代號!$N:$O,2,0)),"",(VLOOKUP(D24,代號!$N:$O,2,0)))</f>
        <v/>
      </c>
      <c r="R24" s="1"/>
    </row>
    <row r="25" spans="2:18" s="33" customFormat="1">
      <c r="B25" s="70" t="str">
        <f>IF(ISNA(VLOOKUP(D25,代號!$J:$K,2,0)),"",(VLOOKUP(D25,代號!$J:$K,2,0)))</f>
        <v/>
      </c>
      <c r="C25" s="126"/>
      <c r="D25" s="2" t="s">
        <v>425</v>
      </c>
      <c r="E25" s="45" t="s">
        <v>426</v>
      </c>
      <c r="F25" s="46"/>
      <c r="G25" s="46"/>
      <c r="H25" s="46"/>
      <c r="I25" s="46"/>
      <c r="J25" s="46"/>
      <c r="K25" s="46"/>
      <c r="L25" s="46"/>
      <c r="M25" s="46"/>
      <c r="N25" s="47">
        <f t="shared" si="2"/>
        <v>31</v>
      </c>
      <c r="O25" s="77" t="str">
        <f>$E$2&amp;"-"&amp;B25&amp;"-0"&amp;COUNTIF($B$9:B25,B25)&amp;"_tw"</f>
        <v>20200606--08_tw</v>
      </c>
      <c r="P25" s="79" t="str">
        <f>IF(ISNA(VLOOKUP(D25,代號!$N:$O,2,0)),"",(VLOOKUP(D25,代號!$N:$O,2,0)))</f>
        <v/>
      </c>
      <c r="R25" s="1"/>
    </row>
    <row r="26" spans="2:18" s="33" customFormat="1">
      <c r="B26" s="70"/>
      <c r="C26" s="121" t="s">
        <v>329</v>
      </c>
      <c r="D26" s="2" t="s">
        <v>397</v>
      </c>
      <c r="E26" s="45" t="s">
        <v>431</v>
      </c>
      <c r="F26" s="46"/>
      <c r="G26" s="46"/>
      <c r="H26" s="46"/>
      <c r="I26" s="46"/>
      <c r="J26" s="46"/>
      <c r="K26" s="46"/>
      <c r="L26" s="46"/>
      <c r="M26" s="46"/>
      <c r="N26" s="47">
        <f t="shared" si="2"/>
        <v>14</v>
      </c>
      <c r="O26" s="77" t="str">
        <f>$E$2&amp;"-"&amp;B26&amp;"-0"&amp;COUNTIF($B$9:B26,B26)&amp;"_tw"</f>
        <v>20200606--00_tw</v>
      </c>
      <c r="P26" s="79"/>
      <c r="R26" s="1"/>
    </row>
    <row r="27" spans="2:18" s="33" customFormat="1">
      <c r="B27" s="70"/>
      <c r="C27" s="126" t="s">
        <v>408</v>
      </c>
      <c r="D27" s="2" t="s">
        <v>145</v>
      </c>
      <c r="E27" s="45" t="s">
        <v>433</v>
      </c>
      <c r="F27" s="46"/>
      <c r="G27" s="46"/>
      <c r="H27" s="46"/>
      <c r="I27" s="46"/>
      <c r="J27" s="46"/>
      <c r="K27" s="46"/>
      <c r="L27" s="46"/>
      <c r="M27" s="46"/>
      <c r="N27" s="47">
        <f t="shared" si="2"/>
        <v>21</v>
      </c>
      <c r="O27" s="77"/>
      <c r="P27" s="79"/>
      <c r="R27" s="1"/>
    </row>
    <row r="28" spans="2:18" s="33" customFormat="1">
      <c r="B28" s="70"/>
      <c r="C28" s="122"/>
      <c r="D28" s="2"/>
      <c r="E28" s="45"/>
      <c r="F28" s="46"/>
      <c r="G28" s="46"/>
      <c r="H28" s="46"/>
      <c r="I28" s="46"/>
      <c r="J28" s="46"/>
      <c r="K28" s="46"/>
      <c r="L28" s="46"/>
      <c r="M28" s="46"/>
      <c r="N28" s="47"/>
      <c r="O28" s="77"/>
      <c r="P28" s="79"/>
      <c r="R28" s="1"/>
    </row>
    <row r="29" spans="2:18" s="33" customFormat="1">
      <c r="B29" s="70"/>
      <c r="C29" s="122"/>
      <c r="D29" s="2"/>
      <c r="E29" s="45"/>
      <c r="F29" s="46"/>
      <c r="G29" s="46"/>
      <c r="H29" s="46"/>
      <c r="I29" s="46"/>
      <c r="J29" s="46"/>
      <c r="K29" s="46"/>
      <c r="L29" s="46"/>
      <c r="M29" s="46"/>
      <c r="N29" s="47"/>
      <c r="O29" s="77"/>
      <c r="P29" s="79"/>
      <c r="R29" s="1"/>
    </row>
    <row r="30" spans="2:18" s="33" customFormat="1">
      <c r="B30" s="70"/>
      <c r="C30" s="122"/>
      <c r="D30" s="2"/>
      <c r="E30" s="45"/>
      <c r="F30" s="46"/>
      <c r="G30" s="46"/>
      <c r="H30" s="46"/>
      <c r="I30" s="46"/>
      <c r="J30" s="46"/>
      <c r="K30" s="46"/>
      <c r="L30" s="46"/>
      <c r="M30" s="46"/>
      <c r="N30" s="47"/>
      <c r="O30" s="77"/>
      <c r="P30" s="79"/>
      <c r="R30" s="1"/>
    </row>
    <row r="31" spans="2:18" s="33" customFormat="1">
      <c r="B31" s="70"/>
      <c r="C31" s="122"/>
      <c r="D31" s="2"/>
      <c r="E31" s="45"/>
      <c r="F31" s="46"/>
      <c r="G31" s="46"/>
      <c r="H31" s="46"/>
      <c r="I31" s="46"/>
      <c r="J31" s="46"/>
      <c r="K31" s="46"/>
      <c r="L31" s="46"/>
      <c r="M31" s="46"/>
      <c r="N31" s="47"/>
      <c r="O31" s="77"/>
      <c r="P31" s="79"/>
      <c r="R31" s="1"/>
    </row>
    <row r="32" spans="2:18" s="33" customFormat="1">
      <c r="B32" s="70"/>
      <c r="C32" s="122"/>
      <c r="D32" s="2"/>
      <c r="E32" s="45"/>
      <c r="F32" s="46"/>
      <c r="G32" s="46"/>
      <c r="H32" s="46"/>
      <c r="I32" s="46"/>
      <c r="J32" s="46"/>
      <c r="K32" s="46"/>
      <c r="L32" s="46"/>
      <c r="M32" s="46"/>
      <c r="N32" s="47"/>
      <c r="O32" s="77"/>
      <c r="P32" s="79"/>
      <c r="R32" s="1"/>
    </row>
    <row r="33" spans="2:18" s="33" customFormat="1">
      <c r="B33" s="70" t="str">
        <f>IF(ISNA(VLOOKUP(D33,代號!$J:$K,2,0)),"",(VLOOKUP(D33,代號!$J:$K,2,0)))</f>
        <v/>
      </c>
      <c r="C33" s="122"/>
      <c r="D33" s="2"/>
      <c r="E33" s="126" t="s">
        <v>403</v>
      </c>
      <c r="F33" s="46"/>
      <c r="G33" s="46"/>
      <c r="H33" s="46"/>
      <c r="I33" s="46"/>
      <c r="J33" s="46"/>
      <c r="K33" s="46"/>
      <c r="L33" s="46"/>
      <c r="M33" s="46"/>
      <c r="N33" s="47"/>
      <c r="O33" s="77"/>
      <c r="P33" s="79" t="str">
        <f>IF(ISNA(VLOOKUP(D33,代號!$N:$O,2,0)),"",(VLOOKUP(D33,代號!$N:$O,2,0)))</f>
        <v/>
      </c>
      <c r="R33" s="1"/>
    </row>
    <row r="34" spans="2:18" s="33" customFormat="1">
      <c r="B34" s="70" t="str">
        <f>IF(ISNA(VLOOKUP(D34,代號!$J:$K,2,0)),"",(VLOOKUP(D34,代號!$J:$K,2,0)))</f>
        <v/>
      </c>
      <c r="C34" s="121"/>
      <c r="D34" s="2"/>
      <c r="E34" s="126" t="s">
        <v>404</v>
      </c>
      <c r="F34" s="46"/>
      <c r="G34" s="46"/>
      <c r="H34" s="46"/>
      <c r="I34" s="46"/>
      <c r="J34" s="46"/>
      <c r="K34" s="46"/>
      <c r="L34" s="46"/>
      <c r="M34" s="46"/>
      <c r="N34" s="47"/>
      <c r="O34" s="77"/>
      <c r="P34" s="79" t="str">
        <f>IF(ISNA(VLOOKUP(D34,代號!$N:$O,2,0)),"",(VLOOKUP(D34,代號!$N:$O,2,0)))</f>
        <v/>
      </c>
      <c r="R34" s="1"/>
    </row>
    <row r="35" spans="2:18" s="33" customFormat="1">
      <c r="B35" s="70"/>
      <c r="C35" s="121"/>
      <c r="D35" s="2"/>
      <c r="E35" s="126" t="s">
        <v>405</v>
      </c>
      <c r="F35" s="46"/>
      <c r="G35" s="46"/>
      <c r="H35" s="46"/>
      <c r="I35" s="46"/>
      <c r="J35" s="46"/>
      <c r="K35" s="46"/>
      <c r="L35" s="46"/>
      <c r="M35" s="46"/>
      <c r="N35" s="47"/>
      <c r="O35" s="77"/>
      <c r="P35" s="79" t="str">
        <f>IF(ISNA(VLOOKUP(D35,代號!$N:$O,2,0)),"",(VLOOKUP(D35,代號!$N:$O,2,0)))</f>
        <v/>
      </c>
      <c r="R35" s="1"/>
    </row>
    <row r="36" spans="2:18" s="33" customFormat="1">
      <c r="B36" s="70"/>
      <c r="C36" s="121"/>
      <c r="D36" s="2"/>
      <c r="E36" s="126" t="s">
        <v>406</v>
      </c>
      <c r="F36" s="46"/>
      <c r="G36" s="46"/>
      <c r="H36" s="46"/>
      <c r="I36" s="46"/>
      <c r="J36" s="46"/>
      <c r="K36" s="46"/>
      <c r="L36" s="46"/>
      <c r="M36" s="46"/>
      <c r="N36" s="47"/>
      <c r="O36" s="77"/>
      <c r="P36" s="79" t="str">
        <f>IF(ISNA(VLOOKUP(D36,代號!$N:$O,2,0)),"",(VLOOKUP(D36,代號!$N:$O,2,0)))</f>
        <v/>
      </c>
      <c r="R36" s="1"/>
    </row>
    <row r="37" spans="2:18" s="33" customFormat="1">
      <c r="B37" s="70" t="str">
        <f>IF(ISNA(VLOOKUP(D37,代號!$J:$K,2,0)),"",(VLOOKUP(D37,代號!$J:$K,2,0)))</f>
        <v/>
      </c>
      <c r="C37" s="121"/>
      <c r="D37" s="2"/>
      <c r="E37" s="126" t="s">
        <v>407</v>
      </c>
      <c r="F37" s="46"/>
      <c r="G37" s="46"/>
      <c r="H37" s="46"/>
      <c r="I37" s="46"/>
      <c r="J37" s="46"/>
      <c r="K37" s="46"/>
      <c r="L37" s="46"/>
      <c r="M37" s="46"/>
      <c r="N37" s="47"/>
      <c r="O37" s="77"/>
      <c r="P37" s="79" t="str">
        <f>IF(ISNA(VLOOKUP(D37,代號!$N:$O,2,0)),"",(VLOOKUP(D37,代號!$N:$O,2,0)))</f>
        <v/>
      </c>
      <c r="R37" s="1"/>
    </row>
    <row r="38" spans="2:18" s="33" customFormat="1">
      <c r="B38" s="70"/>
      <c r="C38" s="121"/>
      <c r="D38" s="35"/>
      <c r="E38" s="126" t="s">
        <v>408</v>
      </c>
      <c r="F38" s="46"/>
      <c r="G38" s="46"/>
      <c r="H38" s="46"/>
      <c r="I38" s="46"/>
      <c r="J38" s="46"/>
      <c r="K38" s="46"/>
      <c r="L38" s="46"/>
      <c r="M38" s="46"/>
      <c r="N38" s="47"/>
      <c r="O38" s="77"/>
      <c r="P38" s="79" t="str">
        <f>IF(ISNA(VLOOKUP(D38,代號!$N:$O,2,0)),"",(VLOOKUP(D38,代號!$N:$O,2,0)))</f>
        <v/>
      </c>
      <c r="R38" s="1"/>
    </row>
    <row r="39" spans="2:18" s="33" customFormat="1">
      <c r="B39" s="70"/>
      <c r="C39" s="121"/>
      <c r="D39" s="35"/>
      <c r="E39" s="126" t="s">
        <v>364</v>
      </c>
      <c r="F39" s="46"/>
      <c r="G39" s="46"/>
      <c r="H39" s="46"/>
      <c r="I39" s="46"/>
      <c r="J39" s="46"/>
      <c r="K39" s="46"/>
      <c r="L39" s="46"/>
      <c r="M39" s="46"/>
      <c r="N39" s="47"/>
      <c r="O39" s="77"/>
      <c r="P39" s="79" t="str">
        <f>IF(ISNA(VLOOKUP(D39,代號!$N:$O,2,0)),"",(VLOOKUP(D39,代號!$N:$O,2,0)))</f>
        <v/>
      </c>
      <c r="R39" s="1"/>
    </row>
    <row r="40" spans="2:18" s="33" customFormat="1">
      <c r="B40" s="70" t="str">
        <f>IF(ISNA(VLOOKUP(D40,代號!$J:$K,2,0)),"",(VLOOKUP(D40,代號!$J:$K,2,0)))</f>
        <v/>
      </c>
      <c r="C40" s="121"/>
      <c r="D40" s="2"/>
      <c r="E40" s="45"/>
      <c r="F40" s="46"/>
      <c r="G40" s="46"/>
      <c r="H40" s="46"/>
      <c r="I40" s="46"/>
      <c r="J40" s="46"/>
      <c r="K40" s="46"/>
      <c r="L40" s="46"/>
      <c r="M40" s="46"/>
      <c r="N40" s="47"/>
      <c r="O40" s="77"/>
      <c r="P40" s="79" t="str">
        <f>IF(ISNA(VLOOKUP(D40,代號!$N:$O,2,0)),"",(VLOOKUP(D40,代號!$N:$O,2,0)))</f>
        <v/>
      </c>
      <c r="R40" s="1"/>
    </row>
    <row r="41" spans="2:18" s="33" customFormat="1">
      <c r="B41" s="70" t="str">
        <f>IF(ISNA(VLOOKUP(D41,代號!$J:$K,2,0)),"",(VLOOKUP(D41,代號!$J:$K,2,0)))</f>
        <v/>
      </c>
      <c r="C41" s="121"/>
      <c r="D41" s="2"/>
      <c r="E41" s="45"/>
      <c r="F41" s="46"/>
      <c r="G41" s="46"/>
      <c r="H41" s="46"/>
      <c r="I41" s="46"/>
      <c r="J41" s="46"/>
      <c r="K41" s="46"/>
      <c r="L41" s="46"/>
      <c r="M41" s="46"/>
      <c r="N41" s="47"/>
      <c r="O41" s="77"/>
      <c r="P41" s="79" t="str">
        <f>IF(ISNA(VLOOKUP(D41,代號!$N:$O,2,0)),"",(VLOOKUP(D41,代號!$N:$O,2,0)))</f>
        <v/>
      </c>
      <c r="R41" s="1"/>
    </row>
    <row r="42" spans="2:18" s="33" customFormat="1">
      <c r="B42" s="70" t="str">
        <f>IF(ISNA(VLOOKUP(D42,代號!$J:$K,2,0)),"",(VLOOKUP(D42,代號!$J:$K,2,0)))</f>
        <v/>
      </c>
      <c r="C42" s="121"/>
      <c r="D42" s="2"/>
      <c r="E42" s="45"/>
      <c r="F42" s="46"/>
      <c r="G42" s="46"/>
      <c r="H42" s="46"/>
      <c r="I42" s="46"/>
      <c r="J42" s="46"/>
      <c r="K42" s="46"/>
      <c r="L42" s="46"/>
      <c r="M42" s="46"/>
      <c r="N42" s="47"/>
      <c r="O42" s="77"/>
      <c r="P42" s="79" t="str">
        <f>IF(ISNA(VLOOKUP(D42,代號!$N:$O,2,0)),"",(VLOOKUP(D42,代號!$N:$O,2,0)))</f>
        <v/>
      </c>
      <c r="R42" s="1"/>
    </row>
    <row r="43" spans="2:18" s="33" customFormat="1">
      <c r="B43" s="70" t="str">
        <f>IF(ISNA(VLOOKUP(D43,代號!$J:$K,2,0)),"",(VLOOKUP(D43,代號!$J:$K,2,0)))</f>
        <v/>
      </c>
      <c r="C43" s="121"/>
      <c r="D43" s="2"/>
      <c r="E43" s="45"/>
      <c r="F43" s="46"/>
      <c r="G43" s="46"/>
      <c r="H43" s="46"/>
      <c r="I43" s="46"/>
      <c r="J43" s="46"/>
      <c r="K43" s="46"/>
      <c r="L43" s="46"/>
      <c r="M43" s="46"/>
      <c r="N43" s="47"/>
      <c r="O43" s="77"/>
      <c r="P43" s="79" t="str">
        <f>IF(ISNA(VLOOKUP(D43,代號!$N:$O,2,0)),"",(VLOOKUP(D43,代號!$N:$O,2,0)))</f>
        <v/>
      </c>
      <c r="R43" s="1"/>
    </row>
    <row r="44" spans="2:18" s="33" customFormat="1">
      <c r="B44" s="70" t="str">
        <f>IF(ISNA(VLOOKUP(D44,代號!$J:$K,2,0)),"",(VLOOKUP(D44,代號!$J:$K,2,0)))</f>
        <v/>
      </c>
      <c r="C44" s="121"/>
      <c r="D44" s="2"/>
      <c r="E44" s="45"/>
      <c r="F44" s="46"/>
      <c r="G44" s="46"/>
      <c r="H44" s="46"/>
      <c r="I44" s="46"/>
      <c r="J44" s="46"/>
      <c r="K44" s="46"/>
      <c r="L44" s="46"/>
      <c r="M44" s="46"/>
      <c r="N44" s="47"/>
      <c r="O44" s="77"/>
      <c r="P44" s="79" t="str">
        <f>IF(ISNA(VLOOKUP(D44,代號!$N:$O,2,0)),"",(VLOOKUP(D44,代號!$N:$O,2,0)))</f>
        <v/>
      </c>
      <c r="R44" s="1"/>
    </row>
    <row r="45" spans="2:18" s="33" customFormat="1">
      <c r="B45" s="70" t="str">
        <f>IF(ISNA(VLOOKUP(D45,代號!$J:$K,2,0)),"",(VLOOKUP(D45,代號!$J:$K,2,0)))</f>
        <v/>
      </c>
      <c r="C45" s="121"/>
      <c r="D45" s="2"/>
      <c r="E45" s="45"/>
      <c r="F45" s="46"/>
      <c r="G45" s="46"/>
      <c r="H45" s="46"/>
      <c r="I45" s="46"/>
      <c r="J45" s="46"/>
      <c r="K45" s="46"/>
      <c r="L45" s="46"/>
      <c r="M45" s="46"/>
      <c r="N45" s="47"/>
      <c r="O45" s="77"/>
      <c r="P45" s="79" t="str">
        <f>IF(ISNA(VLOOKUP(D45,代號!$N:$O,2,0)),"",(VLOOKUP(D45,代號!$N:$O,2,0)))</f>
        <v/>
      </c>
      <c r="R45" s="1"/>
    </row>
    <row r="46" spans="2:18" s="33" customFormat="1">
      <c r="B46" s="70"/>
      <c r="C46" s="121"/>
      <c r="D46" s="2"/>
      <c r="E46" s="45"/>
      <c r="F46" s="46"/>
      <c r="G46" s="46"/>
      <c r="H46" s="46"/>
      <c r="I46" s="46"/>
      <c r="J46" s="46"/>
      <c r="K46" s="46"/>
      <c r="L46" s="46"/>
      <c r="M46" s="46"/>
      <c r="N46" s="47"/>
      <c r="O46" s="77"/>
      <c r="P46" s="79"/>
      <c r="R46" s="1"/>
    </row>
    <row r="47" spans="2:18" s="33" customFormat="1">
      <c r="B47" s="70"/>
      <c r="C47" s="121"/>
      <c r="D47" s="2"/>
      <c r="E47" s="45"/>
      <c r="F47" s="46"/>
      <c r="G47" s="46"/>
      <c r="H47" s="46"/>
      <c r="I47" s="46"/>
      <c r="J47" s="46"/>
      <c r="K47" s="46"/>
      <c r="L47" s="46"/>
      <c r="M47" s="46"/>
      <c r="N47" s="47"/>
      <c r="O47" s="77"/>
      <c r="P47" s="79"/>
      <c r="R47" s="1"/>
    </row>
    <row r="48" spans="2:18" s="33" customFormat="1">
      <c r="B48" s="70"/>
      <c r="C48" s="121"/>
      <c r="D48" s="2"/>
      <c r="E48" s="45"/>
      <c r="F48" s="46"/>
      <c r="G48" s="46"/>
      <c r="H48" s="46"/>
      <c r="I48" s="46"/>
      <c r="J48" s="46"/>
      <c r="K48" s="46"/>
      <c r="L48" s="46"/>
      <c r="M48" s="46"/>
      <c r="N48" s="47"/>
      <c r="O48" s="77"/>
      <c r="P48" s="79"/>
      <c r="R48" s="1"/>
    </row>
    <row r="49" spans="1:18" s="33" customFormat="1">
      <c r="B49" s="70"/>
      <c r="C49" s="121"/>
      <c r="D49" s="2"/>
      <c r="E49" s="45"/>
      <c r="F49" s="46"/>
      <c r="G49" s="46"/>
      <c r="H49" s="46"/>
      <c r="I49" s="46"/>
      <c r="J49" s="46"/>
      <c r="K49" s="46"/>
      <c r="L49" s="46"/>
      <c r="M49" s="46"/>
      <c r="N49" s="47"/>
      <c r="O49" s="77"/>
      <c r="P49" s="79"/>
      <c r="R49" s="1"/>
    </row>
    <row r="50" spans="1:18" s="33" customFormat="1">
      <c r="B50" s="70"/>
      <c r="C50" s="121"/>
      <c r="D50" s="2"/>
      <c r="E50" s="45"/>
      <c r="F50" s="46"/>
      <c r="G50" s="46"/>
      <c r="H50" s="46"/>
      <c r="I50" s="46"/>
      <c r="J50" s="46"/>
      <c r="K50" s="46"/>
      <c r="L50" s="46"/>
      <c r="M50" s="46"/>
      <c r="N50" s="47"/>
      <c r="O50" s="77"/>
      <c r="P50" s="79"/>
      <c r="R50" s="1"/>
    </row>
    <row r="51" spans="1:18" s="33" customFormat="1">
      <c r="B51" s="70"/>
      <c r="C51" s="121"/>
      <c r="D51" s="2"/>
      <c r="E51" s="45"/>
      <c r="F51" s="46"/>
      <c r="G51" s="46"/>
      <c r="H51" s="46"/>
      <c r="I51" s="46"/>
      <c r="J51" s="46"/>
      <c r="K51" s="46"/>
      <c r="L51" s="46"/>
      <c r="M51" s="46"/>
      <c r="N51" s="47"/>
      <c r="O51" s="77"/>
      <c r="P51" s="79"/>
      <c r="R51" s="1"/>
    </row>
    <row r="52" spans="1:18" s="33" customFormat="1">
      <c r="B52" s="70"/>
      <c r="C52" s="121"/>
      <c r="D52" s="2"/>
      <c r="E52" s="45"/>
      <c r="F52" s="46"/>
      <c r="G52" s="46"/>
      <c r="H52" s="46"/>
      <c r="I52" s="46"/>
      <c r="J52" s="46"/>
      <c r="K52" s="46"/>
      <c r="L52" s="46"/>
      <c r="M52" s="46"/>
      <c r="N52" s="47"/>
      <c r="O52" s="77"/>
      <c r="P52" s="79"/>
      <c r="R52" s="1"/>
    </row>
    <row r="53" spans="1:18" s="33" customFormat="1">
      <c r="B53" s="70"/>
      <c r="C53" s="121"/>
      <c r="D53" s="2"/>
      <c r="E53" s="45"/>
      <c r="F53" s="46"/>
      <c r="G53" s="46"/>
      <c r="H53" s="46"/>
      <c r="I53" s="46"/>
      <c r="J53" s="46"/>
      <c r="K53" s="46"/>
      <c r="L53" s="46"/>
      <c r="M53" s="46"/>
      <c r="N53" s="47"/>
      <c r="O53" s="77"/>
      <c r="P53" s="79"/>
      <c r="R53" s="1"/>
    </row>
    <row r="54" spans="1:18" s="33" customFormat="1">
      <c r="B54" s="70"/>
      <c r="C54" s="121"/>
      <c r="D54" s="2"/>
      <c r="E54" s="45"/>
      <c r="F54" s="46"/>
      <c r="G54" s="46"/>
      <c r="H54" s="46"/>
      <c r="I54" s="46"/>
      <c r="J54" s="46"/>
      <c r="K54" s="46"/>
      <c r="L54" s="46"/>
      <c r="M54" s="46"/>
      <c r="N54" s="47"/>
      <c r="O54" s="77"/>
      <c r="P54" s="79"/>
      <c r="R54" s="1"/>
    </row>
    <row r="55" spans="1:18" s="33" customFormat="1">
      <c r="B55" s="70"/>
      <c r="C55" s="121"/>
      <c r="D55" s="2"/>
      <c r="E55" s="45"/>
      <c r="F55" s="46"/>
      <c r="G55" s="46"/>
      <c r="H55" s="46"/>
      <c r="I55" s="46"/>
      <c r="J55" s="46"/>
      <c r="K55" s="46"/>
      <c r="L55" s="46"/>
      <c r="M55" s="46"/>
      <c r="N55" s="47"/>
      <c r="O55" s="77"/>
      <c r="P55" s="79"/>
      <c r="R55" s="1"/>
    </row>
    <row r="56" spans="1:18" s="33" customFormat="1">
      <c r="B56" s="70"/>
      <c r="C56" s="121"/>
      <c r="D56" s="2"/>
      <c r="E56" s="45"/>
      <c r="F56" s="46"/>
      <c r="G56" s="46"/>
      <c r="H56" s="46"/>
      <c r="I56" s="46"/>
      <c r="J56" s="46"/>
      <c r="K56" s="46"/>
      <c r="L56" s="46"/>
      <c r="M56" s="46"/>
      <c r="N56" s="47"/>
      <c r="O56" s="77"/>
      <c r="P56" s="79"/>
      <c r="R56" s="1"/>
    </row>
    <row r="57" spans="1:18" s="33" customFormat="1">
      <c r="B57" s="70"/>
      <c r="C57" s="121"/>
      <c r="D57" s="2"/>
      <c r="E57" s="45"/>
      <c r="F57" s="46"/>
      <c r="G57" s="46"/>
      <c r="H57" s="46"/>
      <c r="I57" s="46"/>
      <c r="J57" s="46"/>
      <c r="K57" s="46"/>
      <c r="L57" s="46"/>
      <c r="M57" s="46"/>
      <c r="N57" s="47"/>
      <c r="O57" s="77"/>
      <c r="P57" s="79"/>
      <c r="R57" s="1"/>
    </row>
    <row r="58" spans="1:18" s="3" customFormat="1">
      <c r="A58" s="33"/>
      <c r="B58" s="70"/>
      <c r="C58" s="121"/>
      <c r="D58" s="2"/>
      <c r="E58" s="45"/>
      <c r="F58" s="46"/>
      <c r="G58" s="46"/>
      <c r="H58" s="46"/>
      <c r="I58" s="46"/>
      <c r="J58" s="46"/>
      <c r="K58" s="46"/>
      <c r="L58" s="46"/>
      <c r="M58" s="46"/>
      <c r="N58" s="47"/>
      <c r="O58" s="77"/>
      <c r="P58" s="79"/>
    </row>
    <row r="59" spans="1:18" s="33" customFormat="1">
      <c r="B59" s="70"/>
      <c r="C59" s="121"/>
      <c r="D59" s="2"/>
      <c r="E59" s="45"/>
      <c r="F59" s="46"/>
      <c r="G59" s="46"/>
      <c r="H59" s="46"/>
      <c r="I59" s="46"/>
      <c r="J59" s="46"/>
      <c r="K59" s="46"/>
      <c r="L59" s="46"/>
      <c r="M59" s="46"/>
      <c r="N59" s="47"/>
      <c r="O59" s="77"/>
      <c r="P59" s="79"/>
      <c r="R59" s="1"/>
    </row>
    <row r="60" spans="1:18" s="33" customFormat="1">
      <c r="B60" s="70"/>
      <c r="C60" s="121"/>
      <c r="D60" s="2"/>
      <c r="E60" s="45"/>
      <c r="F60" s="46"/>
      <c r="G60" s="46"/>
      <c r="H60" s="46"/>
      <c r="I60" s="46"/>
      <c r="J60" s="46"/>
      <c r="K60" s="46"/>
      <c r="L60" s="46"/>
      <c r="M60" s="46"/>
      <c r="N60" s="47"/>
      <c r="O60" s="77"/>
      <c r="P60" s="79"/>
      <c r="R60" s="1"/>
    </row>
    <row r="61" spans="1:18" s="33" customFormat="1">
      <c r="B61" s="70"/>
      <c r="C61" s="121"/>
      <c r="D61" s="2"/>
      <c r="E61" s="45"/>
      <c r="F61" s="46"/>
      <c r="G61" s="46"/>
      <c r="H61" s="46"/>
      <c r="I61" s="46"/>
      <c r="J61" s="46"/>
      <c r="K61" s="46"/>
      <c r="L61" s="46"/>
      <c r="M61" s="46"/>
      <c r="N61" s="47"/>
      <c r="O61" s="77"/>
      <c r="P61" s="79"/>
      <c r="R61" s="1"/>
    </row>
    <row r="62" spans="1:18" s="3" customFormat="1">
      <c r="A62" s="33"/>
      <c r="B62" s="70"/>
      <c r="C62" s="121"/>
      <c r="D62" s="2"/>
      <c r="E62" s="45"/>
      <c r="F62" s="46"/>
      <c r="G62" s="46"/>
      <c r="H62" s="46"/>
      <c r="I62" s="46"/>
      <c r="J62" s="46"/>
      <c r="K62" s="46"/>
      <c r="L62" s="46"/>
      <c r="M62" s="46"/>
      <c r="N62" s="47"/>
      <c r="O62" s="77"/>
      <c r="P62" s="79"/>
    </row>
    <row r="63" spans="1:18" s="3" customFormat="1">
      <c r="A63" s="33"/>
      <c r="B63" s="70"/>
      <c r="C63" s="121"/>
      <c r="D63" s="2"/>
      <c r="E63" s="45"/>
      <c r="F63" s="46"/>
      <c r="G63" s="46"/>
      <c r="H63" s="46"/>
      <c r="I63" s="46"/>
      <c r="J63" s="46"/>
      <c r="K63" s="46"/>
      <c r="L63" s="46"/>
      <c r="M63" s="46"/>
      <c r="N63" s="47"/>
      <c r="O63" s="77"/>
      <c r="P63" s="79"/>
    </row>
    <row r="64" spans="1:18">
      <c r="B64" s="70"/>
      <c r="C64" s="121"/>
      <c r="D64" s="2"/>
      <c r="E64" s="45"/>
      <c r="F64" s="46"/>
      <c r="G64" s="46"/>
      <c r="H64" s="46"/>
      <c r="I64" s="46"/>
      <c r="J64" s="46"/>
      <c r="K64" s="46"/>
      <c r="L64" s="46"/>
      <c r="M64" s="46"/>
      <c r="N64" s="47"/>
      <c r="O64" s="77"/>
      <c r="P64" s="79"/>
    </row>
    <row r="65" spans="1:19">
      <c r="B65" s="70"/>
      <c r="C65" s="121"/>
      <c r="D65" s="2"/>
      <c r="E65" s="45"/>
      <c r="F65" s="46"/>
      <c r="G65" s="46"/>
      <c r="H65" s="46"/>
      <c r="I65" s="46"/>
      <c r="J65" s="46"/>
      <c r="K65" s="46"/>
      <c r="L65" s="46"/>
      <c r="M65" s="46"/>
      <c r="N65" s="47"/>
      <c r="O65" s="77"/>
      <c r="P65" s="79"/>
    </row>
    <row r="66" spans="1:19">
      <c r="B66" s="70"/>
      <c r="C66" s="121"/>
      <c r="D66" s="2"/>
      <c r="E66" s="45"/>
      <c r="F66" s="46"/>
      <c r="G66" s="46"/>
      <c r="H66" s="46"/>
      <c r="I66" s="46"/>
      <c r="J66" s="46"/>
      <c r="K66" s="46"/>
      <c r="L66" s="46"/>
      <c r="M66" s="46"/>
      <c r="N66" s="47"/>
      <c r="O66" s="77"/>
      <c r="P66" s="79"/>
    </row>
    <row r="67" spans="1:19">
      <c r="B67" s="70"/>
      <c r="C67" s="121"/>
      <c r="D67" s="2"/>
      <c r="E67" s="45"/>
      <c r="F67" s="46"/>
      <c r="G67" s="46"/>
      <c r="H67" s="46"/>
      <c r="I67" s="46"/>
      <c r="J67" s="46"/>
      <c r="K67" s="46"/>
      <c r="L67" s="46"/>
      <c r="M67" s="46"/>
      <c r="N67" s="47"/>
      <c r="O67" s="77"/>
      <c r="P67" s="79"/>
    </row>
    <row r="68" spans="1:19">
      <c r="B68" s="70"/>
      <c r="C68" s="121"/>
      <c r="D68" s="2"/>
      <c r="E68" s="45"/>
      <c r="F68" s="46"/>
      <c r="G68" s="46"/>
      <c r="H68" s="46"/>
      <c r="I68" s="46"/>
      <c r="J68" s="46"/>
      <c r="K68" s="46"/>
      <c r="L68" s="46"/>
      <c r="M68" s="46"/>
      <c r="N68" s="47"/>
      <c r="O68" s="77"/>
      <c r="P68" s="79"/>
    </row>
    <row r="69" spans="1:19">
      <c r="B69" s="70"/>
      <c r="C69" s="121"/>
      <c r="D69" s="2"/>
      <c r="E69" s="45"/>
      <c r="F69" s="46"/>
      <c r="G69" s="46"/>
      <c r="H69" s="46"/>
      <c r="I69" s="46"/>
      <c r="J69" s="46"/>
      <c r="K69" s="46"/>
      <c r="L69" s="46"/>
      <c r="M69" s="46"/>
      <c r="N69" s="47"/>
      <c r="O69" s="77"/>
      <c r="P69" s="79"/>
    </row>
    <row r="70" spans="1:19">
      <c r="B70" s="70"/>
      <c r="C70" s="121"/>
      <c r="D70" s="2"/>
      <c r="E70" s="45"/>
      <c r="F70" s="46"/>
      <c r="G70" s="46"/>
      <c r="H70" s="46"/>
      <c r="I70" s="46"/>
      <c r="J70" s="46"/>
      <c r="K70" s="46"/>
      <c r="L70" s="46"/>
      <c r="M70" s="46"/>
      <c r="N70" s="47"/>
      <c r="O70" s="77"/>
      <c r="P70" s="79"/>
    </row>
    <row r="71" spans="1:19">
      <c r="B71" s="70"/>
      <c r="C71" s="121"/>
      <c r="D71" s="2"/>
      <c r="E71" s="45"/>
      <c r="F71" s="46"/>
      <c r="G71" s="46"/>
      <c r="H71" s="46"/>
      <c r="I71" s="46"/>
      <c r="J71" s="46"/>
      <c r="K71" s="46"/>
      <c r="L71" s="46"/>
      <c r="M71" s="46"/>
      <c r="N71" s="47"/>
      <c r="O71" s="77"/>
      <c r="P71" s="79"/>
    </row>
    <row r="72" spans="1:19" s="5" customFormat="1">
      <c r="A72" s="1"/>
      <c r="B72" s="70"/>
      <c r="C72" s="121"/>
      <c r="D72" s="2"/>
      <c r="E72" s="45"/>
      <c r="F72" s="46"/>
      <c r="G72" s="46"/>
      <c r="H72" s="46"/>
      <c r="I72" s="46"/>
      <c r="J72" s="46"/>
      <c r="K72" s="46"/>
      <c r="L72" s="46"/>
      <c r="M72" s="46"/>
      <c r="N72" s="47"/>
      <c r="O72" s="77"/>
      <c r="P72" s="79"/>
      <c r="R72" s="1"/>
      <c r="S72" s="1"/>
    </row>
  </sheetData>
  <autoFilter ref="B6:Q68">
    <filterColumn colId="3" showButton="0"/>
    <filterColumn colId="4" showButton="0"/>
    <filterColumn colId="5" showButton="0"/>
    <filterColumn colId="6" showButton="0"/>
    <filterColumn colId="7" showButton="0"/>
    <filterColumn colId="8" showButton="0"/>
    <filterColumn colId="9" showButton="0"/>
    <filterColumn colId="10" showButton="0"/>
  </autoFilter>
  <mergeCells count="6">
    <mergeCell ref="E6:M6"/>
    <mergeCell ref="E2:I2"/>
    <mergeCell ref="E3:I3"/>
    <mergeCell ref="B4:C4"/>
    <mergeCell ref="E4:I4"/>
    <mergeCell ref="E5:N5"/>
  </mergeCells>
  <phoneticPr fontId="11" type="noConversion"/>
  <pageMargins left="0.7" right="0.7" top="0.75" bottom="0.75" header="0.3" footer="0.3"/>
  <pageSetup paperSize="9" orientation="portrait" horizontalDpi="0" verticalDpi="0"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代號!$G$19:$G$24</xm:f>
          </x14:formula1>
          <xm:sqref>C34:C72 C16:C17 C19:C20 C12:C13 C10 C26 C22:C24</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77"/>
  <sheetViews>
    <sheetView zoomScale="115" zoomScaleNormal="115" workbookViewId="0">
      <pane xSplit="14" ySplit="6" topLeftCell="O7" activePane="bottomRight" state="frozen"/>
      <selection pane="topRight" activeCell="M1" sqref="M1"/>
      <selection pane="bottomLeft" activeCell="A6" sqref="A6"/>
      <selection pane="bottomRight" activeCell="A12" sqref="A12:XFD13"/>
    </sheetView>
  </sheetViews>
  <sheetFormatPr defaultColWidth="9.140625" defaultRowHeight="15.75"/>
  <cols>
    <col min="1" max="1" width="6.85546875" style="1" customWidth="1"/>
    <col min="2" max="2" width="10" style="39" customWidth="1"/>
    <col min="3" max="3" width="23.7109375" style="123" customWidth="1"/>
    <col min="4" max="4" width="10" style="1" customWidth="1"/>
    <col min="5" max="5" width="12.140625" style="1" customWidth="1"/>
    <col min="6" max="6" width="11.42578125" style="1" customWidth="1"/>
    <col min="7" max="8" width="9.140625" style="1"/>
    <col min="9" max="9" width="32.5703125" style="1" customWidth="1"/>
    <col min="10" max="13" width="5.85546875" style="1" customWidth="1"/>
    <col min="14" max="14" width="7.7109375" style="1" bestFit="1" customWidth="1"/>
    <col min="15" max="15" width="24" style="39" bestFit="1" customWidth="1"/>
    <col min="16" max="16" width="34.85546875" style="39" bestFit="1" customWidth="1"/>
    <col min="17" max="17" width="13.140625" style="5" customWidth="1"/>
    <col min="18" max="18" width="9.140625" style="1"/>
    <col min="19" max="19" width="12.85546875" style="1" customWidth="1"/>
    <col min="20" max="20" width="9.140625" style="5"/>
    <col min="21" max="16384" width="9.140625" style="1"/>
  </cols>
  <sheetData>
    <row r="1" spans="2:20" ht="16.5">
      <c r="B1" s="95" t="s">
        <v>291</v>
      </c>
      <c r="C1" s="117"/>
      <c r="D1" s="27"/>
      <c r="E1" s="27" t="s">
        <v>511</v>
      </c>
      <c r="F1" s="23"/>
      <c r="G1" s="30"/>
      <c r="H1" s="31"/>
      <c r="I1" s="23"/>
      <c r="N1" s="37"/>
      <c r="O1" s="73"/>
      <c r="T1" s="1"/>
    </row>
    <row r="2" spans="2:20">
      <c r="B2" s="94" t="s">
        <v>290</v>
      </c>
      <c r="C2" s="108"/>
      <c r="E2" s="150">
        <v>20200608</v>
      </c>
      <c r="F2" s="151"/>
      <c r="G2" s="151"/>
      <c r="H2" s="151"/>
      <c r="I2" s="152"/>
      <c r="M2" s="42" t="s">
        <v>94</v>
      </c>
      <c r="N2" s="42">
        <f>COUNTA(N7:N77)</f>
        <v>17</v>
      </c>
      <c r="O2" s="73"/>
      <c r="T2" s="1"/>
    </row>
    <row r="3" spans="2:20" ht="15.75" customHeight="1">
      <c r="B3" s="94" t="s">
        <v>292</v>
      </c>
      <c r="C3" s="109"/>
      <c r="E3" s="153" t="s">
        <v>310</v>
      </c>
      <c r="F3" s="154"/>
      <c r="G3" s="154"/>
      <c r="H3" s="154"/>
      <c r="I3" s="155"/>
      <c r="M3" s="42" t="s">
        <v>95</v>
      </c>
      <c r="N3" s="42">
        <f>SUM(N7:N77)</f>
        <v>343</v>
      </c>
      <c r="O3" s="73"/>
      <c r="T3" s="1"/>
    </row>
    <row r="4" spans="2:20" ht="15.75" customHeight="1">
      <c r="B4" s="156" t="s">
        <v>294</v>
      </c>
      <c r="C4" s="157"/>
      <c r="E4" s="153" t="s">
        <v>446</v>
      </c>
      <c r="F4" s="154"/>
      <c r="G4" s="154"/>
      <c r="H4" s="154"/>
      <c r="I4" s="154"/>
      <c r="M4" s="73"/>
      <c r="N4" s="73"/>
      <c r="O4" s="73"/>
      <c r="T4" s="1"/>
    </row>
    <row r="5" spans="2:20" ht="26.25" customHeight="1">
      <c r="B5" s="68"/>
      <c r="C5" s="118"/>
      <c r="E5" s="158" t="s">
        <v>96</v>
      </c>
      <c r="F5" s="159"/>
      <c r="G5" s="159"/>
      <c r="H5" s="159"/>
      <c r="I5" s="159"/>
      <c r="J5" s="159"/>
      <c r="K5" s="159"/>
      <c r="L5" s="159"/>
      <c r="M5" s="159"/>
      <c r="N5" s="160"/>
      <c r="O5" s="73"/>
      <c r="T5" s="1"/>
    </row>
    <row r="6" spans="2:20" s="39" customFormat="1" ht="13.5">
      <c r="B6" s="69" t="s">
        <v>234</v>
      </c>
      <c r="C6" s="119" t="s">
        <v>235</v>
      </c>
      <c r="D6" s="96" t="s">
        <v>293</v>
      </c>
      <c r="E6" s="147" t="s">
        <v>6</v>
      </c>
      <c r="F6" s="148"/>
      <c r="G6" s="148"/>
      <c r="H6" s="148"/>
      <c r="I6" s="148"/>
      <c r="J6" s="148"/>
      <c r="K6" s="148"/>
      <c r="L6" s="148"/>
      <c r="M6" s="149"/>
      <c r="N6" s="106" t="s">
        <v>24</v>
      </c>
      <c r="O6" s="106" t="s">
        <v>237</v>
      </c>
      <c r="P6" s="106" t="s">
        <v>238</v>
      </c>
      <c r="Q6" s="78" t="s">
        <v>5</v>
      </c>
      <c r="T6" s="40"/>
    </row>
    <row r="7" spans="2:20">
      <c r="B7" s="70" t="str">
        <f>IF(ISNA(VLOOKUP(D7,代號!$J:$K,2,0)),"",(VLOOKUP(D7,代號!$J:$K,2,0)))</f>
        <v/>
      </c>
      <c r="C7" s="120"/>
      <c r="D7" s="35" t="s">
        <v>98</v>
      </c>
      <c r="E7" s="48" t="s">
        <v>446</v>
      </c>
      <c r="F7" s="46"/>
      <c r="G7" s="46"/>
      <c r="H7" s="46"/>
      <c r="I7" s="46"/>
      <c r="J7" s="46"/>
      <c r="K7" s="46"/>
      <c r="L7" s="46"/>
      <c r="M7" s="47"/>
      <c r="N7" s="47"/>
      <c r="O7" s="75"/>
      <c r="P7" s="79" t="str">
        <f>IF(ISNA(VLOOKUP(D7,代號!$N:$O,2,0)),"",(VLOOKUP(D7,代號!$N:$O,2,0)))</f>
        <v>ChangeBG(100010);</v>
      </c>
    </row>
    <row r="8" spans="2:20">
      <c r="B8" s="70" t="str">
        <f>IF(ISNA(VLOOKUP(D8,代號!$J:$K,2,0)),"",(VLOOKUP(D8,代號!$J:$K,2,0)))</f>
        <v/>
      </c>
      <c r="C8" s="120"/>
      <c r="D8" s="35" t="s">
        <v>99</v>
      </c>
      <c r="E8" s="44" t="s">
        <v>375</v>
      </c>
      <c r="F8" s="46"/>
      <c r="G8" s="46"/>
      <c r="H8" s="46"/>
      <c r="I8" s="46"/>
      <c r="J8" s="46"/>
      <c r="K8" s="46"/>
      <c r="L8" s="46"/>
      <c r="M8" s="46"/>
      <c r="N8" s="47"/>
      <c r="O8" s="76"/>
      <c r="P8" s="79" t="str">
        <f>IF(ISNA(VLOOKUP(D8,代號!$N:$O,2,0)),"",(VLOOKUP(D8,代號!$N:$O,2,0)))</f>
        <v xml:space="preserve">PlayBGM(200001); </v>
      </c>
    </row>
    <row r="9" spans="2:20">
      <c r="B9" s="70" t="str">
        <f>IF(ISNA(VLOOKUP(D9,代號!$J:$K,2,0)),"",(VLOOKUP(D9,代號!$J:$K,2,0)))</f>
        <v/>
      </c>
      <c r="C9" s="120"/>
      <c r="D9" s="2" t="s">
        <v>102</v>
      </c>
      <c r="E9" s="45" t="s">
        <v>465</v>
      </c>
      <c r="F9" s="46"/>
      <c r="G9" s="46"/>
      <c r="H9" s="46"/>
      <c r="I9" s="46"/>
      <c r="J9" s="46"/>
      <c r="K9" s="46"/>
      <c r="L9" s="46"/>
      <c r="M9" s="47"/>
      <c r="N9" s="47">
        <f>LEN(E9)</f>
        <v>28</v>
      </c>
      <c r="O9" s="77"/>
      <c r="P9" s="79" t="str">
        <f>IF(ISNA(VLOOKUP(D9,代號!$N:$O,2,0)),"",(VLOOKUP(D9,代號!$N:$O,2,0)))</f>
        <v/>
      </c>
      <c r="R9" s="38"/>
    </row>
    <row r="10" spans="2:20">
      <c r="B10" s="70" t="str">
        <f>IF(ISNA(VLOOKUP(D10,代號!$J:$K,2,0)),"",(VLOOKUP(D10,代號!$J:$K,2,0)))</f>
        <v/>
      </c>
      <c r="C10" s="121"/>
      <c r="D10" s="2" t="s">
        <v>102</v>
      </c>
      <c r="E10" s="45" t="s">
        <v>435</v>
      </c>
      <c r="F10" s="46"/>
      <c r="G10" s="46"/>
      <c r="H10" s="46"/>
      <c r="I10" s="46"/>
      <c r="J10" s="46"/>
      <c r="K10" s="46"/>
      <c r="L10" s="46"/>
      <c r="M10" s="47"/>
      <c r="N10" s="47">
        <f t="shared" ref="N10:N23" si="0">LEN(E10)</f>
        <v>17</v>
      </c>
      <c r="O10" s="77" t="str">
        <f>$E$2&amp;"-"&amp;B10&amp;"-0"&amp;COUNTIF($B$9:B10,B10)&amp;"_tw"</f>
        <v>20200608--02_tw</v>
      </c>
      <c r="P10" s="79" t="str">
        <f>IF(ISNA(VLOOKUP(D10,代號!$N:$O,2,0)),"",(VLOOKUP(D10,代號!$N:$O,2,0)))</f>
        <v/>
      </c>
      <c r="R10" s="38"/>
    </row>
    <row r="11" spans="2:20">
      <c r="B11" s="70" t="str">
        <f>IF(ISNA(VLOOKUP(D11,代號!$J:$K,2,0)),"",(VLOOKUP(D11,代號!$J:$K,2,0)))</f>
        <v/>
      </c>
      <c r="C11" s="120"/>
      <c r="D11" s="35" t="s">
        <v>282</v>
      </c>
      <c r="E11" s="44" t="s">
        <v>377</v>
      </c>
      <c r="F11" s="46"/>
      <c r="G11" s="46"/>
      <c r="H11" s="46"/>
      <c r="I11" s="46"/>
      <c r="J11" s="46"/>
      <c r="K11" s="46"/>
      <c r="L11" s="46"/>
      <c r="M11" s="46"/>
      <c r="N11" s="47"/>
      <c r="O11" s="76"/>
      <c r="P11" s="79" t="str">
        <f>IF(ISNA(VLOOKUP(D11,代號!$N:$O,2,0)),"",(VLOOKUP(D11,代號!$N:$O,2,0)))</f>
        <v xml:space="preserve">PlaySE(301001); </v>
      </c>
    </row>
    <row r="12" spans="2:20" s="33" customFormat="1">
      <c r="B12" s="70">
        <f>IF(ISNA(VLOOKUP(D12,代號!$J:$K,2,0)),"",(VLOOKUP(D12,代號!$J:$K,2,0)))</f>
        <v>10209001</v>
      </c>
      <c r="C12" s="121" t="s">
        <v>329</v>
      </c>
      <c r="D12" s="2" t="s">
        <v>100</v>
      </c>
      <c r="E12" s="45" t="s">
        <v>458</v>
      </c>
      <c r="F12" s="46"/>
      <c r="G12" s="46"/>
      <c r="H12" s="46"/>
      <c r="I12" s="46"/>
      <c r="J12" s="46"/>
      <c r="K12" s="46"/>
      <c r="L12" s="46"/>
      <c r="M12" s="46"/>
      <c r="N12" s="47">
        <f t="shared" si="0"/>
        <v>22</v>
      </c>
      <c r="O12" s="77" t="str">
        <f>$E$2&amp;"-"&amp;B12&amp;"-0"&amp;COUNTIF($B$9:B12,B12)&amp;"_tw"</f>
        <v>20200608-10209001-01_tw</v>
      </c>
      <c r="P12" s="79" t="str">
        <f>IF(ISNA(VLOOKUP(D12,代號!$N:$O,2,0)),"",(VLOOKUP(D12,代號!$N:$O,2,0)))</f>
        <v/>
      </c>
      <c r="R12" s="1"/>
    </row>
    <row r="13" spans="2:20" s="33" customFormat="1">
      <c r="B13" s="70"/>
      <c r="C13" s="121"/>
      <c r="D13" s="2" t="s">
        <v>425</v>
      </c>
      <c r="E13" s="45" t="s">
        <v>436</v>
      </c>
      <c r="F13" s="46"/>
      <c r="G13" s="46"/>
      <c r="H13" s="46"/>
      <c r="I13" s="46"/>
      <c r="J13" s="46"/>
      <c r="K13" s="46"/>
      <c r="L13" s="46"/>
      <c r="M13" s="46"/>
      <c r="N13" s="47">
        <f t="shared" si="0"/>
        <v>23</v>
      </c>
      <c r="O13" s="77"/>
      <c r="P13" s="79"/>
      <c r="R13" s="1"/>
    </row>
    <row r="14" spans="2:20">
      <c r="B14" s="70" t="str">
        <f>IF(ISNA(VLOOKUP(D14,代號!$J:$K,2,0)),"",(VLOOKUP(D14,代號!$J:$K,2,0)))</f>
        <v/>
      </c>
      <c r="C14" s="120"/>
      <c r="D14" s="35" t="s">
        <v>437</v>
      </c>
      <c r="E14" s="44" t="s">
        <v>377</v>
      </c>
      <c r="F14" s="46"/>
      <c r="G14" s="46"/>
      <c r="H14" s="46"/>
      <c r="I14" s="46"/>
      <c r="J14" s="46"/>
      <c r="K14" s="46"/>
      <c r="L14" s="46"/>
      <c r="M14" s="46"/>
      <c r="N14" s="47"/>
      <c r="O14" s="76"/>
      <c r="P14" s="79" t="str">
        <f>IF(ISNA(VLOOKUP(D14,代號!$N:$O,2,0)),"",(VLOOKUP(D14,代號!$N:$O,2,0)))</f>
        <v xml:space="preserve">PlaySE(301001); </v>
      </c>
    </row>
    <row r="15" spans="2:20" s="33" customFormat="1">
      <c r="B15" s="70">
        <f>IF(ISNA(VLOOKUP(D15,代號!$J:$K,2,0)),"",(VLOOKUP(D15,代號!$J:$K,2,0)))</f>
        <v>10209001</v>
      </c>
      <c r="C15" s="121" t="s">
        <v>329</v>
      </c>
      <c r="D15" s="2" t="s">
        <v>100</v>
      </c>
      <c r="E15" s="45" t="s">
        <v>450</v>
      </c>
      <c r="F15" s="46"/>
      <c r="G15" s="46"/>
      <c r="H15" s="46"/>
      <c r="I15" s="46"/>
      <c r="J15" s="46"/>
      <c r="K15" s="46"/>
      <c r="L15" s="46"/>
      <c r="M15" s="46"/>
      <c r="N15" s="47">
        <f t="shared" si="0"/>
        <v>23</v>
      </c>
      <c r="O15" s="77"/>
      <c r="P15" s="79"/>
      <c r="R15" s="1"/>
    </row>
    <row r="16" spans="2:20" s="33" customFormat="1">
      <c r="B16" s="70" t="str">
        <f>IF(ISNA(VLOOKUP(D16,代號!$J:$K,2,0)),"",(VLOOKUP(D16,代號!$J:$K,2,0)))</f>
        <v/>
      </c>
      <c r="C16" s="121"/>
      <c r="D16" s="35" t="s">
        <v>258</v>
      </c>
      <c r="E16" s="45"/>
      <c r="F16" s="46"/>
      <c r="G16" s="46"/>
      <c r="H16" s="46"/>
      <c r="I16" s="46"/>
      <c r="J16" s="46"/>
      <c r="K16" s="46"/>
      <c r="L16" s="46"/>
      <c r="M16" s="46"/>
      <c r="N16" s="47"/>
      <c r="O16" s="77" t="str">
        <f>$E$2&amp;"-"&amp;B16&amp;"-0"&amp;COUNTIF($B$9:B16,B16)&amp;"_tw"</f>
        <v>20200608--06_tw</v>
      </c>
      <c r="P16" s="79" t="str">
        <f>IF(ISNA(VLOOKUP(D16,代號!$N:$O,2,0)),"",(VLOOKUP(D16,代號!$N:$O,2,0)))</f>
        <v>ControlNPC(10209002,FadeIn,M);</v>
      </c>
      <c r="R16" s="1"/>
    </row>
    <row r="17" spans="2:18" s="33" customFormat="1">
      <c r="B17" s="70">
        <f>IF(ISNA(VLOOKUP(D17,代號!$J:$K,2,0)),"",(VLOOKUP(D17,代號!$J:$K,2,0)))</f>
        <v>10201006</v>
      </c>
      <c r="C17" s="126" t="s">
        <v>403</v>
      </c>
      <c r="D17" s="2" t="s">
        <v>145</v>
      </c>
      <c r="E17" s="45" t="s">
        <v>468</v>
      </c>
      <c r="F17" s="46"/>
      <c r="G17" s="46"/>
      <c r="H17" s="46"/>
      <c r="I17" s="46"/>
      <c r="J17" s="46"/>
      <c r="K17" s="46"/>
      <c r="L17" s="46"/>
      <c r="M17" s="46"/>
      <c r="N17" s="47">
        <f t="shared" si="0"/>
        <v>28</v>
      </c>
      <c r="O17" s="77" t="str">
        <f>$E$2&amp;"-"&amp;B17&amp;"-0"&amp;COUNTIF($B$9:B17,B17)&amp;"_tw"</f>
        <v>20200608-10201006-01_tw</v>
      </c>
      <c r="P17" s="79" t="str">
        <f>IF(ISNA(VLOOKUP(D17,代號!$N:$O,2,0)),"",(VLOOKUP(D17,代號!$N:$O,2,0)))</f>
        <v/>
      </c>
      <c r="R17" s="1"/>
    </row>
    <row r="18" spans="2:18" s="33" customFormat="1">
      <c r="B18" s="70">
        <f>IF(ISNA(VLOOKUP(D18,代號!$J:$K,2,0)),"",(VLOOKUP(D18,代號!$J:$K,2,0)))</f>
        <v>10201006</v>
      </c>
      <c r="C18" s="126" t="s">
        <v>403</v>
      </c>
      <c r="D18" s="2" t="s">
        <v>145</v>
      </c>
      <c r="E18" s="45" t="s">
        <v>438</v>
      </c>
      <c r="F18" s="46"/>
      <c r="G18" s="46"/>
      <c r="H18" s="46"/>
      <c r="I18" s="46"/>
      <c r="J18" s="46"/>
      <c r="K18" s="46"/>
      <c r="L18" s="46"/>
      <c r="M18" s="46"/>
      <c r="N18" s="47">
        <f t="shared" si="0"/>
        <v>15</v>
      </c>
      <c r="O18" s="77" t="str">
        <f>$E$2&amp;"-"&amp;B18&amp;"-0"&amp;COUNTIF($B$9:B18,B18)&amp;"_tw"</f>
        <v>20200608-10201006-02_tw</v>
      </c>
      <c r="P18" s="79" t="str">
        <f>IF(ISNA(VLOOKUP(D18,代號!$N:$O,2,0)),"",(VLOOKUP(D18,代號!$N:$O,2,0)))</f>
        <v/>
      </c>
      <c r="R18" s="1"/>
    </row>
    <row r="19" spans="2:18" s="33" customFormat="1">
      <c r="B19" s="70"/>
      <c r="C19" s="121"/>
      <c r="D19" s="2" t="s">
        <v>425</v>
      </c>
      <c r="E19" s="45" t="s">
        <v>440</v>
      </c>
      <c r="F19" s="46"/>
      <c r="G19" s="46"/>
      <c r="H19" s="46"/>
      <c r="I19" s="46"/>
      <c r="J19" s="46"/>
      <c r="K19" s="46"/>
      <c r="L19" s="46"/>
      <c r="M19" s="46"/>
      <c r="N19" s="47">
        <f t="shared" si="0"/>
        <v>20</v>
      </c>
      <c r="O19" s="77"/>
      <c r="P19" s="79"/>
      <c r="R19" s="1"/>
    </row>
    <row r="20" spans="2:18" s="33" customFormat="1">
      <c r="B20" s="70">
        <f>IF(ISNA(VLOOKUP(D20,代號!$J:$K,2,0)),"",(VLOOKUP(D20,代號!$J:$K,2,0)))</f>
        <v>10201006</v>
      </c>
      <c r="C20" s="126" t="s">
        <v>407</v>
      </c>
      <c r="D20" s="2" t="s">
        <v>145</v>
      </c>
      <c r="E20" s="45" t="s">
        <v>451</v>
      </c>
      <c r="F20" s="46"/>
      <c r="G20" s="46"/>
      <c r="H20" s="46"/>
      <c r="I20" s="46"/>
      <c r="J20" s="46"/>
      <c r="K20" s="46"/>
      <c r="L20" s="46"/>
      <c r="M20" s="46"/>
      <c r="N20" s="47">
        <f t="shared" si="0"/>
        <v>12</v>
      </c>
      <c r="O20" s="77" t="str">
        <f>$E$2&amp;"-"&amp;B20&amp;"-0"&amp;COUNTIF($B$9:B20,B20)&amp;"_tw"</f>
        <v>20200608-10201006-03_tw</v>
      </c>
      <c r="P20" s="79" t="str">
        <f>IF(ISNA(VLOOKUP(D20,代號!$N:$O,2,0)),"",(VLOOKUP(D20,代號!$N:$O,2,0)))</f>
        <v/>
      </c>
      <c r="R20" s="1"/>
    </row>
    <row r="21" spans="2:18" s="33" customFormat="1">
      <c r="B21" s="70">
        <f>IF(ISNA(VLOOKUP(D21,代號!$J:$K,2,0)),"",(VLOOKUP(D21,代號!$J:$K,2,0)))</f>
        <v>10209001</v>
      </c>
      <c r="C21" s="121" t="s">
        <v>239</v>
      </c>
      <c r="D21" s="2" t="s">
        <v>100</v>
      </c>
      <c r="E21" s="45" t="s">
        <v>460</v>
      </c>
      <c r="F21" s="46"/>
      <c r="G21" s="46"/>
      <c r="H21" s="46"/>
      <c r="I21" s="46"/>
      <c r="J21" s="46"/>
      <c r="K21" s="46"/>
      <c r="L21" s="46"/>
      <c r="M21" s="46"/>
      <c r="N21" s="47">
        <f t="shared" si="0"/>
        <v>15</v>
      </c>
      <c r="O21" s="77" t="str">
        <f>$E$2&amp;"-"&amp;B21&amp;"-0"&amp;COUNTIF($B$9:B21,B21)&amp;"_tw"</f>
        <v>20200608-10209001-03_tw</v>
      </c>
      <c r="P21" s="79" t="str">
        <f>IF(ISNA(VLOOKUP(D21,代號!$N:$O,2,0)),"",(VLOOKUP(D21,代號!$N:$O,2,0)))</f>
        <v/>
      </c>
      <c r="R21" s="1"/>
    </row>
    <row r="22" spans="2:18" s="33" customFormat="1">
      <c r="B22" s="70">
        <f>IF(ISNA(VLOOKUP(D22,代號!$J:$K,2,0)),"",(VLOOKUP(D22,代號!$J:$K,2,0)))</f>
        <v>10209001</v>
      </c>
      <c r="C22" s="121" t="s">
        <v>239</v>
      </c>
      <c r="D22" s="2" t="s">
        <v>100</v>
      </c>
      <c r="E22" s="45" t="s">
        <v>457</v>
      </c>
      <c r="F22" s="46"/>
      <c r="G22" s="46"/>
      <c r="H22" s="46"/>
      <c r="I22" s="46"/>
      <c r="J22" s="46"/>
      <c r="K22" s="46"/>
      <c r="L22" s="46"/>
      <c r="M22" s="46"/>
      <c r="N22" s="47">
        <f t="shared" ref="N22" si="1">LEN(E22)</f>
        <v>13</v>
      </c>
      <c r="O22" s="77" t="str">
        <f>$E$2&amp;"-"&amp;B22&amp;"-0"&amp;COUNTIF($B$9:B22,B22)&amp;"_tw"</f>
        <v>20200608-10209001-04_tw</v>
      </c>
      <c r="P22" s="79" t="str">
        <f>IF(ISNA(VLOOKUP(D22,代號!$N:$O,2,0)),"",(VLOOKUP(D22,代號!$N:$O,2,0)))</f>
        <v/>
      </c>
      <c r="R22" s="1"/>
    </row>
    <row r="23" spans="2:18" s="33" customFormat="1">
      <c r="B23" s="70">
        <f>IF(ISNA(VLOOKUP(D23,代號!$J:$K,2,0)),"",(VLOOKUP(D23,代號!$J:$K,2,0)))</f>
        <v>10201006</v>
      </c>
      <c r="C23" s="126" t="s">
        <v>403</v>
      </c>
      <c r="D23" s="2" t="s">
        <v>145</v>
      </c>
      <c r="E23" s="45" t="s">
        <v>456</v>
      </c>
      <c r="F23" s="46"/>
      <c r="G23" s="46"/>
      <c r="H23" s="46"/>
      <c r="I23" s="46"/>
      <c r="J23" s="46"/>
      <c r="K23" s="46"/>
      <c r="L23" s="46"/>
      <c r="M23" s="46"/>
      <c r="N23" s="47">
        <f t="shared" si="0"/>
        <v>29</v>
      </c>
      <c r="O23" s="77" t="str">
        <f>$E$2&amp;"-"&amp;B23&amp;"-0"&amp;COUNTIF($B$9:B23,B23)&amp;"_tw"</f>
        <v>20200608-10201006-04_tw</v>
      </c>
      <c r="P23" s="79" t="str">
        <f>IF(ISNA(VLOOKUP(D23,代號!$N:$O,2,0)),"",(VLOOKUP(D23,代號!$N:$O,2,0)))</f>
        <v/>
      </c>
      <c r="R23" s="1"/>
    </row>
    <row r="24" spans="2:18" s="33" customFormat="1">
      <c r="B24" s="70">
        <f>IF(ISNA(VLOOKUP(D24,代號!$J:$K,2,0)),"",(VLOOKUP(D24,代號!$J:$K,2,0)))</f>
        <v>10201006</v>
      </c>
      <c r="C24" s="126" t="s">
        <v>403</v>
      </c>
      <c r="D24" s="2" t="s">
        <v>145</v>
      </c>
      <c r="E24" s="45" t="s">
        <v>459</v>
      </c>
      <c r="F24" s="46"/>
      <c r="G24" s="46"/>
      <c r="H24" s="46"/>
      <c r="I24" s="46"/>
      <c r="J24" s="46"/>
      <c r="K24" s="46"/>
      <c r="L24" s="46"/>
      <c r="M24" s="46"/>
      <c r="N24" s="47">
        <f>LEN(E24)</f>
        <v>26</v>
      </c>
      <c r="O24" s="77" t="str">
        <f>$E$2&amp;"-"&amp;B24&amp;"-0"&amp;COUNTIF($B$9:B24,B24)&amp;"_tw"</f>
        <v>20200608-10201006-05_tw</v>
      </c>
      <c r="P24" s="79" t="str">
        <f>IF(ISNA(VLOOKUP(D24,代號!$N:$O,2,0)),"",(VLOOKUP(D24,代號!$N:$O,2,0)))</f>
        <v/>
      </c>
      <c r="R24" s="1"/>
    </row>
    <row r="25" spans="2:18" s="33" customFormat="1">
      <c r="B25" s="70">
        <f>IF(ISNA(VLOOKUP(D25,代號!$J:$K,2,0)),"",(VLOOKUP(D25,代號!$J:$K,2,0)))</f>
        <v>10201006</v>
      </c>
      <c r="C25" s="126" t="s">
        <v>405</v>
      </c>
      <c r="D25" s="2" t="s">
        <v>145</v>
      </c>
      <c r="E25" s="45" t="s">
        <v>461</v>
      </c>
      <c r="F25" s="46"/>
      <c r="G25" s="46"/>
      <c r="H25" s="46"/>
      <c r="I25" s="46"/>
      <c r="J25" s="46"/>
      <c r="K25" s="46"/>
      <c r="L25" s="46"/>
      <c r="M25" s="46"/>
      <c r="N25" s="47">
        <f>LEN(E25)</f>
        <v>13</v>
      </c>
      <c r="O25" s="77" t="str">
        <f>$E$2&amp;"-"&amp;B25&amp;"-0"&amp;COUNTIF($B$9:B25,B25)&amp;"_tw"</f>
        <v>20200608-10201006-06_tw</v>
      </c>
      <c r="P25" s="79" t="str">
        <f>IF(ISNA(VLOOKUP(D25,代號!$N:$O,2,0)),"",(VLOOKUP(D25,代號!$N:$O,2,0)))</f>
        <v/>
      </c>
      <c r="R25" s="1"/>
    </row>
    <row r="26" spans="2:18" s="33" customFormat="1">
      <c r="B26" s="70">
        <f>IF(ISNA(VLOOKUP(D26,代號!$J:$K,2,0)),"",(VLOOKUP(D26,代號!$J:$K,2,0)))</f>
        <v>10209001</v>
      </c>
      <c r="C26" s="121" t="s">
        <v>329</v>
      </c>
      <c r="D26" s="2" t="s">
        <v>397</v>
      </c>
      <c r="E26" s="45" t="s">
        <v>475</v>
      </c>
      <c r="F26" s="46"/>
      <c r="G26" s="46"/>
      <c r="H26" s="46"/>
      <c r="I26" s="46"/>
      <c r="J26" s="46"/>
      <c r="K26" s="46"/>
      <c r="L26" s="46"/>
      <c r="M26" s="46"/>
      <c r="N26" s="47">
        <f>LEN(E26)</f>
        <v>22</v>
      </c>
      <c r="O26" s="77" t="str">
        <f>$E$2&amp;"-"&amp;B26&amp;"-0"&amp;COUNTIF($B$9:B26,B26)&amp;"_tw"</f>
        <v>20200608-10209001-05_tw</v>
      </c>
      <c r="P26" s="79"/>
      <c r="R26" s="1"/>
    </row>
    <row r="27" spans="2:18" s="33" customFormat="1">
      <c r="B27" s="70"/>
      <c r="C27" s="121" t="s">
        <v>239</v>
      </c>
      <c r="D27" s="2" t="s">
        <v>397</v>
      </c>
      <c r="E27" s="45" t="s">
        <v>476</v>
      </c>
      <c r="F27" s="46"/>
      <c r="G27" s="46"/>
      <c r="H27" s="46"/>
      <c r="I27" s="46"/>
      <c r="J27" s="46"/>
      <c r="K27" s="46"/>
      <c r="L27" s="46"/>
      <c r="M27" s="46"/>
      <c r="N27" s="47">
        <f>LEN(E27)</f>
        <v>17</v>
      </c>
      <c r="O27" s="77"/>
      <c r="P27" s="79"/>
      <c r="R27" s="1"/>
    </row>
    <row r="28" spans="2:18" s="33" customFormat="1">
      <c r="B28" s="70">
        <f>IF(ISNA(VLOOKUP(D28,代號!$J:$K,2,0)),"",(VLOOKUP(D28,代號!$J:$K,2,0)))</f>
        <v>10201006</v>
      </c>
      <c r="C28" s="126" t="s">
        <v>405</v>
      </c>
      <c r="D28" s="2" t="s">
        <v>145</v>
      </c>
      <c r="E28" s="45" t="s">
        <v>477</v>
      </c>
      <c r="F28" s="46"/>
      <c r="G28" s="46"/>
      <c r="H28" s="46"/>
      <c r="I28" s="46"/>
      <c r="J28" s="46"/>
      <c r="K28" s="46"/>
      <c r="L28" s="46"/>
      <c r="M28" s="46"/>
      <c r="N28" s="47">
        <f>LEN(E28)</f>
        <v>20</v>
      </c>
      <c r="O28" s="77" t="str">
        <f>$E$2&amp;"-"&amp;B28&amp;"-0"&amp;COUNTIF($B$9:B28,B28)&amp;"_tw"</f>
        <v>20200608-10201006-07_tw</v>
      </c>
      <c r="P28" s="79" t="str">
        <f>IF(ISNA(VLOOKUP(D28,代號!$N:$O,2,0)),"",(VLOOKUP(D28,代號!$N:$O,2,0)))</f>
        <v/>
      </c>
      <c r="R28" s="1"/>
    </row>
    <row r="29" spans="2:18" s="33" customFormat="1">
      <c r="B29" s="70"/>
      <c r="C29" s="121"/>
      <c r="D29" s="2"/>
      <c r="E29" s="45"/>
      <c r="F29" s="46"/>
      <c r="G29" s="46"/>
      <c r="H29" s="46"/>
      <c r="I29" s="46"/>
      <c r="J29" s="46"/>
      <c r="K29" s="46"/>
      <c r="L29" s="46"/>
      <c r="M29" s="46"/>
      <c r="N29" s="47"/>
      <c r="O29" s="77"/>
      <c r="P29" s="79"/>
      <c r="R29" s="1"/>
    </row>
    <row r="30" spans="2:18" s="33" customFormat="1">
      <c r="B30" s="70"/>
      <c r="C30" s="121"/>
      <c r="D30" s="2"/>
      <c r="E30" s="45"/>
      <c r="F30" s="46"/>
      <c r="G30" s="46"/>
      <c r="H30" s="46"/>
      <c r="I30" s="46"/>
      <c r="J30" s="46"/>
      <c r="K30" s="46"/>
      <c r="L30" s="46"/>
      <c r="M30" s="46"/>
      <c r="N30" s="47"/>
      <c r="O30" s="77"/>
      <c r="P30" s="79"/>
      <c r="R30" s="1"/>
    </row>
    <row r="31" spans="2:18" s="33" customFormat="1">
      <c r="B31" s="70"/>
      <c r="C31" s="121"/>
      <c r="D31" s="2"/>
      <c r="E31" s="45"/>
      <c r="F31" s="46"/>
      <c r="G31" s="46"/>
      <c r="H31" s="46"/>
      <c r="I31" s="46"/>
      <c r="J31" s="46"/>
      <c r="K31" s="46"/>
      <c r="L31" s="46"/>
      <c r="M31" s="46"/>
      <c r="N31" s="47"/>
      <c r="O31" s="77"/>
      <c r="P31" s="79"/>
      <c r="R31" s="1"/>
    </row>
    <row r="32" spans="2:18" s="33" customFormat="1">
      <c r="B32" s="70"/>
      <c r="C32" s="121"/>
      <c r="D32" s="2"/>
      <c r="E32" s="45"/>
      <c r="F32" s="46"/>
      <c r="G32" s="46"/>
      <c r="H32" s="46"/>
      <c r="I32" s="46"/>
      <c r="J32" s="46"/>
      <c r="K32" s="46"/>
      <c r="L32" s="46"/>
      <c r="M32" s="46"/>
      <c r="N32" s="47"/>
      <c r="O32" s="77"/>
      <c r="P32" s="79"/>
      <c r="R32" s="1"/>
    </row>
    <row r="33" spans="2:18" s="33" customFormat="1">
      <c r="B33" s="70"/>
      <c r="C33" s="121"/>
      <c r="D33" s="2"/>
      <c r="E33" s="45"/>
      <c r="F33" s="46"/>
      <c r="G33" s="46"/>
      <c r="H33" s="46"/>
      <c r="I33" s="46"/>
      <c r="J33" s="46"/>
      <c r="K33" s="46"/>
      <c r="L33" s="46"/>
      <c r="M33" s="46"/>
      <c r="N33" s="47"/>
      <c r="O33" s="77"/>
      <c r="P33" s="79"/>
      <c r="R33" s="1"/>
    </row>
    <row r="34" spans="2:18" s="33" customFormat="1">
      <c r="B34" s="70"/>
      <c r="C34" s="122"/>
      <c r="D34" s="2"/>
      <c r="E34" s="45"/>
      <c r="F34" s="46"/>
      <c r="G34" s="46"/>
      <c r="H34" s="46"/>
      <c r="I34" s="46"/>
      <c r="J34" s="46"/>
      <c r="K34" s="46"/>
      <c r="L34" s="46"/>
      <c r="M34" s="46"/>
      <c r="N34" s="47"/>
      <c r="O34" s="77"/>
      <c r="P34" s="79"/>
      <c r="R34" s="1"/>
    </row>
    <row r="35" spans="2:18" s="33" customFormat="1">
      <c r="B35" s="70"/>
      <c r="C35" s="122"/>
      <c r="D35" s="2"/>
      <c r="E35" s="45"/>
      <c r="F35" s="46"/>
      <c r="G35" s="46"/>
      <c r="H35" s="46"/>
      <c r="I35" s="46"/>
      <c r="J35" s="46"/>
      <c r="K35" s="46"/>
      <c r="L35" s="46"/>
      <c r="M35" s="46"/>
      <c r="N35" s="47"/>
      <c r="O35" s="77"/>
      <c r="P35" s="79"/>
      <c r="R35" s="1"/>
    </row>
    <row r="36" spans="2:18" s="33" customFormat="1">
      <c r="B36" s="70"/>
      <c r="C36" s="122"/>
      <c r="D36" s="2"/>
      <c r="E36" s="45"/>
      <c r="F36" s="46"/>
      <c r="G36" s="46"/>
      <c r="H36" s="46"/>
      <c r="I36" s="46"/>
      <c r="J36" s="46"/>
      <c r="K36" s="46"/>
      <c r="L36" s="46"/>
      <c r="M36" s="46"/>
      <c r="N36" s="47"/>
      <c r="O36" s="77"/>
      <c r="P36" s="79"/>
      <c r="R36" s="1"/>
    </row>
    <row r="37" spans="2:18" s="33" customFormat="1">
      <c r="B37" s="70"/>
      <c r="C37" s="122"/>
      <c r="D37" s="2"/>
      <c r="E37" s="45"/>
      <c r="F37" s="46"/>
      <c r="G37" s="46"/>
      <c r="H37" s="46"/>
      <c r="I37" s="46"/>
      <c r="J37" s="46"/>
      <c r="K37" s="46"/>
      <c r="L37" s="46"/>
      <c r="M37" s="46"/>
      <c r="N37" s="47"/>
      <c r="O37" s="77"/>
      <c r="P37" s="79"/>
      <c r="R37" s="1"/>
    </row>
    <row r="38" spans="2:18" s="33" customFormat="1">
      <c r="B38" s="70" t="str">
        <f>IF(ISNA(VLOOKUP(D38,代號!$J:$K,2,0)),"",(VLOOKUP(D38,代號!$J:$K,2,0)))</f>
        <v/>
      </c>
      <c r="C38" s="122"/>
      <c r="D38" s="2"/>
      <c r="E38" s="126" t="s">
        <v>403</v>
      </c>
      <c r="F38" s="46"/>
      <c r="G38" s="46"/>
      <c r="H38" s="46"/>
      <c r="I38" s="46"/>
      <c r="J38" s="46"/>
      <c r="K38" s="46"/>
      <c r="L38" s="46"/>
      <c r="M38" s="46"/>
      <c r="N38" s="47"/>
      <c r="O38" s="77"/>
      <c r="P38" s="79" t="str">
        <f>IF(ISNA(VLOOKUP(D38,代號!$N:$O,2,0)),"",(VLOOKUP(D38,代號!$N:$O,2,0)))</f>
        <v/>
      </c>
      <c r="R38" s="1"/>
    </row>
    <row r="39" spans="2:18" s="33" customFormat="1">
      <c r="B39" s="70" t="str">
        <f>IF(ISNA(VLOOKUP(D39,代號!$J:$K,2,0)),"",(VLOOKUP(D39,代號!$J:$K,2,0)))</f>
        <v/>
      </c>
      <c r="C39" s="121"/>
      <c r="D39" s="2"/>
      <c r="E39" s="126" t="s">
        <v>404</v>
      </c>
      <c r="F39" s="46"/>
      <c r="G39" s="46"/>
      <c r="H39" s="46"/>
      <c r="I39" s="46"/>
      <c r="J39" s="46"/>
      <c r="K39" s="46"/>
      <c r="L39" s="46"/>
      <c r="M39" s="46"/>
      <c r="N39" s="47"/>
      <c r="O39" s="77"/>
      <c r="P39" s="79" t="str">
        <f>IF(ISNA(VLOOKUP(D39,代號!$N:$O,2,0)),"",(VLOOKUP(D39,代號!$N:$O,2,0)))</f>
        <v/>
      </c>
      <c r="R39" s="1"/>
    </row>
    <row r="40" spans="2:18" s="33" customFormat="1">
      <c r="B40" s="70"/>
      <c r="C40" s="121"/>
      <c r="D40" s="2"/>
      <c r="E40" s="126" t="s">
        <v>405</v>
      </c>
      <c r="F40" s="46"/>
      <c r="G40" s="46"/>
      <c r="H40" s="46"/>
      <c r="I40" s="46"/>
      <c r="J40" s="46"/>
      <c r="K40" s="46"/>
      <c r="L40" s="46"/>
      <c r="M40" s="46"/>
      <c r="N40" s="47"/>
      <c r="O40" s="77"/>
      <c r="P40" s="79" t="str">
        <f>IF(ISNA(VLOOKUP(D40,代號!$N:$O,2,0)),"",(VLOOKUP(D40,代號!$N:$O,2,0)))</f>
        <v/>
      </c>
      <c r="R40" s="1"/>
    </row>
    <row r="41" spans="2:18" s="33" customFormat="1">
      <c r="B41" s="70"/>
      <c r="C41" s="121"/>
      <c r="D41" s="2"/>
      <c r="E41" s="126" t="s">
        <v>406</v>
      </c>
      <c r="F41" s="46"/>
      <c r="G41" s="46"/>
      <c r="H41" s="46"/>
      <c r="I41" s="46"/>
      <c r="J41" s="46"/>
      <c r="K41" s="46"/>
      <c r="L41" s="46"/>
      <c r="M41" s="46"/>
      <c r="N41" s="47"/>
      <c r="O41" s="77"/>
      <c r="P41" s="79" t="str">
        <f>IF(ISNA(VLOOKUP(D41,代號!$N:$O,2,0)),"",(VLOOKUP(D41,代號!$N:$O,2,0)))</f>
        <v/>
      </c>
      <c r="R41" s="1"/>
    </row>
    <row r="42" spans="2:18" s="33" customFormat="1">
      <c r="B42" s="70" t="str">
        <f>IF(ISNA(VLOOKUP(D42,代號!$J:$K,2,0)),"",(VLOOKUP(D42,代號!$J:$K,2,0)))</f>
        <v/>
      </c>
      <c r="C42" s="121"/>
      <c r="D42" s="2"/>
      <c r="E42" s="126" t="s">
        <v>407</v>
      </c>
      <c r="F42" s="46"/>
      <c r="G42" s="46"/>
      <c r="H42" s="46"/>
      <c r="I42" s="46"/>
      <c r="J42" s="46"/>
      <c r="K42" s="46"/>
      <c r="L42" s="46"/>
      <c r="M42" s="46"/>
      <c r="N42" s="47"/>
      <c r="O42" s="77"/>
      <c r="P42" s="79" t="str">
        <f>IF(ISNA(VLOOKUP(D42,代號!$N:$O,2,0)),"",(VLOOKUP(D42,代號!$N:$O,2,0)))</f>
        <v/>
      </c>
      <c r="R42" s="1"/>
    </row>
    <row r="43" spans="2:18" s="33" customFormat="1">
      <c r="B43" s="70"/>
      <c r="C43" s="121"/>
      <c r="D43" s="35"/>
      <c r="E43" s="126" t="s">
        <v>408</v>
      </c>
      <c r="F43" s="46"/>
      <c r="G43" s="46"/>
      <c r="H43" s="46"/>
      <c r="I43" s="46"/>
      <c r="J43" s="46"/>
      <c r="K43" s="46"/>
      <c r="L43" s="46"/>
      <c r="M43" s="46"/>
      <c r="N43" s="47"/>
      <c r="O43" s="77"/>
      <c r="P43" s="79" t="str">
        <f>IF(ISNA(VLOOKUP(D43,代號!$N:$O,2,0)),"",(VLOOKUP(D43,代號!$N:$O,2,0)))</f>
        <v/>
      </c>
      <c r="R43" s="1"/>
    </row>
    <row r="44" spans="2:18" s="33" customFormat="1">
      <c r="B44" s="70"/>
      <c r="C44" s="121"/>
      <c r="D44" s="35"/>
      <c r="E44" s="126" t="s">
        <v>364</v>
      </c>
      <c r="F44" s="46"/>
      <c r="G44" s="46"/>
      <c r="H44" s="46"/>
      <c r="I44" s="46"/>
      <c r="J44" s="46"/>
      <c r="K44" s="46"/>
      <c r="L44" s="46"/>
      <c r="M44" s="46"/>
      <c r="N44" s="47"/>
      <c r="O44" s="77"/>
      <c r="P44" s="79" t="str">
        <f>IF(ISNA(VLOOKUP(D44,代號!$N:$O,2,0)),"",(VLOOKUP(D44,代號!$N:$O,2,0)))</f>
        <v/>
      </c>
      <c r="R44" s="1"/>
    </row>
    <row r="45" spans="2:18" s="33" customFormat="1">
      <c r="B45" s="70" t="str">
        <f>IF(ISNA(VLOOKUP(D45,代號!$J:$K,2,0)),"",(VLOOKUP(D45,代號!$J:$K,2,0)))</f>
        <v/>
      </c>
      <c r="C45" s="121"/>
      <c r="D45" s="2"/>
      <c r="E45" s="45"/>
      <c r="F45" s="46"/>
      <c r="G45" s="46"/>
      <c r="H45" s="46"/>
      <c r="I45" s="46"/>
      <c r="J45" s="46"/>
      <c r="K45" s="46"/>
      <c r="L45" s="46"/>
      <c r="M45" s="46"/>
      <c r="N45" s="47"/>
      <c r="O45" s="77"/>
      <c r="P45" s="79" t="str">
        <f>IF(ISNA(VLOOKUP(D45,代號!$N:$O,2,0)),"",(VLOOKUP(D45,代號!$N:$O,2,0)))</f>
        <v/>
      </c>
      <c r="R45" s="1"/>
    </row>
    <row r="46" spans="2:18" s="33" customFormat="1">
      <c r="B46" s="70" t="str">
        <f>IF(ISNA(VLOOKUP(D46,代號!$J:$K,2,0)),"",(VLOOKUP(D46,代號!$J:$K,2,0)))</f>
        <v/>
      </c>
      <c r="C46" s="121"/>
      <c r="D46" s="2"/>
      <c r="E46" s="45"/>
      <c r="F46" s="46"/>
      <c r="G46" s="46"/>
      <c r="H46" s="46"/>
      <c r="I46" s="46"/>
      <c r="J46" s="46"/>
      <c r="K46" s="46"/>
      <c r="L46" s="46"/>
      <c r="M46" s="46"/>
      <c r="N46" s="47"/>
      <c r="O46" s="77"/>
      <c r="P46" s="79" t="str">
        <f>IF(ISNA(VLOOKUP(D46,代號!$N:$O,2,0)),"",(VLOOKUP(D46,代號!$N:$O,2,0)))</f>
        <v/>
      </c>
      <c r="R46" s="1"/>
    </row>
    <row r="47" spans="2:18" s="33" customFormat="1">
      <c r="B47" s="70" t="str">
        <f>IF(ISNA(VLOOKUP(D47,代號!$J:$K,2,0)),"",(VLOOKUP(D47,代號!$J:$K,2,0)))</f>
        <v/>
      </c>
      <c r="C47" s="121"/>
      <c r="D47" s="2"/>
      <c r="E47" s="45"/>
      <c r="F47" s="46"/>
      <c r="G47" s="46"/>
      <c r="H47" s="46"/>
      <c r="I47" s="46"/>
      <c r="J47" s="46"/>
      <c r="K47" s="46"/>
      <c r="L47" s="46"/>
      <c r="M47" s="46"/>
      <c r="N47" s="47"/>
      <c r="O47" s="77"/>
      <c r="P47" s="79" t="str">
        <f>IF(ISNA(VLOOKUP(D47,代號!$N:$O,2,0)),"",(VLOOKUP(D47,代號!$N:$O,2,0)))</f>
        <v/>
      </c>
      <c r="R47" s="1"/>
    </row>
    <row r="48" spans="2:18" s="33" customFormat="1">
      <c r="B48" s="70" t="str">
        <f>IF(ISNA(VLOOKUP(D48,代號!$J:$K,2,0)),"",(VLOOKUP(D48,代號!$J:$K,2,0)))</f>
        <v/>
      </c>
      <c r="C48" s="121"/>
      <c r="D48" s="2"/>
      <c r="E48" s="45"/>
      <c r="F48" s="46"/>
      <c r="G48" s="46"/>
      <c r="H48" s="46"/>
      <c r="I48" s="46"/>
      <c r="J48" s="46"/>
      <c r="K48" s="46"/>
      <c r="L48" s="46"/>
      <c r="M48" s="46"/>
      <c r="N48" s="47"/>
      <c r="O48" s="77"/>
      <c r="P48" s="79" t="str">
        <f>IF(ISNA(VLOOKUP(D48,代號!$N:$O,2,0)),"",(VLOOKUP(D48,代號!$N:$O,2,0)))</f>
        <v/>
      </c>
      <c r="R48" s="1"/>
    </row>
    <row r="49" spans="1:18" s="33" customFormat="1">
      <c r="B49" s="70" t="str">
        <f>IF(ISNA(VLOOKUP(D49,代號!$J:$K,2,0)),"",(VLOOKUP(D49,代號!$J:$K,2,0)))</f>
        <v/>
      </c>
      <c r="C49" s="121"/>
      <c r="D49" s="2"/>
      <c r="E49" s="45"/>
      <c r="F49" s="46"/>
      <c r="G49" s="46"/>
      <c r="H49" s="46"/>
      <c r="I49" s="46"/>
      <c r="J49" s="46"/>
      <c r="K49" s="46"/>
      <c r="L49" s="46"/>
      <c r="M49" s="46"/>
      <c r="N49" s="47"/>
      <c r="O49" s="77"/>
      <c r="P49" s="79" t="str">
        <f>IF(ISNA(VLOOKUP(D49,代號!$N:$O,2,0)),"",(VLOOKUP(D49,代號!$N:$O,2,0)))</f>
        <v/>
      </c>
      <c r="R49" s="1"/>
    </row>
    <row r="50" spans="1:18" s="33" customFormat="1">
      <c r="B50" s="70" t="str">
        <f>IF(ISNA(VLOOKUP(D50,代號!$J:$K,2,0)),"",(VLOOKUP(D50,代號!$J:$K,2,0)))</f>
        <v/>
      </c>
      <c r="C50" s="121"/>
      <c r="D50" s="2"/>
      <c r="E50" s="45"/>
      <c r="F50" s="46"/>
      <c r="G50" s="46"/>
      <c r="H50" s="46"/>
      <c r="I50" s="46"/>
      <c r="J50" s="46"/>
      <c r="K50" s="46"/>
      <c r="L50" s="46"/>
      <c r="M50" s="46"/>
      <c r="N50" s="47"/>
      <c r="O50" s="77"/>
      <c r="P50" s="79" t="str">
        <f>IF(ISNA(VLOOKUP(D50,代號!$N:$O,2,0)),"",(VLOOKUP(D50,代號!$N:$O,2,0)))</f>
        <v/>
      </c>
      <c r="R50" s="1"/>
    </row>
    <row r="51" spans="1:18" s="33" customFormat="1">
      <c r="B51" s="70"/>
      <c r="C51" s="121"/>
      <c r="D51" s="2"/>
      <c r="E51" s="45"/>
      <c r="F51" s="46"/>
      <c r="G51" s="46"/>
      <c r="H51" s="46"/>
      <c r="I51" s="46"/>
      <c r="J51" s="46"/>
      <c r="K51" s="46"/>
      <c r="L51" s="46"/>
      <c r="M51" s="46"/>
      <c r="N51" s="47"/>
      <c r="O51" s="77"/>
      <c r="P51" s="79"/>
      <c r="R51" s="1"/>
    </row>
    <row r="52" spans="1:18" s="33" customFormat="1">
      <c r="B52" s="70"/>
      <c r="C52" s="121"/>
      <c r="D52" s="2"/>
      <c r="E52" s="45"/>
      <c r="F52" s="46"/>
      <c r="G52" s="46"/>
      <c r="H52" s="46"/>
      <c r="I52" s="46"/>
      <c r="J52" s="46"/>
      <c r="K52" s="46"/>
      <c r="L52" s="46"/>
      <c r="M52" s="46"/>
      <c r="N52" s="47"/>
      <c r="O52" s="77"/>
      <c r="P52" s="79"/>
      <c r="R52" s="1"/>
    </row>
    <row r="53" spans="1:18" s="33" customFormat="1">
      <c r="B53" s="70"/>
      <c r="C53" s="121"/>
      <c r="D53" s="2"/>
      <c r="E53" s="45"/>
      <c r="F53" s="46"/>
      <c r="G53" s="46"/>
      <c r="H53" s="46"/>
      <c r="I53" s="46"/>
      <c r="J53" s="46"/>
      <c r="K53" s="46"/>
      <c r="L53" s="46"/>
      <c r="M53" s="46"/>
      <c r="N53" s="47"/>
      <c r="O53" s="77"/>
      <c r="P53" s="79"/>
      <c r="R53" s="1"/>
    </row>
    <row r="54" spans="1:18" s="33" customFormat="1">
      <c r="B54" s="70"/>
      <c r="C54" s="121"/>
      <c r="D54" s="2"/>
      <c r="E54" s="45"/>
      <c r="F54" s="46"/>
      <c r="G54" s="46"/>
      <c r="H54" s="46"/>
      <c r="I54" s="46"/>
      <c r="J54" s="46"/>
      <c r="K54" s="46"/>
      <c r="L54" s="46"/>
      <c r="M54" s="46"/>
      <c r="N54" s="47"/>
      <c r="O54" s="77"/>
      <c r="P54" s="79"/>
      <c r="R54" s="1"/>
    </row>
    <row r="55" spans="1:18" s="33" customFormat="1">
      <c r="B55" s="70"/>
      <c r="C55" s="121"/>
      <c r="D55" s="2"/>
      <c r="E55" s="45"/>
      <c r="F55" s="46"/>
      <c r="G55" s="46"/>
      <c r="H55" s="46"/>
      <c r="I55" s="46"/>
      <c r="J55" s="46"/>
      <c r="K55" s="46"/>
      <c r="L55" s="46"/>
      <c r="M55" s="46"/>
      <c r="N55" s="47"/>
      <c r="O55" s="77"/>
      <c r="P55" s="79"/>
      <c r="R55" s="1"/>
    </row>
    <row r="56" spans="1:18" s="33" customFormat="1">
      <c r="B56" s="70"/>
      <c r="C56" s="121"/>
      <c r="D56" s="2"/>
      <c r="E56" s="45"/>
      <c r="F56" s="46"/>
      <c r="G56" s="46"/>
      <c r="H56" s="46"/>
      <c r="I56" s="46"/>
      <c r="J56" s="46"/>
      <c r="K56" s="46"/>
      <c r="L56" s="46"/>
      <c r="M56" s="46"/>
      <c r="N56" s="47"/>
      <c r="O56" s="77"/>
      <c r="P56" s="79"/>
      <c r="R56" s="1"/>
    </row>
    <row r="57" spans="1:18" s="33" customFormat="1">
      <c r="B57" s="70"/>
      <c r="C57" s="121"/>
      <c r="D57" s="2"/>
      <c r="E57" s="45"/>
      <c r="F57" s="46"/>
      <c r="G57" s="46"/>
      <c r="H57" s="46"/>
      <c r="I57" s="46"/>
      <c r="J57" s="46"/>
      <c r="K57" s="46"/>
      <c r="L57" s="46"/>
      <c r="M57" s="46"/>
      <c r="N57" s="47"/>
      <c r="O57" s="77"/>
      <c r="P57" s="79"/>
      <c r="R57" s="1"/>
    </row>
    <row r="58" spans="1:18" s="33" customFormat="1">
      <c r="B58" s="70"/>
      <c r="C58" s="121"/>
      <c r="D58" s="2"/>
      <c r="E58" s="45"/>
      <c r="F58" s="46"/>
      <c r="G58" s="46"/>
      <c r="H58" s="46"/>
      <c r="I58" s="46"/>
      <c r="J58" s="46"/>
      <c r="K58" s="46"/>
      <c r="L58" s="46"/>
      <c r="M58" s="46"/>
      <c r="N58" s="47"/>
      <c r="O58" s="77"/>
      <c r="P58" s="79"/>
      <c r="R58" s="1"/>
    </row>
    <row r="59" spans="1:18" s="33" customFormat="1">
      <c r="B59" s="70"/>
      <c r="C59" s="121"/>
      <c r="D59" s="2"/>
      <c r="E59" s="45"/>
      <c r="F59" s="46"/>
      <c r="G59" s="46"/>
      <c r="H59" s="46"/>
      <c r="I59" s="46"/>
      <c r="J59" s="46"/>
      <c r="K59" s="46"/>
      <c r="L59" s="46"/>
      <c r="M59" s="46"/>
      <c r="N59" s="47"/>
      <c r="O59" s="77"/>
      <c r="P59" s="79"/>
      <c r="R59" s="1"/>
    </row>
    <row r="60" spans="1:18" s="33" customFormat="1">
      <c r="B60" s="70"/>
      <c r="C60" s="121"/>
      <c r="D60" s="2"/>
      <c r="E60" s="45"/>
      <c r="F60" s="46"/>
      <c r="G60" s="46"/>
      <c r="H60" s="46"/>
      <c r="I60" s="46"/>
      <c r="J60" s="46"/>
      <c r="K60" s="46"/>
      <c r="L60" s="46"/>
      <c r="M60" s="46"/>
      <c r="N60" s="47"/>
      <c r="O60" s="77"/>
      <c r="P60" s="79"/>
      <c r="R60" s="1"/>
    </row>
    <row r="61" spans="1:18" s="33" customFormat="1">
      <c r="B61" s="70"/>
      <c r="C61" s="121"/>
      <c r="D61" s="2"/>
      <c r="E61" s="45"/>
      <c r="F61" s="46"/>
      <c r="G61" s="46"/>
      <c r="H61" s="46"/>
      <c r="I61" s="46"/>
      <c r="J61" s="46"/>
      <c r="K61" s="46"/>
      <c r="L61" s="46"/>
      <c r="M61" s="46"/>
      <c r="N61" s="47"/>
      <c r="O61" s="77"/>
      <c r="P61" s="79"/>
      <c r="R61" s="1"/>
    </row>
    <row r="62" spans="1:18" s="33" customFormat="1">
      <c r="B62" s="70"/>
      <c r="C62" s="121"/>
      <c r="D62" s="2"/>
      <c r="E62" s="45"/>
      <c r="F62" s="46"/>
      <c r="G62" s="46"/>
      <c r="H62" s="46"/>
      <c r="I62" s="46"/>
      <c r="J62" s="46"/>
      <c r="K62" s="46"/>
      <c r="L62" s="46"/>
      <c r="M62" s="46"/>
      <c r="N62" s="47"/>
      <c r="O62" s="77"/>
      <c r="P62" s="79"/>
      <c r="R62" s="1"/>
    </row>
    <row r="63" spans="1:18" s="3" customFormat="1">
      <c r="A63" s="33"/>
      <c r="B63" s="70"/>
      <c r="C63" s="121"/>
      <c r="D63" s="2"/>
      <c r="E63" s="45"/>
      <c r="F63" s="46"/>
      <c r="G63" s="46"/>
      <c r="H63" s="46"/>
      <c r="I63" s="46"/>
      <c r="J63" s="46"/>
      <c r="K63" s="46"/>
      <c r="L63" s="46"/>
      <c r="M63" s="46"/>
      <c r="N63" s="47"/>
      <c r="O63" s="77"/>
      <c r="P63" s="79"/>
    </row>
    <row r="64" spans="1:18" s="33" customFormat="1">
      <c r="B64" s="70"/>
      <c r="C64" s="121"/>
      <c r="D64" s="2"/>
      <c r="E64" s="45"/>
      <c r="F64" s="46"/>
      <c r="G64" s="46"/>
      <c r="H64" s="46"/>
      <c r="I64" s="46"/>
      <c r="J64" s="46"/>
      <c r="K64" s="46"/>
      <c r="L64" s="46"/>
      <c r="M64" s="46"/>
      <c r="N64" s="47"/>
      <c r="O64" s="77"/>
      <c r="P64" s="79"/>
      <c r="R64" s="1"/>
    </row>
    <row r="65" spans="1:19" s="33" customFormat="1">
      <c r="B65" s="70"/>
      <c r="C65" s="121"/>
      <c r="D65" s="2"/>
      <c r="E65" s="45"/>
      <c r="F65" s="46"/>
      <c r="G65" s="46"/>
      <c r="H65" s="46"/>
      <c r="I65" s="46"/>
      <c r="J65" s="46"/>
      <c r="K65" s="46"/>
      <c r="L65" s="46"/>
      <c r="M65" s="46"/>
      <c r="N65" s="47"/>
      <c r="O65" s="77"/>
      <c r="P65" s="79"/>
      <c r="R65" s="1"/>
    </row>
    <row r="66" spans="1:19" s="33" customFormat="1">
      <c r="B66" s="70"/>
      <c r="C66" s="121"/>
      <c r="D66" s="2"/>
      <c r="E66" s="45"/>
      <c r="F66" s="46"/>
      <c r="G66" s="46"/>
      <c r="H66" s="46"/>
      <c r="I66" s="46"/>
      <c r="J66" s="46"/>
      <c r="K66" s="46"/>
      <c r="L66" s="46"/>
      <c r="M66" s="46"/>
      <c r="N66" s="47"/>
      <c r="O66" s="77"/>
      <c r="P66" s="79"/>
      <c r="R66" s="1"/>
    </row>
    <row r="67" spans="1:19" s="3" customFormat="1">
      <c r="A67" s="33"/>
      <c r="B67" s="70"/>
      <c r="C67" s="121"/>
      <c r="D67" s="2"/>
      <c r="E67" s="45"/>
      <c r="F67" s="46"/>
      <c r="G67" s="46"/>
      <c r="H67" s="46"/>
      <c r="I67" s="46"/>
      <c r="J67" s="46"/>
      <c r="K67" s="46"/>
      <c r="L67" s="46"/>
      <c r="M67" s="46"/>
      <c r="N67" s="47"/>
      <c r="O67" s="77"/>
      <c r="P67" s="79"/>
    </row>
    <row r="68" spans="1:19" s="3" customFormat="1">
      <c r="A68" s="33"/>
      <c r="B68" s="70"/>
      <c r="C68" s="121"/>
      <c r="D68" s="2"/>
      <c r="E68" s="45"/>
      <c r="F68" s="46"/>
      <c r="G68" s="46"/>
      <c r="H68" s="46"/>
      <c r="I68" s="46"/>
      <c r="J68" s="46"/>
      <c r="K68" s="46"/>
      <c r="L68" s="46"/>
      <c r="M68" s="46"/>
      <c r="N68" s="47"/>
      <c r="O68" s="77"/>
      <c r="P68" s="79"/>
    </row>
    <row r="69" spans="1:19" s="5" customFormat="1">
      <c r="A69" s="1"/>
      <c r="B69" s="70"/>
      <c r="C69" s="121"/>
      <c r="D69" s="2"/>
      <c r="E69" s="45"/>
      <c r="F69" s="46"/>
      <c r="G69" s="46"/>
      <c r="H69" s="46"/>
      <c r="I69" s="46"/>
      <c r="J69" s="46"/>
      <c r="K69" s="46"/>
      <c r="L69" s="46"/>
      <c r="M69" s="46"/>
      <c r="N69" s="47"/>
      <c r="O69" s="77"/>
      <c r="P69" s="79"/>
      <c r="R69" s="1"/>
      <c r="S69" s="1"/>
    </row>
    <row r="70" spans="1:19" s="5" customFormat="1">
      <c r="A70" s="1"/>
      <c r="B70" s="70"/>
      <c r="C70" s="121"/>
      <c r="D70" s="2"/>
      <c r="E70" s="45"/>
      <c r="F70" s="46"/>
      <c r="G70" s="46"/>
      <c r="H70" s="46"/>
      <c r="I70" s="46"/>
      <c r="J70" s="46"/>
      <c r="K70" s="46"/>
      <c r="L70" s="46"/>
      <c r="M70" s="46"/>
      <c r="N70" s="47"/>
      <c r="O70" s="77"/>
      <c r="P70" s="79"/>
      <c r="R70" s="1"/>
      <c r="S70" s="1"/>
    </row>
    <row r="71" spans="1:19" s="5" customFormat="1">
      <c r="A71" s="1"/>
      <c r="B71" s="70"/>
      <c r="C71" s="121"/>
      <c r="D71" s="2"/>
      <c r="E71" s="45"/>
      <c r="F71" s="46"/>
      <c r="G71" s="46"/>
      <c r="H71" s="46"/>
      <c r="I71" s="46"/>
      <c r="J71" s="46"/>
      <c r="K71" s="46"/>
      <c r="L71" s="46"/>
      <c r="M71" s="46"/>
      <c r="N71" s="47"/>
      <c r="O71" s="77"/>
      <c r="P71" s="79"/>
      <c r="R71" s="1"/>
      <c r="S71" s="1"/>
    </row>
    <row r="72" spans="1:19" s="5" customFormat="1">
      <c r="A72" s="1"/>
      <c r="B72" s="70"/>
      <c r="C72" s="121"/>
      <c r="D72" s="2"/>
      <c r="E72" s="45"/>
      <c r="F72" s="46"/>
      <c r="G72" s="46"/>
      <c r="H72" s="46"/>
      <c r="I72" s="46"/>
      <c r="J72" s="46"/>
      <c r="K72" s="46"/>
      <c r="L72" s="46"/>
      <c r="M72" s="46"/>
      <c r="N72" s="47"/>
      <c r="O72" s="77"/>
      <c r="P72" s="79"/>
      <c r="R72" s="1"/>
      <c r="S72" s="1"/>
    </row>
    <row r="73" spans="1:19" s="5" customFormat="1">
      <c r="A73" s="1"/>
      <c r="B73" s="70"/>
      <c r="C73" s="121"/>
      <c r="D73" s="2"/>
      <c r="E73" s="45"/>
      <c r="F73" s="46"/>
      <c r="G73" s="46"/>
      <c r="H73" s="46"/>
      <c r="I73" s="46"/>
      <c r="J73" s="46"/>
      <c r="K73" s="46"/>
      <c r="L73" s="46"/>
      <c r="M73" s="46"/>
      <c r="N73" s="47"/>
      <c r="O73" s="77"/>
      <c r="P73" s="79"/>
      <c r="R73" s="1"/>
      <c r="S73" s="1"/>
    </row>
    <row r="74" spans="1:19" s="5" customFormat="1">
      <c r="A74" s="1"/>
      <c r="B74" s="70"/>
      <c r="C74" s="121"/>
      <c r="D74" s="2"/>
      <c r="E74" s="45"/>
      <c r="F74" s="46"/>
      <c r="G74" s="46"/>
      <c r="H74" s="46"/>
      <c r="I74" s="46"/>
      <c r="J74" s="46"/>
      <c r="K74" s="46"/>
      <c r="L74" s="46"/>
      <c r="M74" s="46"/>
      <c r="N74" s="47"/>
      <c r="O74" s="77"/>
      <c r="P74" s="79"/>
      <c r="R74" s="1"/>
      <c r="S74" s="1"/>
    </row>
    <row r="75" spans="1:19" s="5" customFormat="1">
      <c r="A75" s="1"/>
      <c r="B75" s="70"/>
      <c r="C75" s="121"/>
      <c r="D75" s="2"/>
      <c r="E75" s="45"/>
      <c r="F75" s="46"/>
      <c r="G75" s="46"/>
      <c r="H75" s="46"/>
      <c r="I75" s="46"/>
      <c r="J75" s="46"/>
      <c r="K75" s="46"/>
      <c r="L75" s="46"/>
      <c r="M75" s="46"/>
      <c r="N75" s="47"/>
      <c r="O75" s="77"/>
      <c r="P75" s="79"/>
      <c r="R75" s="1"/>
      <c r="S75" s="1"/>
    </row>
    <row r="76" spans="1:19" s="5" customFormat="1">
      <c r="A76" s="1"/>
      <c r="B76" s="70"/>
      <c r="C76" s="121"/>
      <c r="D76" s="2"/>
      <c r="E76" s="45"/>
      <c r="F76" s="46"/>
      <c r="G76" s="46"/>
      <c r="H76" s="46"/>
      <c r="I76" s="46"/>
      <c r="J76" s="46"/>
      <c r="K76" s="46"/>
      <c r="L76" s="46"/>
      <c r="M76" s="46"/>
      <c r="N76" s="47"/>
      <c r="O76" s="77"/>
      <c r="P76" s="79"/>
      <c r="R76" s="1"/>
      <c r="S76" s="1"/>
    </row>
    <row r="77" spans="1:19" s="5" customFormat="1">
      <c r="A77" s="1"/>
      <c r="B77" s="70"/>
      <c r="C77" s="121"/>
      <c r="D77" s="2"/>
      <c r="E77" s="45"/>
      <c r="F77" s="46"/>
      <c r="G77" s="46"/>
      <c r="H77" s="46"/>
      <c r="I77" s="46"/>
      <c r="J77" s="46"/>
      <c r="K77" s="46"/>
      <c r="L77" s="46"/>
      <c r="M77" s="46"/>
      <c r="N77" s="47"/>
      <c r="O77" s="77"/>
      <c r="P77" s="79"/>
      <c r="R77" s="1"/>
      <c r="S77" s="1"/>
    </row>
  </sheetData>
  <autoFilter ref="B6:Q73">
    <filterColumn colId="3" showButton="0"/>
    <filterColumn colId="4" showButton="0"/>
    <filterColumn colId="5" showButton="0"/>
    <filterColumn colId="6" showButton="0"/>
    <filterColumn colId="7" showButton="0"/>
    <filterColumn colId="8" showButton="0"/>
    <filterColumn colId="9" showButton="0"/>
    <filterColumn colId="10" showButton="0"/>
  </autoFilter>
  <mergeCells count="6">
    <mergeCell ref="E6:M6"/>
    <mergeCell ref="E2:I2"/>
    <mergeCell ref="E3:I3"/>
    <mergeCell ref="B4:C4"/>
    <mergeCell ref="E4:I4"/>
    <mergeCell ref="E5:N5"/>
  </mergeCells>
  <phoneticPr fontId="11" type="noConversion"/>
  <pageMargins left="0.7" right="0.7" top="0.75" bottom="0.75" header="0.3" footer="0.3"/>
  <pageSetup paperSize="9" orientation="portrait" horizontalDpi="0" verticalDpi="0"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代號!$G$19:$G$24</xm:f>
          </x14:formula1>
          <xm:sqref>C39:C77 C15:C16 C10 C19 C12:C13 C21:C22 C26:C27 C29:C33</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75"/>
  <sheetViews>
    <sheetView zoomScale="115" zoomScaleNormal="115" workbookViewId="0">
      <pane xSplit="14" ySplit="6" topLeftCell="O7" activePane="bottomRight" state="frozen"/>
      <selection pane="topRight" activeCell="M1" sqref="M1"/>
      <selection pane="bottomLeft" activeCell="A6" sqref="A6"/>
      <selection pane="bottomRight" activeCell="A12" sqref="A12:XFD13"/>
    </sheetView>
  </sheetViews>
  <sheetFormatPr defaultColWidth="9.140625" defaultRowHeight="15.75"/>
  <cols>
    <col min="1" max="1" width="6.85546875" style="1" customWidth="1"/>
    <col min="2" max="2" width="10" style="39" customWidth="1"/>
    <col min="3" max="3" width="23.7109375" style="123" customWidth="1"/>
    <col min="4" max="4" width="10" style="1" customWidth="1"/>
    <col min="5" max="5" width="12.140625" style="1" customWidth="1"/>
    <col min="6" max="6" width="11.42578125" style="1" customWidth="1"/>
    <col min="7" max="8" width="9.140625" style="1"/>
    <col min="9" max="9" width="32.5703125" style="1" customWidth="1"/>
    <col min="10" max="13" width="5.85546875" style="1" customWidth="1"/>
    <col min="14" max="14" width="7.7109375" style="1" bestFit="1" customWidth="1"/>
    <col min="15" max="15" width="24" style="39" bestFit="1" customWidth="1"/>
    <col min="16" max="16" width="34.85546875" style="39" bestFit="1" customWidth="1"/>
    <col min="17" max="17" width="13.140625" style="5" customWidth="1"/>
    <col min="18" max="18" width="9.140625" style="1"/>
    <col min="19" max="19" width="12.85546875" style="1" customWidth="1"/>
    <col min="20" max="20" width="9.140625" style="5"/>
    <col min="21" max="16384" width="9.140625" style="1"/>
  </cols>
  <sheetData>
    <row r="1" spans="2:20" ht="16.5">
      <c r="B1" s="95" t="s">
        <v>291</v>
      </c>
      <c r="C1" s="117"/>
      <c r="D1" s="27"/>
      <c r="E1" s="27" t="s">
        <v>462</v>
      </c>
      <c r="F1" s="23"/>
      <c r="G1" s="30"/>
      <c r="H1" s="31"/>
      <c r="I1" s="23"/>
      <c r="N1" s="37"/>
      <c r="O1" s="73"/>
      <c r="T1" s="1"/>
    </row>
    <row r="2" spans="2:20">
      <c r="B2" s="94" t="s">
        <v>290</v>
      </c>
      <c r="C2" s="108"/>
      <c r="E2" s="150">
        <v>20200609</v>
      </c>
      <c r="F2" s="151"/>
      <c r="G2" s="151"/>
      <c r="H2" s="151"/>
      <c r="I2" s="152"/>
      <c r="M2" s="42" t="s">
        <v>94</v>
      </c>
      <c r="N2" s="42">
        <f>COUNTA(N7:N75)</f>
        <v>16</v>
      </c>
      <c r="O2" s="73"/>
      <c r="T2" s="1"/>
    </row>
    <row r="3" spans="2:20" ht="15.75" customHeight="1">
      <c r="B3" s="94" t="s">
        <v>292</v>
      </c>
      <c r="C3" s="109"/>
      <c r="E3" s="153" t="s">
        <v>310</v>
      </c>
      <c r="F3" s="154"/>
      <c r="G3" s="154"/>
      <c r="H3" s="154"/>
      <c r="I3" s="155"/>
      <c r="M3" s="42" t="s">
        <v>95</v>
      </c>
      <c r="N3" s="42">
        <f>SUM(N7:N75)</f>
        <v>325</v>
      </c>
      <c r="O3" s="73"/>
      <c r="T3" s="1"/>
    </row>
    <row r="4" spans="2:20" ht="15.75" customHeight="1">
      <c r="B4" s="156" t="s">
        <v>294</v>
      </c>
      <c r="C4" s="157"/>
      <c r="E4" s="153" t="s">
        <v>463</v>
      </c>
      <c r="F4" s="154"/>
      <c r="G4" s="154"/>
      <c r="H4" s="154"/>
      <c r="I4" s="154"/>
      <c r="M4" s="73"/>
      <c r="N4" s="73"/>
      <c r="O4" s="73"/>
      <c r="T4" s="1"/>
    </row>
    <row r="5" spans="2:20" ht="26.25" customHeight="1">
      <c r="B5" s="68"/>
      <c r="C5" s="118"/>
      <c r="E5" s="158" t="s">
        <v>96</v>
      </c>
      <c r="F5" s="159"/>
      <c r="G5" s="159"/>
      <c r="H5" s="159"/>
      <c r="I5" s="159"/>
      <c r="J5" s="159"/>
      <c r="K5" s="159"/>
      <c r="L5" s="159"/>
      <c r="M5" s="159"/>
      <c r="N5" s="160"/>
      <c r="O5" s="73"/>
      <c r="T5" s="1"/>
    </row>
    <row r="6" spans="2:20" s="39" customFormat="1" ht="13.5">
      <c r="B6" s="69" t="s">
        <v>234</v>
      </c>
      <c r="C6" s="119" t="s">
        <v>235</v>
      </c>
      <c r="D6" s="96" t="s">
        <v>293</v>
      </c>
      <c r="E6" s="147" t="s">
        <v>6</v>
      </c>
      <c r="F6" s="148"/>
      <c r="G6" s="148"/>
      <c r="H6" s="148"/>
      <c r="I6" s="148"/>
      <c r="J6" s="148"/>
      <c r="K6" s="148"/>
      <c r="L6" s="148"/>
      <c r="M6" s="149"/>
      <c r="N6" s="106" t="s">
        <v>24</v>
      </c>
      <c r="O6" s="106" t="s">
        <v>237</v>
      </c>
      <c r="P6" s="106" t="s">
        <v>238</v>
      </c>
      <c r="Q6" s="78" t="s">
        <v>5</v>
      </c>
      <c r="T6" s="40"/>
    </row>
    <row r="7" spans="2:20">
      <c r="B7" s="70" t="str">
        <f>IF(ISNA(VLOOKUP(D7,代號!$J:$K,2,0)),"",(VLOOKUP(D7,代號!$J:$K,2,0)))</f>
        <v/>
      </c>
      <c r="C7" s="120"/>
      <c r="D7" s="35" t="s">
        <v>98</v>
      </c>
      <c r="E7" s="48" t="s">
        <v>464</v>
      </c>
      <c r="F7" s="46"/>
      <c r="G7" s="46"/>
      <c r="H7" s="46"/>
      <c r="I7" s="46"/>
      <c r="J7" s="46"/>
      <c r="K7" s="46"/>
      <c r="L7" s="46"/>
      <c r="M7" s="47"/>
      <c r="N7" s="47"/>
      <c r="O7" s="75"/>
      <c r="P7" s="79" t="str">
        <f>IF(ISNA(VLOOKUP(D7,代號!$N:$O,2,0)),"",(VLOOKUP(D7,代號!$N:$O,2,0)))</f>
        <v>ChangeBG(100010);</v>
      </c>
    </row>
    <row r="8" spans="2:20">
      <c r="B8" s="70" t="str">
        <f>IF(ISNA(VLOOKUP(D8,代號!$J:$K,2,0)),"",(VLOOKUP(D8,代號!$J:$K,2,0)))</f>
        <v/>
      </c>
      <c r="C8" s="120"/>
      <c r="D8" s="35" t="s">
        <v>99</v>
      </c>
      <c r="E8" s="44" t="s">
        <v>375</v>
      </c>
      <c r="F8" s="46"/>
      <c r="G8" s="46"/>
      <c r="H8" s="46"/>
      <c r="I8" s="46"/>
      <c r="J8" s="46"/>
      <c r="K8" s="46"/>
      <c r="L8" s="46"/>
      <c r="M8" s="46"/>
      <c r="N8" s="47"/>
      <c r="O8" s="76"/>
      <c r="P8" s="79" t="str">
        <f>IF(ISNA(VLOOKUP(D8,代號!$N:$O,2,0)),"",(VLOOKUP(D8,代號!$N:$O,2,0)))</f>
        <v xml:space="preserve">PlayBGM(200001); </v>
      </c>
    </row>
    <row r="9" spans="2:20">
      <c r="B9" s="70" t="str">
        <f>IF(ISNA(VLOOKUP(D9,代號!$J:$K,2,0)),"",(VLOOKUP(D9,代號!$J:$K,2,0)))</f>
        <v/>
      </c>
      <c r="C9" s="120"/>
      <c r="D9" s="2" t="s">
        <v>102</v>
      </c>
      <c r="E9" s="45" t="s">
        <v>466</v>
      </c>
      <c r="F9" s="46"/>
      <c r="G9" s="46"/>
      <c r="H9" s="46"/>
      <c r="I9" s="46"/>
      <c r="J9" s="46"/>
      <c r="K9" s="46"/>
      <c r="L9" s="46"/>
      <c r="M9" s="47"/>
      <c r="N9" s="47">
        <f>LEN(E9)</f>
        <v>17</v>
      </c>
      <c r="O9" s="77"/>
      <c r="P9" s="79" t="str">
        <f>IF(ISNA(VLOOKUP(D9,代號!$N:$O,2,0)),"",(VLOOKUP(D9,代號!$N:$O,2,0)))</f>
        <v/>
      </c>
      <c r="R9" s="38"/>
    </row>
    <row r="10" spans="2:20">
      <c r="B10" s="70" t="str">
        <f>IF(ISNA(VLOOKUP(D10,代號!$J:$K,2,0)),"",(VLOOKUP(D10,代號!$J:$K,2,0)))</f>
        <v/>
      </c>
      <c r="C10" s="120"/>
      <c r="D10" s="2" t="s">
        <v>102</v>
      </c>
      <c r="E10" s="45" t="s">
        <v>435</v>
      </c>
      <c r="F10" s="46"/>
      <c r="G10" s="46"/>
      <c r="H10" s="46"/>
      <c r="I10" s="46"/>
      <c r="J10" s="46"/>
      <c r="K10" s="46"/>
      <c r="L10" s="46"/>
      <c r="M10" s="47"/>
      <c r="N10" s="47">
        <f t="shared" ref="N10:N23" si="0">LEN(E10)</f>
        <v>17</v>
      </c>
      <c r="O10" s="77" t="str">
        <f>$E$2&amp;"-"&amp;B10&amp;"-0"&amp;COUNTIF($B$9:B10,B10)&amp;"_tw"</f>
        <v>20200609--02_tw</v>
      </c>
      <c r="P10" s="79" t="str">
        <f>IF(ISNA(VLOOKUP(D10,代號!$N:$O,2,0)),"",(VLOOKUP(D10,代號!$N:$O,2,0)))</f>
        <v/>
      </c>
      <c r="R10" s="38"/>
    </row>
    <row r="11" spans="2:20">
      <c r="B11" s="70" t="str">
        <f>IF(ISNA(VLOOKUP(D11,代號!$J:$K,2,0)),"",(VLOOKUP(D11,代號!$J:$K,2,0)))</f>
        <v/>
      </c>
      <c r="C11" s="120"/>
      <c r="D11" s="35" t="s">
        <v>282</v>
      </c>
      <c r="E11" s="44" t="s">
        <v>377</v>
      </c>
      <c r="F11" s="46"/>
      <c r="G11" s="46"/>
      <c r="H11" s="46"/>
      <c r="I11" s="46"/>
      <c r="J11" s="46"/>
      <c r="K11" s="46"/>
      <c r="L11" s="46"/>
      <c r="M11" s="46"/>
      <c r="N11" s="47"/>
      <c r="O11" s="76"/>
      <c r="P11" s="79" t="str">
        <f>IF(ISNA(VLOOKUP(D11,代號!$N:$O,2,0)),"",(VLOOKUP(D11,代號!$N:$O,2,0)))</f>
        <v xml:space="preserve">PlaySE(301001); </v>
      </c>
    </row>
    <row r="12" spans="2:20" s="33" customFormat="1">
      <c r="B12" s="70">
        <f>IF(ISNA(VLOOKUP(D12,代號!$J:$K,2,0)),"",(VLOOKUP(D12,代號!$J:$K,2,0)))</f>
        <v>10209001</v>
      </c>
      <c r="C12" s="121" t="s">
        <v>329</v>
      </c>
      <c r="D12" s="2" t="s">
        <v>100</v>
      </c>
      <c r="E12" s="45" t="s">
        <v>467</v>
      </c>
      <c r="F12" s="46"/>
      <c r="G12" s="46"/>
      <c r="H12" s="46"/>
      <c r="I12" s="46"/>
      <c r="J12" s="46"/>
      <c r="K12" s="46"/>
      <c r="L12" s="46"/>
      <c r="M12" s="46"/>
      <c r="N12" s="47">
        <f t="shared" si="0"/>
        <v>27</v>
      </c>
      <c r="O12" s="77" t="str">
        <f>$E$2&amp;"-"&amp;B12&amp;"-0"&amp;COUNTIF($B$9:B12,B12)&amp;"_tw"</f>
        <v>20200609-10209001-01_tw</v>
      </c>
      <c r="P12" s="79" t="str">
        <f>IF(ISNA(VLOOKUP(D12,代號!$N:$O,2,0)),"",(VLOOKUP(D12,代號!$N:$O,2,0)))</f>
        <v/>
      </c>
      <c r="R12" s="1"/>
    </row>
    <row r="13" spans="2:20" s="33" customFormat="1">
      <c r="B13" s="70"/>
      <c r="C13" s="121"/>
      <c r="D13" s="2" t="s">
        <v>425</v>
      </c>
      <c r="E13" s="45" t="s">
        <v>436</v>
      </c>
      <c r="F13" s="46"/>
      <c r="G13" s="46"/>
      <c r="H13" s="46"/>
      <c r="I13" s="46"/>
      <c r="J13" s="46"/>
      <c r="K13" s="46"/>
      <c r="L13" s="46"/>
      <c r="M13" s="46"/>
      <c r="N13" s="47">
        <f t="shared" si="0"/>
        <v>23</v>
      </c>
      <c r="O13" s="77"/>
      <c r="P13" s="79"/>
      <c r="R13" s="1"/>
    </row>
    <row r="14" spans="2:20">
      <c r="B14" s="70" t="str">
        <f>IF(ISNA(VLOOKUP(D14,代號!$J:$K,2,0)),"",(VLOOKUP(D14,代號!$J:$K,2,0)))</f>
        <v/>
      </c>
      <c r="C14" s="120"/>
      <c r="D14" s="35" t="s">
        <v>437</v>
      </c>
      <c r="E14" s="44" t="s">
        <v>377</v>
      </c>
      <c r="F14" s="46"/>
      <c r="G14" s="46"/>
      <c r="H14" s="46"/>
      <c r="I14" s="46"/>
      <c r="J14" s="46"/>
      <c r="K14" s="46"/>
      <c r="L14" s="46"/>
      <c r="M14" s="46"/>
      <c r="N14" s="47"/>
      <c r="O14" s="76"/>
      <c r="P14" s="79" t="str">
        <f>IF(ISNA(VLOOKUP(D14,代號!$N:$O,2,0)),"",(VLOOKUP(D14,代號!$N:$O,2,0)))</f>
        <v xml:space="preserve">PlaySE(301001); </v>
      </c>
    </row>
    <row r="15" spans="2:20" s="33" customFormat="1">
      <c r="B15" s="70">
        <f>IF(ISNA(VLOOKUP(D15,代號!$J:$K,2,0)),"",(VLOOKUP(D15,代號!$J:$K,2,0)))</f>
        <v>10209001</v>
      </c>
      <c r="C15" s="121" t="s">
        <v>236</v>
      </c>
      <c r="D15" s="2" t="s">
        <v>100</v>
      </c>
      <c r="E15" s="45" t="s">
        <v>469</v>
      </c>
      <c r="F15" s="46"/>
      <c r="G15" s="46"/>
      <c r="H15" s="46"/>
      <c r="I15" s="46"/>
      <c r="J15" s="46"/>
      <c r="K15" s="46"/>
      <c r="L15" s="46"/>
      <c r="M15" s="46"/>
      <c r="N15" s="47">
        <f t="shared" si="0"/>
        <v>18</v>
      </c>
      <c r="O15" s="77"/>
      <c r="P15" s="79"/>
      <c r="R15" s="1"/>
    </row>
    <row r="16" spans="2:20" s="33" customFormat="1">
      <c r="B16" s="70" t="str">
        <f>IF(ISNA(VLOOKUP(D16,代號!$J:$K,2,0)),"",(VLOOKUP(D16,代號!$J:$K,2,0)))</f>
        <v/>
      </c>
      <c r="C16" s="121"/>
      <c r="D16" s="35" t="s">
        <v>258</v>
      </c>
      <c r="E16" s="45"/>
      <c r="F16" s="46"/>
      <c r="G16" s="46"/>
      <c r="H16" s="46"/>
      <c r="I16" s="46"/>
      <c r="J16" s="46"/>
      <c r="K16" s="46"/>
      <c r="L16" s="46"/>
      <c r="M16" s="46"/>
      <c r="N16" s="47"/>
      <c r="O16" s="77" t="str">
        <f>$E$2&amp;"-"&amp;B16&amp;"-0"&amp;COUNTIF($B$9:B16,B16)&amp;"_tw"</f>
        <v>20200609--06_tw</v>
      </c>
      <c r="P16" s="79" t="str">
        <f>IF(ISNA(VLOOKUP(D16,代號!$N:$O,2,0)),"",(VLOOKUP(D16,代號!$N:$O,2,0)))</f>
        <v>ControlNPC(10209002,FadeIn,M);</v>
      </c>
      <c r="R16" s="1"/>
    </row>
    <row r="17" spans="2:18" s="33" customFormat="1">
      <c r="B17" s="70">
        <f>IF(ISNA(VLOOKUP(D17,代號!$J:$K,2,0)),"",(VLOOKUP(D17,代號!$J:$K,2,0)))</f>
        <v>10201006</v>
      </c>
      <c r="C17" s="126" t="s">
        <v>403</v>
      </c>
      <c r="D17" s="2" t="s">
        <v>145</v>
      </c>
      <c r="E17" s="45" t="s">
        <v>470</v>
      </c>
      <c r="F17" s="46"/>
      <c r="G17" s="46"/>
      <c r="H17" s="46"/>
      <c r="I17" s="46"/>
      <c r="J17" s="46"/>
      <c r="K17" s="46"/>
      <c r="L17" s="46"/>
      <c r="M17" s="46"/>
      <c r="N17" s="47">
        <f t="shared" si="0"/>
        <v>24</v>
      </c>
      <c r="O17" s="77" t="str">
        <f>$E$2&amp;"-"&amp;B17&amp;"-0"&amp;COUNTIF($B$9:B17,B17)&amp;"_tw"</f>
        <v>20200609-10201006-01_tw</v>
      </c>
      <c r="P17" s="79" t="str">
        <f>IF(ISNA(VLOOKUP(D17,代號!$N:$O,2,0)),"",(VLOOKUP(D17,代號!$N:$O,2,0)))</f>
        <v/>
      </c>
      <c r="R17" s="1"/>
    </row>
    <row r="18" spans="2:18" s="33" customFormat="1">
      <c r="B18" s="70">
        <f>IF(ISNA(VLOOKUP(D18,代號!$J:$K,2,0)),"",(VLOOKUP(D18,代號!$J:$K,2,0)))</f>
        <v>10201006</v>
      </c>
      <c r="C18" s="126" t="s">
        <v>403</v>
      </c>
      <c r="D18" s="2" t="s">
        <v>145</v>
      </c>
      <c r="E18" s="45" t="s">
        <v>438</v>
      </c>
      <c r="F18" s="46"/>
      <c r="G18" s="46"/>
      <c r="H18" s="46"/>
      <c r="I18" s="46"/>
      <c r="J18" s="46"/>
      <c r="K18" s="46"/>
      <c r="L18" s="46"/>
      <c r="M18" s="46"/>
      <c r="N18" s="47">
        <f t="shared" si="0"/>
        <v>15</v>
      </c>
      <c r="O18" s="77" t="str">
        <f>$E$2&amp;"-"&amp;B18&amp;"-0"&amp;COUNTIF($B$9:B18,B18)&amp;"_tw"</f>
        <v>20200609-10201006-02_tw</v>
      </c>
      <c r="P18" s="79" t="str">
        <f>IF(ISNA(VLOOKUP(D18,代號!$N:$O,2,0)),"",(VLOOKUP(D18,代號!$N:$O,2,0)))</f>
        <v/>
      </c>
      <c r="R18" s="1"/>
    </row>
    <row r="19" spans="2:18" s="33" customFormat="1">
      <c r="B19" s="70"/>
      <c r="C19" s="121"/>
      <c r="D19" s="2" t="s">
        <v>425</v>
      </c>
      <c r="E19" s="45" t="s">
        <v>472</v>
      </c>
      <c r="F19" s="46"/>
      <c r="G19" s="46"/>
      <c r="H19" s="46"/>
      <c r="I19" s="46"/>
      <c r="J19" s="46"/>
      <c r="K19" s="46"/>
      <c r="L19" s="46"/>
      <c r="M19" s="46"/>
      <c r="N19" s="47">
        <f t="shared" si="0"/>
        <v>24</v>
      </c>
      <c r="O19" s="77"/>
      <c r="P19" s="79"/>
      <c r="R19" s="1"/>
    </row>
    <row r="20" spans="2:18" s="33" customFormat="1">
      <c r="B20" s="70">
        <f>IF(ISNA(VLOOKUP(D20,代號!$J:$K,2,0)),"",(VLOOKUP(D20,代號!$J:$K,2,0)))</f>
        <v>10209001</v>
      </c>
      <c r="C20" s="121" t="s">
        <v>239</v>
      </c>
      <c r="D20" s="2" t="s">
        <v>100</v>
      </c>
      <c r="E20" s="45" t="s">
        <v>473</v>
      </c>
      <c r="F20" s="46"/>
      <c r="G20" s="46"/>
      <c r="H20" s="46"/>
      <c r="I20" s="46"/>
      <c r="J20" s="46"/>
      <c r="K20" s="46"/>
      <c r="L20" s="46"/>
      <c r="M20" s="46"/>
      <c r="N20" s="47">
        <f t="shared" si="0"/>
        <v>18</v>
      </c>
      <c r="O20" s="77" t="str">
        <f>$E$2&amp;"-"&amp;B20&amp;"-0"&amp;COUNTIF($B$9:B20,B20)&amp;"_tw"</f>
        <v>20200609-10209001-03_tw</v>
      </c>
      <c r="P20" s="79" t="str">
        <f>IF(ISNA(VLOOKUP(D20,代號!$N:$O,2,0)),"",(VLOOKUP(D20,代號!$N:$O,2,0)))</f>
        <v/>
      </c>
      <c r="R20" s="1"/>
    </row>
    <row r="21" spans="2:18" s="33" customFormat="1">
      <c r="B21" s="70">
        <f>IF(ISNA(VLOOKUP(D21,代號!$J:$K,2,0)),"",(VLOOKUP(D21,代號!$J:$K,2,0)))</f>
        <v>10201006</v>
      </c>
      <c r="C21" s="126" t="s">
        <v>407</v>
      </c>
      <c r="D21" s="2" t="s">
        <v>145</v>
      </c>
      <c r="E21" s="45" t="s">
        <v>474</v>
      </c>
      <c r="F21" s="46"/>
      <c r="G21" s="46"/>
      <c r="H21" s="46"/>
      <c r="I21" s="46"/>
      <c r="J21" s="46"/>
      <c r="K21" s="46"/>
      <c r="L21" s="46"/>
      <c r="M21" s="46"/>
      <c r="N21" s="47">
        <f t="shared" si="0"/>
        <v>18</v>
      </c>
      <c r="O21" s="77" t="str">
        <f>$E$2&amp;"-"&amp;B21&amp;"-0"&amp;COUNTIF($B$9:B21,B21)&amp;"_tw"</f>
        <v>20200609-10201006-03_tw</v>
      </c>
      <c r="P21" s="79" t="str">
        <f>IF(ISNA(VLOOKUP(D21,代號!$N:$O,2,0)),"",(VLOOKUP(D21,代號!$N:$O,2,0)))</f>
        <v/>
      </c>
      <c r="R21" s="1"/>
    </row>
    <row r="22" spans="2:18" s="33" customFormat="1">
      <c r="B22" s="70">
        <f>IF(ISNA(VLOOKUP(D22,代號!$J:$K,2,0)),"",(VLOOKUP(D22,代號!$J:$K,2,0)))</f>
        <v>10209001</v>
      </c>
      <c r="C22" s="121" t="s">
        <v>236</v>
      </c>
      <c r="D22" s="2" t="s">
        <v>100</v>
      </c>
      <c r="E22" s="45" t="s">
        <v>484</v>
      </c>
      <c r="F22" s="46"/>
      <c r="G22" s="46"/>
      <c r="H22" s="46"/>
      <c r="I22" s="46"/>
      <c r="J22" s="46"/>
      <c r="K22" s="46"/>
      <c r="L22" s="46"/>
      <c r="M22" s="46"/>
      <c r="N22" s="47">
        <f t="shared" si="0"/>
        <v>9</v>
      </c>
      <c r="O22" s="77" t="str">
        <f>$E$2&amp;"-"&amp;B22&amp;"-0"&amp;COUNTIF($B$9:B22,B22)&amp;"_tw"</f>
        <v>20200609-10209001-04_tw</v>
      </c>
      <c r="P22" s="79" t="str">
        <f>IF(ISNA(VLOOKUP(D22,代號!$N:$O,2,0)),"",(VLOOKUP(D22,代號!$N:$O,2,0)))</f>
        <v/>
      </c>
      <c r="R22" s="1"/>
    </row>
    <row r="23" spans="2:18" s="33" customFormat="1">
      <c r="B23" s="70" t="str">
        <f>IF(ISNA(VLOOKUP(D23,代號!$J:$K,2,0)),"",(VLOOKUP(D23,代號!$J:$K,2,0)))</f>
        <v/>
      </c>
      <c r="C23" s="126"/>
      <c r="D23" s="2" t="s">
        <v>425</v>
      </c>
      <c r="E23" s="45" t="s">
        <v>479</v>
      </c>
      <c r="F23" s="46"/>
      <c r="G23" s="46"/>
      <c r="H23" s="46"/>
      <c r="I23" s="46"/>
      <c r="J23" s="46"/>
      <c r="K23" s="46"/>
      <c r="L23" s="46"/>
      <c r="M23" s="46"/>
      <c r="N23" s="47">
        <f t="shared" si="0"/>
        <v>23</v>
      </c>
      <c r="O23" s="77" t="str">
        <f>$E$2&amp;"-"&amp;B23&amp;"-0"&amp;COUNTIF($B$9:B23,B23)&amp;"_tw"</f>
        <v>20200609--08_tw</v>
      </c>
      <c r="P23" s="79" t="str">
        <f>IF(ISNA(VLOOKUP(D23,代號!$N:$O,2,0)),"",(VLOOKUP(D23,代號!$N:$O,2,0)))</f>
        <v/>
      </c>
      <c r="R23" s="1"/>
    </row>
    <row r="24" spans="2:18" s="33" customFormat="1">
      <c r="B24" s="70" t="str">
        <f>IF(ISNA(VLOOKUP(D24,代號!$J:$K,2,0)),"",(VLOOKUP(D24,代號!$J:$K,2,0)))</f>
        <v/>
      </c>
      <c r="C24" s="126"/>
      <c r="D24" s="2" t="s">
        <v>425</v>
      </c>
      <c r="E24" s="45" t="s">
        <v>480</v>
      </c>
      <c r="F24" s="46"/>
      <c r="G24" s="46"/>
      <c r="H24" s="46"/>
      <c r="I24" s="46"/>
      <c r="J24" s="46"/>
      <c r="K24" s="46"/>
      <c r="L24" s="46"/>
      <c r="M24" s="46"/>
      <c r="N24" s="47">
        <f>LEN(E24)</f>
        <v>30</v>
      </c>
      <c r="O24" s="77" t="str">
        <f>$E$2&amp;"-"&amp;B24&amp;"-0"&amp;COUNTIF($B$9:B24,B24)&amp;"_tw"</f>
        <v>20200609--09_tw</v>
      </c>
      <c r="P24" s="79" t="str">
        <f>IF(ISNA(VLOOKUP(D24,代號!$N:$O,2,0)),"",(VLOOKUP(D24,代號!$N:$O,2,0)))</f>
        <v/>
      </c>
      <c r="R24" s="1"/>
    </row>
    <row r="25" spans="2:18" s="33" customFormat="1">
      <c r="B25" s="70" t="str">
        <f>IF(ISNA(VLOOKUP(D25,代號!$J:$K,2,0)),"",(VLOOKUP(D25,代號!$J:$K,2,0)))</f>
        <v/>
      </c>
      <c r="C25" s="126"/>
      <c r="D25" s="2" t="s">
        <v>425</v>
      </c>
      <c r="E25" s="45" t="s">
        <v>482</v>
      </c>
      <c r="F25" s="46"/>
      <c r="G25" s="46"/>
      <c r="H25" s="46"/>
      <c r="I25" s="46"/>
      <c r="J25" s="46"/>
      <c r="K25" s="46"/>
      <c r="L25" s="46"/>
      <c r="M25" s="46"/>
      <c r="N25" s="47">
        <f>LEN(E25)</f>
        <v>21</v>
      </c>
      <c r="O25" s="77" t="str">
        <f>$E$2&amp;"-"&amp;B25&amp;"-0"&amp;COUNTIF($B$9:B25,B25)&amp;"_tw"</f>
        <v>20200609--010_tw</v>
      </c>
      <c r="P25" s="79" t="str">
        <f>IF(ISNA(VLOOKUP(D25,代號!$N:$O,2,0)),"",(VLOOKUP(D25,代號!$N:$O,2,0)))</f>
        <v/>
      </c>
      <c r="R25" s="1"/>
    </row>
    <row r="26" spans="2:18" s="33" customFormat="1">
      <c r="B26" s="70">
        <f>IF(ISNA(VLOOKUP(D26,代號!$J:$K,2,0)),"",(VLOOKUP(D26,代號!$J:$K,2,0)))</f>
        <v>10209001</v>
      </c>
      <c r="C26" s="121" t="s">
        <v>239</v>
      </c>
      <c r="D26" s="2" t="s">
        <v>397</v>
      </c>
      <c r="E26" s="45" t="s">
        <v>481</v>
      </c>
      <c r="F26" s="46"/>
      <c r="G26" s="46"/>
      <c r="H26" s="46"/>
      <c r="I26" s="46"/>
      <c r="J26" s="46"/>
      <c r="K26" s="46"/>
      <c r="L26" s="46"/>
      <c r="M26" s="46"/>
      <c r="N26" s="47">
        <f>LEN(E26)</f>
        <v>17</v>
      </c>
      <c r="O26" s="77" t="str">
        <f>$E$2&amp;"-"&amp;B26&amp;"-0"&amp;COUNTIF($B$9:B26,B26)&amp;"_tw"</f>
        <v>20200609-10209001-05_tw</v>
      </c>
      <c r="P26" s="79"/>
      <c r="R26" s="1"/>
    </row>
    <row r="27" spans="2:18" s="33" customFormat="1">
      <c r="B27" s="70"/>
      <c r="C27" s="126" t="s">
        <v>405</v>
      </c>
      <c r="D27" s="2" t="s">
        <v>145</v>
      </c>
      <c r="E27" s="45" t="s">
        <v>483</v>
      </c>
      <c r="F27" s="46"/>
      <c r="G27" s="46"/>
      <c r="H27" s="46"/>
      <c r="I27" s="46"/>
      <c r="J27" s="46"/>
      <c r="K27" s="46"/>
      <c r="L27" s="46"/>
      <c r="M27" s="46"/>
      <c r="N27" s="47">
        <f>LEN(E27)</f>
        <v>24</v>
      </c>
      <c r="O27" s="77"/>
      <c r="P27" s="79"/>
      <c r="R27" s="1"/>
    </row>
    <row r="28" spans="2:18" s="33" customFormat="1">
      <c r="B28" s="70"/>
      <c r="C28" s="121"/>
      <c r="D28" s="2"/>
      <c r="E28" s="45"/>
      <c r="F28" s="46"/>
      <c r="G28" s="46"/>
      <c r="H28" s="46"/>
      <c r="I28" s="46"/>
      <c r="J28" s="46"/>
      <c r="K28" s="46"/>
      <c r="L28" s="46"/>
      <c r="M28" s="46"/>
      <c r="N28" s="47"/>
      <c r="O28" s="77"/>
      <c r="P28" s="79"/>
      <c r="R28" s="1"/>
    </row>
    <row r="29" spans="2:18" s="33" customFormat="1">
      <c r="B29" s="70"/>
      <c r="C29" s="121"/>
      <c r="D29" s="2"/>
      <c r="E29" s="45"/>
      <c r="F29" s="46"/>
      <c r="G29" s="46"/>
      <c r="H29" s="46"/>
      <c r="I29" s="46"/>
      <c r="J29" s="46"/>
      <c r="K29" s="46"/>
      <c r="L29" s="46"/>
      <c r="M29" s="46"/>
      <c r="N29" s="47"/>
      <c r="O29" s="77"/>
      <c r="P29" s="79"/>
      <c r="R29" s="1"/>
    </row>
    <row r="30" spans="2:18" s="33" customFormat="1">
      <c r="B30" s="70"/>
      <c r="C30" s="121"/>
      <c r="D30" s="2"/>
      <c r="E30" s="45"/>
      <c r="F30" s="46"/>
      <c r="G30" s="46"/>
      <c r="H30" s="46"/>
      <c r="I30" s="46"/>
      <c r="J30" s="46"/>
      <c r="K30" s="46"/>
      <c r="L30" s="46"/>
      <c r="M30" s="46"/>
      <c r="N30" s="47"/>
      <c r="O30" s="77"/>
      <c r="P30" s="79"/>
      <c r="R30" s="1"/>
    </row>
    <row r="31" spans="2:18" s="33" customFormat="1">
      <c r="B31" s="70"/>
      <c r="C31" s="121"/>
      <c r="D31" s="2"/>
      <c r="E31" s="45"/>
      <c r="F31" s="46"/>
      <c r="G31" s="46"/>
      <c r="H31" s="46"/>
      <c r="I31" s="46"/>
      <c r="J31" s="46"/>
      <c r="K31" s="46"/>
      <c r="L31" s="46"/>
      <c r="M31" s="46"/>
      <c r="N31" s="47"/>
      <c r="O31" s="77"/>
      <c r="P31" s="79"/>
      <c r="R31" s="1"/>
    </row>
    <row r="32" spans="2:18" s="33" customFormat="1">
      <c r="B32" s="70"/>
      <c r="C32" s="122"/>
      <c r="D32" s="2"/>
      <c r="E32" s="45"/>
      <c r="F32" s="46"/>
      <c r="G32" s="46"/>
      <c r="H32" s="46"/>
      <c r="I32" s="46"/>
      <c r="J32" s="46"/>
      <c r="K32" s="46"/>
      <c r="L32" s="46"/>
      <c r="M32" s="46"/>
      <c r="N32" s="47"/>
      <c r="O32" s="77"/>
      <c r="P32" s="79"/>
      <c r="Q32" s="130" t="s">
        <v>471</v>
      </c>
      <c r="R32" s="1"/>
    </row>
    <row r="33" spans="2:18" s="33" customFormat="1">
      <c r="B33" s="70"/>
      <c r="C33" s="122"/>
      <c r="D33" s="2"/>
      <c r="E33" s="45"/>
      <c r="F33" s="46"/>
      <c r="G33" s="46"/>
      <c r="H33" s="46"/>
      <c r="I33" s="46"/>
      <c r="J33" s="46"/>
      <c r="K33" s="46"/>
      <c r="L33" s="46"/>
      <c r="M33" s="46"/>
      <c r="N33" s="47"/>
      <c r="O33" s="77"/>
      <c r="P33" s="79"/>
      <c r="R33" s="1"/>
    </row>
    <row r="34" spans="2:18" s="33" customFormat="1">
      <c r="B34" s="70"/>
      <c r="C34" s="122"/>
      <c r="D34" s="2"/>
      <c r="E34" s="45"/>
      <c r="F34" s="46"/>
      <c r="G34" s="46"/>
      <c r="H34" s="46"/>
      <c r="I34" s="46"/>
      <c r="J34" s="46"/>
      <c r="K34" s="46"/>
      <c r="L34" s="46"/>
      <c r="M34" s="46"/>
      <c r="N34" s="47"/>
      <c r="O34" s="77"/>
      <c r="P34" s="79"/>
      <c r="R34" s="1"/>
    </row>
    <row r="35" spans="2:18" s="33" customFormat="1">
      <c r="B35" s="70"/>
      <c r="C35" s="122"/>
      <c r="D35" s="2"/>
      <c r="E35" s="45"/>
      <c r="F35" s="46"/>
      <c r="G35" s="46"/>
      <c r="H35" s="46"/>
      <c r="I35" s="46"/>
      <c r="J35" s="46"/>
      <c r="K35" s="46"/>
      <c r="L35" s="46"/>
      <c r="M35" s="46"/>
      <c r="N35" s="47"/>
      <c r="O35" s="77"/>
      <c r="P35" s="79"/>
      <c r="R35" s="1"/>
    </row>
    <row r="36" spans="2:18" s="33" customFormat="1">
      <c r="B36" s="70" t="str">
        <f>IF(ISNA(VLOOKUP(D36,代號!$J:$K,2,0)),"",(VLOOKUP(D36,代號!$J:$K,2,0)))</f>
        <v/>
      </c>
      <c r="C36" s="122"/>
      <c r="D36" s="2"/>
      <c r="E36" s="126" t="s">
        <v>403</v>
      </c>
      <c r="F36" s="46"/>
      <c r="G36" s="46"/>
      <c r="H36" s="46"/>
      <c r="I36" s="46"/>
      <c r="J36" s="46"/>
      <c r="K36" s="46"/>
      <c r="L36" s="46"/>
      <c r="M36" s="46"/>
      <c r="N36" s="47"/>
      <c r="O36" s="77"/>
      <c r="P36" s="79" t="str">
        <f>IF(ISNA(VLOOKUP(D36,代號!$N:$O,2,0)),"",(VLOOKUP(D36,代號!$N:$O,2,0)))</f>
        <v/>
      </c>
      <c r="R36" s="1"/>
    </row>
    <row r="37" spans="2:18" s="33" customFormat="1">
      <c r="B37" s="70" t="str">
        <f>IF(ISNA(VLOOKUP(D37,代號!$J:$K,2,0)),"",(VLOOKUP(D37,代號!$J:$K,2,0)))</f>
        <v/>
      </c>
      <c r="C37" s="121"/>
      <c r="D37" s="2"/>
      <c r="E37" s="126" t="s">
        <v>404</v>
      </c>
      <c r="F37" s="46"/>
      <c r="G37" s="46"/>
      <c r="H37" s="46"/>
      <c r="I37" s="46"/>
      <c r="J37" s="46"/>
      <c r="K37" s="46"/>
      <c r="L37" s="46"/>
      <c r="M37" s="46"/>
      <c r="N37" s="47"/>
      <c r="O37" s="77"/>
      <c r="P37" s="79" t="str">
        <f>IF(ISNA(VLOOKUP(D37,代號!$N:$O,2,0)),"",(VLOOKUP(D37,代號!$N:$O,2,0)))</f>
        <v/>
      </c>
      <c r="R37" s="1"/>
    </row>
    <row r="38" spans="2:18" s="33" customFormat="1">
      <c r="B38" s="70"/>
      <c r="C38" s="121"/>
      <c r="D38" s="2"/>
      <c r="E38" s="126" t="s">
        <v>405</v>
      </c>
      <c r="F38" s="46"/>
      <c r="G38" s="46"/>
      <c r="H38" s="46"/>
      <c r="I38" s="46"/>
      <c r="J38" s="46"/>
      <c r="K38" s="46"/>
      <c r="L38" s="46"/>
      <c r="M38" s="46"/>
      <c r="N38" s="47"/>
      <c r="O38" s="77"/>
      <c r="P38" s="79" t="str">
        <f>IF(ISNA(VLOOKUP(D38,代號!$N:$O,2,0)),"",(VLOOKUP(D38,代號!$N:$O,2,0)))</f>
        <v/>
      </c>
      <c r="R38" s="1"/>
    </row>
    <row r="39" spans="2:18" s="33" customFormat="1">
      <c r="B39" s="70"/>
      <c r="C39" s="121"/>
      <c r="D39" s="2"/>
      <c r="E39" s="126" t="s">
        <v>406</v>
      </c>
      <c r="F39" s="46"/>
      <c r="G39" s="46"/>
      <c r="H39" s="46"/>
      <c r="I39" s="46"/>
      <c r="J39" s="46"/>
      <c r="K39" s="46"/>
      <c r="L39" s="46"/>
      <c r="M39" s="46"/>
      <c r="N39" s="47"/>
      <c r="O39" s="77"/>
      <c r="P39" s="79" t="str">
        <f>IF(ISNA(VLOOKUP(D39,代號!$N:$O,2,0)),"",(VLOOKUP(D39,代號!$N:$O,2,0)))</f>
        <v/>
      </c>
      <c r="R39" s="1"/>
    </row>
    <row r="40" spans="2:18" s="33" customFormat="1">
      <c r="B40" s="70" t="str">
        <f>IF(ISNA(VLOOKUP(D40,代號!$J:$K,2,0)),"",(VLOOKUP(D40,代號!$J:$K,2,0)))</f>
        <v/>
      </c>
      <c r="C40" s="121"/>
      <c r="D40" s="2"/>
      <c r="E40" s="126" t="s">
        <v>407</v>
      </c>
      <c r="F40" s="46"/>
      <c r="G40" s="46"/>
      <c r="H40" s="46"/>
      <c r="I40" s="46"/>
      <c r="J40" s="46"/>
      <c r="K40" s="46"/>
      <c r="L40" s="46"/>
      <c r="M40" s="46"/>
      <c r="N40" s="47"/>
      <c r="O40" s="77"/>
      <c r="P40" s="79" t="str">
        <f>IF(ISNA(VLOOKUP(D40,代號!$N:$O,2,0)),"",(VLOOKUP(D40,代號!$N:$O,2,0)))</f>
        <v/>
      </c>
      <c r="R40" s="1"/>
    </row>
    <row r="41" spans="2:18" s="33" customFormat="1">
      <c r="B41" s="70"/>
      <c r="C41" s="121"/>
      <c r="D41" s="35"/>
      <c r="E41" s="126" t="s">
        <v>408</v>
      </c>
      <c r="F41" s="46"/>
      <c r="G41" s="46"/>
      <c r="H41" s="46"/>
      <c r="I41" s="46"/>
      <c r="J41" s="46"/>
      <c r="K41" s="46"/>
      <c r="L41" s="46"/>
      <c r="M41" s="46"/>
      <c r="N41" s="47"/>
      <c r="O41" s="77"/>
      <c r="P41" s="79" t="str">
        <f>IF(ISNA(VLOOKUP(D41,代號!$N:$O,2,0)),"",(VLOOKUP(D41,代號!$N:$O,2,0)))</f>
        <v/>
      </c>
      <c r="R41" s="1"/>
    </row>
    <row r="42" spans="2:18" s="33" customFormat="1">
      <c r="B42" s="70"/>
      <c r="C42" s="121"/>
      <c r="D42" s="35"/>
      <c r="E42" s="126" t="s">
        <v>364</v>
      </c>
      <c r="F42" s="46"/>
      <c r="G42" s="46"/>
      <c r="H42" s="46"/>
      <c r="I42" s="46"/>
      <c r="J42" s="46"/>
      <c r="K42" s="46"/>
      <c r="L42" s="46"/>
      <c r="M42" s="46"/>
      <c r="N42" s="47"/>
      <c r="O42" s="77"/>
      <c r="P42" s="79" t="str">
        <f>IF(ISNA(VLOOKUP(D42,代號!$N:$O,2,0)),"",(VLOOKUP(D42,代號!$N:$O,2,0)))</f>
        <v/>
      </c>
      <c r="R42" s="1"/>
    </row>
    <row r="43" spans="2:18" s="33" customFormat="1">
      <c r="B43" s="70" t="str">
        <f>IF(ISNA(VLOOKUP(D43,代號!$J:$K,2,0)),"",(VLOOKUP(D43,代號!$J:$K,2,0)))</f>
        <v/>
      </c>
      <c r="C43" s="121"/>
      <c r="D43" s="2"/>
      <c r="E43" s="45"/>
      <c r="F43" s="46"/>
      <c r="G43" s="46"/>
      <c r="H43" s="46"/>
      <c r="I43" s="46"/>
      <c r="J43" s="46"/>
      <c r="K43" s="46"/>
      <c r="L43" s="46"/>
      <c r="M43" s="46"/>
      <c r="N43" s="47"/>
      <c r="O43" s="77"/>
      <c r="P43" s="79" t="str">
        <f>IF(ISNA(VLOOKUP(D43,代號!$N:$O,2,0)),"",(VLOOKUP(D43,代號!$N:$O,2,0)))</f>
        <v/>
      </c>
      <c r="R43" s="1"/>
    </row>
    <row r="44" spans="2:18" s="33" customFormat="1">
      <c r="B44" s="70" t="str">
        <f>IF(ISNA(VLOOKUP(D44,代號!$J:$K,2,0)),"",(VLOOKUP(D44,代號!$J:$K,2,0)))</f>
        <v/>
      </c>
      <c r="C44" s="121"/>
      <c r="D44" s="2"/>
      <c r="E44" s="45"/>
      <c r="F44" s="46"/>
      <c r="G44" s="46"/>
      <c r="H44" s="46"/>
      <c r="I44" s="46"/>
      <c r="J44" s="46"/>
      <c r="K44" s="46"/>
      <c r="L44" s="46"/>
      <c r="M44" s="46"/>
      <c r="N44" s="47"/>
      <c r="O44" s="77"/>
      <c r="P44" s="79" t="str">
        <f>IF(ISNA(VLOOKUP(D44,代號!$N:$O,2,0)),"",(VLOOKUP(D44,代號!$N:$O,2,0)))</f>
        <v/>
      </c>
      <c r="R44" s="1"/>
    </row>
    <row r="45" spans="2:18" s="33" customFormat="1">
      <c r="B45" s="70" t="str">
        <f>IF(ISNA(VLOOKUP(D45,代號!$J:$K,2,0)),"",(VLOOKUP(D45,代號!$J:$K,2,0)))</f>
        <v/>
      </c>
      <c r="C45" s="121"/>
      <c r="D45" s="2"/>
      <c r="E45" s="45"/>
      <c r="F45" s="46"/>
      <c r="G45" s="46"/>
      <c r="H45" s="46"/>
      <c r="I45" s="46"/>
      <c r="J45" s="46"/>
      <c r="K45" s="46"/>
      <c r="L45" s="46"/>
      <c r="M45" s="46"/>
      <c r="N45" s="47"/>
      <c r="O45" s="77"/>
      <c r="P45" s="79" t="str">
        <f>IF(ISNA(VLOOKUP(D45,代號!$N:$O,2,0)),"",(VLOOKUP(D45,代號!$N:$O,2,0)))</f>
        <v/>
      </c>
      <c r="R45" s="1"/>
    </row>
    <row r="46" spans="2:18" s="33" customFormat="1">
      <c r="B46" s="70" t="str">
        <f>IF(ISNA(VLOOKUP(D46,代號!$J:$K,2,0)),"",(VLOOKUP(D46,代號!$J:$K,2,0)))</f>
        <v/>
      </c>
      <c r="C46" s="121"/>
      <c r="D46" s="2"/>
      <c r="E46" s="45"/>
      <c r="F46" s="46"/>
      <c r="G46" s="46"/>
      <c r="H46" s="46"/>
      <c r="I46" s="46"/>
      <c r="J46" s="46"/>
      <c r="K46" s="46"/>
      <c r="L46" s="46"/>
      <c r="M46" s="46"/>
      <c r="N46" s="47"/>
      <c r="O46" s="77"/>
      <c r="P46" s="79" t="str">
        <f>IF(ISNA(VLOOKUP(D46,代號!$N:$O,2,0)),"",(VLOOKUP(D46,代號!$N:$O,2,0)))</f>
        <v/>
      </c>
      <c r="R46" s="1"/>
    </row>
    <row r="47" spans="2:18" s="33" customFormat="1">
      <c r="B47" s="70" t="str">
        <f>IF(ISNA(VLOOKUP(D47,代號!$J:$K,2,0)),"",(VLOOKUP(D47,代號!$J:$K,2,0)))</f>
        <v/>
      </c>
      <c r="C47" s="121"/>
      <c r="D47" s="2"/>
      <c r="E47" s="45"/>
      <c r="F47" s="46"/>
      <c r="G47" s="46"/>
      <c r="H47" s="46"/>
      <c r="I47" s="46"/>
      <c r="J47" s="46"/>
      <c r="K47" s="46"/>
      <c r="L47" s="46"/>
      <c r="M47" s="46"/>
      <c r="N47" s="47"/>
      <c r="O47" s="77"/>
      <c r="P47" s="79" t="str">
        <f>IF(ISNA(VLOOKUP(D47,代號!$N:$O,2,0)),"",(VLOOKUP(D47,代號!$N:$O,2,0)))</f>
        <v/>
      </c>
      <c r="R47" s="1"/>
    </row>
    <row r="48" spans="2:18" s="33" customFormat="1">
      <c r="B48" s="70" t="str">
        <f>IF(ISNA(VLOOKUP(D48,代號!$J:$K,2,0)),"",(VLOOKUP(D48,代號!$J:$K,2,0)))</f>
        <v/>
      </c>
      <c r="C48" s="121"/>
      <c r="D48" s="2"/>
      <c r="E48" s="45"/>
      <c r="F48" s="46"/>
      <c r="G48" s="46"/>
      <c r="H48" s="46"/>
      <c r="I48" s="46"/>
      <c r="J48" s="46"/>
      <c r="K48" s="46"/>
      <c r="L48" s="46"/>
      <c r="M48" s="46"/>
      <c r="N48" s="47"/>
      <c r="O48" s="77"/>
      <c r="P48" s="79" t="str">
        <f>IF(ISNA(VLOOKUP(D48,代號!$N:$O,2,0)),"",(VLOOKUP(D48,代號!$N:$O,2,0)))</f>
        <v/>
      </c>
      <c r="R48" s="1"/>
    </row>
    <row r="49" spans="1:18" s="33" customFormat="1">
      <c r="B49" s="70"/>
      <c r="C49" s="121"/>
      <c r="D49" s="2"/>
      <c r="E49" s="45"/>
      <c r="F49" s="46"/>
      <c r="G49" s="46"/>
      <c r="H49" s="46"/>
      <c r="I49" s="46"/>
      <c r="J49" s="46"/>
      <c r="K49" s="46"/>
      <c r="L49" s="46"/>
      <c r="M49" s="46"/>
      <c r="N49" s="47"/>
      <c r="O49" s="77"/>
      <c r="P49" s="79"/>
      <c r="R49" s="1"/>
    </row>
    <row r="50" spans="1:18" s="33" customFormat="1">
      <c r="B50" s="70"/>
      <c r="C50" s="121"/>
      <c r="D50" s="2"/>
      <c r="E50" s="45"/>
      <c r="F50" s="46"/>
      <c r="G50" s="46"/>
      <c r="H50" s="46"/>
      <c r="I50" s="46"/>
      <c r="J50" s="46"/>
      <c r="K50" s="46"/>
      <c r="L50" s="46"/>
      <c r="M50" s="46"/>
      <c r="N50" s="47"/>
      <c r="O50" s="77"/>
      <c r="P50" s="79"/>
      <c r="R50" s="1"/>
    </row>
    <row r="51" spans="1:18" s="33" customFormat="1">
      <c r="B51" s="70"/>
      <c r="C51" s="121"/>
      <c r="D51" s="2"/>
      <c r="E51" s="45"/>
      <c r="F51" s="46"/>
      <c r="G51" s="46"/>
      <c r="H51" s="46"/>
      <c r="I51" s="46"/>
      <c r="J51" s="46"/>
      <c r="K51" s="46"/>
      <c r="L51" s="46"/>
      <c r="M51" s="46"/>
      <c r="N51" s="47"/>
      <c r="O51" s="77"/>
      <c r="P51" s="79"/>
      <c r="R51" s="1"/>
    </row>
    <row r="52" spans="1:18" s="33" customFormat="1">
      <c r="B52" s="70"/>
      <c r="C52" s="121"/>
      <c r="D52" s="2"/>
      <c r="E52" s="45"/>
      <c r="F52" s="46"/>
      <c r="G52" s="46"/>
      <c r="H52" s="46"/>
      <c r="I52" s="46"/>
      <c r="J52" s="46"/>
      <c r="K52" s="46"/>
      <c r="L52" s="46"/>
      <c r="M52" s="46"/>
      <c r="N52" s="47"/>
      <c r="O52" s="77"/>
      <c r="P52" s="79"/>
      <c r="R52" s="1"/>
    </row>
    <row r="53" spans="1:18" s="33" customFormat="1">
      <c r="B53" s="70"/>
      <c r="C53" s="121"/>
      <c r="D53" s="2"/>
      <c r="E53" s="45"/>
      <c r="F53" s="46"/>
      <c r="G53" s="46"/>
      <c r="H53" s="46"/>
      <c r="I53" s="46"/>
      <c r="J53" s="46"/>
      <c r="K53" s="46"/>
      <c r="L53" s="46"/>
      <c r="M53" s="46"/>
      <c r="N53" s="47"/>
      <c r="O53" s="77"/>
      <c r="P53" s="79"/>
      <c r="R53" s="1"/>
    </row>
    <row r="54" spans="1:18" s="33" customFormat="1">
      <c r="B54" s="70"/>
      <c r="C54" s="121"/>
      <c r="D54" s="2"/>
      <c r="E54" s="45"/>
      <c r="F54" s="46"/>
      <c r="G54" s="46"/>
      <c r="H54" s="46"/>
      <c r="I54" s="46"/>
      <c r="J54" s="46"/>
      <c r="K54" s="46"/>
      <c r="L54" s="46"/>
      <c r="M54" s="46"/>
      <c r="N54" s="47"/>
      <c r="O54" s="77"/>
      <c r="P54" s="79"/>
      <c r="R54" s="1"/>
    </row>
    <row r="55" spans="1:18" s="33" customFormat="1">
      <c r="B55" s="70"/>
      <c r="C55" s="121"/>
      <c r="D55" s="2"/>
      <c r="E55" s="45"/>
      <c r="F55" s="46"/>
      <c r="G55" s="46"/>
      <c r="H55" s="46"/>
      <c r="I55" s="46"/>
      <c r="J55" s="46"/>
      <c r="K55" s="46"/>
      <c r="L55" s="46"/>
      <c r="M55" s="46"/>
      <c r="N55" s="47"/>
      <c r="O55" s="77"/>
      <c r="P55" s="79"/>
      <c r="R55" s="1"/>
    </row>
    <row r="56" spans="1:18" s="33" customFormat="1">
      <c r="B56" s="70"/>
      <c r="C56" s="121"/>
      <c r="D56" s="2"/>
      <c r="E56" s="45"/>
      <c r="F56" s="46"/>
      <c r="G56" s="46"/>
      <c r="H56" s="46"/>
      <c r="I56" s="46"/>
      <c r="J56" s="46"/>
      <c r="K56" s="46"/>
      <c r="L56" s="46"/>
      <c r="M56" s="46"/>
      <c r="N56" s="47"/>
      <c r="O56" s="77"/>
      <c r="P56" s="79"/>
      <c r="R56" s="1"/>
    </row>
    <row r="57" spans="1:18" s="33" customFormat="1">
      <c r="B57" s="70"/>
      <c r="C57" s="121"/>
      <c r="D57" s="2"/>
      <c r="E57" s="45"/>
      <c r="F57" s="46"/>
      <c r="G57" s="46"/>
      <c r="H57" s="46"/>
      <c r="I57" s="46"/>
      <c r="J57" s="46"/>
      <c r="K57" s="46"/>
      <c r="L57" s="46"/>
      <c r="M57" s="46"/>
      <c r="N57" s="47"/>
      <c r="O57" s="77"/>
      <c r="P57" s="79"/>
      <c r="R57" s="1"/>
    </row>
    <row r="58" spans="1:18" s="33" customFormat="1">
      <c r="B58" s="70"/>
      <c r="C58" s="121"/>
      <c r="D58" s="2"/>
      <c r="E58" s="45"/>
      <c r="F58" s="46"/>
      <c r="G58" s="46"/>
      <c r="H58" s="46"/>
      <c r="I58" s="46"/>
      <c r="J58" s="46"/>
      <c r="K58" s="46"/>
      <c r="L58" s="46"/>
      <c r="M58" s="46"/>
      <c r="N58" s="47"/>
      <c r="O58" s="77"/>
      <c r="P58" s="79"/>
      <c r="R58" s="1"/>
    </row>
    <row r="59" spans="1:18" s="33" customFormat="1">
      <c r="B59" s="70"/>
      <c r="C59" s="121"/>
      <c r="D59" s="2"/>
      <c r="E59" s="45"/>
      <c r="F59" s="46"/>
      <c r="G59" s="46"/>
      <c r="H59" s="46"/>
      <c r="I59" s="46"/>
      <c r="J59" s="46"/>
      <c r="K59" s="46"/>
      <c r="L59" s="46"/>
      <c r="M59" s="46"/>
      <c r="N59" s="47"/>
      <c r="O59" s="77"/>
      <c r="P59" s="79"/>
      <c r="R59" s="1"/>
    </row>
    <row r="60" spans="1:18" s="33" customFormat="1">
      <c r="B60" s="70"/>
      <c r="C60" s="121"/>
      <c r="D60" s="2"/>
      <c r="E60" s="45"/>
      <c r="F60" s="46"/>
      <c r="G60" s="46"/>
      <c r="H60" s="46"/>
      <c r="I60" s="46"/>
      <c r="J60" s="46"/>
      <c r="K60" s="46"/>
      <c r="L60" s="46"/>
      <c r="M60" s="46"/>
      <c r="N60" s="47"/>
      <c r="O60" s="77"/>
      <c r="P60" s="79"/>
      <c r="R60" s="1"/>
    </row>
    <row r="61" spans="1:18" s="3" customFormat="1">
      <c r="A61" s="33"/>
      <c r="B61" s="70"/>
      <c r="C61" s="121"/>
      <c r="D61" s="2"/>
      <c r="E61" s="45"/>
      <c r="F61" s="46"/>
      <c r="G61" s="46"/>
      <c r="H61" s="46"/>
      <c r="I61" s="46"/>
      <c r="J61" s="46"/>
      <c r="K61" s="46"/>
      <c r="L61" s="46"/>
      <c r="M61" s="46"/>
      <c r="N61" s="47"/>
      <c r="O61" s="77"/>
      <c r="P61" s="79"/>
    </row>
    <row r="62" spans="1:18" s="33" customFormat="1">
      <c r="B62" s="70"/>
      <c r="C62" s="121"/>
      <c r="D62" s="2"/>
      <c r="E62" s="45"/>
      <c r="F62" s="46"/>
      <c r="G62" s="46"/>
      <c r="H62" s="46"/>
      <c r="I62" s="46"/>
      <c r="J62" s="46"/>
      <c r="K62" s="46"/>
      <c r="L62" s="46"/>
      <c r="M62" s="46"/>
      <c r="N62" s="47"/>
      <c r="O62" s="77"/>
      <c r="P62" s="79"/>
      <c r="R62" s="1"/>
    </row>
    <row r="63" spans="1:18" s="33" customFormat="1">
      <c r="B63" s="70"/>
      <c r="C63" s="121"/>
      <c r="D63" s="2"/>
      <c r="E63" s="45"/>
      <c r="F63" s="46"/>
      <c r="G63" s="46"/>
      <c r="H63" s="46"/>
      <c r="I63" s="46"/>
      <c r="J63" s="46"/>
      <c r="K63" s="46"/>
      <c r="L63" s="46"/>
      <c r="M63" s="46"/>
      <c r="N63" s="47"/>
      <c r="O63" s="77"/>
      <c r="P63" s="79"/>
      <c r="R63" s="1"/>
    </row>
    <row r="64" spans="1:18" s="33" customFormat="1">
      <c r="B64" s="70"/>
      <c r="C64" s="121"/>
      <c r="D64" s="2"/>
      <c r="E64" s="45"/>
      <c r="F64" s="46"/>
      <c r="G64" s="46"/>
      <c r="H64" s="46"/>
      <c r="I64" s="46"/>
      <c r="J64" s="46"/>
      <c r="K64" s="46"/>
      <c r="L64" s="46"/>
      <c r="M64" s="46"/>
      <c r="N64" s="47"/>
      <c r="O64" s="77"/>
      <c r="P64" s="79"/>
      <c r="R64" s="1"/>
    </row>
    <row r="65" spans="1:19" s="3" customFormat="1">
      <c r="A65" s="33"/>
      <c r="B65" s="70"/>
      <c r="C65" s="121"/>
      <c r="D65" s="2"/>
      <c r="E65" s="45"/>
      <c r="F65" s="46"/>
      <c r="G65" s="46"/>
      <c r="H65" s="46"/>
      <c r="I65" s="46"/>
      <c r="J65" s="46"/>
      <c r="K65" s="46"/>
      <c r="L65" s="46"/>
      <c r="M65" s="46"/>
      <c r="N65" s="47"/>
      <c r="O65" s="77"/>
      <c r="P65" s="79"/>
    </row>
    <row r="66" spans="1:19" s="3" customFormat="1">
      <c r="A66" s="33"/>
      <c r="B66" s="70"/>
      <c r="C66" s="121"/>
      <c r="D66" s="2"/>
      <c r="E66" s="45"/>
      <c r="F66" s="46"/>
      <c r="G66" s="46"/>
      <c r="H66" s="46"/>
      <c r="I66" s="46"/>
      <c r="J66" s="46"/>
      <c r="K66" s="46"/>
      <c r="L66" s="46"/>
      <c r="M66" s="46"/>
      <c r="N66" s="47"/>
      <c r="O66" s="77"/>
      <c r="P66" s="79"/>
    </row>
    <row r="67" spans="1:19" s="5" customFormat="1">
      <c r="A67" s="1"/>
      <c r="B67" s="70"/>
      <c r="C67" s="121"/>
      <c r="D67" s="2"/>
      <c r="E67" s="45"/>
      <c r="F67" s="46"/>
      <c r="G67" s="46"/>
      <c r="H67" s="46"/>
      <c r="I67" s="46"/>
      <c r="J67" s="46"/>
      <c r="K67" s="46"/>
      <c r="L67" s="46"/>
      <c r="M67" s="46"/>
      <c r="N67" s="47"/>
      <c r="O67" s="77"/>
      <c r="P67" s="79"/>
      <c r="R67" s="1"/>
      <c r="S67" s="1"/>
    </row>
    <row r="68" spans="1:19" s="5" customFormat="1">
      <c r="A68" s="1"/>
      <c r="B68" s="70"/>
      <c r="C68" s="121"/>
      <c r="D68" s="2"/>
      <c r="E68" s="45"/>
      <c r="F68" s="46"/>
      <c r="G68" s="46"/>
      <c r="H68" s="46"/>
      <c r="I68" s="46"/>
      <c r="J68" s="46"/>
      <c r="K68" s="46"/>
      <c r="L68" s="46"/>
      <c r="M68" s="46"/>
      <c r="N68" s="47"/>
      <c r="O68" s="77"/>
      <c r="P68" s="79"/>
      <c r="R68" s="1"/>
      <c r="S68" s="1"/>
    </row>
    <row r="69" spans="1:19" s="5" customFormat="1">
      <c r="A69" s="1"/>
      <c r="B69" s="70"/>
      <c r="C69" s="121"/>
      <c r="D69" s="2"/>
      <c r="E69" s="45"/>
      <c r="F69" s="46"/>
      <c r="G69" s="46"/>
      <c r="H69" s="46"/>
      <c r="I69" s="46"/>
      <c r="J69" s="46"/>
      <c r="K69" s="46"/>
      <c r="L69" s="46"/>
      <c r="M69" s="46"/>
      <c r="N69" s="47"/>
      <c r="O69" s="77"/>
      <c r="P69" s="79"/>
      <c r="R69" s="1"/>
      <c r="S69" s="1"/>
    </row>
    <row r="70" spans="1:19" s="5" customFormat="1">
      <c r="A70" s="1"/>
      <c r="B70" s="70"/>
      <c r="C70" s="121"/>
      <c r="D70" s="2"/>
      <c r="E70" s="45"/>
      <c r="F70" s="46"/>
      <c r="G70" s="46"/>
      <c r="H70" s="46"/>
      <c r="I70" s="46"/>
      <c r="J70" s="46"/>
      <c r="K70" s="46"/>
      <c r="L70" s="46"/>
      <c r="M70" s="46"/>
      <c r="N70" s="47"/>
      <c r="O70" s="77"/>
      <c r="P70" s="79"/>
      <c r="R70" s="1"/>
      <c r="S70" s="1"/>
    </row>
    <row r="71" spans="1:19" s="5" customFormat="1">
      <c r="A71" s="1"/>
      <c r="B71" s="70"/>
      <c r="C71" s="121"/>
      <c r="D71" s="2"/>
      <c r="E71" s="45"/>
      <c r="F71" s="46"/>
      <c r="G71" s="46"/>
      <c r="H71" s="46"/>
      <c r="I71" s="46"/>
      <c r="J71" s="46"/>
      <c r="K71" s="46"/>
      <c r="L71" s="46"/>
      <c r="M71" s="46"/>
      <c r="N71" s="47"/>
      <c r="O71" s="77"/>
      <c r="P71" s="79"/>
      <c r="R71" s="1"/>
      <c r="S71" s="1"/>
    </row>
    <row r="72" spans="1:19" s="5" customFormat="1">
      <c r="A72" s="1"/>
      <c r="B72" s="70"/>
      <c r="C72" s="121"/>
      <c r="D72" s="2"/>
      <c r="E72" s="45"/>
      <c r="F72" s="46"/>
      <c r="G72" s="46"/>
      <c r="H72" s="46"/>
      <c r="I72" s="46"/>
      <c r="J72" s="46"/>
      <c r="K72" s="46"/>
      <c r="L72" s="46"/>
      <c r="M72" s="46"/>
      <c r="N72" s="47"/>
      <c r="O72" s="77"/>
      <c r="P72" s="79"/>
      <c r="R72" s="1"/>
      <c r="S72" s="1"/>
    </row>
    <row r="73" spans="1:19" s="5" customFormat="1">
      <c r="A73" s="1"/>
      <c r="B73" s="70"/>
      <c r="C73" s="121"/>
      <c r="D73" s="2"/>
      <c r="E73" s="45"/>
      <c r="F73" s="46"/>
      <c r="G73" s="46"/>
      <c r="H73" s="46"/>
      <c r="I73" s="46"/>
      <c r="J73" s="46"/>
      <c r="K73" s="46"/>
      <c r="L73" s="46"/>
      <c r="M73" s="46"/>
      <c r="N73" s="47"/>
      <c r="O73" s="77"/>
      <c r="P73" s="79"/>
      <c r="R73" s="1"/>
      <c r="S73" s="1"/>
    </row>
    <row r="74" spans="1:19" s="5" customFormat="1">
      <c r="A74" s="1"/>
      <c r="B74" s="70"/>
      <c r="C74" s="121"/>
      <c r="D74" s="2"/>
      <c r="E74" s="45"/>
      <c r="F74" s="46"/>
      <c r="G74" s="46"/>
      <c r="H74" s="46"/>
      <c r="I74" s="46"/>
      <c r="J74" s="46"/>
      <c r="K74" s="46"/>
      <c r="L74" s="46"/>
      <c r="M74" s="46"/>
      <c r="N74" s="47"/>
      <c r="O74" s="77"/>
      <c r="P74" s="79"/>
      <c r="R74" s="1"/>
      <c r="S74" s="1"/>
    </row>
    <row r="75" spans="1:19" s="5" customFormat="1">
      <c r="A75" s="1"/>
      <c r="B75" s="70"/>
      <c r="C75" s="121"/>
      <c r="D75" s="2"/>
      <c r="E75" s="45"/>
      <c r="F75" s="46"/>
      <c r="G75" s="46"/>
      <c r="H75" s="46"/>
      <c r="I75" s="46"/>
      <c r="J75" s="46"/>
      <c r="K75" s="46"/>
      <c r="L75" s="46"/>
      <c r="M75" s="46"/>
      <c r="N75" s="47"/>
      <c r="O75" s="77"/>
      <c r="P75" s="79"/>
      <c r="R75" s="1"/>
      <c r="S75" s="1"/>
    </row>
  </sheetData>
  <autoFilter ref="B6:Q71">
    <filterColumn colId="3" showButton="0"/>
    <filterColumn colId="4" showButton="0"/>
    <filterColumn colId="5" showButton="0"/>
    <filterColumn colId="6" showButton="0"/>
    <filterColumn colId="7" showButton="0"/>
    <filterColumn colId="8" showButton="0"/>
    <filterColumn colId="9" showButton="0"/>
    <filterColumn colId="10" showButton="0"/>
  </autoFilter>
  <mergeCells count="6">
    <mergeCell ref="E6:M6"/>
    <mergeCell ref="E2:I2"/>
    <mergeCell ref="E3:I3"/>
    <mergeCell ref="B4:C4"/>
    <mergeCell ref="E4:I4"/>
    <mergeCell ref="E5:N5"/>
  </mergeCells>
  <phoneticPr fontId="11" type="noConversion"/>
  <pageMargins left="0.7" right="0.7" top="0.75" bottom="0.75" header="0.3" footer="0.3"/>
  <pageSetup paperSize="9" orientation="portrait" horizontalDpi="0" verticalDpi="0"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代號!$G$19:$G$24</xm:f>
          </x14:formula1>
          <xm:sqref>C37:C75 C15:C16 C22 C12:C13 C19:C20 C26 C28:C31</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14</vt:i4>
      </vt:variant>
      <vt:variant>
        <vt:lpstr>已命名的範圍</vt:lpstr>
      </vt:variant>
      <vt:variant>
        <vt:i4>10</vt:i4>
      </vt:variant>
    </vt:vector>
  </HeadingPairs>
  <TitlesOfParts>
    <vt:vector size="24" baseType="lpstr">
      <vt:lpstr>歷程</vt:lpstr>
      <vt:lpstr>大綱</vt:lpstr>
      <vt:lpstr>出遊劇情列表</vt:lpstr>
      <vt:lpstr>20200602</vt:lpstr>
      <vt:lpstr>20200601</vt:lpstr>
      <vt:lpstr>20200600</vt:lpstr>
      <vt:lpstr>代號</vt:lpstr>
      <vt:lpstr>20200601old</vt:lpstr>
      <vt:lpstr>20200602old</vt:lpstr>
      <vt:lpstr>20200604old</vt:lpstr>
      <vt:lpstr>20200605old</vt:lpstr>
      <vt:lpstr>20200606old</vt:lpstr>
      <vt:lpstr>20200608old</vt:lpstr>
      <vt:lpstr>20200609old</vt:lpstr>
      <vt:lpstr>'20200600'!_FilterDatabase</vt:lpstr>
      <vt:lpstr>'20200601'!_FilterDatabase</vt:lpstr>
      <vt:lpstr>'20200601old'!_FilterDatabase</vt:lpstr>
      <vt:lpstr>'20200602'!_FilterDatabase</vt:lpstr>
      <vt:lpstr>'20200602old'!_FilterDatabase</vt:lpstr>
      <vt:lpstr>'20200604old'!_FilterDatabase</vt:lpstr>
      <vt:lpstr>'20200605old'!_FilterDatabase</vt:lpstr>
      <vt:lpstr>'20200606old'!_FilterDatabase</vt:lpstr>
      <vt:lpstr>'20200608old'!_FilterDatabase</vt:lpstr>
      <vt:lpstr>'20200609old'!_FilterDatabase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2019-05-21T12:15:11Z</dcterms:modified>
</cp:coreProperties>
</file>