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3"/>
  <workbookPr defaultThemeVersion="164011"/>
  <bookViews>
    <workbookView xWindow="0" yWindow="0" windowWidth="0" windowHeight="0"/>
  </bookViews>
  <sheets>
    <sheet name="Former UWRad Fac Res Fellow" sheetId="1" r:id="rId1"/>
    <sheet name="Former UWRad Staff" sheetId="2" r:id="rId2"/>
  </sheets>
  <definedNames>
    <definedName name="_xlnm._FilterDatabase" localSheetId="0" hidden="1">'Former UWRad Fac Res Fellow'!$A$2:$AN$476</definedName>
    <definedName name="Z_2832857F_0451_42EF_9281_AC814C6CFCD0_.wvu.FilterData" localSheetId="0">'Former UWRad Fac Res Fellow'!$A$2:$AN$476</definedName>
    <definedName name="Z_36C6A15F_7B3F_4C75_A737_C4EB092EF5EB_.wvu.FilterData" localSheetId="0">'Former UWRad Fac Res Fellow'!$A$2:$AN$476</definedName>
    <definedName name="Z_450749F6_3454_4A3A_AA6E_C3E513E5A3D2_.wvu.FilterData" localSheetId="0">'Former UWRad Fac Res Fellow'!$A$2:$AN$476</definedName>
    <definedName name="Z_47EA7817_F826_4FB5_95E2_9E5E16985092_.wvu.FilterData" localSheetId="0">'Former UWRad Fac Res Fellow'!$A$2:$AN$476</definedName>
    <definedName name="Z_A630935F_BC3F_4340_AD10_5AD596252FF9_.wvu.FilterData" localSheetId="0">'Former UWRad Fac Res Fellow'!$A$2:$AN$476</definedName>
    <definedName name="Z_D9418C43_B580_4994_81DB_7157E11EE7B1_.wvu.FilterData" localSheetId="0">'Former UWRad Fac Res Fellow'!$A$2:$AN$476</definedName>
    <definedName name="Z_E25D6128_DA50_4276_9B52_48471CF08D74_.wvu.FilterData" localSheetId="0">'Former UWRad Fac Res Fellow'!$Y$1:$Y$484</definedName>
    <definedName name="Z_FB0830C4_2523_4DFD_8300_2D743A2CB71A_.wvu.FilterData" localSheetId="0">'Former UWRad Fac Res Fellow'!$A$2:$AN$476</definedName>
  </definedNames>
  <calcPr calcId="171026"/>
</workbook>
</file>

<file path=xl/calcChain.xml><?xml version="1.0" encoding="utf-8"?>
<calcChain xmlns="http://schemas.openxmlformats.org/spreadsheetml/2006/main">
  <c r="F476" i="1" l="1"/>
  <c r="E476" i="1"/>
  <c r="D476" i="1"/>
  <c r="A476" i="1"/>
  <c r="F475" i="1"/>
  <c r="E475" i="1"/>
  <c r="D475" i="1"/>
  <c r="A475" i="1"/>
  <c r="F474" i="1"/>
  <c r="E474" i="1"/>
  <c r="D474" i="1"/>
  <c r="A474" i="1"/>
  <c r="F473" i="1"/>
  <c r="E473" i="1"/>
  <c r="D473" i="1"/>
  <c r="A473" i="1"/>
  <c r="F472" i="1"/>
  <c r="E472" i="1"/>
  <c r="D472" i="1"/>
  <c r="A472" i="1"/>
  <c r="F471" i="1"/>
  <c r="E471" i="1"/>
  <c r="D471" i="1"/>
  <c r="A471" i="1"/>
  <c r="F470" i="1"/>
  <c r="E470" i="1"/>
  <c r="D470" i="1"/>
  <c r="A470" i="1"/>
  <c r="F469" i="1"/>
  <c r="E469" i="1"/>
  <c r="D469" i="1"/>
  <c r="A469" i="1"/>
  <c r="F468" i="1"/>
  <c r="E468" i="1"/>
  <c r="D468" i="1"/>
  <c r="A468" i="1"/>
  <c r="AO467" i="1"/>
  <c r="F467" i="1"/>
  <c r="E467" i="1"/>
  <c r="D467" i="1"/>
  <c r="A467" i="1"/>
  <c r="F466" i="1"/>
  <c r="E466" i="1"/>
  <c r="D466" i="1"/>
  <c r="F465" i="1"/>
  <c r="E465" i="1"/>
  <c r="D465" i="1"/>
  <c r="A465" i="1"/>
  <c r="F464" i="1"/>
  <c r="E464" i="1"/>
  <c r="D464" i="1"/>
  <c r="A464" i="1"/>
  <c r="F463" i="1"/>
  <c r="E463" i="1"/>
  <c r="D463" i="1"/>
  <c r="A463" i="1"/>
  <c r="F461" i="1"/>
  <c r="E461" i="1"/>
  <c r="D461" i="1"/>
  <c r="F460" i="1"/>
  <c r="E460" i="1"/>
  <c r="D460" i="1"/>
  <c r="F459" i="1"/>
  <c r="E459" i="1"/>
  <c r="D459" i="1"/>
  <c r="A459" i="1"/>
  <c r="F458" i="1"/>
  <c r="E458" i="1"/>
  <c r="D458" i="1"/>
  <c r="F457" i="1"/>
  <c r="E457" i="1"/>
  <c r="D457" i="1"/>
  <c r="A457" i="1"/>
  <c r="F456" i="1"/>
  <c r="E456" i="1"/>
  <c r="D456" i="1"/>
  <c r="A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A451" i="1"/>
  <c r="F450" i="1"/>
  <c r="E450" i="1"/>
  <c r="D450" i="1"/>
  <c r="A450" i="1"/>
  <c r="F449" i="1"/>
  <c r="E449" i="1"/>
  <c r="D449" i="1"/>
  <c r="A449" i="1"/>
  <c r="F448" i="1"/>
  <c r="E448" i="1"/>
  <c r="D448" i="1"/>
  <c r="A448" i="1"/>
  <c r="F447" i="1"/>
  <c r="E447" i="1"/>
  <c r="D447" i="1"/>
  <c r="A447" i="1"/>
  <c r="F446" i="1"/>
  <c r="E446" i="1"/>
  <c r="D446" i="1"/>
  <c r="F445" i="1"/>
  <c r="E445" i="1"/>
  <c r="D445" i="1"/>
  <c r="A445" i="1"/>
  <c r="F444" i="1"/>
  <c r="E444" i="1"/>
  <c r="D444" i="1"/>
  <c r="A444" i="1"/>
  <c r="F443" i="1"/>
  <c r="E443" i="1"/>
  <c r="D443" i="1"/>
  <c r="F442" i="1"/>
  <c r="E442" i="1"/>
  <c r="D442" i="1"/>
  <c r="F441" i="1"/>
  <c r="E441" i="1"/>
  <c r="D441" i="1"/>
  <c r="A441" i="1"/>
  <c r="F440" i="1"/>
  <c r="E440" i="1"/>
  <c r="D440" i="1"/>
  <c r="A440" i="1"/>
  <c r="F439" i="1"/>
  <c r="E439" i="1"/>
  <c r="D439" i="1"/>
  <c r="A439" i="1"/>
  <c r="F438" i="1"/>
  <c r="E438" i="1"/>
  <c r="D438" i="1"/>
  <c r="A438" i="1"/>
  <c r="F437" i="1"/>
  <c r="E437" i="1"/>
  <c r="D437" i="1"/>
  <c r="A437" i="1"/>
  <c r="F436" i="1"/>
  <c r="E436" i="1"/>
  <c r="D436" i="1"/>
  <c r="A436" i="1"/>
  <c r="F435" i="1"/>
  <c r="E435" i="1"/>
  <c r="D435" i="1"/>
  <c r="A435" i="1"/>
  <c r="F434" i="1"/>
  <c r="E434" i="1"/>
  <c r="D434" i="1"/>
  <c r="A434" i="1"/>
  <c r="F433" i="1"/>
  <c r="E433" i="1"/>
  <c r="D433" i="1"/>
  <c r="A433" i="1"/>
  <c r="F432" i="1"/>
  <c r="E432" i="1"/>
  <c r="D432" i="1"/>
  <c r="A432" i="1"/>
  <c r="F431" i="1"/>
  <c r="E431" i="1"/>
  <c r="D431" i="1"/>
  <c r="A431" i="1"/>
  <c r="A430" i="1"/>
  <c r="F429" i="1"/>
  <c r="E429" i="1"/>
  <c r="D429" i="1"/>
  <c r="A429" i="1"/>
  <c r="F428" i="1"/>
  <c r="E428" i="1"/>
  <c r="D428" i="1"/>
  <c r="A428" i="1"/>
  <c r="A427" i="1"/>
  <c r="F426" i="1"/>
  <c r="E426" i="1"/>
  <c r="D426" i="1"/>
  <c r="A426" i="1"/>
  <c r="F425" i="1"/>
  <c r="E425" i="1"/>
  <c r="D425" i="1"/>
  <c r="F424" i="1"/>
  <c r="E424" i="1"/>
  <c r="D424" i="1"/>
  <c r="A424" i="1"/>
  <c r="F423" i="1"/>
  <c r="E423" i="1"/>
  <c r="D423" i="1"/>
  <c r="A423" i="1"/>
  <c r="F422" i="1"/>
  <c r="E422" i="1"/>
  <c r="D422" i="1"/>
  <c r="A422" i="1"/>
  <c r="F421" i="1"/>
  <c r="E421" i="1"/>
  <c r="D421" i="1"/>
  <c r="A421" i="1"/>
  <c r="F420" i="1"/>
  <c r="E420" i="1"/>
  <c r="D420" i="1"/>
  <c r="A420" i="1"/>
  <c r="F419" i="1"/>
  <c r="E419" i="1"/>
  <c r="D419" i="1"/>
  <c r="A419" i="1"/>
  <c r="F418" i="1"/>
  <c r="E418" i="1"/>
  <c r="D418" i="1"/>
  <c r="A418" i="1"/>
  <c r="F417" i="1"/>
  <c r="E417" i="1"/>
  <c r="D417" i="1"/>
  <c r="A417" i="1"/>
  <c r="F416" i="1"/>
  <c r="E416" i="1"/>
  <c r="D416" i="1"/>
  <c r="A416" i="1"/>
  <c r="F415" i="1"/>
  <c r="E415" i="1"/>
  <c r="D415" i="1"/>
  <c r="A415" i="1"/>
  <c r="F414" i="1"/>
  <c r="E414" i="1"/>
  <c r="D414" i="1"/>
  <c r="A414" i="1"/>
  <c r="F413" i="1"/>
  <c r="E413" i="1"/>
  <c r="D413" i="1"/>
  <c r="A413" i="1"/>
  <c r="F412" i="1"/>
  <c r="E412" i="1"/>
  <c r="D412" i="1"/>
  <c r="A412" i="1"/>
  <c r="F411" i="1"/>
  <c r="E411" i="1"/>
  <c r="D411" i="1"/>
  <c r="A411" i="1"/>
  <c r="F410" i="1"/>
  <c r="E410" i="1"/>
  <c r="D410" i="1"/>
  <c r="A410" i="1"/>
  <c r="F409" i="1"/>
  <c r="E409" i="1"/>
  <c r="D409" i="1"/>
  <c r="A409" i="1"/>
  <c r="F408" i="1"/>
  <c r="E408" i="1"/>
  <c r="D408" i="1"/>
  <c r="A408" i="1"/>
  <c r="F407" i="1"/>
  <c r="E407" i="1"/>
  <c r="D407" i="1"/>
  <c r="A407" i="1"/>
  <c r="F406" i="1"/>
  <c r="E406" i="1"/>
  <c r="D406" i="1"/>
  <c r="A406" i="1"/>
  <c r="F405" i="1"/>
  <c r="E405" i="1"/>
  <c r="D405" i="1"/>
  <c r="A405" i="1"/>
  <c r="F404" i="1"/>
  <c r="E404" i="1"/>
  <c r="D404" i="1"/>
  <c r="A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AO398" i="1"/>
  <c r="F398" i="1"/>
  <c r="E398" i="1"/>
  <c r="D398" i="1"/>
  <c r="A398" i="1"/>
  <c r="F397" i="1"/>
  <c r="E397" i="1"/>
  <c r="D397" i="1"/>
  <c r="A397" i="1"/>
  <c r="F396" i="1"/>
  <c r="E396" i="1"/>
  <c r="D396" i="1"/>
  <c r="F395" i="1"/>
  <c r="E395" i="1"/>
  <c r="D395" i="1"/>
  <c r="A395" i="1"/>
  <c r="F394" i="1"/>
  <c r="E394" i="1"/>
  <c r="D394" i="1"/>
  <c r="A394" i="1"/>
  <c r="F393" i="1"/>
  <c r="E393" i="1"/>
  <c r="D393" i="1"/>
  <c r="A393" i="1"/>
  <c r="F392" i="1"/>
  <c r="E392" i="1"/>
  <c r="D392" i="1"/>
  <c r="A392" i="1"/>
  <c r="F391" i="1"/>
  <c r="E391" i="1"/>
  <c r="D391" i="1"/>
  <c r="A391" i="1"/>
  <c r="F390" i="1"/>
  <c r="E390" i="1"/>
  <c r="D390" i="1"/>
  <c r="F389" i="1"/>
  <c r="E389" i="1"/>
  <c r="D389" i="1"/>
  <c r="A389" i="1"/>
  <c r="F388" i="1"/>
  <c r="E388" i="1"/>
  <c r="D388" i="1"/>
  <c r="A388" i="1"/>
  <c r="F387" i="1"/>
  <c r="E387" i="1"/>
  <c r="D387" i="1"/>
  <c r="A387" i="1"/>
  <c r="F386" i="1"/>
  <c r="E386" i="1"/>
  <c r="D386" i="1"/>
  <c r="A386" i="1"/>
  <c r="F385" i="1"/>
  <c r="E385" i="1"/>
  <c r="D385" i="1"/>
  <c r="A385" i="1"/>
  <c r="F384" i="1"/>
  <c r="E384" i="1"/>
  <c r="D384" i="1"/>
  <c r="A384" i="1"/>
  <c r="F383" i="1"/>
  <c r="E383" i="1"/>
  <c r="D383" i="1"/>
  <c r="A383" i="1"/>
  <c r="F382" i="1"/>
  <c r="E382" i="1"/>
  <c r="D382" i="1"/>
  <c r="A382" i="1"/>
  <c r="F381" i="1"/>
  <c r="E381" i="1"/>
  <c r="D381" i="1"/>
  <c r="A381" i="1"/>
  <c r="F380" i="1"/>
  <c r="E380" i="1"/>
  <c r="D380" i="1"/>
  <c r="A380" i="1"/>
  <c r="F379" i="1"/>
  <c r="E379" i="1"/>
  <c r="D379" i="1"/>
  <c r="A379" i="1"/>
  <c r="F378" i="1"/>
  <c r="E378" i="1"/>
  <c r="D378" i="1"/>
  <c r="A378" i="1"/>
  <c r="F377" i="1"/>
  <c r="E377" i="1"/>
  <c r="D377" i="1"/>
  <c r="A377" i="1"/>
  <c r="A376" i="1"/>
  <c r="F375" i="1"/>
  <c r="E375" i="1"/>
  <c r="D375" i="1"/>
  <c r="A375" i="1"/>
  <c r="F374" i="1"/>
  <c r="E374" i="1"/>
  <c r="D374" i="1"/>
  <c r="A374" i="1"/>
  <c r="X373" i="1"/>
  <c r="F373" i="1"/>
  <c r="E373" i="1"/>
  <c r="D373" i="1"/>
  <c r="A373" i="1"/>
  <c r="F372" i="1"/>
  <c r="E372" i="1"/>
  <c r="D372" i="1"/>
  <c r="A372" i="1"/>
  <c r="F371" i="1"/>
  <c r="E371" i="1"/>
  <c r="D371" i="1"/>
  <c r="A371" i="1"/>
  <c r="F370" i="1"/>
  <c r="E370" i="1"/>
  <c r="D370" i="1"/>
  <c r="A370" i="1"/>
  <c r="F369" i="1"/>
  <c r="E369" i="1"/>
  <c r="D369" i="1"/>
  <c r="A369" i="1"/>
  <c r="F368" i="1"/>
  <c r="E368" i="1"/>
  <c r="D368" i="1"/>
  <c r="A368" i="1"/>
  <c r="F367" i="1"/>
  <c r="E367" i="1"/>
  <c r="D367" i="1"/>
  <c r="A367" i="1"/>
  <c r="F366" i="1"/>
  <c r="E366" i="1"/>
  <c r="D366" i="1"/>
  <c r="A366" i="1"/>
  <c r="F365" i="1"/>
  <c r="E365" i="1"/>
  <c r="D365" i="1"/>
  <c r="A365" i="1"/>
  <c r="F364" i="1"/>
  <c r="E364" i="1"/>
  <c r="D364" i="1"/>
  <c r="A364" i="1"/>
  <c r="F363" i="1"/>
  <c r="E363" i="1"/>
  <c r="D363" i="1"/>
  <c r="A363" i="1"/>
  <c r="F362" i="1"/>
  <c r="E362" i="1"/>
  <c r="D362" i="1"/>
  <c r="A362" i="1"/>
  <c r="F361" i="1"/>
  <c r="E361" i="1"/>
  <c r="D361" i="1"/>
  <c r="A361" i="1"/>
  <c r="F360" i="1"/>
  <c r="E360" i="1"/>
  <c r="D360" i="1"/>
  <c r="A360" i="1"/>
  <c r="F359" i="1"/>
  <c r="E359" i="1"/>
  <c r="D359" i="1"/>
  <c r="A359" i="1"/>
  <c r="F358" i="1"/>
  <c r="E358" i="1"/>
  <c r="D358" i="1"/>
  <c r="A358" i="1"/>
  <c r="F357" i="1"/>
  <c r="E357" i="1"/>
  <c r="D357" i="1"/>
  <c r="A357" i="1"/>
  <c r="F356" i="1"/>
  <c r="E356" i="1"/>
  <c r="D356" i="1"/>
  <c r="A356" i="1"/>
  <c r="F355" i="1"/>
  <c r="E355" i="1"/>
  <c r="D355" i="1"/>
  <c r="A355" i="1"/>
  <c r="F354" i="1"/>
  <c r="E354" i="1"/>
  <c r="D354" i="1"/>
  <c r="A354" i="1"/>
  <c r="F353" i="1"/>
  <c r="E353" i="1"/>
  <c r="D353" i="1"/>
  <c r="F352" i="1"/>
  <c r="E352" i="1"/>
  <c r="D352" i="1"/>
  <c r="A352" i="1"/>
  <c r="F351" i="1"/>
  <c r="E351" i="1"/>
  <c r="D351" i="1"/>
  <c r="A351" i="1"/>
  <c r="F350" i="1"/>
  <c r="E350" i="1"/>
  <c r="D350" i="1"/>
  <c r="A350" i="1"/>
  <c r="F349" i="1"/>
  <c r="E349" i="1"/>
  <c r="D349" i="1"/>
  <c r="A349" i="1"/>
  <c r="F348" i="1"/>
  <c r="E348" i="1"/>
  <c r="D348" i="1"/>
  <c r="A348" i="1"/>
  <c r="F347" i="1"/>
  <c r="E347" i="1"/>
  <c r="D347" i="1"/>
  <c r="A347" i="1"/>
  <c r="AO346" i="1"/>
  <c r="F346" i="1"/>
  <c r="E346" i="1"/>
  <c r="D346" i="1"/>
  <c r="A346" i="1"/>
  <c r="F345" i="1"/>
  <c r="E345" i="1"/>
  <c r="D345" i="1"/>
  <c r="A345" i="1"/>
  <c r="F344" i="1"/>
  <c r="E344" i="1"/>
  <c r="D344" i="1"/>
  <c r="A344" i="1"/>
  <c r="F343" i="1"/>
  <c r="E343" i="1"/>
  <c r="D343" i="1"/>
  <c r="A343" i="1"/>
  <c r="F342" i="1"/>
  <c r="E342" i="1"/>
  <c r="D342" i="1"/>
  <c r="A342" i="1"/>
  <c r="F341" i="1"/>
  <c r="E341" i="1"/>
  <c r="D341" i="1"/>
  <c r="A341" i="1"/>
  <c r="F340" i="1"/>
  <c r="E340" i="1"/>
  <c r="D340" i="1"/>
  <c r="A340" i="1"/>
  <c r="F339" i="1"/>
  <c r="E339" i="1"/>
  <c r="D339" i="1"/>
  <c r="A339" i="1"/>
  <c r="F338" i="1"/>
  <c r="E338" i="1"/>
  <c r="D338" i="1"/>
  <c r="A338" i="1"/>
  <c r="F337" i="1"/>
  <c r="E337" i="1"/>
  <c r="D337" i="1"/>
  <c r="A337" i="1"/>
  <c r="F336" i="1"/>
  <c r="E336" i="1"/>
  <c r="D336" i="1"/>
  <c r="A336" i="1"/>
  <c r="F335" i="1"/>
  <c r="E335" i="1"/>
  <c r="D335" i="1"/>
  <c r="A335" i="1"/>
  <c r="F334" i="1"/>
  <c r="E334" i="1"/>
  <c r="D334" i="1"/>
  <c r="A334" i="1"/>
  <c r="F333" i="1"/>
  <c r="E333" i="1"/>
  <c r="D333" i="1"/>
  <c r="F332" i="1"/>
  <c r="E332" i="1"/>
  <c r="D332" i="1"/>
  <c r="F331" i="1"/>
  <c r="E331" i="1"/>
  <c r="D331" i="1"/>
  <c r="A331" i="1"/>
  <c r="F330" i="1"/>
  <c r="E330" i="1"/>
  <c r="D330" i="1"/>
  <c r="A330" i="1"/>
  <c r="F329" i="1"/>
  <c r="E329" i="1"/>
  <c r="D329" i="1"/>
  <c r="A329" i="1"/>
  <c r="F328" i="1"/>
  <c r="E328" i="1"/>
  <c r="D328" i="1"/>
  <c r="A328" i="1"/>
  <c r="F327" i="1"/>
  <c r="E327" i="1"/>
  <c r="D327" i="1"/>
  <c r="A327" i="1"/>
  <c r="F326" i="1"/>
  <c r="E326" i="1"/>
  <c r="D326" i="1"/>
  <c r="A326" i="1"/>
  <c r="A325" i="1"/>
  <c r="A324" i="1"/>
  <c r="F323" i="1"/>
  <c r="E323" i="1"/>
  <c r="D323" i="1"/>
  <c r="A323" i="1"/>
  <c r="F322" i="1"/>
  <c r="E322" i="1"/>
  <c r="D322" i="1"/>
  <c r="A322" i="1"/>
  <c r="F321" i="1"/>
  <c r="E321" i="1"/>
  <c r="D321" i="1"/>
  <c r="A321" i="1"/>
  <c r="F320" i="1"/>
  <c r="E320" i="1"/>
  <c r="D320" i="1"/>
  <c r="F319" i="1"/>
  <c r="E319" i="1"/>
  <c r="D319" i="1"/>
  <c r="F318" i="1"/>
  <c r="E318" i="1"/>
  <c r="D318" i="1"/>
  <c r="A318" i="1"/>
  <c r="F317" i="1"/>
  <c r="E317" i="1"/>
  <c r="D317" i="1"/>
  <c r="A317" i="1"/>
  <c r="F316" i="1"/>
  <c r="E316" i="1"/>
  <c r="D316" i="1"/>
  <c r="A316" i="1"/>
  <c r="F315" i="1"/>
  <c r="E315" i="1"/>
  <c r="D315" i="1"/>
  <c r="A315" i="1"/>
  <c r="F314" i="1"/>
  <c r="E314" i="1"/>
  <c r="D314" i="1"/>
  <c r="A314" i="1"/>
  <c r="F313" i="1"/>
  <c r="E313" i="1"/>
  <c r="D313" i="1"/>
  <c r="A313" i="1"/>
  <c r="F312" i="1"/>
  <c r="E312" i="1"/>
  <c r="D312" i="1"/>
  <c r="A312" i="1"/>
  <c r="F311" i="1"/>
  <c r="E311" i="1"/>
  <c r="D311" i="1"/>
  <c r="A311" i="1"/>
  <c r="Y310" i="1"/>
  <c r="F310" i="1"/>
  <c r="E310" i="1"/>
  <c r="D310" i="1"/>
  <c r="A310" i="1"/>
  <c r="F309" i="1"/>
  <c r="E309" i="1"/>
  <c r="D309" i="1"/>
  <c r="A309" i="1"/>
  <c r="F308" i="1"/>
  <c r="E308" i="1"/>
  <c r="D308" i="1"/>
  <c r="A308" i="1"/>
  <c r="F307" i="1"/>
  <c r="E307" i="1"/>
  <c r="D307" i="1"/>
  <c r="A307" i="1"/>
  <c r="F306" i="1"/>
  <c r="E306" i="1"/>
  <c r="D306" i="1"/>
  <c r="A306" i="1"/>
  <c r="F305" i="1"/>
  <c r="E305" i="1"/>
  <c r="D305" i="1"/>
  <c r="A305" i="1"/>
  <c r="F304" i="1"/>
  <c r="E304" i="1"/>
  <c r="D304" i="1"/>
  <c r="F303" i="1"/>
  <c r="E303" i="1"/>
  <c r="D303" i="1"/>
  <c r="A303" i="1"/>
  <c r="F302" i="1"/>
  <c r="E302" i="1"/>
  <c r="D302" i="1"/>
  <c r="A302" i="1"/>
  <c r="F301" i="1"/>
  <c r="E301" i="1"/>
  <c r="D301" i="1"/>
  <c r="A301" i="1"/>
  <c r="F300" i="1"/>
  <c r="E300" i="1"/>
  <c r="D300" i="1"/>
  <c r="F299" i="1"/>
  <c r="E299" i="1"/>
  <c r="D299" i="1"/>
  <c r="A299" i="1"/>
  <c r="F298" i="1"/>
  <c r="E298" i="1"/>
  <c r="D298" i="1"/>
  <c r="A298" i="1"/>
  <c r="F297" i="1"/>
  <c r="E297" i="1"/>
  <c r="D297" i="1"/>
  <c r="A297" i="1"/>
  <c r="Y296" i="1"/>
  <c r="F296" i="1"/>
  <c r="E296" i="1"/>
  <c r="D296" i="1"/>
  <c r="A296" i="1"/>
  <c r="F295" i="1"/>
  <c r="E295" i="1"/>
  <c r="D295" i="1"/>
  <c r="A295" i="1"/>
  <c r="F294" i="1"/>
  <c r="E294" i="1"/>
  <c r="D294" i="1"/>
  <c r="A294" i="1"/>
  <c r="F293" i="1"/>
  <c r="E293" i="1"/>
  <c r="D293" i="1"/>
  <c r="A293" i="1"/>
  <c r="F292" i="1"/>
  <c r="E292" i="1"/>
  <c r="D292" i="1"/>
  <c r="A292" i="1"/>
  <c r="F291" i="1"/>
  <c r="E291" i="1"/>
  <c r="D291" i="1"/>
  <c r="A291" i="1"/>
  <c r="F290" i="1"/>
  <c r="E290" i="1"/>
  <c r="D290" i="1"/>
  <c r="A290" i="1"/>
  <c r="F289" i="1"/>
  <c r="E289" i="1"/>
  <c r="D289" i="1"/>
  <c r="A289" i="1"/>
  <c r="F288" i="1"/>
  <c r="E288" i="1"/>
  <c r="D288" i="1"/>
  <c r="A288" i="1"/>
  <c r="F287" i="1"/>
  <c r="E287" i="1"/>
  <c r="D287" i="1"/>
  <c r="F286" i="1"/>
  <c r="E286" i="1"/>
  <c r="D286" i="1"/>
  <c r="F285" i="1"/>
  <c r="E285" i="1"/>
  <c r="D285" i="1"/>
  <c r="A285" i="1"/>
  <c r="F284" i="1"/>
  <c r="E284" i="1"/>
  <c r="D284" i="1"/>
  <c r="A284" i="1"/>
  <c r="F283" i="1"/>
  <c r="E283" i="1"/>
  <c r="D283" i="1"/>
  <c r="A283" i="1"/>
  <c r="F282" i="1"/>
  <c r="E282" i="1"/>
  <c r="D282" i="1"/>
  <c r="A282" i="1"/>
  <c r="F281" i="1"/>
  <c r="E281" i="1"/>
  <c r="D281" i="1"/>
  <c r="A281" i="1"/>
  <c r="F280" i="1"/>
  <c r="E280" i="1"/>
  <c r="D280" i="1"/>
  <c r="A280" i="1"/>
  <c r="F279" i="1"/>
  <c r="E279" i="1"/>
  <c r="D279" i="1"/>
  <c r="A279" i="1"/>
  <c r="F278" i="1"/>
  <c r="E278" i="1"/>
  <c r="D278" i="1"/>
  <c r="A278" i="1"/>
  <c r="F277" i="1"/>
  <c r="E277" i="1"/>
  <c r="D277" i="1"/>
  <c r="A277" i="1"/>
  <c r="F276" i="1"/>
  <c r="E276" i="1"/>
  <c r="D276" i="1"/>
  <c r="A276" i="1"/>
  <c r="F275" i="1"/>
  <c r="E275" i="1"/>
  <c r="D275" i="1"/>
  <c r="A275" i="1"/>
  <c r="F274" i="1"/>
  <c r="E274" i="1"/>
  <c r="D274" i="1"/>
  <c r="A274" i="1"/>
  <c r="F273" i="1"/>
  <c r="E273" i="1"/>
  <c r="D273" i="1"/>
  <c r="A273" i="1"/>
  <c r="F272" i="1"/>
  <c r="E272" i="1"/>
  <c r="D272" i="1"/>
  <c r="A272" i="1"/>
  <c r="F271" i="1"/>
  <c r="E271" i="1"/>
  <c r="D271" i="1"/>
  <c r="A270" i="1"/>
  <c r="F269" i="1"/>
  <c r="E269" i="1"/>
  <c r="D269" i="1"/>
  <c r="A269" i="1"/>
  <c r="F268" i="1"/>
  <c r="E268" i="1"/>
  <c r="D268" i="1"/>
  <c r="A268" i="1"/>
  <c r="F267" i="1"/>
  <c r="E267" i="1"/>
  <c r="D267" i="1"/>
  <c r="A267" i="1"/>
  <c r="F266" i="1"/>
  <c r="E266" i="1"/>
  <c r="D266" i="1"/>
  <c r="A266" i="1"/>
  <c r="F265" i="1"/>
  <c r="E265" i="1"/>
  <c r="D265" i="1"/>
  <c r="A265" i="1"/>
  <c r="F264" i="1"/>
  <c r="E264" i="1"/>
  <c r="D264" i="1"/>
  <c r="A264" i="1"/>
  <c r="F263" i="1"/>
  <c r="E263" i="1"/>
  <c r="D263" i="1"/>
  <c r="A263" i="1"/>
  <c r="F262" i="1"/>
  <c r="E262" i="1"/>
  <c r="D262" i="1"/>
  <c r="A262" i="1"/>
  <c r="F261" i="1"/>
  <c r="E261" i="1"/>
  <c r="D261" i="1"/>
  <c r="A261" i="1"/>
  <c r="F260" i="1"/>
  <c r="E260" i="1"/>
  <c r="D260" i="1"/>
  <c r="A260" i="1"/>
  <c r="F259" i="1"/>
  <c r="E259" i="1"/>
  <c r="D259" i="1"/>
  <c r="A259" i="1"/>
  <c r="F258" i="1"/>
  <c r="E258" i="1"/>
  <c r="D258" i="1"/>
  <c r="A258" i="1"/>
  <c r="F257" i="1"/>
  <c r="E257" i="1"/>
  <c r="D257" i="1"/>
  <c r="A257" i="1"/>
  <c r="F255" i="1"/>
  <c r="E255" i="1"/>
  <c r="D255" i="1"/>
  <c r="A255" i="1"/>
  <c r="F254" i="1"/>
  <c r="E254" i="1"/>
  <c r="D254" i="1"/>
  <c r="A254" i="1"/>
  <c r="F253" i="1"/>
  <c r="E253" i="1"/>
  <c r="D253" i="1"/>
  <c r="F252" i="1"/>
  <c r="E252" i="1"/>
  <c r="D252" i="1"/>
  <c r="A252" i="1"/>
  <c r="F251" i="1"/>
  <c r="E251" i="1"/>
  <c r="D251" i="1"/>
  <c r="F250" i="1"/>
  <c r="E250" i="1"/>
  <c r="D250" i="1"/>
  <c r="X249" i="1"/>
  <c r="F249" i="1"/>
  <c r="E249" i="1"/>
  <c r="D249" i="1"/>
  <c r="F248" i="1"/>
  <c r="E248" i="1"/>
  <c r="D248" i="1"/>
  <c r="A248" i="1"/>
  <c r="F247" i="1"/>
  <c r="E247" i="1"/>
  <c r="D247" i="1"/>
  <c r="A247" i="1"/>
  <c r="F246" i="1"/>
  <c r="E246" i="1"/>
  <c r="D246" i="1"/>
  <c r="A246" i="1"/>
  <c r="F245" i="1"/>
  <c r="E245" i="1"/>
  <c r="D245" i="1"/>
  <c r="A245" i="1"/>
  <c r="F244" i="1"/>
  <c r="E244" i="1"/>
  <c r="D244" i="1"/>
  <c r="A244" i="1"/>
  <c r="F243" i="1"/>
  <c r="E243" i="1"/>
  <c r="D243" i="1"/>
  <c r="A243" i="1"/>
  <c r="F242" i="1"/>
  <c r="E242" i="1"/>
  <c r="D242" i="1"/>
  <c r="A242" i="1"/>
  <c r="F241" i="1"/>
  <c r="E241" i="1"/>
  <c r="D241" i="1"/>
  <c r="A241" i="1"/>
  <c r="F240" i="1"/>
  <c r="E240" i="1"/>
  <c r="D240" i="1"/>
  <c r="A240" i="1"/>
  <c r="F239" i="1"/>
  <c r="E239" i="1"/>
  <c r="D239" i="1"/>
  <c r="A239" i="1"/>
  <c r="F238" i="1"/>
  <c r="E238" i="1"/>
  <c r="D238" i="1"/>
  <c r="A238" i="1"/>
  <c r="F237" i="1"/>
  <c r="E237" i="1"/>
  <c r="D237" i="1"/>
  <c r="A237" i="1"/>
  <c r="F236" i="1"/>
  <c r="E236" i="1"/>
  <c r="D236" i="1"/>
  <c r="A236" i="1"/>
  <c r="F235" i="1"/>
  <c r="E235" i="1"/>
  <c r="D235" i="1"/>
  <c r="A235" i="1"/>
  <c r="A234" i="1"/>
  <c r="F233" i="1"/>
  <c r="E233" i="1"/>
  <c r="D233" i="1"/>
  <c r="A233" i="1"/>
  <c r="F232" i="1"/>
  <c r="E232" i="1"/>
  <c r="D232" i="1"/>
  <c r="A232" i="1"/>
  <c r="AO231" i="1"/>
  <c r="F231" i="1"/>
  <c r="E231" i="1"/>
  <c r="D231" i="1"/>
  <c r="A231" i="1"/>
  <c r="F230" i="1"/>
  <c r="E230" i="1"/>
  <c r="D230" i="1"/>
  <c r="A230" i="1"/>
  <c r="F229" i="1"/>
  <c r="E229" i="1"/>
  <c r="D229" i="1"/>
  <c r="A229" i="1"/>
  <c r="F228" i="1"/>
  <c r="E228" i="1"/>
  <c r="D228" i="1"/>
  <c r="A228" i="1"/>
  <c r="F227" i="1"/>
  <c r="E227" i="1"/>
  <c r="D227" i="1"/>
  <c r="A227" i="1"/>
  <c r="F226" i="1"/>
  <c r="E226" i="1"/>
  <c r="D226" i="1"/>
  <c r="A226" i="1"/>
  <c r="F225" i="1"/>
  <c r="E225" i="1"/>
  <c r="D225" i="1"/>
  <c r="F224" i="1"/>
  <c r="E224" i="1"/>
  <c r="D224" i="1"/>
  <c r="F223" i="1"/>
  <c r="E223" i="1"/>
  <c r="D223" i="1"/>
  <c r="A223" i="1"/>
  <c r="F222" i="1"/>
  <c r="E222" i="1"/>
  <c r="D222" i="1"/>
  <c r="A222" i="1"/>
  <c r="F221" i="1"/>
  <c r="E221" i="1"/>
  <c r="D221" i="1"/>
  <c r="A221" i="1"/>
  <c r="F220" i="1"/>
  <c r="E220" i="1"/>
  <c r="D220" i="1"/>
  <c r="A220" i="1"/>
  <c r="F219" i="1"/>
  <c r="E219" i="1"/>
  <c r="D219" i="1"/>
  <c r="A219" i="1"/>
  <c r="F218" i="1"/>
  <c r="E218" i="1"/>
  <c r="D218" i="1"/>
  <c r="A218" i="1"/>
  <c r="F217" i="1"/>
  <c r="E217" i="1"/>
  <c r="D217" i="1"/>
  <c r="A217" i="1"/>
  <c r="F216" i="1"/>
  <c r="E216" i="1"/>
  <c r="D216" i="1"/>
  <c r="A216" i="1"/>
  <c r="F215" i="1"/>
  <c r="E215" i="1"/>
  <c r="D215" i="1"/>
  <c r="A215" i="1"/>
  <c r="F214" i="1"/>
  <c r="E214" i="1"/>
  <c r="D214" i="1"/>
  <c r="A214" i="1"/>
  <c r="F213" i="1"/>
  <c r="E213" i="1"/>
  <c r="D213" i="1"/>
  <c r="A213" i="1"/>
  <c r="AO212" i="1"/>
  <c r="F212" i="1"/>
  <c r="E212" i="1"/>
  <c r="D212" i="1"/>
  <c r="A212" i="1"/>
  <c r="F211" i="1"/>
  <c r="E211" i="1"/>
  <c r="D211" i="1"/>
  <c r="F210" i="1"/>
  <c r="E210" i="1"/>
  <c r="D210" i="1"/>
  <c r="A210" i="1"/>
  <c r="F209" i="1"/>
  <c r="E209" i="1"/>
  <c r="D209" i="1"/>
  <c r="A209" i="1"/>
  <c r="F208" i="1"/>
  <c r="E208" i="1"/>
  <c r="D208" i="1"/>
  <c r="A208" i="1"/>
  <c r="F207" i="1"/>
  <c r="E207" i="1"/>
  <c r="D207" i="1"/>
  <c r="A207" i="1"/>
  <c r="F206" i="1"/>
  <c r="E206" i="1"/>
  <c r="D206" i="1"/>
  <c r="F205" i="1"/>
  <c r="E205" i="1"/>
  <c r="D205" i="1"/>
  <c r="F204" i="1"/>
  <c r="E204" i="1"/>
  <c r="D204" i="1"/>
  <c r="A203" i="1"/>
  <c r="F202" i="1"/>
  <c r="E202" i="1"/>
  <c r="D202" i="1"/>
  <c r="A202" i="1"/>
  <c r="F201" i="1"/>
  <c r="E201" i="1"/>
  <c r="D201" i="1"/>
  <c r="A201" i="1"/>
  <c r="F200" i="1"/>
  <c r="E200" i="1"/>
  <c r="D200" i="1"/>
  <c r="F199" i="1"/>
  <c r="E199" i="1"/>
  <c r="D199" i="1"/>
  <c r="F198" i="1"/>
  <c r="E198" i="1"/>
  <c r="D198" i="1"/>
  <c r="A198" i="1"/>
  <c r="F197" i="1"/>
  <c r="E197" i="1"/>
  <c r="D197" i="1"/>
  <c r="A197" i="1"/>
  <c r="F196" i="1"/>
  <c r="E196" i="1"/>
  <c r="D196" i="1"/>
  <c r="A196" i="1"/>
  <c r="F195" i="1"/>
  <c r="E195" i="1"/>
  <c r="D195" i="1"/>
  <c r="A195" i="1"/>
  <c r="F194" i="1"/>
  <c r="E194" i="1"/>
  <c r="D194" i="1"/>
  <c r="A194" i="1"/>
  <c r="F193" i="1"/>
  <c r="E193" i="1"/>
  <c r="D193" i="1"/>
  <c r="A193" i="1"/>
  <c r="F192" i="1"/>
  <c r="E192" i="1"/>
  <c r="D192" i="1"/>
  <c r="A192" i="1"/>
  <c r="F191" i="1"/>
  <c r="E191" i="1"/>
  <c r="D191" i="1"/>
  <c r="A191" i="1"/>
  <c r="F190" i="1"/>
  <c r="E190" i="1"/>
  <c r="D190" i="1"/>
  <c r="X189" i="1"/>
  <c r="F189" i="1"/>
  <c r="E189" i="1"/>
  <c r="D189" i="1"/>
  <c r="F188" i="1"/>
  <c r="E188" i="1"/>
  <c r="D188" i="1"/>
  <c r="A188" i="1"/>
  <c r="F187" i="1"/>
  <c r="E187" i="1"/>
  <c r="D187" i="1"/>
  <c r="A187" i="1"/>
  <c r="F186" i="1"/>
  <c r="E186" i="1"/>
  <c r="D186" i="1"/>
  <c r="A186" i="1"/>
  <c r="F185" i="1"/>
  <c r="E185" i="1"/>
  <c r="D185" i="1"/>
  <c r="A185" i="1"/>
  <c r="F184" i="1"/>
  <c r="E184" i="1"/>
  <c r="D184" i="1"/>
  <c r="A184" i="1"/>
  <c r="F183" i="1"/>
  <c r="E183" i="1"/>
  <c r="D183" i="1"/>
  <c r="A183" i="1"/>
  <c r="F182" i="1"/>
  <c r="E182" i="1"/>
  <c r="D182" i="1"/>
  <c r="A182" i="1"/>
  <c r="F181" i="1"/>
  <c r="E181" i="1"/>
  <c r="D181" i="1"/>
  <c r="A181" i="1"/>
  <c r="F180" i="1"/>
  <c r="E180" i="1"/>
  <c r="D180" i="1"/>
  <c r="A180" i="1"/>
  <c r="F179" i="1"/>
  <c r="E179" i="1"/>
  <c r="D179" i="1"/>
  <c r="A179" i="1"/>
  <c r="F178" i="1"/>
  <c r="E178" i="1"/>
  <c r="D178" i="1"/>
  <c r="A178" i="1"/>
  <c r="F177" i="1"/>
  <c r="E177" i="1"/>
  <c r="D177" i="1"/>
  <c r="A177" i="1"/>
  <c r="F176" i="1"/>
  <c r="E176" i="1"/>
  <c r="D176" i="1"/>
  <c r="A176" i="1"/>
  <c r="F175" i="1"/>
  <c r="E175" i="1"/>
  <c r="D175" i="1"/>
  <c r="A175" i="1"/>
  <c r="F174" i="1"/>
  <c r="E174" i="1"/>
  <c r="D174" i="1"/>
  <c r="A174" i="1"/>
  <c r="F173" i="1"/>
  <c r="E173" i="1"/>
  <c r="D173" i="1"/>
  <c r="A173" i="1"/>
  <c r="F172" i="1"/>
  <c r="E172" i="1"/>
  <c r="D172" i="1"/>
  <c r="A172" i="1"/>
  <c r="F171" i="1"/>
  <c r="E171" i="1"/>
  <c r="D171" i="1"/>
  <c r="A171" i="1"/>
  <c r="F170" i="1"/>
  <c r="E170" i="1"/>
  <c r="D170" i="1"/>
  <c r="A170" i="1"/>
  <c r="F169" i="1"/>
  <c r="E169" i="1"/>
  <c r="D169" i="1"/>
  <c r="A169" i="1"/>
  <c r="F168" i="1"/>
  <c r="E168" i="1"/>
  <c r="D168" i="1"/>
  <c r="F167" i="1"/>
  <c r="E167" i="1"/>
  <c r="D167" i="1"/>
  <c r="F166" i="1"/>
  <c r="E166" i="1"/>
  <c r="D166" i="1"/>
  <c r="AO165" i="1"/>
  <c r="F165" i="1"/>
  <c r="E165" i="1"/>
  <c r="D165" i="1"/>
  <c r="F164" i="1"/>
  <c r="E164" i="1"/>
  <c r="D164" i="1"/>
  <c r="F163" i="1"/>
  <c r="E163" i="1"/>
  <c r="D163" i="1"/>
  <c r="A163" i="1"/>
  <c r="AO162" i="1"/>
  <c r="A162" i="1"/>
  <c r="F161" i="1"/>
  <c r="E161" i="1"/>
  <c r="D161" i="1"/>
  <c r="F160" i="1"/>
  <c r="E160" i="1"/>
  <c r="D160" i="1"/>
  <c r="A160" i="1"/>
  <c r="F159" i="1"/>
  <c r="E159" i="1"/>
  <c r="D159" i="1"/>
  <c r="A159" i="1"/>
  <c r="F158" i="1"/>
  <c r="E158" i="1"/>
  <c r="D158" i="1"/>
  <c r="A158" i="1"/>
  <c r="F157" i="1"/>
  <c r="E157" i="1"/>
  <c r="D157" i="1"/>
  <c r="A157" i="1"/>
  <c r="F156" i="1"/>
  <c r="E156" i="1"/>
  <c r="D156" i="1"/>
  <c r="A156" i="1"/>
  <c r="F155" i="1"/>
  <c r="E155" i="1"/>
  <c r="D155" i="1"/>
  <c r="A155" i="1"/>
  <c r="AO154" i="1"/>
  <c r="F154" i="1"/>
  <c r="E154" i="1"/>
  <c r="D154" i="1"/>
  <c r="A154" i="1"/>
  <c r="E153" i="1"/>
  <c r="A153" i="1"/>
  <c r="F152" i="1"/>
  <c r="E152" i="1"/>
  <c r="D152" i="1"/>
  <c r="A152" i="1"/>
  <c r="F151" i="1"/>
  <c r="E151" i="1"/>
  <c r="D151" i="1"/>
  <c r="A151" i="1"/>
  <c r="F150" i="1"/>
  <c r="E150" i="1"/>
  <c r="D150" i="1"/>
  <c r="A150" i="1"/>
  <c r="F149" i="1"/>
  <c r="E149" i="1"/>
  <c r="D149" i="1"/>
  <c r="A149" i="1"/>
  <c r="F148" i="1"/>
  <c r="E148" i="1"/>
  <c r="D148" i="1"/>
  <c r="A148" i="1"/>
  <c r="F147" i="1"/>
  <c r="E147" i="1"/>
  <c r="D147" i="1"/>
  <c r="A147" i="1"/>
  <c r="F146" i="1"/>
  <c r="E146" i="1"/>
  <c r="D146" i="1"/>
  <c r="A146" i="1"/>
  <c r="F145" i="1"/>
  <c r="E145" i="1"/>
  <c r="D145" i="1"/>
  <c r="A145" i="1"/>
  <c r="F144" i="1"/>
  <c r="E144" i="1"/>
  <c r="D144" i="1"/>
  <c r="A144" i="1"/>
  <c r="F143" i="1"/>
  <c r="E143" i="1"/>
  <c r="D143" i="1"/>
  <c r="A143" i="1"/>
  <c r="F142" i="1"/>
  <c r="E142" i="1"/>
  <c r="D142" i="1"/>
  <c r="A142" i="1"/>
  <c r="F141" i="1"/>
  <c r="E141" i="1"/>
  <c r="D141" i="1"/>
  <c r="A141" i="1"/>
  <c r="F140" i="1"/>
  <c r="E140" i="1"/>
  <c r="D140" i="1"/>
  <c r="A140" i="1"/>
  <c r="F139" i="1"/>
  <c r="E139" i="1"/>
  <c r="D139" i="1"/>
  <c r="A139" i="1"/>
  <c r="F138" i="1"/>
  <c r="E138" i="1"/>
  <c r="D138" i="1"/>
  <c r="A138" i="1"/>
  <c r="F137" i="1"/>
  <c r="E137" i="1"/>
  <c r="D137" i="1"/>
  <c r="A137" i="1"/>
  <c r="F136" i="1"/>
  <c r="E136" i="1"/>
  <c r="D136" i="1"/>
  <c r="F135" i="1"/>
  <c r="E135" i="1"/>
  <c r="D135" i="1"/>
  <c r="F134" i="1"/>
  <c r="E134" i="1"/>
  <c r="D134" i="1"/>
  <c r="A134" i="1"/>
  <c r="F133" i="1"/>
  <c r="E133" i="1"/>
  <c r="D133" i="1"/>
  <c r="A133" i="1"/>
  <c r="F132" i="1"/>
  <c r="E132" i="1"/>
  <c r="D132" i="1"/>
  <c r="A132" i="1"/>
  <c r="F131" i="1"/>
  <c r="E131" i="1"/>
  <c r="D131" i="1"/>
  <c r="A131" i="1"/>
  <c r="F130" i="1"/>
  <c r="E130" i="1"/>
  <c r="D130" i="1"/>
  <c r="A130" i="1"/>
  <c r="F129" i="1"/>
  <c r="E129" i="1"/>
  <c r="D129" i="1"/>
  <c r="A129" i="1"/>
  <c r="F128" i="1"/>
  <c r="E128" i="1"/>
  <c r="D128" i="1"/>
  <c r="A128" i="1"/>
  <c r="F127" i="1"/>
  <c r="E127" i="1"/>
  <c r="D127" i="1"/>
  <c r="A127" i="1"/>
  <c r="F126" i="1"/>
  <c r="E126" i="1"/>
  <c r="D126" i="1"/>
  <c r="F125" i="1"/>
  <c r="E125" i="1"/>
  <c r="D125" i="1"/>
  <c r="F124" i="1"/>
  <c r="E124" i="1"/>
  <c r="D124" i="1"/>
  <c r="A124" i="1"/>
  <c r="F123" i="1"/>
  <c r="E123" i="1"/>
  <c r="D123" i="1"/>
  <c r="A123" i="1"/>
  <c r="F122" i="1"/>
  <c r="E122" i="1"/>
  <c r="D122" i="1"/>
  <c r="A122" i="1"/>
  <c r="F121" i="1"/>
  <c r="E121" i="1"/>
  <c r="D121" i="1"/>
  <c r="A121" i="1"/>
  <c r="AO120" i="1"/>
  <c r="F120" i="1"/>
  <c r="E120" i="1"/>
  <c r="D120" i="1"/>
  <c r="A120" i="1"/>
  <c r="F119" i="1"/>
  <c r="E119" i="1"/>
  <c r="D119" i="1"/>
  <c r="A119" i="1"/>
  <c r="A118" i="1"/>
  <c r="F117" i="1"/>
  <c r="E117" i="1"/>
  <c r="D117" i="1"/>
  <c r="A117" i="1"/>
  <c r="F116" i="1"/>
  <c r="E116" i="1"/>
  <c r="D116" i="1"/>
  <c r="A116" i="1"/>
  <c r="F115" i="1"/>
  <c r="E115" i="1"/>
  <c r="D115" i="1"/>
  <c r="A115" i="1"/>
  <c r="F114" i="1"/>
  <c r="E114" i="1"/>
  <c r="D114" i="1"/>
  <c r="A114" i="1"/>
  <c r="F113" i="1"/>
  <c r="E113" i="1"/>
  <c r="D113" i="1"/>
  <c r="A113" i="1"/>
  <c r="F112" i="1"/>
  <c r="E112" i="1"/>
  <c r="D112" i="1"/>
  <c r="A112" i="1"/>
  <c r="F111" i="1"/>
  <c r="E111" i="1"/>
  <c r="D111" i="1"/>
  <c r="A111" i="1"/>
  <c r="F110" i="1"/>
  <c r="E110" i="1"/>
  <c r="D110" i="1"/>
  <c r="A110" i="1"/>
  <c r="F109" i="1"/>
  <c r="E109" i="1"/>
  <c r="D109" i="1"/>
  <c r="F108" i="1"/>
  <c r="E108" i="1"/>
  <c r="D108" i="1"/>
  <c r="F107" i="1"/>
  <c r="E107" i="1"/>
  <c r="D107" i="1"/>
  <c r="A107" i="1"/>
  <c r="F106" i="1"/>
  <c r="E106" i="1"/>
  <c r="D106" i="1"/>
  <c r="A106" i="1"/>
  <c r="F105" i="1"/>
  <c r="E105" i="1"/>
  <c r="D105" i="1"/>
  <c r="A105" i="1"/>
  <c r="F104" i="1"/>
  <c r="E104" i="1"/>
  <c r="D104" i="1"/>
  <c r="A104" i="1"/>
  <c r="F103" i="1"/>
  <c r="E103" i="1"/>
  <c r="D103" i="1"/>
  <c r="A103" i="1"/>
  <c r="F102" i="1"/>
  <c r="E102" i="1"/>
  <c r="D102" i="1"/>
  <c r="A102" i="1"/>
  <c r="F101" i="1"/>
  <c r="E101" i="1"/>
  <c r="D101" i="1"/>
  <c r="A101" i="1"/>
  <c r="F99" i="1"/>
  <c r="E99" i="1"/>
  <c r="D99" i="1"/>
  <c r="A99" i="1"/>
  <c r="F98" i="1"/>
  <c r="E98" i="1"/>
  <c r="D98" i="1"/>
  <c r="A98" i="1"/>
  <c r="F97" i="1"/>
  <c r="E97" i="1"/>
  <c r="D97" i="1"/>
  <c r="A97" i="1"/>
  <c r="F96" i="1"/>
  <c r="E96" i="1"/>
  <c r="D96" i="1"/>
  <c r="F95" i="1"/>
  <c r="E95" i="1"/>
  <c r="D95" i="1"/>
  <c r="A95" i="1"/>
  <c r="F94" i="1"/>
  <c r="E94" i="1"/>
  <c r="D94" i="1"/>
  <c r="A94" i="1"/>
  <c r="A93" i="1"/>
  <c r="F92" i="1"/>
  <c r="E92" i="1"/>
  <c r="D92" i="1"/>
  <c r="A92" i="1"/>
  <c r="F91" i="1"/>
  <c r="E91" i="1"/>
  <c r="D91" i="1"/>
  <c r="A91" i="1"/>
  <c r="F90" i="1"/>
  <c r="E90" i="1"/>
  <c r="D90" i="1"/>
  <c r="A90" i="1"/>
  <c r="F89" i="1"/>
  <c r="E89" i="1"/>
  <c r="D89" i="1"/>
  <c r="A89" i="1"/>
  <c r="F88" i="1"/>
  <c r="E88" i="1"/>
  <c r="D88" i="1"/>
  <c r="A88" i="1"/>
  <c r="F87" i="1"/>
  <c r="E87" i="1"/>
  <c r="D87" i="1"/>
  <c r="A87" i="1"/>
  <c r="F86" i="1"/>
  <c r="E86" i="1"/>
  <c r="D86" i="1"/>
  <c r="A86" i="1"/>
  <c r="F85" i="1"/>
  <c r="E85" i="1"/>
  <c r="D85" i="1"/>
  <c r="A85" i="1"/>
  <c r="F84" i="1"/>
  <c r="E84" i="1"/>
  <c r="D84" i="1"/>
  <c r="F83" i="1"/>
  <c r="E83" i="1"/>
  <c r="D83" i="1"/>
  <c r="A83" i="1"/>
  <c r="F82" i="1"/>
  <c r="E82" i="1"/>
  <c r="D82" i="1"/>
  <c r="A82" i="1"/>
  <c r="F81" i="1"/>
  <c r="E81" i="1"/>
  <c r="D81" i="1"/>
  <c r="A81" i="1"/>
  <c r="F80" i="1"/>
  <c r="E80" i="1"/>
  <c r="D80" i="1"/>
  <c r="A80" i="1"/>
  <c r="F79" i="1"/>
  <c r="E79" i="1"/>
  <c r="D79" i="1"/>
  <c r="F78" i="1"/>
  <c r="E78" i="1"/>
  <c r="D78" i="1"/>
  <c r="F77" i="1"/>
  <c r="E77" i="1"/>
  <c r="D77" i="1"/>
  <c r="F76" i="1"/>
  <c r="E76" i="1"/>
  <c r="D76" i="1"/>
  <c r="A76" i="1"/>
  <c r="F75" i="1"/>
  <c r="E75" i="1"/>
  <c r="D75" i="1"/>
  <c r="A75" i="1"/>
  <c r="F73" i="1"/>
  <c r="E73" i="1"/>
  <c r="D73" i="1"/>
  <c r="F72" i="1"/>
  <c r="E72" i="1"/>
  <c r="D72" i="1"/>
  <c r="A72" i="1"/>
  <c r="F71" i="1"/>
  <c r="E71" i="1"/>
  <c r="D71" i="1"/>
  <c r="A71" i="1"/>
  <c r="A70" i="1"/>
  <c r="F69" i="1"/>
  <c r="E69" i="1"/>
  <c r="D69" i="1"/>
  <c r="A69" i="1"/>
  <c r="F68" i="1"/>
  <c r="E68" i="1"/>
  <c r="D68" i="1"/>
  <c r="A68" i="1"/>
  <c r="F67" i="1"/>
  <c r="E67" i="1"/>
  <c r="D67" i="1"/>
  <c r="A67" i="1"/>
  <c r="F66" i="1"/>
  <c r="E66" i="1"/>
  <c r="D66" i="1"/>
  <c r="A66" i="1"/>
  <c r="F65" i="1"/>
  <c r="E65" i="1"/>
  <c r="D65" i="1"/>
  <c r="A65" i="1"/>
  <c r="F64" i="1"/>
  <c r="E64" i="1"/>
  <c r="D64" i="1"/>
  <c r="A64" i="1"/>
  <c r="F63" i="1"/>
  <c r="E63" i="1"/>
  <c r="D63" i="1"/>
  <c r="A63" i="1"/>
  <c r="F62" i="1"/>
  <c r="E62" i="1"/>
  <c r="D62" i="1"/>
  <c r="A62" i="1"/>
  <c r="F61" i="1"/>
  <c r="E61" i="1"/>
  <c r="D61" i="1"/>
  <c r="A61" i="1"/>
  <c r="F60" i="1"/>
  <c r="E60" i="1"/>
  <c r="D60" i="1"/>
  <c r="A60" i="1"/>
  <c r="F59" i="1"/>
  <c r="E59" i="1"/>
  <c r="D59" i="1"/>
  <c r="A59" i="1"/>
  <c r="F58" i="1"/>
  <c r="E58" i="1"/>
  <c r="D58" i="1"/>
  <c r="A58" i="1"/>
  <c r="F57" i="1"/>
  <c r="E57" i="1"/>
  <c r="D57" i="1"/>
  <c r="A57" i="1"/>
  <c r="F56" i="1"/>
  <c r="E56" i="1"/>
  <c r="D56" i="1"/>
  <c r="A56" i="1"/>
  <c r="F55" i="1"/>
  <c r="E55" i="1"/>
  <c r="D55" i="1"/>
  <c r="A55" i="1"/>
  <c r="F53" i="1"/>
  <c r="E53" i="1"/>
  <c r="D53" i="1"/>
  <c r="F52" i="1"/>
  <c r="E52" i="1"/>
  <c r="D52" i="1"/>
  <c r="F51" i="1"/>
  <c r="E51" i="1"/>
  <c r="D51" i="1"/>
  <c r="A51" i="1"/>
  <c r="F50" i="1"/>
  <c r="E50" i="1"/>
  <c r="D50" i="1"/>
  <c r="A50" i="1"/>
  <c r="F49" i="1"/>
  <c r="E49" i="1"/>
  <c r="D49" i="1"/>
  <c r="A49" i="1"/>
  <c r="F48" i="1"/>
  <c r="E48" i="1"/>
  <c r="D48" i="1"/>
  <c r="A48" i="1"/>
  <c r="F47" i="1"/>
  <c r="E47" i="1"/>
  <c r="D47" i="1"/>
  <c r="A47" i="1"/>
  <c r="F46" i="1"/>
  <c r="E46" i="1"/>
  <c r="D46" i="1"/>
  <c r="A46" i="1"/>
  <c r="F45" i="1"/>
  <c r="E45" i="1"/>
  <c r="D45" i="1"/>
  <c r="A45" i="1"/>
  <c r="F44" i="1"/>
  <c r="E44" i="1"/>
  <c r="D44" i="1"/>
  <c r="A44" i="1"/>
  <c r="F43" i="1"/>
  <c r="E43" i="1"/>
  <c r="D43" i="1"/>
  <c r="A43" i="1"/>
  <c r="F42" i="1"/>
  <c r="E42" i="1"/>
  <c r="D42" i="1"/>
  <c r="A42" i="1"/>
  <c r="A41" i="1"/>
  <c r="F40" i="1"/>
  <c r="E40" i="1"/>
  <c r="D40" i="1"/>
  <c r="A40" i="1"/>
  <c r="F39" i="1"/>
  <c r="E39" i="1"/>
  <c r="D39" i="1"/>
  <c r="A39" i="1"/>
  <c r="F38" i="1"/>
  <c r="E38" i="1"/>
  <c r="D38" i="1"/>
  <c r="A38" i="1"/>
  <c r="F37" i="1"/>
  <c r="E37" i="1"/>
  <c r="D37" i="1"/>
  <c r="A37" i="1"/>
  <c r="F36" i="1"/>
  <c r="E36" i="1"/>
  <c r="D36" i="1"/>
  <c r="A36" i="1"/>
  <c r="F35" i="1"/>
  <c r="E35" i="1"/>
  <c r="D35" i="1"/>
  <c r="A35" i="1"/>
  <c r="F34" i="1"/>
  <c r="E34" i="1"/>
  <c r="D34" i="1"/>
  <c r="A34" i="1"/>
  <c r="F33" i="1"/>
  <c r="E33" i="1"/>
  <c r="D33" i="1"/>
  <c r="A33" i="1"/>
  <c r="F32" i="1"/>
  <c r="E32" i="1"/>
  <c r="D32" i="1"/>
  <c r="F31" i="1"/>
  <c r="E31" i="1"/>
  <c r="D31" i="1"/>
  <c r="F30" i="1"/>
  <c r="E30" i="1"/>
  <c r="D30" i="1"/>
  <c r="A30" i="1"/>
  <c r="AO29" i="1"/>
  <c r="F29" i="1"/>
  <c r="E29" i="1"/>
  <c r="D29" i="1"/>
  <c r="A29" i="1"/>
  <c r="F28" i="1"/>
  <c r="E28" i="1"/>
  <c r="D28" i="1"/>
  <c r="A28" i="1"/>
  <c r="A27" i="1"/>
  <c r="F26" i="1"/>
  <c r="E26" i="1"/>
  <c r="D26" i="1"/>
  <c r="A26" i="1"/>
  <c r="F25" i="1"/>
  <c r="E25" i="1"/>
  <c r="D25" i="1"/>
  <c r="F24" i="1"/>
  <c r="E24" i="1"/>
  <c r="D24" i="1"/>
  <c r="A24" i="1"/>
  <c r="F23" i="1"/>
  <c r="E23" i="1"/>
  <c r="D23" i="1"/>
  <c r="A23" i="1"/>
  <c r="F22" i="1"/>
  <c r="E22" i="1"/>
  <c r="D22" i="1"/>
  <c r="A22" i="1"/>
  <c r="F21" i="1"/>
  <c r="E21" i="1"/>
  <c r="D21" i="1"/>
  <c r="A21" i="1"/>
  <c r="F20" i="1"/>
  <c r="E20" i="1"/>
  <c r="D20" i="1"/>
  <c r="A20" i="1"/>
  <c r="F19" i="1"/>
  <c r="E19" i="1"/>
  <c r="D19" i="1"/>
  <c r="A19" i="1"/>
  <c r="F18" i="1"/>
  <c r="E18" i="1"/>
  <c r="D18" i="1"/>
  <c r="A18" i="1"/>
  <c r="F17" i="1"/>
  <c r="E17" i="1"/>
  <c r="D17" i="1"/>
  <c r="A17" i="1"/>
  <c r="F16" i="1"/>
  <c r="E16" i="1"/>
  <c r="D16" i="1"/>
  <c r="A16" i="1"/>
  <c r="AK15" i="1"/>
  <c r="F15" i="1"/>
  <c r="E15" i="1"/>
  <c r="D15" i="1"/>
  <c r="F14" i="1"/>
  <c r="E14" i="1"/>
  <c r="D14" i="1"/>
  <c r="A14" i="1"/>
  <c r="F13" i="1"/>
  <c r="E13" i="1"/>
  <c r="D13" i="1"/>
  <c r="A13" i="1"/>
  <c r="F12" i="1"/>
  <c r="E12" i="1"/>
  <c r="D12" i="1"/>
  <c r="A12" i="1"/>
  <c r="F11" i="1"/>
  <c r="E11" i="1"/>
  <c r="D11" i="1"/>
  <c r="A11" i="1"/>
  <c r="F10" i="1"/>
  <c r="E10" i="1"/>
  <c r="D10" i="1"/>
  <c r="A10" i="1"/>
  <c r="F9" i="1"/>
  <c r="E9" i="1"/>
  <c r="D9" i="1"/>
  <c r="A9" i="1"/>
  <c r="F8" i="1"/>
  <c r="E8" i="1"/>
  <c r="D8" i="1"/>
  <c r="A8" i="1"/>
  <c r="F7" i="1"/>
  <c r="E7" i="1"/>
  <c r="D7" i="1"/>
  <c r="A7" i="1"/>
  <c r="F6" i="1"/>
  <c r="E6" i="1"/>
  <c r="D6" i="1"/>
  <c r="A6" i="1"/>
  <c r="F5" i="1"/>
  <c r="E5" i="1"/>
  <c r="D5" i="1"/>
  <c r="A5" i="1"/>
  <c r="F4" i="1"/>
  <c r="E4" i="1"/>
  <c r="D4" i="1"/>
  <c r="A4" i="1"/>
  <c r="F3" i="1"/>
  <c r="E3" i="1"/>
  <c r="D3" i="1"/>
  <c r="A3" i="1"/>
</calcChain>
</file>

<file path=xl/comments1.xml><?xml version="1.0" encoding="utf-8"?>
<comments xmlns="http://schemas.openxmlformats.org/spreadsheetml/2006/main">
  <authors>
    <author/>
  </authors>
  <commentList>
    <comment ref="X2" authorId="0" shapeId="0">
      <text>
        <r>
          <rPr>
            <sz val="10"/>
            <color rgb="FF000000"/>
            <rFont val="Arial"/>
          </rPr>
          <t>x usually means work address not publicly available, private practice.
	-ELIZABETH SIMCOCK</t>
        </r>
      </text>
    </comment>
  </commentList>
</comments>
</file>

<file path=xl/sharedStrings.xml><?xml version="1.0" encoding="utf-8"?>
<sst xmlns="http://schemas.openxmlformats.org/spreadsheetml/2006/main" count="5336" uniqueCount="2904">
  <si>
    <t>ur</t>
  </si>
  <si>
    <t>Info Status</t>
  </si>
  <si>
    <t>Name Information</t>
  </si>
  <si>
    <t>Relationship to Univ. of Wisconsin Department of Radiology</t>
  </si>
  <si>
    <t>New Work Information</t>
  </si>
  <si>
    <t>Other Contact Information 1</t>
  </si>
  <si>
    <t>Other Contact Information 2</t>
  </si>
  <si>
    <t>duplicate finder</t>
  </si>
  <si>
    <t>Notes</t>
  </si>
  <si>
    <t>RSNA Directory Check</t>
  </si>
  <si>
    <t>Has At Least One Email</t>
  </si>
  <si>
    <t>Has Work Email</t>
  </si>
  <si>
    <t>Has Alternate Email</t>
  </si>
  <si>
    <t>Last Name</t>
  </si>
  <si>
    <t>Maiden Name</t>
  </si>
  <si>
    <t>First Name</t>
  </si>
  <si>
    <t>Middle Name</t>
  </si>
  <si>
    <t>Former Intern</t>
  </si>
  <si>
    <t>Former Resident</t>
  </si>
  <si>
    <t>Former Fellow</t>
  </si>
  <si>
    <t>Fellowship Section</t>
  </si>
  <si>
    <t>Former Honorary Fellow</t>
  </si>
  <si>
    <t>Former Faculty</t>
  </si>
  <si>
    <t>Faculty Section</t>
  </si>
  <si>
    <t>Residency Program Begin Date</t>
  </si>
  <si>
    <t>Residency Program Completion</t>
  </si>
  <si>
    <t>Fellowship Program Begin Date</t>
  </si>
  <si>
    <t>Fellowship Program Completion Date</t>
  </si>
  <si>
    <t>Forwarding Institution</t>
  </si>
  <si>
    <t>New Position</t>
  </si>
  <si>
    <t>Email Address (work)</t>
  </si>
  <si>
    <t>Email Address (other)</t>
  </si>
  <si>
    <t>Work Mailing Address</t>
  </si>
  <si>
    <t>Work City</t>
  </si>
  <si>
    <t>Work State</t>
  </si>
  <si>
    <t>Work Zip</t>
  </si>
  <si>
    <t>Work Country (noted only if not US)</t>
  </si>
  <si>
    <t>Work Phone</t>
  </si>
  <si>
    <t>Other Phone</t>
  </si>
  <si>
    <t>Home Address</t>
  </si>
  <si>
    <t>Home City</t>
  </si>
  <si>
    <t>Home State</t>
  </si>
  <si>
    <t>Home Zip</t>
  </si>
  <si>
    <t>Other Address</t>
  </si>
  <si>
    <t>Other City</t>
  </si>
  <si>
    <t>Other State</t>
  </si>
  <si>
    <t>Other Zip</t>
  </si>
  <si>
    <t>LinkedIn/Google+</t>
  </si>
  <si>
    <t>Last Verified</t>
  </si>
  <si>
    <t>Twitter</t>
  </si>
  <si>
    <t>N</t>
  </si>
  <si>
    <t>Aasen</t>
  </si>
  <si>
    <t>Mark</t>
  </si>
  <si>
    <t>Kevin</t>
  </si>
  <si>
    <t>x</t>
  </si>
  <si>
    <t>Lakeshore Medical Clinic</t>
  </si>
  <si>
    <t>4131 W. Loomis Rd, Ste 300</t>
  </si>
  <si>
    <t>Greenfield</t>
  </si>
  <si>
    <t>WI</t>
  </si>
  <si>
    <t>53221</t>
  </si>
  <si>
    <t>Y</t>
  </si>
  <si>
    <t>Ahmed</t>
  </si>
  <si>
    <t>Bilal</t>
  </si>
  <si>
    <t>Cardiothoracic</t>
  </si>
  <si>
    <t>7/1/2006</t>
  </si>
  <si>
    <t>6/30/2007</t>
  </si>
  <si>
    <t>ba.ahmed@hosp.wisc.edu</t>
  </si>
  <si>
    <t>bilalahmed@msn.com</t>
  </si>
  <si>
    <t>360 W. Washington St.  #510</t>
  </si>
  <si>
    <t>Madison</t>
  </si>
  <si>
    <t>53703</t>
  </si>
  <si>
    <t>Ahuja</t>
  </si>
  <si>
    <t>Jitesh</t>
  </si>
  <si>
    <t>Thoracic Imaging</t>
  </si>
  <si>
    <t>University of Washington</t>
  </si>
  <si>
    <t>Senior Fellow, Cardiothoracic Radiology</t>
  </si>
  <si>
    <t>ahujaj@uw.edu</t>
  </si>
  <si>
    <t>dr.jahuja@gmail.com</t>
  </si>
  <si>
    <t>1959 NE Pacific Street</t>
  </si>
  <si>
    <t>Seattle</t>
  </si>
  <si>
    <t>WA</t>
  </si>
  <si>
    <t>98195</t>
  </si>
  <si>
    <t>206-353-4173</t>
  </si>
  <si>
    <t>Akselrod</t>
  </si>
  <si>
    <t>Dmitriy</t>
  </si>
  <si>
    <t>Abdominal Imaging</t>
  </si>
  <si>
    <t>Valley Hospital</t>
  </si>
  <si>
    <t>dgakselrod@hotmail.com</t>
  </si>
  <si>
    <t>728 134th St SW Ste 120</t>
  </si>
  <si>
    <t>Everett</t>
  </si>
  <si>
    <t>98204</t>
  </si>
  <si>
    <t>585-766-7622</t>
  </si>
  <si>
    <t>Albert</t>
  </si>
  <si>
    <t>Philip</t>
  </si>
  <si>
    <t>Abdominal</t>
  </si>
  <si>
    <t>Community Radiology</t>
  </si>
  <si>
    <t>8/1/2003</t>
  </si>
  <si>
    <t>7/31/2004</t>
  </si>
  <si>
    <t>Carilion Clinic Radiology</t>
  </si>
  <si>
    <t>PRAlbert@carilionclinic.org</t>
  </si>
  <si>
    <t>philipralbert@gmail.com</t>
  </si>
  <si>
    <t>1906 Belleview Avenue</t>
  </si>
  <si>
    <t>Roanoke</t>
  </si>
  <si>
    <t>VA</t>
  </si>
  <si>
    <t>24014</t>
  </si>
  <si>
    <t>715-302-0130</t>
  </si>
  <si>
    <t>Al-Molani</t>
  </si>
  <si>
    <t>Fadhel</t>
  </si>
  <si>
    <t>M</t>
  </si>
  <si>
    <t>ENIN</t>
  </si>
  <si>
    <t>King Fahad Specialist Hospital Dammam</t>
  </si>
  <si>
    <t>Interventional Neuroradiologist, Body &amp; Vascular Interventional Radiologist</t>
  </si>
  <si>
    <t>fadhelm.molani@kfsh.med.sa</t>
  </si>
  <si>
    <t>6830 Ammar Bin Thabit St</t>
  </si>
  <si>
    <t>Al Muraikabat</t>
  </si>
  <si>
    <t>Dammam</t>
  </si>
  <si>
    <t>32253-3202</t>
  </si>
  <si>
    <t>Saudi Arabia</t>
  </si>
  <si>
    <t>Alsheik</t>
  </si>
  <si>
    <t>Nila</t>
  </si>
  <si>
    <t>Neuroradiology</t>
  </si>
  <si>
    <t>Fox Valley Radiology</t>
  </si>
  <si>
    <t>nalsheik1@yahoo.com</t>
  </si>
  <si>
    <t>333 N Commercial St #100</t>
  </si>
  <si>
    <t>Neenah</t>
  </si>
  <si>
    <t>54956</t>
  </si>
  <si>
    <t>(920) 722-1840</t>
  </si>
  <si>
    <t>Amoli</t>
  </si>
  <si>
    <t>Sean</t>
  </si>
  <si>
    <t>Milwaukee Radiologists LTD SC, St. Luke's Medical Center - Milwaukee</t>
  </si>
  <si>
    <t>Neuroradiologist</t>
  </si>
  <si>
    <t>amoli99@hotmail.com</t>
  </si>
  <si>
    <t>2900 W. Oklahoma Avenue</t>
  </si>
  <si>
    <t>Milwaukee</t>
  </si>
  <si>
    <t>53215</t>
  </si>
  <si>
    <t>414-649-6430</t>
  </si>
  <si>
    <t>414-906-1024</t>
  </si>
  <si>
    <t>2222 E. Edgewood Ave</t>
  </si>
  <si>
    <t>Shorewood</t>
  </si>
  <si>
    <t>53211-2938</t>
  </si>
  <si>
    <t>here 2008, Turkey?</t>
  </si>
  <si>
    <t>Arat</t>
  </si>
  <si>
    <t>Anil</t>
  </si>
  <si>
    <t>Department of Radiology, School of Medicine, Hacettepe University</t>
  </si>
  <si>
    <t>anilarat@hotmail.com</t>
  </si>
  <si>
    <t>Sihhiye</t>
  </si>
  <si>
    <t>Ankara</t>
  </si>
  <si>
    <t>Turkey</t>
  </si>
  <si>
    <t>Arov</t>
  </si>
  <si>
    <t>Gregory</t>
  </si>
  <si>
    <t>Interventional Radiology</t>
  </si>
  <si>
    <t>Desoto Memorial Hospital</t>
  </si>
  <si>
    <t>900 N. Robert Avenue</t>
  </si>
  <si>
    <t>Arcadia</t>
  </si>
  <si>
    <t>FL</t>
  </si>
  <si>
    <t>34266</t>
  </si>
  <si>
    <t>cannot locate</t>
  </si>
  <si>
    <t>Atassi</t>
  </si>
  <si>
    <t>Ahmad</t>
  </si>
  <si>
    <t>ahmadatassi@hotmail.com</t>
  </si>
  <si>
    <t>Syria?</t>
  </si>
  <si>
    <t>305-962-8103</t>
  </si>
  <si>
    <t>53 Celebration St</t>
  </si>
  <si>
    <t>Nepean</t>
  </si>
  <si>
    <t>ON</t>
  </si>
  <si>
    <t>K2C 3Z9</t>
  </si>
  <si>
    <t>Austin</t>
  </si>
  <si>
    <t>Charles</t>
  </si>
  <si>
    <t>Riverbend Medical Group</t>
  </si>
  <si>
    <t>caustin@riverbendmedical.com</t>
  </si>
  <si>
    <t>444 Montegomery St</t>
  </si>
  <si>
    <t>Chicopee</t>
  </si>
  <si>
    <t>MA</t>
  </si>
  <si>
    <t>1020</t>
  </si>
  <si>
    <t>413-598-7215</t>
  </si>
  <si>
    <t>(413)532-1294</t>
  </si>
  <si>
    <t>7 Sycamore Park</t>
  </si>
  <si>
    <t>South Hadley</t>
  </si>
  <si>
    <t>01075</t>
  </si>
  <si>
    <t>deceased</t>
  </si>
  <si>
    <t>Axel</t>
  </si>
  <si>
    <t>Sherman</t>
  </si>
  <si>
    <t>Michael</t>
  </si>
  <si>
    <t>dkhsma@aol.com</t>
  </si>
  <si>
    <t>1421 S Oakley Pl</t>
  </si>
  <si>
    <t>Tempe</t>
  </si>
  <si>
    <t>AZ</t>
  </si>
  <si>
    <t>85281</t>
  </si>
  <si>
    <t>Ayoob</t>
  </si>
  <si>
    <t>Andres</t>
  </si>
  <si>
    <t>MR</t>
  </si>
  <si>
    <t>7/1/2007</t>
  </si>
  <si>
    <t>6/30/2008</t>
  </si>
  <si>
    <t>University of Kentucky</t>
  </si>
  <si>
    <t>Assistant Professor</t>
  </si>
  <si>
    <t>andres.ayoob@uky.edu</t>
  </si>
  <si>
    <t>shelleyayoob@hotmail.com</t>
  </si>
  <si>
    <t>740 S Limestone St Suite A122</t>
  </si>
  <si>
    <t>Lexington</t>
  </si>
  <si>
    <t>KY</t>
  </si>
  <si>
    <t>40536</t>
  </si>
  <si>
    <t>859-317-9554</t>
  </si>
  <si>
    <t>2300 Barnwell Ln</t>
  </si>
  <si>
    <t>40513</t>
  </si>
  <si>
    <t>4567 Bellhave Lane</t>
  </si>
  <si>
    <t>Oshkosh</t>
  </si>
  <si>
    <t>Babcock</t>
  </si>
  <si>
    <t>Alan</t>
  </si>
  <si>
    <t>2323 North Lake Dr.</t>
  </si>
  <si>
    <t>53211-4508</t>
  </si>
  <si>
    <t>Babel</t>
  </si>
  <si>
    <t>Stephen</t>
  </si>
  <si>
    <t>Angiography/Interventional Radiology</t>
  </si>
  <si>
    <t>8020 Constitution Pl NE Ste 202</t>
  </si>
  <si>
    <t>Albuquerque</t>
  </si>
  <si>
    <t>NM</t>
  </si>
  <si>
    <t>87110</t>
  </si>
  <si>
    <t>Backer</t>
  </si>
  <si>
    <t>Matthew</t>
  </si>
  <si>
    <t>Musculoskeletal Imaging and Intervention</t>
  </si>
  <si>
    <t>Peublo Radiology Associates</t>
  </si>
  <si>
    <t>Private Practice</t>
  </si>
  <si>
    <t>mbacker@puebloradiology.com</t>
  </si>
  <si>
    <t>mattbacker@gmail.com</t>
  </si>
  <si>
    <t>2320 Bath Street STE 208</t>
  </si>
  <si>
    <t>Santa Barbara</t>
  </si>
  <si>
    <t>CA</t>
  </si>
  <si>
    <t>93105</t>
  </si>
  <si>
    <t>3105 Calle Noguera</t>
  </si>
  <si>
    <t>Baden</t>
  </si>
  <si>
    <t>John</t>
  </si>
  <si>
    <t>Radiology Consultants</t>
  </si>
  <si>
    <t>gregbaden@gmail.com</t>
  </si>
  <si>
    <t>mriphoton@aol.com</t>
  </si>
  <si>
    <t>9601 Baptist Health Dr</t>
  </si>
  <si>
    <t>Little Rock</t>
  </si>
  <si>
    <t>AR</t>
  </si>
  <si>
    <t>72205</t>
  </si>
  <si>
    <t>(501) 748-3222, 501-227-5240</t>
  </si>
  <si>
    <t>4 Marbais Pl</t>
  </si>
  <si>
    <t>72223</t>
  </si>
  <si>
    <t>Bahn</t>
  </si>
  <si>
    <t>Mayo Clinic--Department of Radiology</t>
  </si>
  <si>
    <t>bahn.mark@mayo.edu</t>
  </si>
  <si>
    <t>200 1st St Sw</t>
  </si>
  <si>
    <t>Rochester</t>
  </si>
  <si>
    <t>MN</t>
  </si>
  <si>
    <t>55905</t>
  </si>
  <si>
    <t>Bahu</t>
  </si>
  <si>
    <t>Amira</t>
  </si>
  <si>
    <t>7/1/2002</t>
  </si>
  <si>
    <t>6/30/2003</t>
  </si>
  <si>
    <t>Gurnee Radiology</t>
  </si>
  <si>
    <t>a_bahu@hotmail.com</t>
  </si>
  <si>
    <t>111 E. Chestnut Street Unit 12H</t>
  </si>
  <si>
    <t>Chicago</t>
  </si>
  <si>
    <t>IL</t>
  </si>
  <si>
    <t>60611</t>
  </si>
  <si>
    <t>Balison</t>
  </si>
  <si>
    <t>David</t>
  </si>
  <si>
    <t>Green Bay Radiology</t>
  </si>
  <si>
    <t>dbalison@new.rr.com</t>
  </si>
  <si>
    <t>2941 S Ridge Rd</t>
  </si>
  <si>
    <t>Green Bay</t>
  </si>
  <si>
    <t>54304</t>
  </si>
  <si>
    <t>920-336-4096, 920-964-0480</t>
  </si>
  <si>
    <t>4532 Algonquin Trail</t>
  </si>
  <si>
    <t>54313</t>
  </si>
  <si>
    <t>Banyon</t>
  </si>
  <si>
    <t>Brendan</t>
  </si>
  <si>
    <t>Fransiscant St. Anthony Health - Radiology Department</t>
  </si>
  <si>
    <t>301 West Homer Street</t>
  </si>
  <si>
    <t>Michigan City</t>
  </si>
  <si>
    <t>IN</t>
  </si>
  <si>
    <t>46360</t>
  </si>
  <si>
    <t>Battino</t>
  </si>
  <si>
    <t>Gillian</t>
  </si>
  <si>
    <t>gbattino@rad-aid.org</t>
  </si>
  <si>
    <t>11225 Rolling Meadows Ln</t>
  </si>
  <si>
    <t>Wausau</t>
  </si>
  <si>
    <t>54401</t>
  </si>
  <si>
    <t>Bean</t>
  </si>
  <si>
    <t>dbean629@gmail.com</t>
  </si>
  <si>
    <t>1210 W 18th St, Suite LL03</t>
  </si>
  <si>
    <t>Sioux Falls</t>
  </si>
  <si>
    <t>SD</t>
  </si>
  <si>
    <t>57104</t>
  </si>
  <si>
    <t>605-977-6385</t>
  </si>
  <si>
    <t>2301 W Barrington Cir</t>
  </si>
  <si>
    <t>57108</t>
  </si>
  <si>
    <t>Beaumont</t>
  </si>
  <si>
    <t>Claire</t>
  </si>
  <si>
    <t>X</t>
  </si>
  <si>
    <t>Arkansas Specialty Radiology</t>
  </si>
  <si>
    <t>8200 Evergreen Dr.</t>
  </si>
  <si>
    <t>72227</t>
  </si>
  <si>
    <t>Bechtel</t>
  </si>
  <si>
    <t>Diagnostic Radiology</t>
  </si>
  <si>
    <t>7/1/1999</t>
  </si>
  <si>
    <t>Suburban Radiological Consultants</t>
  </si>
  <si>
    <t>mhbechtel@hotmail.com</t>
  </si>
  <si>
    <t>6545 France Ave S Ste 125</t>
  </si>
  <si>
    <t>Edina</t>
  </si>
  <si>
    <t>55435</t>
  </si>
  <si>
    <t>Bennett</t>
  </si>
  <si>
    <t>Lawrence</t>
  </si>
  <si>
    <t>South Sound Radiology</t>
  </si>
  <si>
    <t>3417 Ensign rd. NE</t>
  </si>
  <si>
    <t>Olympia</t>
  </si>
  <si>
    <t>98506</t>
  </si>
  <si>
    <t>360-493-4600</t>
  </si>
  <si>
    <t>Bergin</t>
  </si>
  <si>
    <t>Jennifer</t>
  </si>
  <si>
    <t>Radiology</t>
  </si>
  <si>
    <t>7/1/2004</t>
  </si>
  <si>
    <t>Radiology Waukesha/Waukesha Memorial Hospital</t>
  </si>
  <si>
    <t>Director of Breast Imaging</t>
  </si>
  <si>
    <t>berginjt@gmail.com</t>
  </si>
  <si>
    <t>725 American Ave</t>
  </si>
  <si>
    <t>Waukesha</t>
  </si>
  <si>
    <t>53188</t>
  </si>
  <si>
    <t>262-928-2400</t>
  </si>
  <si>
    <t>2440 Sheraton Rd</t>
  </si>
  <si>
    <t>Brookfield</t>
  </si>
  <si>
    <t>53005</t>
  </si>
  <si>
    <t>Bernstein</t>
  </si>
  <si>
    <t>Zmira</t>
  </si>
  <si>
    <t>7748 N. River Edge Dr</t>
  </si>
  <si>
    <t>Glendale</t>
  </si>
  <si>
    <t>53209</t>
  </si>
  <si>
    <t>Matt</t>
  </si>
  <si>
    <t>Mayo Clinic</t>
  </si>
  <si>
    <t>Professor</t>
  </si>
  <si>
    <t>mBernstein@mayo.edu</t>
  </si>
  <si>
    <t>413 Rawlins Dr</t>
  </si>
  <si>
    <t>Bernsten</t>
  </si>
  <si>
    <t>2617 Saxon Place</t>
  </si>
  <si>
    <t>Rockford</t>
  </si>
  <si>
    <t>61114</t>
  </si>
  <si>
    <t>Berridge</t>
  </si>
  <si>
    <t>Debra</t>
  </si>
  <si>
    <t>Wisconsin Radiology Specialists</t>
  </si>
  <si>
    <t>dberridge@wi.rr.com</t>
  </si>
  <si>
    <t>500 W Brown Deer R., Suite 202</t>
  </si>
  <si>
    <t>Bayside</t>
  </si>
  <si>
    <t>53217</t>
  </si>
  <si>
    <t>262-241-5563</t>
  </si>
  <si>
    <t>10031 N Miller Dr.</t>
  </si>
  <si>
    <t>Mequon</t>
  </si>
  <si>
    <t>53092</t>
  </si>
  <si>
    <t>Bhargava</t>
  </si>
  <si>
    <t>Neil</t>
  </si>
  <si>
    <t>7/1/2005</t>
  </si>
  <si>
    <t>6/30/2006</t>
  </si>
  <si>
    <t>HCA Midwest Health</t>
  </si>
  <si>
    <t>nbhargav1@yahoo.com</t>
  </si>
  <si>
    <t>2316 East Meyer Boulevard, Imaging Dept.</t>
  </si>
  <si>
    <t>Kansas City</t>
  </si>
  <si>
    <t>MO</t>
  </si>
  <si>
    <t>64132</t>
  </si>
  <si>
    <t>832-605-3039</t>
  </si>
  <si>
    <t>600 E Admiral Blvd Unit 1308</t>
  </si>
  <si>
    <t>640106</t>
  </si>
  <si>
    <t>Bianco</t>
  </si>
  <si>
    <t>Jesus</t>
  </si>
  <si>
    <t>1044 Belmont Avenue</t>
  </si>
  <si>
    <t>Youngstown</t>
  </si>
  <si>
    <t>OH</t>
  </si>
  <si>
    <t>44504-1006</t>
  </si>
  <si>
    <t>Bielke</t>
  </si>
  <si>
    <t>Dennis</t>
  </si>
  <si>
    <t>djbielke@new.rr.com</t>
  </si>
  <si>
    <t>920-490-9622</t>
  </si>
  <si>
    <t>2090 Muirwood Dr</t>
  </si>
  <si>
    <t>Unsure of how to format the German address</t>
  </si>
  <si>
    <t>Bley</t>
  </si>
  <si>
    <t>Thorsten</t>
  </si>
  <si>
    <t>Visiting faculty</t>
  </si>
  <si>
    <t>Thorsten.Bley@roentgen.uni-wuerzburg.de</t>
  </si>
  <si>
    <t>Insitut fur Rontgendiagnostik, Universitatsklinikum Wurzburg, Oberdurrbacher Str 6</t>
  </si>
  <si>
    <t>Wuerzburg</t>
  </si>
  <si>
    <t>Germany</t>
  </si>
  <si>
    <t>97080</t>
  </si>
  <si>
    <t>49-93120134000</t>
  </si>
  <si>
    <t>Block</t>
  </si>
  <si>
    <t>Jeffrey</t>
  </si>
  <si>
    <t>Madison Radiologists</t>
  </si>
  <si>
    <t>jblock@madisonradiologists.com</t>
  </si>
  <si>
    <t>700 S Park St</t>
  </si>
  <si>
    <t>53715</t>
  </si>
  <si>
    <t>5589 Surrey Ln</t>
  </si>
  <si>
    <t>Waunakee</t>
  </si>
  <si>
    <t>53597</t>
  </si>
  <si>
    <t>Bogdanowicz</t>
  </si>
  <si>
    <t>Marta</t>
  </si>
  <si>
    <t>608-833-7727</t>
  </si>
  <si>
    <t>5729 Vineyard Rd</t>
  </si>
  <si>
    <t>Fitchburg</t>
  </si>
  <si>
    <t>53575</t>
  </si>
  <si>
    <t>Bookwalter</t>
  </si>
  <si>
    <t>Candice</t>
  </si>
  <si>
    <t>A</t>
  </si>
  <si>
    <t>Abdominal and Cardiac Radiology</t>
  </si>
  <si>
    <t>candice.bookwalter@gmail.com</t>
  </si>
  <si>
    <t>507-266-4230</t>
  </si>
  <si>
    <t>216-375-9201</t>
  </si>
  <si>
    <t>764 Brandon Lane SW</t>
  </si>
  <si>
    <t>55902</t>
  </si>
  <si>
    <t>Boyce</t>
  </si>
  <si>
    <t>Cody</t>
  </si>
  <si>
    <t>Boise Radiology Group</t>
  </si>
  <si>
    <t>Body Imaging</t>
  </si>
  <si>
    <t>cjboyce@gmail.com</t>
  </si>
  <si>
    <t>190 E Bannock St.</t>
  </si>
  <si>
    <t>Boise</t>
  </si>
  <si>
    <t>ID</t>
  </si>
  <si>
    <t>83712</t>
  </si>
  <si>
    <t>1702 W Ridenbaugh St</t>
  </si>
  <si>
    <t>83702</t>
  </si>
  <si>
    <t>Boyette</t>
  </si>
  <si>
    <t>Scott</t>
  </si>
  <si>
    <t>Wesley Medical Center</t>
  </si>
  <si>
    <t>boyettest@yahoo.com</t>
  </si>
  <si>
    <t>Comprehensieve Radiology Services, 5000 West 4th St</t>
  </si>
  <si>
    <t>Hattiesburg</t>
  </si>
  <si>
    <t>MS</t>
  </si>
  <si>
    <t>39402</t>
  </si>
  <si>
    <t>Boyum</t>
  </si>
  <si>
    <t>James</t>
  </si>
  <si>
    <t>H</t>
  </si>
  <si>
    <t>Marshfield Clinic</t>
  </si>
  <si>
    <t>jamesboyum@gmail.com</t>
  </si>
  <si>
    <t>9601 Townline Rd.</t>
  </si>
  <si>
    <t>Minocqua</t>
  </si>
  <si>
    <t>54548</t>
  </si>
  <si>
    <t>Branch</t>
  </si>
  <si>
    <t>Hardin</t>
  </si>
  <si>
    <t>L. Vanessa</t>
  </si>
  <si>
    <t>Medical Associates of Northwest Arkansas (MANA) Imaging</t>
  </si>
  <si>
    <t>vanessahardinbranch@gmail.com</t>
  </si>
  <si>
    <t>55 Sunbridge</t>
  </si>
  <si>
    <t>Fayetteville</t>
  </si>
  <si>
    <t>72703</t>
  </si>
  <si>
    <t>(479) 582-7383</t>
  </si>
  <si>
    <t>10 Elmwood Circle</t>
  </si>
  <si>
    <t>Pine Bluff</t>
  </si>
  <si>
    <t>71603</t>
  </si>
  <si>
    <t>retired</t>
  </si>
  <si>
    <t>Brauer</t>
  </si>
  <si>
    <t>William</t>
  </si>
  <si>
    <t>n/a</t>
  </si>
  <si>
    <t>1915 Vilas Ave</t>
  </si>
  <si>
    <t>53711</t>
  </si>
  <si>
    <t>Breger</t>
  </si>
  <si>
    <t>Robert</t>
  </si>
  <si>
    <t>Wheaton Fransiscan Healthcare</t>
  </si>
  <si>
    <t>robert.breger@gmail.com</t>
  </si>
  <si>
    <t>6150 West Layton Avenue</t>
  </si>
  <si>
    <t>53220</t>
  </si>
  <si>
    <t>3701 County Hwy NN</t>
  </si>
  <si>
    <t>West Bend</t>
  </si>
  <si>
    <t>53095</t>
  </si>
  <si>
    <t>Brink</t>
  </si>
  <si>
    <t>Radiology Associates of Dothan</t>
  </si>
  <si>
    <t>1900 Fairview Ave</t>
  </si>
  <si>
    <t>Dothan</t>
  </si>
  <si>
    <t>AL</t>
  </si>
  <si>
    <t>36301</t>
  </si>
  <si>
    <t>Brinkman</t>
  </si>
  <si>
    <t>Mikala</t>
  </si>
  <si>
    <t>Central Illinois Radiological Associates, LTD</t>
  </si>
  <si>
    <t>mikalabrinkman@yahoo.com</t>
  </si>
  <si>
    <t>114 West Stratford, Ste. E</t>
  </si>
  <si>
    <t>Peoria</t>
  </si>
  <si>
    <t>61614</t>
  </si>
  <si>
    <t>309-369-5839</t>
  </si>
  <si>
    <t>2351 N Broad St</t>
  </si>
  <si>
    <t>Galesburg</t>
  </si>
  <si>
    <t>61041</t>
  </si>
  <si>
    <t>Broghammer</t>
  </si>
  <si>
    <t>Benjamin</t>
  </si>
  <si>
    <t>BGBroghammer@wi.twcbc.com</t>
  </si>
  <si>
    <t>Dept of Radiology, St. Mary's Hospital-Ozaukee, 13111 N Port Washington Rd</t>
  </si>
  <si>
    <t>53097</t>
  </si>
  <si>
    <t>Brooks</t>
  </si>
  <si>
    <t>Thoracic</t>
  </si>
  <si>
    <t>6/24/1997</t>
  </si>
  <si>
    <t>6/30/2002</t>
  </si>
  <si>
    <t>X-Ray Associates of New Mexico</t>
  </si>
  <si>
    <t>Thoracic Radiology</t>
  </si>
  <si>
    <t>gnbrooks@live.com</t>
  </si>
  <si>
    <t>8020 Constitution Pl NE</t>
  </si>
  <si>
    <t>6595 N. Hay Tr</t>
  </si>
  <si>
    <t>Tucson</t>
  </si>
  <si>
    <t>Brown</t>
  </si>
  <si>
    <t>jbrown@jeffersonradiology.com</t>
  </si>
  <si>
    <t>Jefferson Radiology, 111 Founders Plz Ste 400</t>
  </si>
  <si>
    <t>East Hartford</t>
  </si>
  <si>
    <t>CT</t>
  </si>
  <si>
    <t>06108</t>
  </si>
  <si>
    <t>W. Douglas</t>
  </si>
  <si>
    <t>wdbrown@mcw.edu</t>
  </si>
  <si>
    <t>Dept of Radiology, Froedtert Hospital, 9200 W Wisconsin Ave</t>
  </si>
  <si>
    <t>2418 Chamberlain Avenue</t>
  </si>
  <si>
    <t>53705</t>
  </si>
  <si>
    <t>Brucker</t>
  </si>
  <si>
    <t>Justin</t>
  </si>
  <si>
    <t>University of Rochester Medical Center</t>
  </si>
  <si>
    <t>justin_brucker@urmc.rochester.edu</t>
  </si>
  <si>
    <t>jaejinx@gmail.com</t>
  </si>
  <si>
    <t>601 Elmwood Ave</t>
  </si>
  <si>
    <t>NY</t>
  </si>
  <si>
    <t>59 Continental Drive</t>
  </si>
  <si>
    <t>14618</t>
  </si>
  <si>
    <t>Buchach</t>
  </si>
  <si>
    <t>Christopher</t>
  </si>
  <si>
    <t>chris@buchach.com</t>
  </si>
  <si>
    <t>1342 Glen Ellyn Dr. SE</t>
  </si>
  <si>
    <t>Grand Rapids</t>
  </si>
  <si>
    <t>MI</t>
  </si>
  <si>
    <t>49546</t>
  </si>
  <si>
    <t>Buczyna</t>
  </si>
  <si>
    <t>Neuro</t>
  </si>
  <si>
    <t>CIRA Radiology</t>
  </si>
  <si>
    <t>johnbuczyna@yahoo.com</t>
  </si>
  <si>
    <t>114 W Stratford Dr, Ste E</t>
  </si>
  <si>
    <t>Buencamino</t>
  </si>
  <si>
    <t>Cenon</t>
  </si>
  <si>
    <t>6/30/2005</t>
  </si>
  <si>
    <t>Dean Health Care</t>
  </si>
  <si>
    <t>cbuencamino@madisonradiologists.com</t>
  </si>
  <si>
    <t>608-819-8609</t>
  </si>
  <si>
    <t>2802 Colgate Rd</t>
  </si>
  <si>
    <t>Burdick</t>
  </si>
  <si>
    <t>Emily</t>
  </si>
  <si>
    <t>J</t>
  </si>
  <si>
    <t>Breast Imaging</t>
  </si>
  <si>
    <t>Union Hospital</t>
  </si>
  <si>
    <t>Radiologist</t>
  </si>
  <si>
    <t>1606 North 7th Street</t>
  </si>
  <si>
    <t>Terre Haute</t>
  </si>
  <si>
    <t>47804</t>
  </si>
  <si>
    <t>812-238-7581</t>
  </si>
  <si>
    <t>Burke</t>
  </si>
  <si>
    <t>Patrick</t>
  </si>
  <si>
    <t>pjburke131@yahoo.com</t>
  </si>
  <si>
    <t>73 Broad Reach T42</t>
  </si>
  <si>
    <t>Weymouth</t>
  </si>
  <si>
    <t>2191</t>
  </si>
  <si>
    <t>Burnstein</t>
  </si>
  <si>
    <t>6364 Ramwyck Ct</t>
  </si>
  <si>
    <t>West Bloomfield</t>
  </si>
  <si>
    <t>48322-2251</t>
  </si>
  <si>
    <t>former Honorary Associate Fellow</t>
  </si>
  <si>
    <t>Busse</t>
  </si>
  <si>
    <t>Reed</t>
  </si>
  <si>
    <t>Imaging Sciences</t>
  </si>
  <si>
    <t>Butler</t>
  </si>
  <si>
    <t>Johannes</t>
  </si>
  <si>
    <t>Capital Offiliated</t>
  </si>
  <si>
    <t>CEO</t>
  </si>
  <si>
    <t>755 BOYLSTON STREET APT 402</t>
  </si>
  <si>
    <t>BOSTON</t>
  </si>
  <si>
    <t>02116</t>
  </si>
  <si>
    <t>Cabay</t>
  </si>
  <si>
    <t>Marcus</t>
  </si>
  <si>
    <t>Radiology Group</t>
  </si>
  <si>
    <t>4408 Tahoe Ct</t>
  </si>
  <si>
    <t>Bettendorf</t>
  </si>
  <si>
    <t>IA</t>
  </si>
  <si>
    <t>52722</t>
  </si>
  <si>
    <t>Caldwell</t>
  </si>
  <si>
    <t>Douglas</t>
  </si>
  <si>
    <t>Swedish Providence</t>
  </si>
  <si>
    <t>2300 Eliott Avenue #317</t>
  </si>
  <si>
    <t>98121</t>
  </si>
  <si>
    <t>RSNA Said he was retired</t>
  </si>
  <si>
    <t>Campbell</t>
  </si>
  <si>
    <t>800 W. First St, Unit 1508</t>
  </si>
  <si>
    <t>Los Angeles</t>
  </si>
  <si>
    <t>90012-2480</t>
  </si>
  <si>
    <t>2057 Ocean Way</t>
  </si>
  <si>
    <t>Laguna Beach</t>
  </si>
  <si>
    <t>92651</t>
  </si>
  <si>
    <t>Listed as "corresponding retired member"</t>
  </si>
  <si>
    <t>Canaday</t>
  </si>
  <si>
    <t>Peter</t>
  </si>
  <si>
    <t>pcanaday@creighton.edu, pcanaday2@gmail.com</t>
  </si>
  <si>
    <t>16626 Jackson St.</t>
  </si>
  <si>
    <t>Omaha</t>
  </si>
  <si>
    <t>NE</t>
  </si>
  <si>
    <t>68118</t>
  </si>
  <si>
    <t>64-221750258</t>
  </si>
  <si>
    <t>6/10 Weymouth St</t>
  </si>
  <si>
    <t>New Plymouth</t>
  </si>
  <si>
    <t>Taranaki, New Zealand</t>
  </si>
  <si>
    <t>4310</t>
  </si>
  <si>
    <t>Cantrell</t>
  </si>
  <si>
    <t>Nick</t>
  </si>
  <si>
    <t>7/1/2008</t>
  </si>
  <si>
    <t>6/30/2009</t>
  </si>
  <si>
    <t>n_cantrell@hotmail.com</t>
  </si>
  <si>
    <t>640 2nd Ave E</t>
  </si>
  <si>
    <t>Kalispell</t>
  </si>
  <si>
    <t>MT</t>
  </si>
  <si>
    <t>59901</t>
  </si>
  <si>
    <t>Canty</t>
  </si>
  <si>
    <t>Bryan</t>
  </si>
  <si>
    <t>1318 Sandyhill Ln</t>
  </si>
  <si>
    <t>Reno</t>
  </si>
  <si>
    <t>NV</t>
  </si>
  <si>
    <t>89503</t>
  </si>
  <si>
    <t>Carmichael</t>
  </si>
  <si>
    <t>Brett</t>
  </si>
  <si>
    <t>8/1/2008</t>
  </si>
  <si>
    <t>7/31/2009</t>
  </si>
  <si>
    <t>17000 Barryknoll Way</t>
  </si>
  <si>
    <t>Granger</t>
  </si>
  <si>
    <t>46530</t>
  </si>
  <si>
    <t>Cathey</t>
  </si>
  <si>
    <t>raddoc96@me.com</t>
  </si>
  <si>
    <t>11242 Alejo Lane</t>
  </si>
  <si>
    <t>San Diego</t>
  </si>
  <si>
    <t>92124</t>
  </si>
  <si>
    <t>Chandler</t>
  </si>
  <si>
    <t>xray-vision@hotmail.com</t>
  </si>
  <si>
    <t>15 Greens Shade</t>
  </si>
  <si>
    <t>San Antonio</t>
  </si>
  <si>
    <t>TX</t>
  </si>
  <si>
    <t>78216</t>
  </si>
  <si>
    <t>642 Patterson Ave</t>
  </si>
  <si>
    <t>Chaudry</t>
  </si>
  <si>
    <t>M. Imran</t>
  </si>
  <si>
    <t>9/30/2007</t>
  </si>
  <si>
    <t>ichaudry2@gmail.com</t>
  </si>
  <si>
    <t>5595 Bantry Lane, Unit 102</t>
  </si>
  <si>
    <t>393 W. 49th St. Apt. 2E</t>
  </si>
  <si>
    <t>New York</t>
  </si>
  <si>
    <t>Chen</t>
  </si>
  <si>
    <t>(Ping-Sun) Keven</t>
  </si>
  <si>
    <t>kevenchen08@gmail.com</t>
  </si>
  <si>
    <t>109 Faircrest Court</t>
  </si>
  <si>
    <t>Verona</t>
  </si>
  <si>
    <t>53593</t>
  </si>
  <si>
    <t>22 Fountain Dr.</t>
  </si>
  <si>
    <t>Oliver</t>
  </si>
  <si>
    <t>Associated Radiologist</t>
  </si>
  <si>
    <t>Private Practice  - Radiology</t>
  </si>
  <si>
    <t>chen.oliver@gmail.com</t>
  </si>
  <si>
    <t>Hagerstown</t>
  </si>
  <si>
    <t>MD</t>
  </si>
  <si>
    <t>21701</t>
  </si>
  <si>
    <t>215-206-0730</t>
  </si>
  <si>
    <t>110 Holling Dr.#301</t>
  </si>
  <si>
    <t>Frederick</t>
  </si>
  <si>
    <t>Cheung</t>
  </si>
  <si>
    <t>Arnold</t>
  </si>
  <si>
    <t>arnold.cheung@gmail.com</t>
  </si>
  <si>
    <t>645 Beacon St. Apt. 205</t>
  </si>
  <si>
    <t>Boston</t>
  </si>
  <si>
    <t>02215</t>
  </si>
  <si>
    <t>508-363-7034</t>
  </si>
  <si>
    <t>Cheyney</t>
  </si>
  <si>
    <t>308 Charleston Drive</t>
  </si>
  <si>
    <t>Wilmington</t>
  </si>
  <si>
    <t>DE</t>
  </si>
  <si>
    <t>19808</t>
  </si>
  <si>
    <t>Choi</t>
  </si>
  <si>
    <t>2120 Dehne Rd</t>
  </si>
  <si>
    <t>Northbrook</t>
  </si>
  <si>
    <t>60062</t>
  </si>
  <si>
    <t>Samuel</t>
  </si>
  <si>
    <t>Rt. 2, Wilawana Rd.</t>
  </si>
  <si>
    <t>Sayre</t>
  </si>
  <si>
    <t>PA</t>
  </si>
  <si>
    <t>18840</t>
  </si>
  <si>
    <t>jtzar@mac.com</t>
  </si>
  <si>
    <t>1608 S. 42nd Street, 8331 Colby Parkway #123</t>
  </si>
  <si>
    <t>West Des Moines, Urbandale</t>
  </si>
  <si>
    <t>50265 50322</t>
  </si>
  <si>
    <t>Christy</t>
  </si>
  <si>
    <t>Paul</t>
  </si>
  <si>
    <t>pschristy@yahoo.com</t>
  </si>
  <si>
    <t>8303 Dodge St</t>
  </si>
  <si>
    <t>68114</t>
  </si>
  <si>
    <t>Chuang</t>
  </si>
  <si>
    <t>Somerset Hospital</t>
  </si>
  <si>
    <t>Chief of Radiology</t>
  </si>
  <si>
    <t>pinchfo@yahoo.com/pinchco@yahoo.com</t>
  </si>
  <si>
    <t>225 South Center Avenue</t>
  </si>
  <si>
    <t>Somerset</t>
  </si>
  <si>
    <t>15501</t>
  </si>
  <si>
    <t>218-391-5104</t>
  </si>
  <si>
    <t>Church</t>
  </si>
  <si>
    <t>An</t>
  </si>
  <si>
    <t>L</t>
  </si>
  <si>
    <t>DXP Imaging</t>
  </si>
  <si>
    <t>churca@mmc.org</t>
  </si>
  <si>
    <t>9344 Cedar Center Way</t>
  </si>
  <si>
    <t>Louisville</t>
  </si>
  <si>
    <t>40291</t>
  </si>
  <si>
    <t>502-447-8786</t>
  </si>
  <si>
    <t>207-400-6339</t>
  </si>
  <si>
    <t>506 Bauer Ave</t>
  </si>
  <si>
    <t>40207</t>
  </si>
  <si>
    <t>Clutson</t>
  </si>
  <si>
    <t>Richard</t>
  </si>
  <si>
    <t>116 Monroe St</t>
  </si>
  <si>
    <t>Beaver Dam</t>
  </si>
  <si>
    <t>53706</t>
  </si>
  <si>
    <t>Coburn</t>
  </si>
  <si>
    <t>coburnmark@hotmail.com</t>
  </si>
  <si>
    <t>1314 Stone Meadow Way West</t>
  </si>
  <si>
    <t>Springfield</t>
  </si>
  <si>
    <t>65810</t>
  </si>
  <si>
    <t>Collins</t>
  </si>
  <si>
    <t>Jannette</t>
  </si>
  <si>
    <t>Breast Imaging, Thoracic Imaging</t>
  </si>
  <si>
    <t>jannette.collins@uchealth.com</t>
  </si>
  <si>
    <t>Dept. of Radiology, University of Cincinnati, Mail Location 0761, 234 Goodman St</t>
  </si>
  <si>
    <t>q</t>
  </si>
  <si>
    <t>45267</t>
  </si>
  <si>
    <t>Cook</t>
  </si>
  <si>
    <t>albert.cook@ohioimaging.com</t>
  </si>
  <si>
    <t>1675 E Main St, Box 328</t>
  </si>
  <si>
    <t>Kent</t>
  </si>
  <si>
    <t>44240</t>
  </si>
  <si>
    <t>1675 E Main St Unit 328</t>
  </si>
  <si>
    <t>Cordes</t>
  </si>
  <si>
    <t>Dietmar</t>
  </si>
  <si>
    <t>400 Harvard Ave. E, #302</t>
  </si>
  <si>
    <t>98102</t>
  </si>
  <si>
    <t>Cousins</t>
  </si>
  <si>
    <t>Joseph</t>
  </si>
  <si>
    <t>Advanced Diagnostic Imaging</t>
  </si>
  <si>
    <t>jpcousins@yahoo.com</t>
  </si>
  <si>
    <t>47 New Scotland Ave</t>
  </si>
  <si>
    <t>Albany</t>
  </si>
  <si>
    <t>12208</t>
  </si>
  <si>
    <t>1303 River View Dr</t>
  </si>
  <si>
    <t>Green Island</t>
  </si>
  <si>
    <t>12183</t>
  </si>
  <si>
    <t>Crosby</t>
  </si>
  <si>
    <t>Daniel</t>
  </si>
  <si>
    <t>daniel.crosby@avera.org</t>
  </si>
  <si>
    <t>1325 S Cliff Ave</t>
  </si>
  <si>
    <t>57105</t>
  </si>
  <si>
    <t>3001 S Bishop Jones Place</t>
  </si>
  <si>
    <t>57103</t>
  </si>
  <si>
    <t>Cubin</t>
  </si>
  <si>
    <t>Frederick (Eric)</t>
  </si>
  <si>
    <t>ecubin@gmail.com</t>
  </si>
  <si>
    <t>2435 Fairdale Avenue</t>
  </si>
  <si>
    <t>Casper</t>
  </si>
  <si>
    <t>WY</t>
  </si>
  <si>
    <t>82601</t>
  </si>
  <si>
    <t>Cullenward</t>
  </si>
  <si>
    <t>mjcullen@facstaff.wisc.edu</t>
  </si>
  <si>
    <t>Madison Radiologists, S.C., PO Box 44428</t>
  </si>
  <si>
    <t>1712 Summit Ave</t>
  </si>
  <si>
    <t>Currie</t>
  </si>
  <si>
    <t>Jonathan</t>
  </si>
  <si>
    <t>W</t>
  </si>
  <si>
    <t>Ministry Medical Group</t>
  </si>
  <si>
    <t>jonathan.w.currie@gmail.com</t>
  </si>
  <si>
    <t>3301 CRANBERRY BLVD</t>
  </si>
  <si>
    <t>Weston</t>
  </si>
  <si>
    <t>54476</t>
  </si>
  <si>
    <t>715-361-2150</t>
  </si>
  <si>
    <t>2777 Green Bass Rd</t>
  </si>
  <si>
    <t>Rhinelander</t>
  </si>
  <si>
    <t>54501</t>
  </si>
  <si>
    <t>Dale</t>
  </si>
  <si>
    <t>Jarrod</t>
  </si>
  <si>
    <t>MSK</t>
  </si>
  <si>
    <t>Austin Radiological Association</t>
  </si>
  <si>
    <t>Private Practice - MSK Radiologist</t>
  </si>
  <si>
    <t>jarroddale@gmail.com</t>
  </si>
  <si>
    <t>78730</t>
  </si>
  <si>
    <t>206-351-2220</t>
  </si>
  <si>
    <t>4418 Canoas Dr.</t>
  </si>
  <si>
    <t>Damm</t>
  </si>
  <si>
    <t>Diagnostic Radiology Services</t>
  </si>
  <si>
    <t>400 Water Ave</t>
  </si>
  <si>
    <t>Hillsboro</t>
  </si>
  <si>
    <t>54634</t>
  </si>
  <si>
    <t xml:space="preserve"> </t>
  </si>
  <si>
    <t>Davidson</t>
  </si>
  <si>
    <t>Karolyn</t>
  </si>
  <si>
    <t>karolyndavidson@gmail.com</t>
  </si>
  <si>
    <t>230 E Chowining Cross St</t>
  </si>
  <si>
    <t>Davison</t>
  </si>
  <si>
    <t>F</t>
  </si>
  <si>
    <t>Radiologist, Nuc Med</t>
  </si>
  <si>
    <t>davisonrob@hotmail.com</t>
  </si>
  <si>
    <t>920-336-4096</t>
  </si>
  <si>
    <t>De La Pena</t>
  </si>
  <si>
    <t>Rosinda</t>
  </si>
  <si>
    <t>4500 S Lancaster Rd</t>
  </si>
  <si>
    <t>Dallas</t>
  </si>
  <si>
    <t>75216</t>
  </si>
  <si>
    <t>emeritus</t>
  </si>
  <si>
    <t>De Smet</t>
  </si>
  <si>
    <t>Arthur</t>
  </si>
  <si>
    <t>UW</t>
  </si>
  <si>
    <t>aa.desmet@hosp.wisc.edu</t>
  </si>
  <si>
    <t>25 N. Yellowstone Dr.</t>
  </si>
  <si>
    <t>Deitte</t>
  </si>
  <si>
    <t>Lori</t>
  </si>
  <si>
    <t>deittl@radiology.ufl.edu</t>
  </si>
  <si>
    <t>G347, University of Florida College of Medicine, 1600 SW Archer Rd</t>
  </si>
  <si>
    <t>Gainesville</t>
  </si>
  <si>
    <t>32610</t>
  </si>
  <si>
    <t>Dekarske</t>
  </si>
  <si>
    <t>Adrienne</t>
  </si>
  <si>
    <t>S</t>
  </si>
  <si>
    <t>Nebraska Iowa Radiology Consultant</t>
  </si>
  <si>
    <t>Private Practice - Radiologist</t>
  </si>
  <si>
    <t>adekarske@gmail.com</t>
  </si>
  <si>
    <t>11111 S. 84th Street</t>
  </si>
  <si>
    <t>Papillion</t>
  </si>
  <si>
    <t>68046</t>
  </si>
  <si>
    <t>612-810-5088</t>
  </si>
  <si>
    <t>12513 Longshore Circle</t>
  </si>
  <si>
    <t>Delone</t>
  </si>
  <si>
    <t>davidandbianca@ibm.net</t>
  </si>
  <si>
    <t>Mayo Clinic-Radiology, 200 1st St SW</t>
  </si>
  <si>
    <t>Emeritus</t>
  </si>
  <si>
    <t>DeLuca</t>
  </si>
  <si>
    <t>UW - Emeritus</t>
  </si>
  <si>
    <t>pmdeluca@wisc.edu</t>
  </si>
  <si>
    <t>137 E Wilson St Unit 1012</t>
  </si>
  <si>
    <t>Derdeyn</t>
  </si>
  <si>
    <t>Colin</t>
  </si>
  <si>
    <t>derdeync@mir.wustl.edu</t>
  </si>
  <si>
    <t>Mallinckrodt Institute of Radiology, Washington University School of Medicine, 510 S Kingshighway Blvd</t>
  </si>
  <si>
    <t>Saint Louis</t>
  </si>
  <si>
    <t>63110</t>
  </si>
  <si>
    <t>Digman</t>
  </si>
  <si>
    <t>Karl</t>
  </si>
  <si>
    <t>485 S. 34th Ct</t>
  </si>
  <si>
    <t>West Des Moines</t>
  </si>
  <si>
    <t>50265</t>
  </si>
  <si>
    <t>Dolar</t>
  </si>
  <si>
    <t>Maria</t>
  </si>
  <si>
    <t>Thea</t>
  </si>
  <si>
    <t>mtdolar@yahoo.com</t>
  </si>
  <si>
    <t>Indiana Radiology Partners, Dept. of Radiology, 714 N. Senate Ave, Suite 100</t>
  </si>
  <si>
    <t>Indianapolis</t>
  </si>
  <si>
    <t>46202</t>
  </si>
  <si>
    <t>317-715-6432</t>
  </si>
  <si>
    <t>Dorio</t>
  </si>
  <si>
    <t>7/1/1997</t>
  </si>
  <si>
    <t>6/30/2001</t>
  </si>
  <si>
    <t>University of Maryland</t>
  </si>
  <si>
    <t>Interventional Fellowship</t>
  </si>
  <si>
    <t>2728 E. Newton Avenue</t>
  </si>
  <si>
    <t>Shorewood or Milwaukee?</t>
  </si>
  <si>
    <t>53211</t>
  </si>
  <si>
    <t>D'Souza</t>
  </si>
  <si>
    <t>Sharon</t>
  </si>
  <si>
    <t>Columbia Imaging Group</t>
  </si>
  <si>
    <t>MRI, Breast Imaging</t>
  </si>
  <si>
    <t>13215 SE Mill Plain Blvd., Suite C8-901</t>
  </si>
  <si>
    <t>Vancouver</t>
  </si>
  <si>
    <t>98684</t>
  </si>
  <si>
    <t>(360) 892-9664</t>
  </si>
  <si>
    <t>Duffek</t>
  </si>
  <si>
    <t>Susan</t>
  </si>
  <si>
    <t>Susan.Duffek@SanfordHealth.org</t>
  </si>
  <si>
    <t>N34W23137 Circle Ridge Rd #105</t>
  </si>
  <si>
    <t>Pewaukee</t>
  </si>
  <si>
    <t>53072</t>
  </si>
  <si>
    <t>Cory</t>
  </si>
  <si>
    <t>C</t>
  </si>
  <si>
    <t>ccduffek@gmail.com</t>
  </si>
  <si>
    <t>8791 Conference Dr</t>
  </si>
  <si>
    <t>Fort Meyers</t>
  </si>
  <si>
    <t>33919</t>
  </si>
  <si>
    <t>15584 Caloosa Creek Cir</t>
  </si>
  <si>
    <t>Fort Myers</t>
  </si>
  <si>
    <t>33908</t>
  </si>
  <si>
    <t>Durick</t>
  </si>
  <si>
    <t>Nathan</t>
  </si>
  <si>
    <t>ndurick@gmail.com, ndurick@yahoo.com</t>
  </si>
  <si>
    <t>5252 School House Road</t>
  </si>
  <si>
    <t>Bettendorff</t>
  </si>
  <si>
    <t>not a doc, was a visiting professor. Returning Nov 2014.</t>
  </si>
  <si>
    <t>Dutra</t>
  </si>
  <si>
    <t>Ines</t>
  </si>
  <si>
    <t>Edwards</t>
  </si>
  <si>
    <t>6801 N. Finesterra Drive</t>
  </si>
  <si>
    <t>85750</t>
  </si>
  <si>
    <t>Ehrhardt</t>
  </si>
  <si>
    <t>jonsehrhardt@yahoo.com</t>
  </si>
  <si>
    <t>9526 Silverstone Ln.</t>
  </si>
  <si>
    <t>Ellis</t>
  </si>
  <si>
    <t>rellis@norm.dpo.uab.edu</t>
  </si>
  <si>
    <t>819 Woodmere Creek Loop</t>
  </si>
  <si>
    <t>Birmingham</t>
  </si>
  <si>
    <t>35226</t>
  </si>
  <si>
    <t>Enright</t>
  </si>
  <si>
    <t>Timothy</t>
  </si>
  <si>
    <t>R</t>
  </si>
  <si>
    <t>tenright79@gmail.com</t>
  </si>
  <si>
    <t>2044 E. Higgins HI</t>
  </si>
  <si>
    <t>DePere</t>
  </si>
  <si>
    <t>54115</t>
  </si>
  <si>
    <t>(920) 336.4096</t>
  </si>
  <si>
    <t>residency and fellowship at MCOW</t>
  </si>
  <si>
    <t>Erickson</t>
  </si>
  <si>
    <t>Eric</t>
  </si>
  <si>
    <t>Radiology Associates of DeKalb</t>
  </si>
  <si>
    <t>emericksonmd@gmail.com</t>
  </si>
  <si>
    <t>2675 North Decatur Road, Suite 310</t>
  </si>
  <si>
    <t>Decatur</t>
  </si>
  <si>
    <t>GA</t>
  </si>
  <si>
    <t>30033</t>
  </si>
  <si>
    <t>(404) 564-5400</t>
  </si>
  <si>
    <t>Fahey</t>
  </si>
  <si>
    <t>kmfahey1@gmail.com</t>
  </si>
  <si>
    <t>5916 W. Ivyleaf Ct.</t>
  </si>
  <si>
    <t>61615</t>
  </si>
  <si>
    <t>Fallucca</t>
  </si>
  <si>
    <t>Sparrow Hospital</t>
  </si>
  <si>
    <t>IR- Radiolog</t>
  </si>
  <si>
    <t>jfallucca@hotmail.com</t>
  </si>
  <si>
    <t>1215 E. Michigan Ave.</t>
  </si>
  <si>
    <t>Lansing</t>
  </si>
  <si>
    <t>48912</t>
  </si>
  <si>
    <t>248-763-5590</t>
  </si>
  <si>
    <t>6420 Healthfield Dr.</t>
  </si>
  <si>
    <t>East Lansing</t>
  </si>
  <si>
    <t>48823</t>
  </si>
  <si>
    <t>Feole</t>
  </si>
  <si>
    <t>jfeole@strategicimagingmd.com</t>
  </si>
  <si>
    <t>1804 Kensington Knoll Dr</t>
  </si>
  <si>
    <t>Champaign</t>
  </si>
  <si>
    <t>61821</t>
  </si>
  <si>
    <t>Fiedler</t>
  </si>
  <si>
    <t>Brian</t>
  </si>
  <si>
    <t>640 Jackson St</t>
  </si>
  <si>
    <t>St. Paul</t>
  </si>
  <si>
    <t>55101-2502</t>
  </si>
  <si>
    <t>retired, resident '70-'73</t>
  </si>
  <si>
    <t>Fischer</t>
  </si>
  <si>
    <t>Louis</t>
  </si>
  <si>
    <t>loumary@charter.net</t>
  </si>
  <si>
    <t>Fishback</t>
  </si>
  <si>
    <t>Shelby</t>
  </si>
  <si>
    <t>University of Kansas</t>
  </si>
  <si>
    <t>Assistant Professor of Radiology (MRI, CT)</t>
  </si>
  <si>
    <t>shelbyfishback@gmail.com</t>
  </si>
  <si>
    <t>3901 Rainbow Blvd</t>
  </si>
  <si>
    <t>KS</t>
  </si>
  <si>
    <t>66160</t>
  </si>
  <si>
    <t>913.588.1227</t>
  </si>
  <si>
    <t>Fisher</t>
  </si>
  <si>
    <t>1510 Liberty Ct</t>
  </si>
  <si>
    <t>53045</t>
  </si>
  <si>
    <t>Flynn</t>
  </si>
  <si>
    <t>Leo</t>
  </si>
  <si>
    <t>7/1/2003</t>
  </si>
  <si>
    <t>6/30/2004</t>
  </si>
  <si>
    <t>Radiology Associates</t>
  </si>
  <si>
    <t>2932 Evergreen Drive</t>
  </si>
  <si>
    <t>Rapid City</t>
  </si>
  <si>
    <t>SC</t>
  </si>
  <si>
    <t>57702</t>
  </si>
  <si>
    <t>Foss</t>
  </si>
  <si>
    <t>Erik</t>
  </si>
  <si>
    <t>efoss@uabmc.edu</t>
  </si>
  <si>
    <t>foss@uab.edu</t>
  </si>
  <si>
    <t>4317 Sheffield Road</t>
  </si>
  <si>
    <t>2723 SW 2nd Ave.</t>
  </si>
  <si>
    <t>Portland</t>
  </si>
  <si>
    <t>OR</t>
  </si>
  <si>
    <t>97201</t>
  </si>
  <si>
    <t>Foster</t>
  </si>
  <si>
    <t>1802 Hampton Place</t>
  </si>
  <si>
    <t>Goshen</t>
  </si>
  <si>
    <t>40026</t>
  </si>
  <si>
    <t>Fourzali</t>
  </si>
  <si>
    <t>Yamil</t>
  </si>
  <si>
    <t>Nuclear Medicine</t>
  </si>
  <si>
    <t>2250 NW 114th Ave, Unit 1L COL 5242</t>
  </si>
  <si>
    <t>Miami</t>
  </si>
  <si>
    <t>33172</t>
  </si>
  <si>
    <t>Franco</t>
  </si>
  <si>
    <t>Allen</t>
  </si>
  <si>
    <t>1301 Calle Montery</t>
  </si>
  <si>
    <t>Las Vegas</t>
  </si>
  <si>
    <t>89117</t>
  </si>
  <si>
    <t>Frayne</t>
  </si>
  <si>
    <t>rfrayne@dcns.ucalgary.ca</t>
  </si>
  <si>
    <t>1403 29th Street, NW</t>
  </si>
  <si>
    <t>Calgary, AB T2N 2T9</t>
  </si>
  <si>
    <t>Canada</t>
  </si>
  <si>
    <t>49525</t>
  </si>
  <si>
    <t>Frecentese</t>
  </si>
  <si>
    <t>Dominic</t>
  </si>
  <si>
    <t>dfrecentese@stpaulrad.com</t>
  </si>
  <si>
    <t>518 Liberty Parkway</t>
  </si>
  <si>
    <t>Stillwater</t>
  </si>
  <si>
    <t>55082</t>
  </si>
  <si>
    <t>Friday</t>
  </si>
  <si>
    <t>1050 Woodrow St</t>
  </si>
  <si>
    <t>Visiting Fellow</t>
  </si>
  <si>
    <t>Frydrychowicz</t>
  </si>
  <si>
    <t>Alex</t>
  </si>
  <si>
    <t>Cardiovascular Imaging, Imaging Sciences</t>
  </si>
  <si>
    <t>University Medical Center Schleswig-Holstein · Clinic for Radiology and Nuclear Medicine</t>
  </si>
  <si>
    <t>alex.frydrychowicz@uksh.de</t>
  </si>
  <si>
    <t>Lübeck</t>
  </si>
  <si>
    <t>Schleswig-Holstein</t>
  </si>
  <si>
    <t>0451 500-3153</t>
  </si>
  <si>
    <t>Gacetta</t>
  </si>
  <si>
    <t>djgacetta@gmail.com</t>
  </si>
  <si>
    <t>3030 S. Central St</t>
  </si>
  <si>
    <t>98501</t>
  </si>
  <si>
    <t>93-'95</t>
  </si>
  <si>
    <t>Gallagher</t>
  </si>
  <si>
    <t>Catherine</t>
  </si>
  <si>
    <t>University of Wisconsin Department of Neurology</t>
  </si>
  <si>
    <t>gallagher@neurology.wisc.edu</t>
  </si>
  <si>
    <t>600 Highland Ave</t>
  </si>
  <si>
    <t>Thomas</t>
  </si>
  <si>
    <t>Northwestern University Feinberg School of Medicine</t>
  </si>
  <si>
    <t>Assistant Professor in Radiology</t>
  </si>
  <si>
    <t>t-gallagher@northwestern.edu</t>
  </si>
  <si>
    <t>NMH/Arkes Family Pavilion Suite 800, 676 N Saint Clair</t>
  </si>
  <si>
    <t>312/695-5753</t>
  </si>
  <si>
    <t>Garofalo</t>
  </si>
  <si>
    <t>622 N. East Ave</t>
  </si>
  <si>
    <t>Oak Park</t>
  </si>
  <si>
    <t>60302</t>
  </si>
  <si>
    <t>Garrett</t>
  </si>
  <si>
    <t>rwg395@yahoo.com</t>
  </si>
  <si>
    <t>6522 Odell St</t>
  </si>
  <si>
    <t>St. Louis</t>
  </si>
  <si>
    <t>63139</t>
  </si>
  <si>
    <t>225 Oakwood Ave</t>
  </si>
  <si>
    <t>Gasal-Spilde</t>
  </si>
  <si>
    <t>Jeannette</t>
  </si>
  <si>
    <t>363 W. Prospect</t>
  </si>
  <si>
    <t>Lake Mills</t>
  </si>
  <si>
    <t>53551</t>
  </si>
  <si>
    <t>Gass</t>
  </si>
  <si>
    <t>342 South West 293rd</t>
  </si>
  <si>
    <t>Federal Way</t>
  </si>
  <si>
    <t>98023</t>
  </si>
  <si>
    <t>Geraghty</t>
  </si>
  <si>
    <t>m.geraghty@advmedimaging.com</t>
  </si>
  <si>
    <t>815 Southridge Greens Blvd.</t>
  </si>
  <si>
    <t>Fort Collins</t>
  </si>
  <si>
    <t>CO</t>
  </si>
  <si>
    <t>80525</t>
  </si>
  <si>
    <t>Gerdes</t>
  </si>
  <si>
    <t>Clint</t>
  </si>
  <si>
    <t>10/24/2005</t>
  </si>
  <si>
    <t>10/23/2006</t>
  </si>
  <si>
    <t>cmatgerd@gmail.com</t>
  </si>
  <si>
    <t>7610 Mid Town Road, #312</t>
  </si>
  <si>
    <t>53719</t>
  </si>
  <si>
    <t>1474 Montclair Terr.</t>
  </si>
  <si>
    <t>Medford</t>
  </si>
  <si>
    <t>Gilloon</t>
  </si>
  <si>
    <t>St. Paul Radiology</t>
  </si>
  <si>
    <t>bgilloon@gmail.com</t>
  </si>
  <si>
    <t>St Paul Radiology, 166 4th St. E</t>
  </si>
  <si>
    <t>St Paul</t>
  </si>
  <si>
    <t>55101</t>
  </si>
  <si>
    <t>4228 Crocker Ave</t>
  </si>
  <si>
    <t>55416</t>
  </si>
  <si>
    <t>https://plus.google.com/101400662793011630706/about, http://www.linkedin.com/pub/dheeraj-reddy-gopireddy-md-mph/14/663/46a</t>
  </si>
  <si>
    <t>Glazer</t>
  </si>
  <si>
    <t>University MRI</t>
  </si>
  <si>
    <t>jonglazermd@yahoo.com</t>
  </si>
  <si>
    <t>500 South Ocean Blvd Apt. 604</t>
  </si>
  <si>
    <t>Boca Raton</t>
  </si>
  <si>
    <t>33432</t>
  </si>
  <si>
    <t>Gopireddy</t>
  </si>
  <si>
    <t>Dheeraj Reddy</t>
  </si>
  <si>
    <t>Cardiovascular Imaging</t>
  </si>
  <si>
    <t>John H. Stroger Jr Hospital of Cook County</t>
  </si>
  <si>
    <t>gdheerajreddy@gamil.com</t>
  </si>
  <si>
    <t>1901 W. Harrison St</t>
  </si>
  <si>
    <t>60612</t>
  </si>
  <si>
    <t>312-864-3825</t>
  </si>
  <si>
    <t>Gould</t>
  </si>
  <si>
    <t>Howard</t>
  </si>
  <si>
    <t>drhgould@aol.com</t>
  </si>
  <si>
    <t>815 Ethan’s Glen Dr.</t>
  </si>
  <si>
    <t>Knoxville</t>
  </si>
  <si>
    <t>TN</t>
  </si>
  <si>
    <t>37923</t>
  </si>
  <si>
    <t>Gould – Earley</t>
  </si>
  <si>
    <t>Mary Jean</t>
  </si>
  <si>
    <t>546 Lehman Dr</t>
  </si>
  <si>
    <t>Cogan Station</t>
  </si>
  <si>
    <t>17728</t>
  </si>
  <si>
    <t>Greally</t>
  </si>
  <si>
    <t>dgreally@mtnmedical.com</t>
  </si>
  <si>
    <t>131 Ave B Apt 3C</t>
  </si>
  <si>
    <t>10009</t>
  </si>
  <si>
    <t>Green</t>
  </si>
  <si>
    <t>Tyler</t>
  </si>
  <si>
    <t>6/24/2008</t>
  </si>
  <si>
    <t>6/23/2009</t>
  </si>
  <si>
    <t>2817 Atwood Avenue Apt 2</t>
  </si>
  <si>
    <t>53704</t>
  </si>
  <si>
    <t>Groben</t>
  </si>
  <si>
    <t>R. Paul</t>
  </si>
  <si>
    <t>P.O. Box 1006</t>
  </si>
  <si>
    <t>Newton</t>
  </si>
  <si>
    <t>98122</t>
  </si>
  <si>
    <t>Grossman</t>
  </si>
  <si>
    <t>2684 N Ridgehaven Way</t>
  </si>
  <si>
    <t>Meridian</t>
  </si>
  <si>
    <t>83646</t>
  </si>
  <si>
    <t>Guingrich</t>
  </si>
  <si>
    <t>Jessica</t>
  </si>
  <si>
    <t>jguingrich@cirarad.net</t>
  </si>
  <si>
    <t>St. Francies Emergency Dept, 530 NE Glen Oak Ave</t>
  </si>
  <si>
    <t>61637</t>
  </si>
  <si>
    <t>Guite</t>
  </si>
  <si>
    <t>Kristie</t>
  </si>
  <si>
    <t>Pricate Practice - Breast Imaging Radiologist</t>
  </si>
  <si>
    <t>kmguite@gmail.com</t>
  </si>
  <si>
    <t>1000 N. Oak Ave</t>
  </si>
  <si>
    <t>Marshfield</t>
  </si>
  <si>
    <t>54449</t>
  </si>
  <si>
    <t>608-345-9741</t>
  </si>
  <si>
    <t>906 Kronenwetter Dr #3</t>
  </si>
  <si>
    <t>Mosinee</t>
  </si>
  <si>
    <t>54455</t>
  </si>
  <si>
    <t>Gundersen</t>
  </si>
  <si>
    <t>Lincoln</t>
  </si>
  <si>
    <t>3318 Ebner Coulee Rd</t>
  </si>
  <si>
    <t>Lacrosse</t>
  </si>
  <si>
    <t>54601-4322</t>
  </si>
  <si>
    <t>Gunlock</t>
  </si>
  <si>
    <t>Mike</t>
  </si>
  <si>
    <t>2300 Old Spanish Trail Apt 1111</t>
  </si>
  <si>
    <t>Houston</t>
  </si>
  <si>
    <t>77054</t>
  </si>
  <si>
    <t>Gurney</t>
  </si>
  <si>
    <t>jmgurney@me.com</t>
  </si>
  <si>
    <t>2725 West Canyon Ave #130</t>
  </si>
  <si>
    <t>92123</t>
  </si>
  <si>
    <t>Gustas</t>
  </si>
  <si>
    <t>Cristy</t>
  </si>
  <si>
    <t>Penn State Milton S. Hershey Medical Center</t>
  </si>
  <si>
    <t>500 University Drive</t>
  </si>
  <si>
    <t>Hershey</t>
  </si>
  <si>
    <t>17033-0850</t>
  </si>
  <si>
    <t>717-531-8044</t>
  </si>
  <si>
    <t>cannot locate, NPI not updated since 2012, no forwarding info in TERMED</t>
  </si>
  <si>
    <t>Hain</t>
  </si>
  <si>
    <t>Kendra</t>
  </si>
  <si>
    <t>Portage Radiology</t>
  </si>
  <si>
    <t>Private Practice, General Radiology</t>
  </si>
  <si>
    <t>kendra.s.hain@gmail.com</t>
  </si>
  <si>
    <t>2187 New Pinery Rd</t>
  </si>
  <si>
    <t>Portage</t>
  </si>
  <si>
    <t>53901</t>
  </si>
  <si>
    <t>608-204-0138</t>
  </si>
  <si>
    <t>Halcomb</t>
  </si>
  <si>
    <t>Joel</t>
  </si>
  <si>
    <t>2583 Tournament Player's Circle South</t>
  </si>
  <si>
    <t>Blaine</t>
  </si>
  <si>
    <t>55449</t>
  </si>
  <si>
    <t>Hald</t>
  </si>
  <si>
    <t>Rontgenavd 13 6</t>
  </si>
  <si>
    <t>Baerum Sykehus</t>
  </si>
  <si>
    <t>Norway</t>
  </si>
  <si>
    <t>Hall</t>
  </si>
  <si>
    <t>Ryan</t>
  </si>
  <si>
    <t>Hutchison Clinic</t>
  </si>
  <si>
    <t>2101 N. Waldron</t>
  </si>
  <si>
    <t>Hutchison</t>
  </si>
  <si>
    <t>67502</t>
  </si>
  <si>
    <t>(620)669-2730</t>
  </si>
  <si>
    <t>Neal</t>
  </si>
  <si>
    <t>Crittenton Hospital</t>
  </si>
  <si>
    <t>phoenix413@hotmail.com</t>
  </si>
  <si>
    <t>1101 W. University Dr.</t>
  </si>
  <si>
    <t>Rochester Hills</t>
  </si>
  <si>
    <t>48307</t>
  </si>
  <si>
    <t>248-652-5000</t>
  </si>
  <si>
    <t>562-631-9247</t>
  </si>
  <si>
    <t>45183 Walnut Court</t>
  </si>
  <si>
    <t>Sheby Township</t>
  </si>
  <si>
    <t>48317</t>
  </si>
  <si>
    <t>Hammersley</t>
  </si>
  <si>
    <t>Jill</t>
  </si>
  <si>
    <t>Mammography &amp; Breast Imaging Fellow</t>
  </si>
  <si>
    <t>1959 NE Pacific St, Box 357115</t>
  </si>
  <si>
    <t>206-598-7200</t>
  </si>
  <si>
    <t>Hanson</t>
  </si>
  <si>
    <t>jahanson20@gmail.com</t>
  </si>
  <si>
    <t>2941 South Ridge Rd</t>
  </si>
  <si>
    <t>608-225-9971</t>
  </si>
  <si>
    <t>Meghan</t>
  </si>
  <si>
    <t>General Radiology</t>
  </si>
  <si>
    <t>dr.meghan@gmail.com</t>
  </si>
  <si>
    <t>608-695-9594</t>
  </si>
  <si>
    <t>506 Grand Ave</t>
  </si>
  <si>
    <t>Sheboygan</t>
  </si>
  <si>
    <t>53081</t>
  </si>
  <si>
    <t>Hartman</t>
  </si>
  <si>
    <t>Leslie</t>
  </si>
  <si>
    <t>CentraCare Health, Regional Diagnostic Radiology</t>
  </si>
  <si>
    <t>lesliej11@yahoo.com</t>
  </si>
  <si>
    <t>1990 Connecticut Ave S</t>
  </si>
  <si>
    <t>Sartell</t>
  </si>
  <si>
    <t>56377</t>
  </si>
  <si>
    <t>320-255-5619</t>
  </si>
  <si>
    <t>319-400-8607 706 21st Ave N</t>
  </si>
  <si>
    <t>Fellow-2yr</t>
  </si>
  <si>
    <t>Hartman.mj@gmail.com</t>
  </si>
  <si>
    <t>2526 Upham Street</t>
  </si>
  <si>
    <t>J.</t>
  </si>
  <si>
    <t>608-692-1619</t>
  </si>
  <si>
    <t>706 21st Ave N</t>
  </si>
  <si>
    <t>cannot locate. Correct name?</t>
  </si>
  <si>
    <t>Hasan</t>
  </si>
  <si>
    <t>Alone</t>
  </si>
  <si>
    <t>Hauptmann</t>
  </si>
  <si>
    <t>Ellen</t>
  </si>
  <si>
    <t>1100 9th Ave</t>
  </si>
  <si>
    <t>98101-2756</t>
  </si>
  <si>
    <t>Hebert</t>
  </si>
  <si>
    <t>jjhebert41@hotmail.com</t>
  </si>
  <si>
    <t>4501 Altura Place NE</t>
  </si>
  <si>
    <t>Hebl</t>
  </si>
  <si>
    <t>9 Brentwood Ln</t>
  </si>
  <si>
    <t>Appleton</t>
  </si>
  <si>
    <t>54915</t>
  </si>
  <si>
    <t>Hecht</t>
  </si>
  <si>
    <t>4913 Ascot Lane</t>
  </si>
  <si>
    <t>Heitz</t>
  </si>
  <si>
    <t>joehgts@gmail.com</t>
  </si>
  <si>
    <t>W4397 Eagle Ridge Ln</t>
  </si>
  <si>
    <t>Merrill</t>
  </si>
  <si>
    <t>54452</t>
  </si>
  <si>
    <t>Helvey</t>
  </si>
  <si>
    <t>Jason</t>
  </si>
  <si>
    <t>Radiology Associates, P.C.</t>
  </si>
  <si>
    <t>jt.helvey1@gmail.com</t>
  </si>
  <si>
    <t>5510 Harney St.</t>
  </si>
  <si>
    <t>68132</t>
  </si>
  <si>
    <t>3175 Sheridan Blvd.</t>
  </si>
  <si>
    <t>Henseler</t>
  </si>
  <si>
    <t>7/1/1998</t>
  </si>
  <si>
    <t>Johns Hopkins University</t>
  </si>
  <si>
    <t>khense@aol.com</t>
  </si>
  <si>
    <t>146 Archimedes Way</t>
  </si>
  <si>
    <t>Baltimore</t>
  </si>
  <si>
    <t>21208</t>
  </si>
  <si>
    <t>Hession</t>
  </si>
  <si>
    <t>Willard</t>
  </si>
  <si>
    <t>Delaney Radiologists</t>
  </si>
  <si>
    <t>billhession@hotmail.com</t>
  </si>
  <si>
    <t>2814 Shandy Ave</t>
  </si>
  <si>
    <t>NC</t>
  </si>
  <si>
    <t>28403</t>
  </si>
  <si>
    <t>Hill</t>
  </si>
  <si>
    <t>(James) Anrew</t>
  </si>
  <si>
    <t>4989 E Sawmill Way</t>
  </si>
  <si>
    <t>83716</t>
  </si>
  <si>
    <t>Hillman</t>
  </si>
  <si>
    <t>Gerald</t>
  </si>
  <si>
    <t>ghillman@comcast.net</t>
  </si>
  <si>
    <t>17270 Adrian Rd</t>
  </si>
  <si>
    <t>Southfield</t>
  </si>
  <si>
    <t>48075</t>
  </si>
  <si>
    <t>Hinke</t>
  </si>
  <si>
    <t>Marvin</t>
  </si>
  <si>
    <t>3100 Lake Mendota Dr Apt 406</t>
  </si>
  <si>
    <t>Ho</t>
  </si>
  <si>
    <t>pho@ee.wustl.edu</t>
  </si>
  <si>
    <t>10325 Oxford Hill Dr. #8</t>
  </si>
  <si>
    <t>63146</t>
  </si>
  <si>
    <t>Hoagland</t>
  </si>
  <si>
    <t>Lee</t>
  </si>
  <si>
    <t>Evansville Radiology, PC</t>
  </si>
  <si>
    <t>Lee.hoagland94@wabash.edu</t>
  </si>
  <si>
    <t>LHoagland@evvrad.com</t>
  </si>
  <si>
    <t>6488 Pebble Point Ct.</t>
  </si>
  <si>
    <t>Newburgh</t>
  </si>
  <si>
    <t>47630-9818</t>
  </si>
  <si>
    <t>Hoeg</t>
  </si>
  <si>
    <t>Karin</t>
  </si>
  <si>
    <t>Cincinatti Children's Hospital Medical Center</t>
  </si>
  <si>
    <t>Peds Fellowship</t>
  </si>
  <si>
    <t>karinhoeg@gmail.com, karinhoeg@hotmail.com</t>
  </si>
  <si>
    <t>3827 Paxton Ave, #621</t>
  </si>
  <si>
    <t>Cincinnati</t>
  </si>
  <si>
    <t>45209</t>
  </si>
  <si>
    <t>Hoffman</t>
  </si>
  <si>
    <t>xraymd64@hotmail.com</t>
  </si>
  <si>
    <t>130 W. Guadalupe  #1070</t>
  </si>
  <si>
    <t>Gilbert</t>
  </si>
  <si>
    <t>85233</t>
  </si>
  <si>
    <t>4567 Bandit Ct.</t>
  </si>
  <si>
    <t>Hollister</t>
  </si>
  <si>
    <t>314 Hawthorne Ct.</t>
  </si>
  <si>
    <t>Delafield</t>
  </si>
  <si>
    <t>53018</t>
  </si>
  <si>
    <t>Holmgren</t>
  </si>
  <si>
    <t>Leonard</t>
  </si>
  <si>
    <t>lphtahoe@yahoo.com</t>
  </si>
  <si>
    <t>875 South Shore Drive</t>
  </si>
  <si>
    <t>South Lake Tahoe</t>
  </si>
  <si>
    <t>96150</t>
  </si>
  <si>
    <t>Horak</t>
  </si>
  <si>
    <t>2185 Bramblewood Court</t>
  </si>
  <si>
    <t>1821 W Reid Dr.</t>
  </si>
  <si>
    <t>Huff</t>
  </si>
  <si>
    <t>Joshua</t>
  </si>
  <si>
    <t>joshua.huff@sbcglobal.net</t>
  </si>
  <si>
    <t>6 High Point Oaks Lane #203</t>
  </si>
  <si>
    <t>6464 Bordeaux Ave.</t>
  </si>
  <si>
    <t>Hughes</t>
  </si>
  <si>
    <t>Northwest Radiologists</t>
  </si>
  <si>
    <t>4975 E. 12th Drive</t>
  </si>
  <si>
    <t>Bellingham</t>
  </si>
  <si>
    <t>98226</t>
  </si>
  <si>
    <t>Steven</t>
  </si>
  <si>
    <t>2050 Spirerock Path</t>
  </si>
  <si>
    <t>Colorado Springs</t>
  </si>
  <si>
    <t>80919</t>
  </si>
  <si>
    <t>Husain</t>
  </si>
  <si>
    <t>Syed Hamid</t>
  </si>
  <si>
    <t>husain_hamid@yahoo.com</t>
  </si>
  <si>
    <t>8570 Greenway Blvd, #311</t>
  </si>
  <si>
    <t>Middleton</t>
  </si>
  <si>
    <t>53562</t>
  </si>
  <si>
    <t>92 Laurel Ln.</t>
  </si>
  <si>
    <t>Williamsville</t>
  </si>
  <si>
    <t>D.O.</t>
  </si>
  <si>
    <t>Huston</t>
  </si>
  <si>
    <t>Albany Medical Center Radiology</t>
  </si>
  <si>
    <t>hustonDO@gmail.com</t>
  </si>
  <si>
    <t>43 New Scotland Avenue, MC 113</t>
  </si>
  <si>
    <t>(518) 262-3277</t>
  </si>
  <si>
    <t>Inampudi</t>
  </si>
  <si>
    <t>Radha</t>
  </si>
  <si>
    <t>radhainampudi@yahoo.com</t>
  </si>
  <si>
    <t>11571 Cedar Pass</t>
  </si>
  <si>
    <t>Minnetonka</t>
  </si>
  <si>
    <t>55305</t>
  </si>
  <si>
    <t>Isaacs</t>
  </si>
  <si>
    <t>isaacsd@post.harvard.edu</t>
  </si>
  <si>
    <t>311 Forest Street, Apt 2D</t>
  </si>
  <si>
    <t>53726</t>
  </si>
  <si>
    <t>646 Washington St., #1B</t>
  </si>
  <si>
    <t>Cumberland</t>
  </si>
  <si>
    <t>Jarenwattananon</t>
  </si>
  <si>
    <t>Apichai</t>
  </si>
  <si>
    <t>sis2shs@yahoo.com</t>
  </si>
  <si>
    <t>4031 N. Lake Dr</t>
  </si>
  <si>
    <t>Jedynak</t>
  </si>
  <si>
    <t>Andrzej</t>
  </si>
  <si>
    <t>jedynaka@gmail.com</t>
  </si>
  <si>
    <t>2 College St</t>
  </si>
  <si>
    <t>Clinton</t>
  </si>
  <si>
    <t>6413</t>
  </si>
  <si>
    <t>Jellison</t>
  </si>
  <si>
    <t>7/1/2001</t>
  </si>
  <si>
    <t>Massachusetts General Hospital</t>
  </si>
  <si>
    <t>Neuroradiology Fellow</t>
  </si>
  <si>
    <t>drbjellison@yahoo.com</t>
  </si>
  <si>
    <t>351 E. Alameda St.</t>
  </si>
  <si>
    <t>Santa Fe</t>
  </si>
  <si>
    <t>87501</t>
  </si>
  <si>
    <t>Jennings</t>
  </si>
  <si>
    <t>12/31/2005</t>
  </si>
  <si>
    <t>jenningsjon@yahoo.com</t>
  </si>
  <si>
    <t>6309 Piedmont Road</t>
  </si>
  <si>
    <t>Jensen</t>
  </si>
  <si>
    <t>Leif</t>
  </si>
  <si>
    <t>University of Utah Health Care</t>
  </si>
  <si>
    <t>Assistant Professor, Thoracic and Cardiac Imaging</t>
  </si>
  <si>
    <t>leif.jensen@gmail.com</t>
  </si>
  <si>
    <t>University Hospital Radiology, 50 N. Medical Dr</t>
  </si>
  <si>
    <t>Salt Lake City</t>
  </si>
  <si>
    <t>UT</t>
  </si>
  <si>
    <t>84132</t>
  </si>
  <si>
    <t>(801) 581-7553</t>
  </si>
  <si>
    <t>612-644-1970</t>
  </si>
  <si>
    <t>661 S 500 E</t>
  </si>
  <si>
    <t>84072</t>
  </si>
  <si>
    <t>24 Hay Camp Rd</t>
  </si>
  <si>
    <t>North Oaks</t>
  </si>
  <si>
    <t>55127</t>
  </si>
  <si>
    <t>Jeong</t>
  </si>
  <si>
    <t>Moffitt Cancer Center</t>
  </si>
  <si>
    <t>djeong@uwhealth.org</t>
  </si>
  <si>
    <t>12902 Magnolia Drive</t>
  </si>
  <si>
    <t>Tampa</t>
  </si>
  <si>
    <t>33612</t>
  </si>
  <si>
    <t>888-663-3488</t>
  </si>
  <si>
    <t>Johansen</t>
  </si>
  <si>
    <t>Johan</t>
  </si>
  <si>
    <t>johangj@yahoo.no</t>
  </si>
  <si>
    <t>Draaga 3</t>
  </si>
  <si>
    <t>Oslo 1182</t>
  </si>
  <si>
    <t>97301</t>
  </si>
  <si>
    <t>Johnson</t>
  </si>
  <si>
    <t>Brandon</t>
  </si>
  <si>
    <t>Aurora Health Care</t>
  </si>
  <si>
    <t>brandonj7@gmail.com</t>
  </si>
  <si>
    <t>612-220-6605</t>
  </si>
  <si>
    <t>5266 N. Santa Monica Blvd</t>
  </si>
  <si>
    <t>Whitefish Bay</t>
  </si>
  <si>
    <t>pjohnson@kumc.edu</t>
  </si>
  <si>
    <t>4200 W. 59th St</t>
  </si>
  <si>
    <t>66205</t>
  </si>
  <si>
    <t>cannot locate current info. Fletcher Allen Health Care does not list her.</t>
  </si>
  <si>
    <t>Alisa</t>
  </si>
  <si>
    <t>K</t>
  </si>
  <si>
    <t>Good Samaritan Hospital</t>
  </si>
  <si>
    <t>alisajohnson.md@gmail.com</t>
  </si>
  <si>
    <t>601 S Center Ave</t>
  </si>
  <si>
    <t>111 Colchester Ave</t>
  </si>
  <si>
    <t>Burlington</t>
  </si>
  <si>
    <t>VT</t>
  </si>
  <si>
    <t>05401-1473</t>
  </si>
  <si>
    <t>Bradley</t>
  </si>
  <si>
    <t>bjohnson@cirarad.com</t>
  </si>
  <si>
    <t>215 Rassi Avenue</t>
  </si>
  <si>
    <t>Morton</t>
  </si>
  <si>
    <t>61550</t>
  </si>
  <si>
    <t>Jong</t>
  </si>
  <si>
    <t>Northwest Medical Center Radiology, 3000 Medical Center Pkwy</t>
  </si>
  <si>
    <t>Bentonville</t>
  </si>
  <si>
    <t>72712</t>
  </si>
  <si>
    <t>Josafat</t>
  </si>
  <si>
    <t>Alice</t>
  </si>
  <si>
    <t>University of Colorado</t>
  </si>
  <si>
    <t>Body Imaging Fellowship</t>
  </si>
  <si>
    <t>abrownjosafat@hotmail.com</t>
  </si>
  <si>
    <t>19911 Bothell-Everett Hwy Unit #1007</t>
  </si>
  <si>
    <t>Bothell</t>
  </si>
  <si>
    <t>98012</t>
  </si>
  <si>
    <t>Joshi</t>
  </si>
  <si>
    <t>Jaideep</t>
  </si>
  <si>
    <t>2640 Buckingham Place</t>
  </si>
  <si>
    <t>Joyrich</t>
  </si>
  <si>
    <t>rjoyrich@dmc.org</t>
  </si>
  <si>
    <t>6071 W Outer Dr Suite 6</t>
  </si>
  <si>
    <t>Detroit</t>
  </si>
  <si>
    <t>48235</t>
  </si>
  <si>
    <t>Kales</t>
  </si>
  <si>
    <t>Lundeen</t>
  </si>
  <si>
    <t>Andrea</t>
  </si>
  <si>
    <t>CentraCare Health System</t>
  </si>
  <si>
    <t>Surgeon</t>
  </si>
  <si>
    <t>andrealundeen@hotmail.com/andrea.lundeen@gmail.com</t>
  </si>
  <si>
    <t>1200 Sixth Avenue North</t>
  </si>
  <si>
    <t>St. Cloud</t>
  </si>
  <si>
    <t>56303</t>
  </si>
  <si>
    <t>320-252-3342</t>
  </si>
  <si>
    <t>320-252-5131</t>
  </si>
  <si>
    <t>Kalmar</t>
  </si>
  <si>
    <t>Frank</t>
  </si>
  <si>
    <t>frankkalmar@comcast.net</t>
  </si>
  <si>
    <t>1216 Caryn Terrace</t>
  </si>
  <si>
    <t>Kandula</t>
  </si>
  <si>
    <t>Padma</t>
  </si>
  <si>
    <t>14006 Fairway Oaks</t>
  </si>
  <si>
    <t>78217</t>
  </si>
  <si>
    <t>Kao</t>
  </si>
  <si>
    <t>Yi-Hsuan</t>
  </si>
  <si>
    <t>501 Downing St</t>
  </si>
  <si>
    <t>Durham</t>
  </si>
  <si>
    <t>27705</t>
  </si>
  <si>
    <t>Kaplan</t>
  </si>
  <si>
    <t>Bruce</t>
  </si>
  <si>
    <t>buckkap@yahoo.com</t>
  </si>
  <si>
    <t>2760 S. Gilpin St</t>
  </si>
  <si>
    <t>Denver</t>
  </si>
  <si>
    <t>80210</t>
  </si>
  <si>
    <t>Kasales</t>
  </si>
  <si>
    <t>Claudia</t>
  </si>
  <si>
    <t>ckasales@hmc.psu.edu</t>
  </si>
  <si>
    <t>813 Linden Rd</t>
  </si>
  <si>
    <t>17033</t>
  </si>
  <si>
    <t>Keller</t>
  </si>
  <si>
    <t>St. Joseph's Hospital</t>
  </si>
  <si>
    <t>prkeller@hotmail.com</t>
  </si>
  <si>
    <t>6567 Washington Circle</t>
  </si>
  <si>
    <t>Wauwatosa</t>
  </si>
  <si>
    <t>53526</t>
  </si>
  <si>
    <t>Kelling</t>
  </si>
  <si>
    <t>Collyer</t>
  </si>
  <si>
    <t>527 Diamond A Ranch Road, PO Box 815</t>
  </si>
  <si>
    <t>Basalt</t>
  </si>
  <si>
    <t>81621</t>
  </si>
  <si>
    <t>Kennell</t>
  </si>
  <si>
    <t>Todd</t>
  </si>
  <si>
    <t>toddkennell@mac.com</t>
  </si>
  <si>
    <t>10472 Monaco Way</t>
  </si>
  <si>
    <t>Traverse City</t>
  </si>
  <si>
    <t>49684</t>
  </si>
  <si>
    <t>Kesava</t>
  </si>
  <si>
    <t>Prabhakar</t>
  </si>
  <si>
    <t>pkesava65@hotmail.com</t>
  </si>
  <si>
    <t>1730 Fawn Bluff</t>
  </si>
  <si>
    <t>78248</t>
  </si>
  <si>
    <t>Ketchum</t>
  </si>
  <si>
    <t>N2951 E. Rockdale Road</t>
  </si>
  <si>
    <t>Cambridge</t>
  </si>
  <si>
    <t>53523</t>
  </si>
  <si>
    <t>Kienzle</t>
  </si>
  <si>
    <t>Gregery</t>
  </si>
  <si>
    <t>1174 White Oaks Dr</t>
  </si>
  <si>
    <t>Eugene</t>
  </si>
  <si>
    <t>97405</t>
  </si>
  <si>
    <t>Kikuchi</t>
  </si>
  <si>
    <t>Yoichi</t>
  </si>
  <si>
    <t>ykikuchi@kameda.jp</t>
  </si>
  <si>
    <t>929 Higashi-cho</t>
  </si>
  <si>
    <t>Kamogawa City, Chiba Prefecture</t>
  </si>
  <si>
    <t>Japan</t>
  </si>
  <si>
    <t>296-8602</t>
  </si>
  <si>
    <t>Kim</t>
  </si>
  <si>
    <t>Jinsuh</t>
  </si>
  <si>
    <t>jinsuh-kim@uiowa.edu</t>
  </si>
  <si>
    <t>28 Burr Oak Court</t>
  </si>
  <si>
    <t>Iowa City</t>
  </si>
  <si>
    <t>52246</t>
  </si>
  <si>
    <t>Bohyun</t>
  </si>
  <si>
    <t>kim.bohyun@mayo.edu</t>
  </si>
  <si>
    <t>SamPoong Apt #5-1308, 1685 Seo-Cho 4 Dong,</t>
  </si>
  <si>
    <t>Seo-Cho-Gu Seoul, 137-779,</t>
  </si>
  <si>
    <t>Korea</t>
  </si>
  <si>
    <t>King</t>
  </si>
  <si>
    <t>Inland Imaging Associates, P.S.</t>
  </si>
  <si>
    <t>Diagnostic Radiology, Abdominal and Emergency Radiology</t>
  </si>
  <si>
    <t>scott.sking.king@gmail.com</t>
  </si>
  <si>
    <t>6702 S. Shelby Ridge</t>
  </si>
  <si>
    <t>Spokane</t>
  </si>
  <si>
    <t>99224</t>
  </si>
  <si>
    <t>509-455-4455</t>
  </si>
  <si>
    <t>207-776-5990</t>
  </si>
  <si>
    <t>Kinsella</t>
  </si>
  <si>
    <t>jameskinsellamd@gmail.com</t>
  </si>
  <si>
    <t>E11070 Deer Rd W</t>
  </si>
  <si>
    <t>Fall Creek</t>
  </si>
  <si>
    <t>54742</t>
  </si>
  <si>
    <t>920-306-1212</t>
  </si>
  <si>
    <t>4544 Springfield Dr</t>
  </si>
  <si>
    <t>Eau Claire</t>
  </si>
  <si>
    <t>54701</t>
  </si>
  <si>
    <t>Kirkham</t>
  </si>
  <si>
    <t>P.O. Box 260</t>
  </si>
  <si>
    <t>Egg Harbor</t>
  </si>
  <si>
    <t>54209</t>
  </si>
  <si>
    <t>Kirshbaum</t>
  </si>
  <si>
    <t>431 Apache Dr</t>
  </si>
  <si>
    <t>Janesville</t>
  </si>
  <si>
    <t>53545</t>
  </si>
  <si>
    <t>Kitchin</t>
  </si>
  <si>
    <t>dougkitchin@gmail.com</t>
  </si>
  <si>
    <t>P.O. Box 44428</t>
  </si>
  <si>
    <t>53744-4428</t>
  </si>
  <si>
    <t>Klein</t>
  </si>
  <si>
    <t>jklein81@gmail.com</t>
  </si>
  <si>
    <t>608-698-7055</t>
  </si>
  <si>
    <t>Knisely</t>
  </si>
  <si>
    <t>Barbara</t>
  </si>
  <si>
    <t>W8919 Ripley Road</t>
  </si>
  <si>
    <t>Knowlton</t>
  </si>
  <si>
    <t>Cincinnati Children's Hospital</t>
  </si>
  <si>
    <t>Pediatric Radiology Fellow</t>
  </si>
  <si>
    <t>qknowlton@gmail.com</t>
  </si>
  <si>
    <t>6194 Autumn Leaf Lane</t>
  </si>
  <si>
    <t>45230</t>
  </si>
  <si>
    <t>Knudtson</t>
  </si>
  <si>
    <t>Mercy Radiologists of Dubuque - Mercy Medical Center</t>
  </si>
  <si>
    <t>thomasjohnknudtson@gmail.com</t>
  </si>
  <si>
    <t>250 Mercy Dr.</t>
  </si>
  <si>
    <t>Dubuque</t>
  </si>
  <si>
    <t>52001</t>
  </si>
  <si>
    <t>563-589-8796</t>
  </si>
  <si>
    <t>319-330-8644</t>
  </si>
  <si>
    <t>Kolbjornsen</t>
  </si>
  <si>
    <t>2 Cider Mill Rd</t>
  </si>
  <si>
    <t>Haydenville</t>
  </si>
  <si>
    <t>1039</t>
  </si>
  <si>
    <t>Kosel</t>
  </si>
  <si>
    <t>Gary</t>
  </si>
  <si>
    <t>1 Shadow Ln</t>
  </si>
  <si>
    <t>former Visiting Associate Professor</t>
  </si>
  <si>
    <t>Kramer</t>
  </si>
  <si>
    <t>J. Harald</t>
  </si>
  <si>
    <t>Institute for Clinical Radiology, Ludwig-Maximilians-University Hospital Munich</t>
  </si>
  <si>
    <t>Harald.Kramer@med.uni-muenchen.de</t>
  </si>
  <si>
    <t>Munich</t>
  </si>
  <si>
    <t>49 89 4400-73250</t>
  </si>
  <si>
    <t>Kranendonk</t>
  </si>
  <si>
    <t>bkranendonk@subrad.com</t>
  </si>
  <si>
    <t>14941 Camdon Hill</t>
  </si>
  <si>
    <t>Eden Prairie</t>
  </si>
  <si>
    <t>55347</t>
  </si>
  <si>
    <t>Krubsack</t>
  </si>
  <si>
    <t>chemdoc2@msn.com</t>
  </si>
  <si>
    <t>3474 Swansee Ridge</t>
  </si>
  <si>
    <t>Sun Prairie</t>
  </si>
  <si>
    <t>Kubal</t>
  </si>
  <si>
    <t>Wayne</t>
  </si>
  <si>
    <t>wkubal@email.arizona.edu</t>
  </si>
  <si>
    <t>2808 E. Grace St</t>
  </si>
  <si>
    <t>Richmond</t>
  </si>
  <si>
    <t>23223</t>
  </si>
  <si>
    <t>former Visiting Assistant Professor</t>
  </si>
  <si>
    <t>Kuehn</t>
  </si>
  <si>
    <t>Jens-Peter</t>
  </si>
  <si>
    <t>University Medicine Greifswald</t>
  </si>
  <si>
    <t>kuehn@uni-greifswald.de</t>
  </si>
  <si>
    <t>Fleischmannstraße 8</t>
  </si>
  <si>
    <t>17475 Greifswald</t>
  </si>
  <si>
    <t>Kuhlman</t>
  </si>
  <si>
    <t>Janet</t>
  </si>
  <si>
    <t>350 W Wilson St #204</t>
  </si>
  <si>
    <t>Kuo</t>
  </si>
  <si>
    <t>Jarret</t>
  </si>
  <si>
    <t>jkuoc4@hotmail.com</t>
  </si>
  <si>
    <t>248-912-7742</t>
  </si>
  <si>
    <t>7314 Yardley Way</t>
  </si>
  <si>
    <t>33647</t>
  </si>
  <si>
    <t>Lach</t>
  </si>
  <si>
    <t>2758 Table Rock Rd</t>
  </si>
  <si>
    <t>Ladd</t>
  </si>
  <si>
    <t>Burns</t>
  </si>
  <si>
    <t>Lauren</t>
  </si>
  <si>
    <t>Indiana University</t>
  </si>
  <si>
    <t>MSK Radiologist</t>
  </si>
  <si>
    <t>Lmburns@iupui.edu</t>
  </si>
  <si>
    <t>550 N. University Blvd. Rm 0663</t>
  </si>
  <si>
    <t>317-962-3932</t>
  </si>
  <si>
    <t>420 E. Ohio St., Apt. E</t>
  </si>
  <si>
    <t>46204</t>
  </si>
  <si>
    <t>Lafita</t>
  </si>
  <si>
    <t>Vaishali Soneji</t>
  </si>
  <si>
    <t>vaishalilafita@yahoo.com</t>
  </si>
  <si>
    <t>1946 Portsmouth Ave</t>
  </si>
  <si>
    <t>Westchester</t>
  </si>
  <si>
    <t>60154</t>
  </si>
  <si>
    <t>Lamont</t>
  </si>
  <si>
    <t>Allison</t>
  </si>
  <si>
    <t>alamont@rad-inc.com</t>
  </si>
  <si>
    <t>50619 Lakeside Drive</t>
  </si>
  <si>
    <t>Langer</t>
  </si>
  <si>
    <t>1225 Lakeview Ave. S</t>
  </si>
  <si>
    <t>Minneapolis</t>
  </si>
  <si>
    <t>Andrew</t>
  </si>
  <si>
    <t>3547 Humboldt Ave S</t>
  </si>
  <si>
    <t>55408</t>
  </si>
  <si>
    <t>Mercy Hospital and Trauma Center</t>
  </si>
  <si>
    <t>paul.john.lee@gmail.com</t>
  </si>
  <si>
    <t>1000 Mineral Point Ave.</t>
  </si>
  <si>
    <t>53548</t>
  </si>
  <si>
    <t>(608) 756-6000</t>
  </si>
  <si>
    <t>2348 Rinden Rd</t>
  </si>
  <si>
    <t>Cottage Grove</t>
  </si>
  <si>
    <t>53527</t>
  </si>
  <si>
    <t>Larry</t>
  </si>
  <si>
    <t>1162 Hillside Drive</t>
  </si>
  <si>
    <t>Cortland</t>
  </si>
  <si>
    <t>13045</t>
  </si>
  <si>
    <t>Leung</t>
  </si>
  <si>
    <t>Winifred</t>
  </si>
  <si>
    <t>6/24/2004</t>
  </si>
  <si>
    <t>winifreddunbar@gmail.com</t>
  </si>
  <si>
    <t>1155 Oriole Rd</t>
  </si>
  <si>
    <t>93108</t>
  </si>
  <si>
    <t>Lewis</t>
  </si>
  <si>
    <t>St. Claire Regional Med Ctr</t>
  </si>
  <si>
    <t>wdlewis@st-claire.org</t>
  </si>
  <si>
    <t>2299 Carter Caves Road</t>
  </si>
  <si>
    <t>Olive Hill</t>
  </si>
  <si>
    <t>41164</t>
  </si>
  <si>
    <t>Liberman</t>
  </si>
  <si>
    <t>8 Harbor Point Dr #201</t>
  </si>
  <si>
    <t>Mill Valley</t>
  </si>
  <si>
    <t>94941</t>
  </si>
  <si>
    <t>Lieberman</t>
  </si>
  <si>
    <t>3616 S. 69th Plaza, Apartment 11</t>
  </si>
  <si>
    <t>68106-4150</t>
  </si>
  <si>
    <t>Linville</t>
  </si>
  <si>
    <t>VIR</t>
  </si>
  <si>
    <t>Tacoma Radiology Associates</t>
  </si>
  <si>
    <t>Intervential Radiology</t>
  </si>
  <si>
    <t>Tacoma</t>
  </si>
  <si>
    <t>98405</t>
  </si>
  <si>
    <t>253-761-4200</t>
  </si>
  <si>
    <t>206-419-0773</t>
  </si>
  <si>
    <t>7018 Soundview Dr.</t>
  </si>
  <si>
    <t>98335</t>
  </si>
  <si>
    <t>Listinsky</t>
  </si>
  <si>
    <t>Jay</t>
  </si>
  <si>
    <t>33475 Miles Rd</t>
  </si>
  <si>
    <t>Chagrin Falls</t>
  </si>
  <si>
    <t>44022</t>
  </si>
  <si>
    <t>Litsheim</t>
  </si>
  <si>
    <t>4937 Oakwood Park Dr</t>
  </si>
  <si>
    <t>Liu</t>
  </si>
  <si>
    <t>Chia-Ying</t>
  </si>
  <si>
    <t>2914 Brocks Way</t>
  </si>
  <si>
    <t>Ellicott City</t>
  </si>
  <si>
    <t>21043</t>
  </si>
  <si>
    <t>Longo</t>
  </si>
  <si>
    <t>Jude</t>
  </si>
  <si>
    <t>260 Black Springs Cir</t>
  </si>
  <si>
    <t>Loomis</t>
  </si>
  <si>
    <t>B</t>
  </si>
  <si>
    <t>Rocky Mountain Radiologists</t>
  </si>
  <si>
    <t>Abdominal/Pelvic/Oncologic</t>
  </si>
  <si>
    <t>1873 South Bellaire Street, #420</t>
  </si>
  <si>
    <t>80222</t>
  </si>
  <si>
    <t>Ludema</t>
  </si>
  <si>
    <t>Kelly</t>
  </si>
  <si>
    <t>184 Radiology Bldg</t>
  </si>
  <si>
    <t>48824-7002</t>
  </si>
  <si>
    <t>Ludeman</t>
  </si>
  <si>
    <t>Lucas</t>
  </si>
  <si>
    <t>St Paul Radiology</t>
  </si>
  <si>
    <t>namedul@gmail.com</t>
  </si>
  <si>
    <t>166 4th St. East</t>
  </si>
  <si>
    <t>414-507-7</t>
  </si>
  <si>
    <t>1044 Deer Run Rd.</t>
  </si>
  <si>
    <t>Hudson</t>
  </si>
  <si>
    <t>54016</t>
  </si>
  <si>
    <t>Lum</t>
  </si>
  <si>
    <t>Darren</t>
  </si>
  <si>
    <t>MR, Cardiovascular Imaging</t>
  </si>
  <si>
    <t>dlum.md@gmail.com, dp_lum@yahoo.com</t>
  </si>
  <si>
    <t>476 Rushmore Lane</t>
  </si>
  <si>
    <t>PO Box 10585</t>
  </si>
  <si>
    <t>Honolulu</t>
  </si>
  <si>
    <t>HI</t>
  </si>
  <si>
    <t>Lundt</t>
  </si>
  <si>
    <t>Associates in Gastroenterology, 2940 N Circle Dr</t>
  </si>
  <si>
    <t>80909</t>
  </si>
  <si>
    <t>Macatol</t>
  </si>
  <si>
    <t>M. Christopher</t>
  </si>
  <si>
    <t>King's Daughters Medical Center</t>
  </si>
  <si>
    <t>macatol@hotmail.com</t>
  </si>
  <si>
    <t>918 Tenth Ave Apt. 2</t>
  </si>
  <si>
    <t>Huntington</t>
  </si>
  <si>
    <t>WV</t>
  </si>
  <si>
    <t>25701</t>
  </si>
  <si>
    <t>Maksimovic</t>
  </si>
  <si>
    <t>Jane</t>
  </si>
  <si>
    <t>Central Illinois Radiological Associates</t>
  </si>
  <si>
    <t>401 SW Water Street, Suite 507</t>
  </si>
  <si>
    <t>61602</t>
  </si>
  <si>
    <t>(309) 740-4272</t>
  </si>
  <si>
    <t>Malnor</t>
  </si>
  <si>
    <t>mmalnor@yahoo.com</t>
  </si>
  <si>
    <t>1617 Alexander St.</t>
  </si>
  <si>
    <t>East Grand Rapids</t>
  </si>
  <si>
    <t>49506</t>
  </si>
  <si>
    <t>Manor</t>
  </si>
  <si>
    <t>1000 Oak St</t>
  </si>
  <si>
    <t>Marinelli</t>
  </si>
  <si>
    <t>Nicholas</t>
  </si>
  <si>
    <t>Aurora Medical Group Imaging Services</t>
  </si>
  <si>
    <t>nmarinelli@outlook.com</t>
  </si>
  <si>
    <t>414-803-7172</t>
  </si>
  <si>
    <t>6900 N. View Place</t>
  </si>
  <si>
    <t>Fox Point</t>
  </si>
  <si>
    <t>Martinez</t>
  </si>
  <si>
    <t>Danilo</t>
  </si>
  <si>
    <t>Radiology Imaging Specialists</t>
  </si>
  <si>
    <t>dr_djmart@yahoo.com</t>
  </si>
  <si>
    <t>2800 W 95th St.</t>
  </si>
  <si>
    <t>Evergreen Park</t>
  </si>
  <si>
    <t>60805</t>
  </si>
  <si>
    <t>Masaryk</t>
  </si>
  <si>
    <t>Anthony</t>
  </si>
  <si>
    <t>amasaryk@austin.rr.com</t>
  </si>
  <si>
    <t>7050 East Sunrise Dr Apt 17201</t>
  </si>
  <si>
    <t>Mason</t>
  </si>
  <si>
    <t>550 North Yachtsman Dr</t>
  </si>
  <si>
    <t>Sanibel</t>
  </si>
  <si>
    <t>33957</t>
  </si>
  <si>
    <t>Mastey</t>
  </si>
  <si>
    <t>Lynn</t>
  </si>
  <si>
    <t>emcveigh@bme.jhu.edu</t>
  </si>
  <si>
    <t>6756 Harvard Drive</t>
  </si>
  <si>
    <t>Franklin</t>
  </si>
  <si>
    <t>53132-9056</t>
  </si>
  <si>
    <t>McCue</t>
  </si>
  <si>
    <t>Jeremy</t>
  </si>
  <si>
    <t>jeremymccue@hotmail.com</t>
  </si>
  <si>
    <t>334 Glenway Street</t>
  </si>
  <si>
    <t>McElroy</t>
  </si>
  <si>
    <t>3950 S. 92nd st</t>
  </si>
  <si>
    <t>53228</t>
  </si>
  <si>
    <t>McEvoy</t>
  </si>
  <si>
    <t>Deaconess Hospital, Rockwood Health System</t>
  </si>
  <si>
    <t>jennifer.r.mcevoy@gmail.com</t>
  </si>
  <si>
    <t>800 W. 5th Ave, Imaging Services Dept.</t>
  </si>
  <si>
    <t>99204</t>
  </si>
  <si>
    <t>303-548-7065</t>
  </si>
  <si>
    <t>29 E. 14th Ave</t>
  </si>
  <si>
    <t>99202</t>
  </si>
  <si>
    <t>McKinnon</t>
  </si>
  <si>
    <t>Sally</t>
  </si>
  <si>
    <t>sally.mckinnon@gmail.com</t>
  </si>
  <si>
    <t>2 Monarch Cr</t>
  </si>
  <si>
    <t>53717</t>
  </si>
  <si>
    <t>Father is an attorney, most up to date info is on his website, but all it says is that she's practicing as a radiologist in Milwaukee - this may refer to her time at Wheaton, before she was at UW</t>
  </si>
  <si>
    <t>McNally</t>
  </si>
  <si>
    <t>Madeline</t>
  </si>
  <si>
    <t>Milwaukee Radiologists, LTD.</t>
  </si>
  <si>
    <t>mmcnally@alumni.mcw.edu</t>
  </si>
  <si>
    <t>414-708-9293</t>
  </si>
  <si>
    <t>3043 N. Hackett Ave</t>
  </si>
  <si>
    <t>McVeigh</t>
  </si>
  <si>
    <t>Elliot</t>
  </si>
  <si>
    <t>emcveigh@jhu.edu</t>
  </si>
  <si>
    <t>Department of Biomedical Engineering, Johns Hopkins University School of Medicine, 720 Rutland Avenue, Ross 720</t>
  </si>
  <si>
    <t>21205</t>
  </si>
  <si>
    <t>Meier</t>
  </si>
  <si>
    <t>A. Paul</t>
  </si>
  <si>
    <t>apaulmeier@yahoo.com</t>
  </si>
  <si>
    <t>214 Grand Ave</t>
  </si>
  <si>
    <t>Meiners</t>
  </si>
  <si>
    <t>ryanmeiners@gmail.com</t>
  </si>
  <si>
    <t>5241 Teaberry Lane</t>
  </si>
  <si>
    <t>20315 Wynfield Lane</t>
  </si>
  <si>
    <t>Meisamy</t>
  </si>
  <si>
    <t>Sina</t>
  </si>
  <si>
    <t>RadMedX PA, LLC</t>
  </si>
  <si>
    <t>MR Division</t>
  </si>
  <si>
    <t>sinarad@gmail.com</t>
  </si>
  <si>
    <t>5309 Musket Ridge</t>
  </si>
  <si>
    <t>78759-6221</t>
  </si>
  <si>
    <t>Michel</t>
  </si>
  <si>
    <t>s_j_michel@yahoo.com</t>
  </si>
  <si>
    <t>1206 Temkin Avenue</t>
  </si>
  <si>
    <t>3318 Chandler Parkway</t>
  </si>
  <si>
    <t>Mickelson</t>
  </si>
  <si>
    <t>danielmickelson@cableone.net</t>
  </si>
  <si>
    <t>4042 Copperfield Ct</t>
  </si>
  <si>
    <t>Fargo</t>
  </si>
  <si>
    <t>ND</t>
  </si>
  <si>
    <t>58104</t>
  </si>
  <si>
    <t>Miller</t>
  </si>
  <si>
    <t>Safiyun</t>
  </si>
  <si>
    <t>10400 W North Ave Suite 300</t>
  </si>
  <si>
    <t>53226</t>
  </si>
  <si>
    <t>Christine</t>
  </si>
  <si>
    <t>606 Cypress Avenue</t>
  </si>
  <si>
    <t>Mitby</t>
  </si>
  <si>
    <t>Julie</t>
  </si>
  <si>
    <t>jmitby@yahoo.com</t>
  </si>
  <si>
    <t>726 Oneida Pl.</t>
  </si>
  <si>
    <t>Moe</t>
  </si>
  <si>
    <t>Children's Hospital of Wisconsin</t>
  </si>
  <si>
    <t>dmoe55@hotmail.com</t>
  </si>
  <si>
    <t>8915 W. Connell Ave.</t>
  </si>
  <si>
    <t>Couple of places list his address as Ronal Reagan Medical Center (UCLA), but could not locate in the "find a physician" section.</t>
  </si>
  <si>
    <t>Mohajer</t>
  </si>
  <si>
    <t>Kiyarash</t>
  </si>
  <si>
    <t>kmohajer@gmail.com</t>
  </si>
  <si>
    <t>Monat</t>
  </si>
  <si>
    <t>ericmonat@hotmail.com</t>
  </si>
  <si>
    <t>1005 Woodward Dr</t>
  </si>
  <si>
    <t>Montague</t>
  </si>
  <si>
    <t>Terry</t>
  </si>
  <si>
    <t>trrmont@gmail.com</t>
  </si>
  <si>
    <t>1560 E 1850S</t>
  </si>
  <si>
    <t>Saint George</t>
  </si>
  <si>
    <t>84790-6794</t>
  </si>
  <si>
    <t>Monu</t>
  </si>
  <si>
    <t>Johnny</t>
  </si>
  <si>
    <t>johnny_monu@urmc.rochester.edu</t>
  </si>
  <si>
    <t>Box 648</t>
  </si>
  <si>
    <t>98225</t>
  </si>
  <si>
    <t>Moral</t>
  </si>
  <si>
    <t>Gregg</t>
  </si>
  <si>
    <t>gmoral@aol.com</t>
  </si>
  <si>
    <t>W70-N435 Cedar Pointe Ave</t>
  </si>
  <si>
    <t>Cedarburg</t>
  </si>
  <si>
    <t>53012</t>
  </si>
  <si>
    <t>Muehle</t>
  </si>
  <si>
    <t>Casey</t>
  </si>
  <si>
    <t>muehlec@gmail.com</t>
  </si>
  <si>
    <t>605 N. Durkin Dr</t>
  </si>
  <si>
    <t>62702</t>
  </si>
  <si>
    <t>Musack</t>
  </si>
  <si>
    <t>Randy</t>
  </si>
  <si>
    <t>rmusack@pressenter.com</t>
  </si>
  <si>
    <t>101 N Adams Avenue</t>
  </si>
  <si>
    <t>Muzahir</t>
  </si>
  <si>
    <t>Saima</t>
  </si>
  <si>
    <t>Tennessee Interventional &amp; Imaging Associates</t>
  </si>
  <si>
    <t>saima_amer@yahoo.com</t>
  </si>
  <si>
    <t>975 E. Third St., Box 376</t>
  </si>
  <si>
    <t>Chattanooga</t>
  </si>
  <si>
    <t>37403</t>
  </si>
  <si>
    <t>319-855-8968</t>
  </si>
  <si>
    <t>Anderson Pike Signal Mountain, Apt 3104 B</t>
  </si>
  <si>
    <t>37377</t>
  </si>
  <si>
    <t>Nace</t>
  </si>
  <si>
    <t>Sara</t>
  </si>
  <si>
    <t>sara.rademacher@gmail.com</t>
  </si>
  <si>
    <t>801 Washington Ave. N, #320</t>
  </si>
  <si>
    <t>Nackos</t>
  </si>
  <si>
    <t>Inland Imaging Specialists</t>
  </si>
  <si>
    <t>Radiology - MRI</t>
  </si>
  <si>
    <t>jeffnackos@gmail.com</t>
  </si>
  <si>
    <t>801 S Stevens St</t>
  </si>
  <si>
    <t>509-315-4498</t>
  </si>
  <si>
    <t>916 E 20th Ave</t>
  </si>
  <si>
    <t>99203</t>
  </si>
  <si>
    <t>Naidu</t>
  </si>
  <si>
    <t>Sailen</t>
  </si>
  <si>
    <t>naidu.sailen@may.edu</t>
  </si>
  <si>
    <t>Narveed</t>
  </si>
  <si>
    <t>Mohammad</t>
  </si>
  <si>
    <t>2525 N Thunderbird Dr</t>
  </si>
  <si>
    <t>Midland</t>
  </si>
  <si>
    <t>48642</t>
  </si>
  <si>
    <t>7/1/2000</t>
  </si>
  <si>
    <t>davidnathan@hotmail.com</t>
  </si>
  <si>
    <t>5412 W. Stonebridge Ct.</t>
  </si>
  <si>
    <t>No longer listed on http://www.professionalradiology.com/pages/physicians/default/32/, last address I could find</t>
  </si>
  <si>
    <t>Nett</t>
  </si>
  <si>
    <t>Professional Radiology, Inc</t>
  </si>
  <si>
    <t>matthew.nett@gmail.com</t>
  </si>
  <si>
    <t>Professional Radiology Inc, One Kenwood Place, 9825 Kenwood Rd, Suite 105</t>
  </si>
  <si>
    <t>45242</t>
  </si>
  <si>
    <t>513-527-9999</t>
  </si>
  <si>
    <t>206-491-8807</t>
  </si>
  <si>
    <t>8530 Sturbridge Dr.</t>
  </si>
  <si>
    <t>45236</t>
  </si>
  <si>
    <t>Nguyen</t>
  </si>
  <si>
    <t>Vu</t>
  </si>
  <si>
    <t>vunguyen@aol.com</t>
  </si>
  <si>
    <t>5915 Mission Trail, Apt #2</t>
  </si>
  <si>
    <t>Norris</t>
  </si>
  <si>
    <t>Martha</t>
  </si>
  <si>
    <t>mnorris@radsource.us</t>
  </si>
  <si>
    <t>Nowinski, jr.</t>
  </si>
  <si>
    <t>Donald</t>
  </si>
  <si>
    <t>4101 Monona Dr., #407</t>
  </si>
  <si>
    <t>Monona</t>
  </si>
  <si>
    <t>53716</t>
  </si>
  <si>
    <t>O’Brien</t>
  </si>
  <si>
    <t>2615 Buckingham Place</t>
  </si>
  <si>
    <t>Obadina</t>
  </si>
  <si>
    <t>Eniola</t>
  </si>
  <si>
    <t>The Johns Hopkins Hopsital</t>
  </si>
  <si>
    <t>Breast Imaging, Diagnostic Radiology</t>
  </si>
  <si>
    <t>eobadina@hotmail.com</t>
  </si>
  <si>
    <t>The Johns Hopkins Hospital, 600 N. Wolfe Street</t>
  </si>
  <si>
    <t>212287</t>
  </si>
  <si>
    <t>O'Brien</t>
  </si>
  <si>
    <t>Musculoskeletal</t>
  </si>
  <si>
    <t>mikeobrien33@gmail.com</t>
  </si>
  <si>
    <t>500 W. Brown Deer Road, Suite 202</t>
  </si>
  <si>
    <t>Ochsner</t>
  </si>
  <si>
    <t>Seattle Cancer Care Alliance</t>
  </si>
  <si>
    <t>Women's Imaging Fellowship</t>
  </si>
  <si>
    <t>ochsner@u.washington.edu</t>
  </si>
  <si>
    <t>7425 122nd Place SE</t>
  </si>
  <si>
    <t>Newcastle</t>
  </si>
  <si>
    <t>98056</t>
  </si>
  <si>
    <t>O'Connor</t>
  </si>
  <si>
    <t>Stacy</t>
  </si>
  <si>
    <t>Brigham and Women's Hospital</t>
  </si>
  <si>
    <t>stacy.oconnor@gmail.com</t>
  </si>
  <si>
    <t>Department of Radiology, 75 Francis St.</t>
  </si>
  <si>
    <t>02115</t>
  </si>
  <si>
    <t>Olsen</t>
  </si>
  <si>
    <t>jolsen@subrad.com</t>
  </si>
  <si>
    <t>4720 Medina Lake Dr.</t>
  </si>
  <si>
    <t>Medina</t>
  </si>
  <si>
    <t>55340</t>
  </si>
  <si>
    <t>Olson</t>
  </si>
  <si>
    <t>olson.erik@ymail.com</t>
  </si>
  <si>
    <t>7753 Mary Ellen Pl</t>
  </si>
  <si>
    <t>32176</t>
  </si>
  <si>
    <t>Omary</t>
  </si>
  <si>
    <t>romary@radiology.northwestern.edu</t>
  </si>
  <si>
    <t>Northwestern Medical Faculty RAD, 676 N Saint Clair St Suite 800</t>
  </si>
  <si>
    <t>ReedOmary</t>
  </si>
  <si>
    <t>Orrison</t>
  </si>
  <si>
    <t>wworrison@gmail.com</t>
  </si>
  <si>
    <t>918 Piedra Vista N.E.</t>
  </si>
  <si>
    <t>97173</t>
  </si>
  <si>
    <t>Otitoju</t>
  </si>
  <si>
    <t>Foluke</t>
  </si>
  <si>
    <t>4835 Cordell Avenue, #1310</t>
  </si>
  <si>
    <t>Bethesda</t>
  </si>
  <si>
    <t>20814</t>
  </si>
  <si>
    <t>Pang</t>
  </si>
  <si>
    <t>Willett</t>
  </si>
  <si>
    <t>4676 County Road K</t>
  </si>
  <si>
    <t>Barneveld</t>
  </si>
  <si>
    <t>53507</t>
  </si>
  <si>
    <t>Papesch</t>
  </si>
  <si>
    <t>james_m_papesch@rush.edu</t>
  </si>
  <si>
    <t>1120 Emmons Ct</t>
  </si>
  <si>
    <t>Lake Forest</t>
  </si>
  <si>
    <t>60045</t>
  </si>
  <si>
    <t>Park</t>
  </si>
  <si>
    <t>Jeong Mi</t>
  </si>
  <si>
    <t>Sang Soo</t>
  </si>
  <si>
    <t>Poongnap-dong, Fongpa-ku</t>
  </si>
  <si>
    <t>Seoul</t>
  </si>
  <si>
    <t>Parsa</t>
  </si>
  <si>
    <t>redlunate@gmail.com</t>
  </si>
  <si>
    <t>5353 Neosho Lane</t>
  </si>
  <si>
    <t>Fairway</t>
  </si>
  <si>
    <t>Partington</t>
  </si>
  <si>
    <t>Curtis</t>
  </si>
  <si>
    <t>cpartington@radiologydocs.com</t>
  </si>
  <si>
    <t>17917 East Augusta Dr</t>
  </si>
  <si>
    <t>Baton Rouge</t>
  </si>
  <si>
    <t>LA</t>
  </si>
  <si>
    <t>70810</t>
  </si>
  <si>
    <t>Patel</t>
  </si>
  <si>
    <t>Biraj</t>
  </si>
  <si>
    <t>Carilion Clinic</t>
  </si>
  <si>
    <t>Interventional Neuroradiology</t>
  </si>
  <si>
    <t>biraj-patel@fsm.northwestern.edu</t>
  </si>
  <si>
    <t>127 McClanahan St, Suite 201</t>
  </si>
  <si>
    <t>3925 Colonial Green Cir.</t>
  </si>
  <si>
    <t>24018</t>
  </si>
  <si>
    <t>Patil</t>
  </si>
  <si>
    <t>Priti</t>
  </si>
  <si>
    <t>Radiology and Nuclear Consultant</t>
  </si>
  <si>
    <t>pritip81@gmail.com</t>
  </si>
  <si>
    <t>7808 W. College Dr Ste 1SE</t>
  </si>
  <si>
    <t>Palos Heights</t>
  </si>
  <si>
    <t>60463</t>
  </si>
  <si>
    <t>618-558-8738</t>
  </si>
  <si>
    <t>901 W. Madison St. #503</t>
  </si>
  <si>
    <t xml:space="preserve">Chicago </t>
  </si>
  <si>
    <t>60607</t>
  </si>
  <si>
    <t>Nuc Med/PET/CT</t>
  </si>
  <si>
    <t>UPMC</t>
  </si>
  <si>
    <t>jpatrickmd@gmail.com</t>
  </si>
  <si>
    <t>200 Lothrop St.</t>
  </si>
  <si>
    <t>Pittsburg</t>
  </si>
  <si>
    <t>15213</t>
  </si>
  <si>
    <t>419-278-9257</t>
  </si>
  <si>
    <t>419-279-9257</t>
  </si>
  <si>
    <t>1500 Trail Road</t>
  </si>
  <si>
    <t>Maumee</t>
  </si>
  <si>
    <t>43537</t>
  </si>
  <si>
    <t>Russel</t>
  </si>
  <si>
    <t>Quest Imaging Medical Assocs, 9602 Stockdale Hwy Suite 301</t>
  </si>
  <si>
    <t>Bakersfield</t>
  </si>
  <si>
    <t>93311</t>
  </si>
  <si>
    <t>Paulson</t>
  </si>
  <si>
    <t>Brad</t>
  </si>
  <si>
    <t>bap4jc@sio.midco.net</t>
  </si>
  <si>
    <t>805 E. 63rd St</t>
  </si>
  <si>
    <t>57106</t>
  </si>
  <si>
    <t>Peay</t>
  </si>
  <si>
    <t>8513 Jackson Park Blvd</t>
  </si>
  <si>
    <t>Peebles</t>
  </si>
  <si>
    <t>trpeebles@pol.net</t>
  </si>
  <si>
    <t>115 Four Sisters Road</t>
  </si>
  <si>
    <t>S. Burlington</t>
  </si>
  <si>
    <t>5403</t>
  </si>
  <si>
    <t>Perl, II</t>
  </si>
  <si>
    <t>jperlii@yahoo.com</t>
  </si>
  <si>
    <t>1720 Humboldt Avenue South</t>
  </si>
  <si>
    <t>55403</t>
  </si>
  <si>
    <t>Petermann</t>
  </si>
  <si>
    <t>Gregory.Petermann@haw.tamc.amedd.army.mil</t>
  </si>
  <si>
    <t>95-656 Hanile St. #D204</t>
  </si>
  <si>
    <t>Mililani</t>
  </si>
  <si>
    <t>96789</t>
  </si>
  <si>
    <t>Peters</t>
  </si>
  <si>
    <t>Mary Ellen</t>
  </si>
  <si>
    <t>mepeter1@wisc.edu</t>
  </si>
  <si>
    <t>5724 Summerhill Ct.</t>
  </si>
  <si>
    <t>Can't find address</t>
  </si>
  <si>
    <t>dpeterson@endocare.com</t>
  </si>
  <si>
    <t>still listed on U of CO website, but I called there to confirm that he has moved on</t>
  </si>
  <si>
    <t>Petersen</t>
  </si>
  <si>
    <t>Inland Imaging</t>
  </si>
  <si>
    <t>http://www.rmradiologists.com/</t>
  </si>
  <si>
    <t>petermed@hotmail.com</t>
  </si>
  <si>
    <t>509-747-4455</t>
  </si>
  <si>
    <t>Peterson</t>
  </si>
  <si>
    <t>Brighton Radiology Associates</t>
  </si>
  <si>
    <t>Musculoskeletal Radiology</t>
  </si>
  <si>
    <t>Petermed@hotmail.com</t>
  </si>
  <si>
    <t>572 Brodhead Rd # 201</t>
  </si>
  <si>
    <t>Monaca</t>
  </si>
  <si>
    <t>15061</t>
  </si>
  <si>
    <t>412-974-5811</t>
  </si>
  <si>
    <t>120 Barrett Dr</t>
  </si>
  <si>
    <t>Beaver</t>
  </si>
  <si>
    <t>15009</t>
  </si>
  <si>
    <t>Phillips</t>
  </si>
  <si>
    <t>1900 Columbus Ave</t>
  </si>
  <si>
    <t>Bay City</t>
  </si>
  <si>
    <t>37920</t>
  </si>
  <si>
    <t>Pillai</t>
  </si>
  <si>
    <t>Krishna</t>
  </si>
  <si>
    <t>kriscarlapillai@yahoo.com</t>
  </si>
  <si>
    <t>1808 Peachtree</t>
  </si>
  <si>
    <t>Valparaiso</t>
  </si>
  <si>
    <t>46383</t>
  </si>
  <si>
    <t>Pilot</t>
  </si>
  <si>
    <t>14530 48th Place N.</t>
  </si>
  <si>
    <t>Plymouth</t>
  </si>
  <si>
    <t>55446</t>
  </si>
  <si>
    <t>Pollock</t>
  </si>
  <si>
    <t>robapollock@gmail.com</t>
  </si>
  <si>
    <t>1509 Alpine Pass</t>
  </si>
  <si>
    <t>Golden Valley</t>
  </si>
  <si>
    <t>55416-3558</t>
  </si>
  <si>
    <t>Former Postdoctoral Fellow. Was at Department of Radiology and Interventional Imaging, University of Texas Health Science Center at Houston, Houston, TX, USA</t>
  </si>
  <si>
    <t>Poonawalla</t>
  </si>
  <si>
    <t>Aziz</t>
  </si>
  <si>
    <t>Hatim</t>
  </si>
  <si>
    <t>Potharaju</t>
  </si>
  <si>
    <t>Surya</t>
  </si>
  <si>
    <t>1924 Alcoa Highway</t>
  </si>
  <si>
    <t>37920-1511</t>
  </si>
  <si>
    <t>Potretzke</t>
  </si>
  <si>
    <t>Theodora</t>
  </si>
  <si>
    <t>Mallinckrodt Institute of Radiology</t>
  </si>
  <si>
    <t>Theodora.nemeth@gmail.com</t>
  </si>
  <si>
    <t>Mallinckrodt Institute of Radiology, Abdominal Imaging, 510 S Kingshighway Blvd</t>
  </si>
  <si>
    <t>Powers</t>
  </si>
  <si>
    <t>Ciaran</t>
  </si>
  <si>
    <t>The Ohio State University -- Department of Neurological Surgery</t>
  </si>
  <si>
    <t>N1018 Doan Hall, 410 W 10th Ave</t>
  </si>
  <si>
    <t>Columbus</t>
  </si>
  <si>
    <t>43210</t>
  </si>
  <si>
    <t>Pupols</t>
  </si>
  <si>
    <t>Anita</t>
  </si>
  <si>
    <t>7788 Willow Winds Ct Apt. 140</t>
  </si>
  <si>
    <t>75230</t>
  </si>
  <si>
    <t>Qazi</t>
  </si>
  <si>
    <t>Naila</t>
  </si>
  <si>
    <t>Nailaqazi@gmail.com</t>
  </si>
  <si>
    <t>305-903-8076</t>
  </si>
  <si>
    <t>Only places with his name are a legacy U of Wash. page and all the rest still have him at UW. Provider ID not updated since he left here, not in Termed Files</t>
  </si>
  <si>
    <t>Quinet</t>
  </si>
  <si>
    <t>stephen.quinet@gmail.com</t>
  </si>
  <si>
    <t>Unable to find any info, is this a typo?</t>
  </si>
  <si>
    <t>Rach</t>
  </si>
  <si>
    <t>Unable to find current work address</t>
  </si>
  <si>
    <t>Rastogi</t>
  </si>
  <si>
    <t>A. Keith</t>
  </si>
  <si>
    <t>Rayan</t>
  </si>
  <si>
    <t>Mamdouh</t>
  </si>
  <si>
    <t>merayan6@gmail.com</t>
  </si>
  <si>
    <t>3116 W. Sunset Dr.</t>
  </si>
  <si>
    <t>Carbondale</t>
  </si>
  <si>
    <t>62901-1951</t>
  </si>
  <si>
    <t>Reddy</t>
  </si>
  <si>
    <t>Anne</t>
  </si>
  <si>
    <t>amreddy1@earthlink.net</t>
  </si>
  <si>
    <t>5713 Margate St.</t>
  </si>
  <si>
    <t>2 Madeline Drive</t>
  </si>
  <si>
    <t>Saratoga Springs</t>
  </si>
  <si>
    <t>12866</t>
  </si>
  <si>
    <t>Riebe</t>
  </si>
  <si>
    <t>6/24/1999</t>
  </si>
  <si>
    <t>Green Bay Radiology, S.C.</t>
  </si>
  <si>
    <t>graylake2@yahoo.com</t>
  </si>
  <si>
    <t>901 Robin Lane Unit A</t>
  </si>
  <si>
    <t>Oconto Falls</t>
  </si>
  <si>
    <t>54154</t>
  </si>
  <si>
    <t>Mailchimp</t>
  </si>
  <si>
    <t>Riederer</t>
  </si>
  <si>
    <t>Stephan</t>
  </si>
  <si>
    <t>riederer@mayo.edu</t>
  </si>
  <si>
    <t>Riherd</t>
  </si>
  <si>
    <t>Jody</t>
  </si>
  <si>
    <t>Gundersen-Lutheran Hopital</t>
  </si>
  <si>
    <t>jmriherd@hotmail.com</t>
  </si>
  <si>
    <t>N2101 Brecken Ridge</t>
  </si>
  <si>
    <t>LaCrosse</t>
  </si>
  <si>
    <t>54601</t>
  </si>
  <si>
    <t>Risa</t>
  </si>
  <si>
    <t>risa.todd@marshfieldclinic.org</t>
  </si>
  <si>
    <t>911 West Sixth Street</t>
  </si>
  <si>
    <t>Rogall</t>
  </si>
  <si>
    <t>1930 State Route 59</t>
  </si>
  <si>
    <t>Roggensack</t>
  </si>
  <si>
    <t>George</t>
  </si>
  <si>
    <t>roggie1@charter.net</t>
  </si>
  <si>
    <t>E3/366 Clinical Science Center, 600 Highland Avenue</t>
  </si>
  <si>
    <t>53792-3252</t>
  </si>
  <si>
    <t>Rollenhagen</t>
  </si>
  <si>
    <t>Mercy Health</t>
  </si>
  <si>
    <t>Kent Radiology, PC, 200 Jefferson Ave SE</t>
  </si>
  <si>
    <t>49503</t>
  </si>
  <si>
    <t>Rosenberg</t>
  </si>
  <si>
    <t>rrosenb@unm.edu</t>
  </si>
  <si>
    <t>518 Black Bear Loop NE</t>
  </si>
  <si>
    <t>87122</t>
  </si>
  <si>
    <t>Ross</t>
  </si>
  <si>
    <t>mross@wakerad.com</t>
  </si>
  <si>
    <t>197 Desplaine Rd.</t>
  </si>
  <si>
    <t>De Pere</t>
  </si>
  <si>
    <t>Rossi</t>
  </si>
  <si>
    <t>Alessandro</t>
  </si>
  <si>
    <t>arossi@madisonradiologists.com</t>
  </si>
  <si>
    <t>5716 Summerhill</t>
  </si>
  <si>
    <t>53711-5883</t>
  </si>
  <si>
    <t>Ruefenacht</t>
  </si>
  <si>
    <t>Rue Micheli-Du-Crest</t>
  </si>
  <si>
    <t>Ch-1211 Geneva 4</t>
  </si>
  <si>
    <t>Switzerland</t>
  </si>
  <si>
    <t>Ruma</t>
  </si>
  <si>
    <t>VA Ann Arbor Healthcare System</t>
  </si>
  <si>
    <t>Radiology - Abdominal Imaging</t>
  </si>
  <si>
    <t>julieruma@hotmail.com</t>
  </si>
  <si>
    <t>2215 Fuller Rd</t>
  </si>
  <si>
    <t>Ann Arbor</t>
  </si>
  <si>
    <t>48105</t>
  </si>
  <si>
    <t>734-769-7100</t>
  </si>
  <si>
    <t>248-877-5387</t>
  </si>
  <si>
    <t>829 Woodcrest Dr.</t>
  </si>
  <si>
    <t>Royal Oak</t>
  </si>
  <si>
    <t>48067</t>
  </si>
  <si>
    <t>Runyan</t>
  </si>
  <si>
    <t>runyanbr@gmail.com</t>
  </si>
  <si>
    <t>553 Riverside Drive</t>
  </si>
  <si>
    <t>Ormond Beach</t>
  </si>
  <si>
    <t>53213</t>
  </si>
  <si>
    <t>Rusinak</t>
  </si>
  <si>
    <t>drusinak@gmail.com</t>
  </si>
  <si>
    <t>644 W Willow St. Apt A</t>
  </si>
  <si>
    <t>60614</t>
  </si>
  <si>
    <t>773-957-9617</t>
  </si>
  <si>
    <t>644 W. Willow, Apt A</t>
  </si>
  <si>
    <t>Rutkowski</t>
  </si>
  <si>
    <t>ajrutkowski@gmail.com</t>
  </si>
  <si>
    <t>5509 Mohawk Rd</t>
  </si>
  <si>
    <t>Ryckman</t>
  </si>
  <si>
    <t>Eva</t>
  </si>
  <si>
    <t>Community Hospital of Seventh-Day Adventist</t>
  </si>
  <si>
    <t>emr80@yahoo.com</t>
  </si>
  <si>
    <t>Community Hospital of Seventh-Day Adventist, Wester Main Rd.</t>
  </si>
  <si>
    <t>Port of Spain</t>
  </si>
  <si>
    <t>17822</t>
  </si>
  <si>
    <t>Trinidad &amp; Tobago</t>
  </si>
  <si>
    <t>1665 C.R. 150</t>
  </si>
  <si>
    <t>Millersburg</t>
  </si>
  <si>
    <t>44654</t>
  </si>
  <si>
    <t>Sackett</t>
  </si>
  <si>
    <t>josephsackett@aol.com</t>
  </si>
  <si>
    <t>P.O. Box 2297</t>
  </si>
  <si>
    <t>Ponte Vedra Beach</t>
  </si>
  <si>
    <t>32004</t>
  </si>
  <si>
    <t>Saini</t>
  </si>
  <si>
    <t>Monica</t>
  </si>
  <si>
    <t>monicasaini@hotmail.com</t>
  </si>
  <si>
    <t>5013 Tokay Blvd</t>
  </si>
  <si>
    <t>Salem</t>
  </si>
  <si>
    <t>Riad</t>
  </si>
  <si>
    <t>Northwestern Memorial Hospital, 251 E Huron St, Ste 4-710Y</t>
  </si>
  <si>
    <t>Samaraweera</t>
  </si>
  <si>
    <t>Ranji</t>
  </si>
  <si>
    <t>50 Crowninshield Rd</t>
  </si>
  <si>
    <t>Brookline</t>
  </si>
  <si>
    <t>02146-31</t>
  </si>
  <si>
    <t>Sanchez</t>
  </si>
  <si>
    <t>University of Chicago</t>
  </si>
  <si>
    <t>Neuro Fellowship</t>
  </si>
  <si>
    <t>sanchez@alumni.uchicago.edu</t>
  </si>
  <si>
    <t>4000 Gypsy Lane, #320</t>
  </si>
  <si>
    <t>Philadelphia</t>
  </si>
  <si>
    <t>19129</t>
  </si>
  <si>
    <t>1005 West 144th Street</t>
  </si>
  <si>
    <t>East Chicago</t>
  </si>
  <si>
    <t>Sanford</t>
  </si>
  <si>
    <t>1840 Johnson Ct.</t>
  </si>
  <si>
    <t>Sarosi</t>
  </si>
  <si>
    <t>Huron Valley Radiology</t>
  </si>
  <si>
    <t>msarosi@comcast.net</t>
  </si>
  <si>
    <t>2109 Tuomy Rd</t>
  </si>
  <si>
    <t>48104</t>
  </si>
  <si>
    <t>Scanlan</t>
  </si>
  <si>
    <t>Kathleen</t>
  </si>
  <si>
    <t>919 Oak Street</t>
  </si>
  <si>
    <t>SE Salem</t>
  </si>
  <si>
    <t>1/1/16-12/31/16</t>
  </si>
  <si>
    <t>Schreibman</t>
  </si>
  <si>
    <t>Ken</t>
  </si>
  <si>
    <t>8016 Courtleigh Dr</t>
  </si>
  <si>
    <t>Orlando</t>
  </si>
  <si>
    <t>32835</t>
  </si>
  <si>
    <t>Schreiner</t>
  </si>
  <si>
    <t>Virginia</t>
  </si>
  <si>
    <t>vschrein@rcn.com</t>
  </si>
  <si>
    <t>420 E. Ohio Street, #40E</t>
  </si>
  <si>
    <t>Schroeder</t>
  </si>
  <si>
    <t>schroederp@juno.com</t>
  </si>
  <si>
    <t>1900 Cedarwood Trail</t>
  </si>
  <si>
    <t>Belleville</t>
  </si>
  <si>
    <t>62226</t>
  </si>
  <si>
    <t>Schumacher</t>
  </si>
  <si>
    <t>Clark</t>
  </si>
  <si>
    <t>DVI, Interventional Radiology</t>
  </si>
  <si>
    <t>schu0445@tc.umn.edu</t>
  </si>
  <si>
    <t>4525 Park Commons Drive, #500</t>
  </si>
  <si>
    <t>St. Louis Park</t>
  </si>
  <si>
    <t>Schuster</t>
  </si>
  <si>
    <t>mrschuster117@hotmail.com</t>
  </si>
  <si>
    <t>14182 Franklin St</t>
  </si>
  <si>
    <t>68154</t>
  </si>
  <si>
    <t>Sciuk</t>
  </si>
  <si>
    <t>Adam</t>
  </si>
  <si>
    <t>Presence Holy Family Medical Center</t>
  </si>
  <si>
    <t>7435 W Talcott Ave</t>
  </si>
  <si>
    <t>60631</t>
  </si>
  <si>
    <t>Seline</t>
  </si>
  <si>
    <t>tseline@new.rr.com</t>
  </si>
  <si>
    <t>W6243 Firelane 9</t>
  </si>
  <si>
    <t>Menasha</t>
  </si>
  <si>
    <t>54952</t>
  </si>
  <si>
    <t>Selzer</t>
  </si>
  <si>
    <t>pselzer@mertier.com</t>
  </si>
  <si>
    <t>608-265-6090</t>
  </si>
  <si>
    <t>1831 Fritz Rd</t>
  </si>
  <si>
    <t>53593-9444</t>
  </si>
  <si>
    <t>Sewall</t>
  </si>
  <si>
    <t>Luke</t>
  </si>
  <si>
    <t>lukesewall@hotmail.com</t>
  </si>
  <si>
    <t>1907 E. McNair Dr</t>
  </si>
  <si>
    <t>85283</t>
  </si>
  <si>
    <t>Shadid</t>
  </si>
  <si>
    <t>tonyshadid@gmail.com</t>
  </si>
  <si>
    <t>2894 Brian Lane</t>
  </si>
  <si>
    <t>512 W Hidden Ln</t>
  </si>
  <si>
    <t>hired in April by "Neuro-interventional Associates" - Fort Meyers, FL area</t>
  </si>
  <si>
    <t>Shaheen</t>
  </si>
  <si>
    <t>Fawad</t>
  </si>
  <si>
    <t>fawad.shaheen@gmail.com</t>
  </si>
  <si>
    <t>5338 1st Ave N</t>
  </si>
  <si>
    <t>St Petersburg</t>
  </si>
  <si>
    <t>33710</t>
  </si>
  <si>
    <t>(727) 498-8816</t>
  </si>
  <si>
    <t>Shamsi</t>
  </si>
  <si>
    <t>Abdul</t>
  </si>
  <si>
    <t>10 S. Burberry Drive  #234</t>
  </si>
  <si>
    <t>600 Bayway Blvd., Apt #302</t>
  </si>
  <si>
    <t>Clearwater Beach</t>
  </si>
  <si>
    <t>Shannahan</t>
  </si>
  <si>
    <t>St. Mary's / Dean Clinic</t>
  </si>
  <si>
    <t>skshannahan@gmail.com</t>
  </si>
  <si>
    <t>21 N Butler Street #401</t>
  </si>
  <si>
    <t>Shinners</t>
  </si>
  <si>
    <t>Theodore</t>
  </si>
  <si>
    <t>Ministry Health-St. Mary’s Hospital</t>
  </si>
  <si>
    <t>tedshinners@hotmail.com</t>
  </si>
  <si>
    <t>2881 Woods End Road</t>
  </si>
  <si>
    <t>54504</t>
  </si>
  <si>
    <t>2881 Roods End Road</t>
  </si>
  <si>
    <t>Shore</t>
  </si>
  <si>
    <t>rshore@northwestern.edu</t>
  </si>
  <si>
    <t>2401 Gillham Rd Suite 3504.05</t>
  </si>
  <si>
    <t>64108</t>
  </si>
  <si>
    <t>Sidney</t>
  </si>
  <si>
    <t>scottsidney@hotmail.com</t>
  </si>
  <si>
    <t>2208 Irving Avenue South</t>
  </si>
  <si>
    <t>Siepmann</t>
  </si>
  <si>
    <t>dbs@hitchcock.org</t>
  </si>
  <si>
    <t>6318 Urich Terrace</t>
  </si>
  <si>
    <t>1642 NW Yohn Ranch Dr.</t>
  </si>
  <si>
    <t>McMinnville</t>
  </si>
  <si>
    <t>Simard</t>
  </si>
  <si>
    <t>Marissa</t>
  </si>
  <si>
    <t>mlsimard@gmail.com</t>
  </si>
  <si>
    <t>414-704-1870</t>
  </si>
  <si>
    <t>Simpson</t>
  </si>
  <si>
    <t>Kurt</t>
  </si>
  <si>
    <t>kurt_simpson@hotmail.com</t>
  </si>
  <si>
    <t>11705 Thornhill Rd</t>
  </si>
  <si>
    <t>55344</t>
  </si>
  <si>
    <t>Singha</t>
  </si>
  <si>
    <t>Navneet</t>
  </si>
  <si>
    <t>josingha@yahoo.com</t>
  </si>
  <si>
    <t>1156 Alki Ave SW Apt 403</t>
  </si>
  <si>
    <t>98116</t>
  </si>
  <si>
    <t>Only UW relationship found was a co-investigator on an NIH grant with Reeder, is in Mailchimp</t>
  </si>
  <si>
    <t>Sirlin</t>
  </si>
  <si>
    <t>Claude</t>
  </si>
  <si>
    <t>csirlin@uscd.edu</t>
  </si>
  <si>
    <t>Sisney</t>
  </si>
  <si>
    <t>Gale</t>
  </si>
  <si>
    <t>Radiology Mammography International &amp; MTMI-a continuing education division of Herzing University</t>
  </si>
  <si>
    <t>800-765-6864 (MTMI main)</t>
  </si>
  <si>
    <t>3506 Sunset Drive</t>
  </si>
  <si>
    <t>Smick</t>
  </si>
  <si>
    <t>jsmick@new.rr.com</t>
  </si>
  <si>
    <t>4517 North Knollwood Lane</t>
  </si>
  <si>
    <t>54913</t>
  </si>
  <si>
    <t>Smith</t>
  </si>
  <si>
    <t>prsmith@comcast.net</t>
  </si>
  <si>
    <t>1301 Hammock Way</t>
  </si>
  <si>
    <t>Lancaster</t>
  </si>
  <si>
    <t>17601</t>
  </si>
  <si>
    <t>Penny</t>
  </si>
  <si>
    <t>9/30/2002</t>
  </si>
  <si>
    <t>Fresno Imaging Center</t>
  </si>
  <si>
    <t>1303 E. Herndon Avenue</t>
  </si>
  <si>
    <t>Fresno</t>
  </si>
  <si>
    <t>Prudence</t>
  </si>
  <si>
    <t>3120 Maple Valley Drive #103</t>
  </si>
  <si>
    <t>Randall</t>
  </si>
  <si>
    <t>465 Desiree Drive</t>
  </si>
  <si>
    <t>Grand Forks</t>
  </si>
  <si>
    <t>58201-2924</t>
  </si>
  <si>
    <t>Hans-Jorgen</t>
  </si>
  <si>
    <t>Kirkerudlia 4A, N-1313</t>
  </si>
  <si>
    <t>Voyenenga</t>
  </si>
  <si>
    <t>Smyth</t>
  </si>
  <si>
    <t>Ronan</t>
  </si>
  <si>
    <t>rsmyth8492@aol.com</t>
  </si>
  <si>
    <t>2941 South Ridge Road</t>
  </si>
  <si>
    <t>4590 Seminole Tr</t>
  </si>
  <si>
    <t>Sokolik</t>
  </si>
  <si>
    <t>sokrad@aol.com</t>
  </si>
  <si>
    <t>15307 Amberly Dr. #111</t>
  </si>
  <si>
    <t>Sonntag</t>
  </si>
  <si>
    <t>P. David</t>
  </si>
  <si>
    <t>dave.sonntag@gmail.com</t>
  </si>
  <si>
    <t>2622 Old Hickory Way</t>
  </si>
  <si>
    <t>Sproat</t>
  </si>
  <si>
    <t>Ian</t>
  </si>
  <si>
    <t>isproat@new.rr.com</t>
  </si>
  <si>
    <t>2094 Meadowsweet Drive</t>
  </si>
  <si>
    <t>Srivastava</t>
  </si>
  <si>
    <t>Sangeeta</t>
  </si>
  <si>
    <t>Dr_sangeeta_srivastava@yahoo.com</t>
  </si>
  <si>
    <t>6614 Melody Lane</t>
  </si>
  <si>
    <t>20817</t>
  </si>
  <si>
    <t>Stallard</t>
  </si>
  <si>
    <t>dstallard@kc.rr.com</t>
  </si>
  <si>
    <t>12420 Craig</t>
  </si>
  <si>
    <t>Overland Park</t>
  </si>
  <si>
    <t>66213</t>
  </si>
  <si>
    <t>Stanczak</t>
  </si>
  <si>
    <t>Fairfax Radiologic Consultants</t>
  </si>
  <si>
    <t>MSK Radiologist - Private Practice</t>
  </si>
  <si>
    <t>jeffreystanczak@hotmail.com</t>
  </si>
  <si>
    <t>118 Rolling Trace</t>
  </si>
  <si>
    <t>Falls Church</t>
  </si>
  <si>
    <t>22046</t>
  </si>
  <si>
    <t>3636 Victoria Lane</t>
  </si>
  <si>
    <t>Keswick</t>
  </si>
  <si>
    <t>Stanley</t>
  </si>
  <si>
    <t>Edwin</t>
  </si>
  <si>
    <t>Stanton</t>
  </si>
  <si>
    <t>Gundersen Health</t>
  </si>
  <si>
    <t>pstanto@gmail.com</t>
  </si>
  <si>
    <t>Diagnostic Radiology, 1900 South Ave</t>
  </si>
  <si>
    <t>Starck</t>
  </si>
  <si>
    <t>Erhard</t>
  </si>
  <si>
    <t>Kaulbachstra Be 69</t>
  </si>
  <si>
    <t>600 Frankfurt am Main 70</t>
  </si>
  <si>
    <t>Stephani</t>
  </si>
  <si>
    <t>nstephani@gmail.com</t>
  </si>
  <si>
    <t>544 W. Main Street #201</t>
  </si>
  <si>
    <t>Stoppenhagen</t>
  </si>
  <si>
    <t>dstoppen@srhs.com</t>
  </si>
  <si>
    <t>517 Cambridge</t>
  </si>
  <si>
    <t>Augusta</t>
  </si>
  <si>
    <t>30909</t>
  </si>
  <si>
    <t>Strickland</t>
  </si>
  <si>
    <t>Cstrickland25@gmail.com</t>
  </si>
  <si>
    <t>1620 Fillmore Apt 504</t>
  </si>
  <si>
    <t>80206</t>
  </si>
  <si>
    <t>Su</t>
  </si>
  <si>
    <t>Sen-Ling</t>
  </si>
  <si>
    <t>1675 Fisk Blvd. So., Apt. 157 N</t>
  </si>
  <si>
    <t>Rockledge</t>
  </si>
  <si>
    <t>32955-2545</t>
  </si>
  <si>
    <t>Suleiman</t>
  </si>
  <si>
    <t>Samer</t>
  </si>
  <si>
    <t>MRI</t>
  </si>
  <si>
    <t>2/1/2002</t>
  </si>
  <si>
    <t>Abbott Northwestern Hospital</t>
  </si>
  <si>
    <t>SamSuleimanmd@aol.com</t>
  </si>
  <si>
    <t>3526 Glenhurst Avenue</t>
  </si>
  <si>
    <t>PO Box 16473</t>
  </si>
  <si>
    <t>55116-0473</t>
  </si>
  <si>
    <t>3460 Golfview Dr. #2209</t>
  </si>
  <si>
    <t>Sullivan</t>
  </si>
  <si>
    <t>jmack@cdirad.com</t>
  </si>
  <si>
    <t>825 Nicollett Mall 1500</t>
  </si>
  <si>
    <t>612-573-2200</t>
  </si>
  <si>
    <t>1780 Eleanor Avenue</t>
  </si>
  <si>
    <t>55116</t>
  </si>
  <si>
    <t>Sundaram</t>
  </si>
  <si>
    <t>Senthil</t>
  </si>
  <si>
    <t>642 Colony Drive</t>
  </si>
  <si>
    <t>Troy</t>
  </si>
  <si>
    <t>48083</t>
  </si>
  <si>
    <t>Sundblad</t>
  </si>
  <si>
    <t>Northwest Radiology Network</t>
  </si>
  <si>
    <t>andrew.sundblad@gmail.com</t>
  </si>
  <si>
    <t>5901 Technology Center Dr</t>
  </si>
  <si>
    <t>46278</t>
  </si>
  <si>
    <t>6869 N. Delaware St.</t>
  </si>
  <si>
    <t>46220</t>
  </si>
  <si>
    <t>Swan</t>
  </si>
  <si>
    <t>J. Shannon</t>
  </si>
  <si>
    <t>shannon@mgh-ita.org</t>
  </si>
  <si>
    <t>Institute for Technology Assessment, Massachusetts General Hospital, 101 Merrimac St., 10th FL</t>
  </si>
  <si>
    <t>02114</t>
  </si>
  <si>
    <t>Talley</t>
  </si>
  <si>
    <t>Melinda</t>
  </si>
  <si>
    <t>27050 Rolling Thunder Lane</t>
  </si>
  <si>
    <t>Tambeaux</t>
  </si>
  <si>
    <t>rtambeaux@new.rr.com</t>
  </si>
  <si>
    <t>2050 Ledge Haven Cort</t>
  </si>
  <si>
    <t>Tang</t>
  </si>
  <si>
    <t>New England Baptist Hospital</t>
  </si>
  <si>
    <t>tangwingkin2000@gmail.com</t>
  </si>
  <si>
    <t>125 Parker Hill Ave, Converse 2</t>
  </si>
  <si>
    <t>02120</t>
  </si>
  <si>
    <t>Taylor</t>
  </si>
  <si>
    <t>taylora@umn.edu</t>
  </si>
  <si>
    <t>3617 46th Ave</t>
  </si>
  <si>
    <t>55406</t>
  </si>
  <si>
    <t>Theis</t>
  </si>
  <si>
    <t>Jakes</t>
  </si>
  <si>
    <t>VA Medical Center</t>
  </si>
  <si>
    <t>jrtheis27@gmail.com</t>
  </si>
  <si>
    <t>952-465-4947</t>
  </si>
  <si>
    <t>23675 Stoppelmann Blvd</t>
  </si>
  <si>
    <t>Belle Plaine</t>
  </si>
  <si>
    <t>56011</t>
  </si>
  <si>
    <t>Unable to find updated work address</t>
  </si>
  <si>
    <t>Jacob</t>
  </si>
  <si>
    <t>Mercy Health System</t>
  </si>
  <si>
    <t>jthomas7@gmail.com</t>
  </si>
  <si>
    <t>1000 Mineral Point Ave</t>
  </si>
  <si>
    <t>Thornbury</t>
  </si>
  <si>
    <t>Jack</t>
  </si>
  <si>
    <t>185 Morgan Place, Castle Pines Village</t>
  </si>
  <si>
    <t>Castle Rock</t>
  </si>
  <si>
    <t>80104</t>
  </si>
  <si>
    <t>Tierney</t>
  </si>
  <si>
    <t>Advanced Radiology Services</t>
  </si>
  <si>
    <t>Mark.Tierney@grmep.com</t>
  </si>
  <si>
    <t>616-363-7272</t>
  </si>
  <si>
    <t>614-506-8359</t>
  </si>
  <si>
    <t>12248 Oakwood Shores St.</t>
  </si>
  <si>
    <t>Wayland</t>
  </si>
  <si>
    <t>49346</t>
  </si>
  <si>
    <t>Travis</t>
  </si>
  <si>
    <t>3400 Richmond Parkway #212</t>
  </si>
  <si>
    <t>94806</t>
  </si>
  <si>
    <t>Tu</t>
  </si>
  <si>
    <t>Raymond</t>
  </si>
  <si>
    <t>drraymondtu@aol.com</t>
  </si>
  <si>
    <t>1539 27th Street NW</t>
  </si>
  <si>
    <t>Washington</t>
  </si>
  <si>
    <t>DC</t>
  </si>
  <si>
    <t>20007</t>
  </si>
  <si>
    <t>Tummala</t>
  </si>
  <si>
    <t>Srinivas</t>
  </si>
  <si>
    <t>tennisrad@gmail.com</t>
  </si>
  <si>
    <t>65 Hampshire Dr</t>
  </si>
  <si>
    <t>Plainsboro</t>
  </si>
  <si>
    <t>NJ</t>
  </si>
  <si>
    <t>08536-4315</t>
  </si>
  <si>
    <t>Turk, III</t>
  </si>
  <si>
    <t>Aquilla</t>
  </si>
  <si>
    <t>turk@musc.edu</t>
  </si>
  <si>
    <t>12 Leeann Lane</t>
  </si>
  <si>
    <t>Mt. Pleasant</t>
  </si>
  <si>
    <t>29464</t>
  </si>
  <si>
    <t>Ullrick</t>
  </si>
  <si>
    <t>ullrickmd@yahoo.com</t>
  </si>
  <si>
    <t>W187 N4975 Heron Court</t>
  </si>
  <si>
    <t>Menomonee Falls</t>
  </si>
  <si>
    <t>Unger</t>
  </si>
  <si>
    <t>June</t>
  </si>
  <si>
    <t>jmu528@aol.com</t>
  </si>
  <si>
    <t>33806 N. 69th St.</t>
  </si>
  <si>
    <t>Scottsdale</t>
  </si>
  <si>
    <t>85262</t>
  </si>
  <si>
    <t>Vance</t>
  </si>
  <si>
    <t>pandbvance@hotmail.com</t>
  </si>
  <si>
    <t>2938 Balboa Drive</t>
  </si>
  <si>
    <t>Idaho Falls</t>
  </si>
  <si>
    <t>83404</t>
  </si>
  <si>
    <t>Vazirani</t>
  </si>
  <si>
    <t>Rajendra</t>
  </si>
  <si>
    <t>University of Miami - Jackson</t>
  </si>
  <si>
    <t>MRI Fellowship</t>
  </si>
  <si>
    <t>vazirani@hotmail.com</t>
  </si>
  <si>
    <t>1200 West Avenue #701</t>
  </si>
  <si>
    <t>Miami Beach</t>
  </si>
  <si>
    <t>33139</t>
  </si>
  <si>
    <t>Verma</t>
  </si>
  <si>
    <t>Rakhee</t>
  </si>
  <si>
    <t>11651 Kensington Road</t>
  </si>
  <si>
    <t>Los Alamitos</t>
  </si>
  <si>
    <t>90720</t>
  </si>
  <si>
    <t>Vincent</t>
  </si>
  <si>
    <t>5725 Kilkenny Place</t>
  </si>
  <si>
    <t>Voegeli</t>
  </si>
  <si>
    <t>Dawn</t>
  </si>
  <si>
    <t>10065 Dellwood Road N.</t>
  </si>
  <si>
    <t>Wagner</t>
  </si>
  <si>
    <t>jmwagner74@yahoo.com</t>
  </si>
  <si>
    <t>2741 Stafford Rd</t>
  </si>
  <si>
    <t>Edmond</t>
  </si>
  <si>
    <t>OK</t>
  </si>
  <si>
    <t>73012</t>
  </si>
  <si>
    <t>Hans-Joachim</t>
  </si>
  <si>
    <t>joachim.wagner@vivantes.de</t>
  </si>
  <si>
    <t>Klinik Strahlendiagnostik, Klinikum der Philipss Universitat, Baldingerstr</t>
  </si>
  <si>
    <t>35033 Marburg</t>
  </si>
  <si>
    <t>Webb</t>
  </si>
  <si>
    <t>Heather</t>
  </si>
  <si>
    <t>Zia Diagnostic Imaging</t>
  </si>
  <si>
    <t>hwebb1@gmail.com</t>
  </si>
  <si>
    <t>4801 Lang Ave NE</t>
  </si>
  <si>
    <t>87109</t>
  </si>
  <si>
    <t>505-298-0301</t>
  </si>
  <si>
    <t>360-265-0192</t>
  </si>
  <si>
    <t>354 NE Vena</t>
  </si>
  <si>
    <t>Bremerton</t>
  </si>
  <si>
    <t>98311</t>
  </si>
  <si>
    <t>Weber</t>
  </si>
  <si>
    <t>dweber@virginiaradiology.com</t>
  </si>
  <si>
    <t>P.O. Box 414</t>
  </si>
  <si>
    <t>53201-0414</t>
  </si>
  <si>
    <t>No official UW affiliation we can find</t>
  </si>
  <si>
    <t>Weinreb</t>
  </si>
  <si>
    <t>Yale School of Medicine</t>
  </si>
  <si>
    <t>Professor of Diagnostic Radiology</t>
  </si>
  <si>
    <t>jeffrey.weinreb@yale.edu</t>
  </si>
  <si>
    <t>Diagnostic Radiology, 333 Cedar St</t>
  </si>
  <si>
    <t>New Haven</t>
  </si>
  <si>
    <t>06520</t>
  </si>
  <si>
    <t>Weiss</t>
  </si>
  <si>
    <t>Stan</t>
  </si>
  <si>
    <t>sweiss1@twcny.rr.com</t>
  </si>
  <si>
    <t>128-K Clintwood Ct.</t>
  </si>
  <si>
    <t>14620</t>
  </si>
  <si>
    <t>White</t>
  </si>
  <si>
    <t>Harold</t>
  </si>
  <si>
    <t>hwhite@neo.rr.com</t>
  </si>
  <si>
    <t>2411 Balmoral Dr</t>
  </si>
  <si>
    <t>Akron</t>
  </si>
  <si>
    <t>44333</t>
  </si>
  <si>
    <t>Wierda</t>
  </si>
  <si>
    <t>Daryl</t>
  </si>
  <si>
    <t>Ray</t>
  </si>
  <si>
    <t>1417 S. Minnesota Ave</t>
  </si>
  <si>
    <t>605-336-0515</t>
  </si>
  <si>
    <t>Williams</t>
  </si>
  <si>
    <t>G</t>
  </si>
  <si>
    <t>Diagnostic Radiologist</t>
  </si>
  <si>
    <t>gohorns@bellsouth.net</t>
  </si>
  <si>
    <t>2120 N Mays St Suite 220</t>
  </si>
  <si>
    <t>Round Rock</t>
  </si>
  <si>
    <t>78664</t>
  </si>
  <si>
    <t>2105 Raleigh Ave</t>
  </si>
  <si>
    <t>Willig</t>
  </si>
  <si>
    <t>P. O. Box 3610</t>
  </si>
  <si>
    <t>Victoria</t>
  </si>
  <si>
    <t>77903-3601</t>
  </si>
  <si>
    <t>Wilson</t>
  </si>
  <si>
    <t>Monongahela Valley Hospital</t>
  </si>
  <si>
    <t>douglas@nb.net</t>
  </si>
  <si>
    <t>1163 Country Club Road</t>
  </si>
  <si>
    <t>Monongahela</t>
  </si>
  <si>
    <t>15063</t>
  </si>
  <si>
    <t>Retired</t>
  </si>
  <si>
    <t>mdcowboy1@hotmail.com</t>
  </si>
  <si>
    <t>Winter</t>
  </si>
  <si>
    <t>tcw3@me.com</t>
  </si>
  <si>
    <t>230 Chase Street, Univ. Utah, Ft. Douglas Bldg #625</t>
  </si>
  <si>
    <t>84113-5004</t>
  </si>
  <si>
    <t>N2890 960th St</t>
  </si>
  <si>
    <t>Elk Mound</t>
  </si>
  <si>
    <t>54739</t>
  </si>
  <si>
    <t>Wise</t>
  </si>
  <si>
    <t>Scottsdale Medical Imaging LTD</t>
  </si>
  <si>
    <t>smwise79@gmail.com</t>
  </si>
  <si>
    <t>3501 N Scottsdale Rd, Suite 130</t>
  </si>
  <si>
    <t>85251</t>
  </si>
  <si>
    <t>Witte</t>
  </si>
  <si>
    <t>23255 Jenifer Ct</t>
  </si>
  <si>
    <t>Leonardtown</t>
  </si>
  <si>
    <t>20650</t>
  </si>
  <si>
    <t>Wojtowycz</t>
  </si>
  <si>
    <t>Myron</t>
  </si>
  <si>
    <t>mm.wojtowycz@hosp.wisc.edu</t>
  </si>
  <si>
    <t>Wong</t>
  </si>
  <si>
    <t>Jen</t>
  </si>
  <si>
    <t>wongjh@aol.com</t>
  </si>
  <si>
    <t>2901 Montrose Dr</t>
  </si>
  <si>
    <t>Bartlesville</t>
  </si>
  <si>
    <t>74006</t>
  </si>
  <si>
    <t>Wood</t>
  </si>
  <si>
    <t>Suburban Imaging</t>
  </si>
  <si>
    <t>Body and Breast Radiologist</t>
  </si>
  <si>
    <t>jonkwood@yahoo.com</t>
  </si>
  <si>
    <t>1279 Bucher Ave</t>
  </si>
  <si>
    <t>Shoreview</t>
  </si>
  <si>
    <t>55126</t>
  </si>
  <si>
    <t>Breast Center of Suburban Imaging, 8990 Springbrook Dr, Coon Rapids, MN 55433</t>
  </si>
  <si>
    <t>dandswood@gvtc.com</t>
  </si>
  <si>
    <t>1817 Waterbend Drive</t>
  </si>
  <si>
    <t>11801 Ravenwood Place</t>
  </si>
  <si>
    <t>Ocean Springs</t>
  </si>
  <si>
    <t>Woods</t>
  </si>
  <si>
    <t>Johns Hopkins Hospital</t>
  </si>
  <si>
    <t>Radiology - Breast Imaging</t>
  </si>
  <si>
    <t>rwoods@gmail.com</t>
  </si>
  <si>
    <t>21287</t>
  </si>
  <si>
    <t>608-469-9313</t>
  </si>
  <si>
    <t>212 Hopkins Rd.</t>
  </si>
  <si>
    <t xml:space="preserve">Baltimore </t>
  </si>
  <si>
    <t>21212</t>
  </si>
  <si>
    <t>Woodward</t>
  </si>
  <si>
    <t>Suzanne</t>
  </si>
  <si>
    <t>480303 Trading Post Rd</t>
  </si>
  <si>
    <t>Wright</t>
  </si>
  <si>
    <t>8401 County Road 6935</t>
  </si>
  <si>
    <t>Lubbock</t>
  </si>
  <si>
    <t>79407</t>
  </si>
  <si>
    <t>Xu</t>
  </si>
  <si>
    <t>Guofan</t>
  </si>
  <si>
    <t>Stanford Hospital and Clinics</t>
  </si>
  <si>
    <t>guofan@gmail.com</t>
  </si>
  <si>
    <t>300 Pasteur Drive</t>
  </si>
  <si>
    <t>Stanford</t>
  </si>
  <si>
    <t>94035</t>
  </si>
  <si>
    <t>608-770-9155</t>
  </si>
  <si>
    <t>808 Coleman Ave, Apt 6</t>
  </si>
  <si>
    <t>Menlo Park</t>
  </si>
  <si>
    <t>94025</t>
  </si>
  <si>
    <t>Yandow</t>
  </si>
  <si>
    <t>dyandow@uwhealth.org</t>
  </si>
  <si>
    <t>Yarlagadda</t>
  </si>
  <si>
    <t>Rajkumar</t>
  </si>
  <si>
    <t>Diagnostic Radiology P.C.</t>
  </si>
  <si>
    <t>Nuclear Medicine/PT</t>
  </si>
  <si>
    <t>rajyarlagadda@gmail.com</t>
  </si>
  <si>
    <t>501 N 87th St.</t>
  </si>
  <si>
    <t>508-308-3803</t>
  </si>
  <si>
    <t>5226 No 118th Ave</t>
  </si>
  <si>
    <t>68116</t>
  </si>
  <si>
    <t>Zajchowski</t>
  </si>
  <si>
    <t>22543 Alexander</t>
  </si>
  <si>
    <t>St. Clair Shores</t>
  </si>
  <si>
    <t>48081</t>
  </si>
  <si>
    <t>Zarvan</t>
  </si>
  <si>
    <t>Nami</t>
  </si>
  <si>
    <t>nzarvan@hotmail.com</t>
  </si>
  <si>
    <t>4528 Algonquin Tr</t>
  </si>
  <si>
    <t>Zelazny</t>
  </si>
  <si>
    <t>Anthony_M_Zelazny@rush.edu</t>
  </si>
  <si>
    <t>943 W. Huron, Apt. A</t>
  </si>
  <si>
    <t>60622</t>
  </si>
  <si>
    <t>Zelinski</t>
  </si>
  <si>
    <t>Radiology Body Imaging</t>
  </si>
  <si>
    <t>nz1518@hotmail.com</t>
  </si>
  <si>
    <t>1000 N Oak Ave</t>
  </si>
  <si>
    <t>Zeng</t>
  </si>
  <si>
    <t>Yu Grace</t>
  </si>
  <si>
    <t>8531 Greenway Blvd, Apt 102</t>
  </si>
  <si>
    <t>Zheng</t>
  </si>
  <si>
    <t>Bin-Bin</t>
  </si>
  <si>
    <t>yugracezeng@gmail.com</t>
  </si>
  <si>
    <t>125 Fox Dr.</t>
  </si>
  <si>
    <t>Winchester</t>
  </si>
  <si>
    <t>22601</t>
  </si>
  <si>
    <t>Ziegelbein</t>
  </si>
  <si>
    <t>Gundersen Health System</t>
  </si>
  <si>
    <t>kziegel@gmail.com</t>
  </si>
  <si>
    <t>1900 South Ave</t>
  </si>
  <si>
    <t>(608) 775-2770</t>
  </si>
  <si>
    <t>N2019 Wedgewood Dr E</t>
  </si>
  <si>
    <t>Ziegert</t>
  </si>
  <si>
    <t>Center for Diagnostic Imaging in Wisconsin</t>
  </si>
  <si>
    <t>Musculoskeletal Radiologist</t>
  </si>
  <si>
    <t>ajziegert@yahoo.com</t>
  </si>
  <si>
    <t>201 W Northland Ave, Suite A</t>
  </si>
  <si>
    <t>54911</t>
  </si>
  <si>
    <t>920-996-0724</t>
  </si>
  <si>
    <t>1374 Firefly Court</t>
  </si>
  <si>
    <t>imprisoned in 2007, likely released 2012, no longer working as a radiologist</t>
  </si>
  <si>
    <t>Zwiebel</t>
  </si>
  <si>
    <t>214 S. 1200 East</t>
  </si>
  <si>
    <t>84102</t>
  </si>
  <si>
    <t>Stanford Hospital And Clinics</t>
  </si>
  <si>
    <t>808 Coleman Ave, Apt. 6</t>
  </si>
  <si>
    <t>E</t>
  </si>
  <si>
    <t>Kent Radiology</t>
  </si>
  <si>
    <t>jenniferrollenhagen@gmail.com</t>
  </si>
  <si>
    <t>200 Jefferson Ave SE</t>
  </si>
  <si>
    <t>4686 Burgis Ave SE</t>
  </si>
  <si>
    <t>Kentwood</t>
  </si>
  <si>
    <t>49508</t>
  </si>
  <si>
    <t>Vascular and Interventional Radiology</t>
  </si>
  <si>
    <t>St. Luke's University Hospital</t>
  </si>
  <si>
    <t>Interventional Radiology Provider</t>
  </si>
  <si>
    <t>edd_doc@yahoo.com</t>
  </si>
  <si>
    <t>801 Ostrum Street</t>
  </si>
  <si>
    <t>Bethlehem</t>
  </si>
  <si>
    <t>18015</t>
  </si>
  <si>
    <t>5755 Mountain Laurel Dr.</t>
  </si>
  <si>
    <t>Coopersburg</t>
  </si>
  <si>
    <t>18036</t>
  </si>
  <si>
    <t>General/Body Radiologist</t>
  </si>
  <si>
    <t>scottloomis@msn.com</t>
  </si>
  <si>
    <t>1873 South Bellaire St, #420</t>
  </si>
  <si>
    <t>802 233 8577</t>
  </si>
  <si>
    <t>53 Paradise Rd.</t>
  </si>
  <si>
    <t>Golden</t>
  </si>
  <si>
    <t>80401</t>
  </si>
  <si>
    <t>Central Ilinois Radiologic Associates</t>
  </si>
  <si>
    <t>515 NE Glen Oak, Suite 103</t>
  </si>
  <si>
    <t>61630</t>
  </si>
  <si>
    <t>2612 W. Newman Pkwy</t>
  </si>
  <si>
    <t>61604</t>
  </si>
  <si>
    <t>Ankit</t>
  </si>
  <si>
    <t>Adventist Hospital System</t>
  </si>
  <si>
    <t>Teleradiology</t>
  </si>
  <si>
    <t>ankeith15@gmail.com</t>
  </si>
  <si>
    <t>2000 Spring Road, Suite 200</t>
  </si>
  <si>
    <t>Hinsdale</t>
  </si>
  <si>
    <t>60523</t>
  </si>
  <si>
    <t>1496 Culpepper Dr.</t>
  </si>
  <si>
    <t>Naperville</t>
  </si>
  <si>
    <t>60540</t>
  </si>
  <si>
    <t>cgustas@hmc.psu.edu</t>
  </si>
  <si>
    <t>cgustas325@gmail.com</t>
  </si>
  <si>
    <t>Dept. of Radiology, Penn State Medical Center, 500 University Dr.</t>
  </si>
  <si>
    <t>1808 Grammercy Place</t>
  </si>
  <si>
    <t>Hummelstown</t>
  </si>
  <si>
    <t>Ahlstrand</t>
  </si>
  <si>
    <t>Wichita Radiological Group</t>
  </si>
  <si>
    <t>richardahlstrand1@cox.net</t>
  </si>
  <si>
    <t>551 N. Hillside, Ste 320</t>
  </si>
  <si>
    <t>Wichita</t>
  </si>
  <si>
    <t>1226 N. Burning Tree Dr.</t>
  </si>
  <si>
    <t>Bannas</t>
  </si>
  <si>
    <t>Research Fellow</t>
  </si>
  <si>
    <t>Klinik und Poliklinik für Diagnostische und Interventionelle Radiologie, Zentrum für Radiologie und Endoskopie</t>
  </si>
  <si>
    <t>p.bannas@uke.de</t>
  </si>
  <si>
    <t>PD Dr. med. Peter Bannas
Oberarzt
Klinik und Poliklinik für Diagnostische und Interventionelle Radiologie
Zentrum für Radiologie und Endoskopie
Universitätsklinikum Hamburg-Eppendorf
Gebäude O26
Martinistr. 52</t>
  </si>
  <si>
    <t>Hamburg</t>
  </si>
  <si>
    <t>+49 (0) 152-228 150 81</t>
  </si>
  <si>
    <t>John's Hopkins Hospital</t>
  </si>
  <si>
    <t>Assistant Professor of Radiology</t>
  </si>
  <si>
    <t>rwoods3@gmail.com</t>
  </si>
  <si>
    <t>601 N. Caroline St., Suite 4120</t>
  </si>
  <si>
    <t>mark.tierney@gremp.com</t>
  </si>
  <si>
    <t>3264 North Evergreen Dr.</t>
  </si>
  <si>
    <t>L.</t>
  </si>
  <si>
    <t>1500 Trail Rd.</t>
  </si>
  <si>
    <t>Radiology and Nuclear Consultants</t>
  </si>
  <si>
    <t>Radiology and Musculoskeletal Imaging</t>
  </si>
  <si>
    <t>12251 S. 80th Ave</t>
  </si>
  <si>
    <t>901 W. Madison St, Apt. #503</t>
  </si>
  <si>
    <t>2900 W. Oklahoma Ave</t>
  </si>
  <si>
    <t>Interventional Radiologist</t>
  </si>
  <si>
    <t>2202 South Cedar Street, Suite 200</t>
  </si>
  <si>
    <t>Tom</t>
  </si>
  <si>
    <t>Mercy Radiologists of Dubuque</t>
  </si>
  <si>
    <t>111 N. Hamilton St., Apt. 204</t>
  </si>
  <si>
    <t>Crittenton Hospital Medical Center</t>
  </si>
  <si>
    <t>Magnetic Radiologist</t>
  </si>
  <si>
    <t>phoenix412@hotmail.com</t>
  </si>
  <si>
    <t>Rochestr Hills</t>
  </si>
  <si>
    <t>45183 Walnut St.</t>
  </si>
  <si>
    <t>Shelby Township</t>
  </si>
  <si>
    <t>S.</t>
  </si>
  <si>
    <t>Nebraska Iowa Radiology Consultants</t>
  </si>
  <si>
    <t>asdekarske@gmail.com</t>
  </si>
  <si>
    <t>11111 S 84th St</t>
  </si>
  <si>
    <t>email</t>
  </si>
  <si>
    <t>address</t>
  </si>
  <si>
    <t>City</t>
  </si>
  <si>
    <t>State</t>
  </si>
  <si>
    <t>Zip</t>
  </si>
  <si>
    <t>Country</t>
  </si>
  <si>
    <t xml:space="preserve">Last Title </t>
  </si>
  <si>
    <t>Should contain all from mailchimp and from Newsletter Physical Distribution List (in Doss Drive), except for former faculty residents and fellows.</t>
  </si>
  <si>
    <t>Should note first name, last name, email, address, city, state, zip, last title when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</si>
</sst>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b/>
      <sz val="14"/>
      <color rgb="FF000000"/>
      <name val="Arial"/>
    </font>
    <font>
      <b/>
      <sz val="14"/>
      <color rgb="FF666666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666666"/>
      <name val="Arial"/>
    </font>
    <font>
      <sz val="10"/>
      <color rgb="FF666666"/>
      <name val="Arial"/>
    </font>
    <font>
      <strike/>
      <sz val="10"/>
      <color rgb="FF000000"/>
      <name val="Arial"/>
    </font>
    <font>
      <strike/>
      <u/>
      <sz val="10"/>
      <color rgb="FF00000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strike/>
      <sz val="10"/>
      <color rgb="FF666666"/>
      <name val="Arial"/>
    </font>
    <font>
      <b/>
      <i/>
      <u/>
      <sz val="10"/>
      <color rgb="FF000000"/>
      <name val="Arial"/>
    </font>
    <font>
      <i/>
      <sz val="10"/>
      <color rgb="FF000000"/>
      <name val="Arial"/>
    </font>
    <font>
      <sz val="10"/>
      <color rgb="FF333333"/>
      <name val="Arial"/>
    </font>
    <font>
      <sz val="12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205867"/>
        <bgColor rgb="FF205867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right" wrapText="1"/>
    </xf>
    <xf numFmtId="49" fontId="4" fillId="2" borderId="1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49" fontId="4" fillId="2" borderId="0" xfId="0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0" xfId="0" applyFont="1"/>
    <xf numFmtId="0" fontId="6" fillId="3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5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14" fontId="0" fillId="4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0" fontId="0" fillId="4" borderId="0" xfId="0" applyFont="1" applyFill="1" applyBorder="1"/>
    <xf numFmtId="49" fontId="0" fillId="4" borderId="0" xfId="0" applyNumberFormat="1" applyFont="1" applyFill="1" applyBorder="1"/>
    <xf numFmtId="0" fontId="0" fillId="5" borderId="0" xfId="0" applyFont="1" applyFill="1" applyBorder="1"/>
    <xf numFmtId="14" fontId="6" fillId="3" borderId="1" xfId="0" applyNumberFormat="1" applyFont="1" applyFill="1" applyBorder="1"/>
    <xf numFmtId="0" fontId="6" fillId="3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14" fontId="6" fillId="3" borderId="0" xfId="0" applyNumberFormat="1" applyFont="1" applyFill="1" applyBorder="1" applyAlignment="1">
      <alignment horizontal="left"/>
    </xf>
    <xf numFmtId="49" fontId="0" fillId="5" borderId="0" xfId="0" applyNumberFormat="1" applyFont="1" applyFill="1" applyBorder="1"/>
    <xf numFmtId="0" fontId="0" fillId="5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2" xfId="0" applyFont="1" applyFill="1" applyBorder="1"/>
    <xf numFmtId="14" fontId="0" fillId="4" borderId="1" xfId="0" applyNumberFormat="1" applyFont="1" applyFill="1" applyBorder="1"/>
    <xf numFmtId="0" fontId="6" fillId="3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left"/>
    </xf>
    <xf numFmtId="0" fontId="7" fillId="5" borderId="0" xfId="0" applyFont="1" applyFill="1" applyBorder="1"/>
    <xf numFmtId="49" fontId="7" fillId="5" borderId="1" xfId="0" applyNumberFormat="1" applyFont="1" applyFill="1" applyBorder="1"/>
    <xf numFmtId="0" fontId="7" fillId="5" borderId="1" xfId="0" applyFont="1" applyFill="1" applyBorder="1"/>
    <xf numFmtId="0" fontId="7" fillId="4" borderId="2" xfId="0" applyFont="1" applyFill="1" applyBorder="1" applyAlignment="1">
      <alignment horizontal="left"/>
    </xf>
    <xf numFmtId="0" fontId="7" fillId="4" borderId="0" xfId="0" applyFont="1" applyFill="1" applyBorder="1"/>
    <xf numFmtId="49" fontId="7" fillId="4" borderId="0" xfId="0" applyNumberFormat="1" applyFont="1" applyFill="1" applyBorder="1"/>
    <xf numFmtId="0" fontId="8" fillId="5" borderId="0" xfId="0" applyFont="1" applyFill="1" applyBorder="1"/>
    <xf numFmtId="49" fontId="7" fillId="5" borderId="0" xfId="0" applyNumberFormat="1" applyFont="1" applyFill="1" applyBorder="1"/>
    <xf numFmtId="0" fontId="9" fillId="4" borderId="0" xfId="0" applyFont="1" applyFill="1" applyBorder="1"/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/>
    <xf numFmtId="14" fontId="0" fillId="5" borderId="1" xfId="0" applyNumberFormat="1" applyFont="1" applyFill="1" applyBorder="1" applyAlignment="1">
      <alignment horizontal="right"/>
    </xf>
    <xf numFmtId="14" fontId="6" fillId="3" borderId="0" xfId="0" applyNumberFormat="1" applyFont="1" applyFill="1" applyBorder="1"/>
    <xf numFmtId="0" fontId="10" fillId="5" borderId="2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4" borderId="1" xfId="0" applyNumberFormat="1" applyFont="1" applyFill="1" applyBorder="1"/>
    <xf numFmtId="0" fontId="10" fillId="5" borderId="1" xfId="0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6" borderId="0" xfId="0" applyFont="1" applyFill="1" applyBorder="1"/>
    <xf numFmtId="0" fontId="10" fillId="5" borderId="0" xfId="0" applyFont="1" applyFill="1" applyBorder="1"/>
    <xf numFmtId="49" fontId="0" fillId="5" borderId="0" xfId="0" applyNumberFormat="1" applyFont="1" applyFill="1" applyBorder="1" applyAlignment="1">
      <alignment horizontal="left" vertical="center"/>
    </xf>
    <xf numFmtId="14" fontId="0" fillId="4" borderId="0" xfId="0" applyNumberFormat="1" applyFont="1" applyFill="1" applyBorder="1"/>
    <xf numFmtId="0" fontId="7" fillId="4" borderId="0" xfId="0" applyFont="1" applyFill="1" applyBorder="1" applyAlignment="1">
      <alignment horizontal="left"/>
    </xf>
    <xf numFmtId="14" fontId="11" fillId="3" borderId="0" xfId="0" applyNumberFormat="1" applyFont="1" applyFill="1" applyBorder="1" applyAlignment="1">
      <alignment horizontal="left"/>
    </xf>
    <xf numFmtId="14" fontId="0" fillId="4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center" vertical="center"/>
    </xf>
    <xf numFmtId="14" fontId="0" fillId="4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/>
    <xf numFmtId="0" fontId="13" fillId="5" borderId="0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49" fontId="0" fillId="5" borderId="3" xfId="0" applyNumberFormat="1" applyFont="1" applyFill="1" applyBorder="1"/>
    <xf numFmtId="0" fontId="11" fillId="3" borderId="0" xfId="0" applyFont="1" applyFill="1" applyBorder="1"/>
    <xf numFmtId="0" fontId="7" fillId="4" borderId="0" xfId="0" applyFont="1" applyFill="1" applyBorder="1" applyAlignment="1">
      <alignment horizontal="center"/>
    </xf>
    <xf numFmtId="14" fontId="7" fillId="4" borderId="0" xfId="0" applyNumberFormat="1" applyFont="1" applyFill="1" applyBorder="1"/>
    <xf numFmtId="0" fontId="6" fillId="3" borderId="0" xfId="0" applyFont="1" applyFill="1" applyBorder="1" applyAlignment="1">
      <alignment horizontal="right"/>
    </xf>
    <xf numFmtId="49" fontId="10" fillId="4" borderId="0" xfId="0" applyNumberFormat="1" applyFont="1" applyFill="1" applyBorder="1"/>
    <xf numFmtId="0" fontId="7" fillId="7" borderId="0" xfId="0" applyFont="1" applyFill="1" applyBorder="1"/>
    <xf numFmtId="0" fontId="11" fillId="7" borderId="1" xfId="0" applyFont="1" applyFill="1" applyBorder="1"/>
    <xf numFmtId="0" fontId="7" fillId="7" borderId="0" xfId="0" applyFont="1" applyFill="1" applyBorder="1" applyAlignment="1">
      <alignment horizont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14" fontId="7" fillId="7" borderId="1" xfId="0" applyNumberFormat="1" applyFont="1" applyFill="1" applyBorder="1"/>
    <xf numFmtId="49" fontId="7" fillId="7" borderId="1" xfId="0" applyNumberFormat="1" applyFont="1" applyFill="1" applyBorder="1"/>
    <xf numFmtId="49" fontId="7" fillId="7" borderId="0" xfId="0" applyNumberFormat="1" applyFont="1" applyFill="1" applyBorder="1"/>
    <xf numFmtId="14" fontId="11" fillId="7" borderId="1" xfId="0" applyNumberFormat="1" applyFont="1" applyFill="1" applyBorder="1"/>
    <xf numFmtId="0" fontId="0" fillId="4" borderId="5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14" fontId="0" fillId="4" borderId="5" xfId="0" applyNumberFormat="1" applyFont="1" applyFill="1" applyBorder="1" applyAlignment="1">
      <alignment horizontal="right" wrapText="1"/>
    </xf>
    <xf numFmtId="0" fontId="0" fillId="5" borderId="5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" fillId="4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3" fillId="0" borderId="0" xfId="0" applyFont="1" applyBorder="1" applyAlignment="1"/>
    <xf numFmtId="0" fontId="3" fillId="0" borderId="0" xfId="0" applyFont="1"/>
    <xf numFmtId="0" fontId="9" fillId="4" borderId="1" xfId="0" applyFont="1" applyFill="1" applyBorder="1"/>
    <xf numFmtId="0" fontId="9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14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ub/andrea-lundeen-kales/4/480/a9" TargetMode="External"/><Relationship Id="rId13" Type="http://schemas.openxmlformats.org/officeDocument/2006/relationships/hyperlink" Target="https://plus.google.com/112761573635235150864/about?gl=us&amp;hl=en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lus.google.com/108050308309485523113/about?gl=us&amp;hl=en" TargetMode="External"/><Relationship Id="rId7" Type="http://schemas.openxmlformats.org/officeDocument/2006/relationships/hyperlink" Target="mailto:rhughes@nwrads.com" TargetMode="External"/><Relationship Id="rId12" Type="http://schemas.openxmlformats.org/officeDocument/2006/relationships/hyperlink" Target="mailto:jenochsner@yahoo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linkedin.com/pub/jennifer-bergin/b/2a1/774" TargetMode="External"/><Relationship Id="rId16" Type="http://schemas.openxmlformats.org/officeDocument/2006/relationships/hyperlink" Target="http://www.linkedin.com/pub/rajkumar-yarlagadda/88/b76/441" TargetMode="External"/><Relationship Id="rId1" Type="http://schemas.openxmlformats.org/officeDocument/2006/relationships/hyperlink" Target="http://obits.dignitymemorial.com/dignity-memorial/obituary.aspx?n=Sherman-Axel&amp;lc=7015&amp;pid=171263503&amp;mid=6000664" TargetMode="External"/><Relationship Id="rId6" Type="http://schemas.openxmlformats.org/officeDocument/2006/relationships/hyperlink" Target="http://www.linkedin.com/pub/meghan-hanson/8/776/a08" TargetMode="External"/><Relationship Id="rId11" Type="http://schemas.openxmlformats.org/officeDocument/2006/relationships/hyperlink" Target="mailto:rmusack1@verizon.net" TargetMode="External"/><Relationship Id="rId5" Type="http://schemas.openxmlformats.org/officeDocument/2006/relationships/hyperlink" Target="https://www.linkedin.com/pub/jill-hammersley/58/565/431" TargetMode="External"/><Relationship Id="rId15" Type="http://schemas.openxmlformats.org/officeDocument/2006/relationships/hyperlink" Target="https://www.linkedin.com/pub/gale-sisney-md-facr/41/712/434" TargetMode="External"/><Relationship Id="rId10" Type="http://schemas.openxmlformats.org/officeDocument/2006/relationships/hyperlink" Target="mailto:alee@subrad.com" TargetMode="External"/><Relationship Id="rId4" Type="http://schemas.openxmlformats.org/officeDocument/2006/relationships/hyperlink" Target="http://www.linkedin.com/pub/cristy-gustas/8a/a24/b48" TargetMode="External"/><Relationship Id="rId9" Type="http://schemas.openxmlformats.org/officeDocument/2006/relationships/hyperlink" Target="http://www.linkedin.com/pub/doug-kitchin/82/5b5/334" TargetMode="External"/><Relationship Id="rId14" Type="http://schemas.openxmlformats.org/officeDocument/2006/relationships/hyperlink" Target="mailto:msanford@medicine.nodak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00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7.28515625" defaultRowHeight="15" customHeight="1"/>
  <cols>
    <col min="1" max="1" width="14" hidden="1" customWidth="1"/>
    <col min="2" max="2" width="14" customWidth="1"/>
    <col min="3" max="3" width="14" hidden="1" customWidth="1"/>
    <col min="4" max="7" width="14" customWidth="1"/>
    <col min="8" max="10" width="11.42578125" customWidth="1"/>
    <col min="11" max="11" width="8.85546875" customWidth="1"/>
    <col min="12" max="12" width="10.28515625" customWidth="1"/>
    <col min="13" max="13" width="9.5703125" customWidth="1"/>
    <col min="14" max="14" width="35.5703125" customWidth="1"/>
    <col min="15" max="15" width="14" customWidth="1"/>
    <col min="16" max="16" width="12.5703125" customWidth="1"/>
    <col min="17" max="17" width="14.28515625" customWidth="1"/>
    <col min="18" max="18" width="13.5703125" customWidth="1"/>
    <col min="19" max="21" width="12.42578125" customWidth="1"/>
    <col min="22" max="22" width="89.85546875" customWidth="1"/>
    <col min="23" max="23" width="38.7109375" customWidth="1"/>
    <col min="24" max="24" width="31.140625" customWidth="1"/>
    <col min="25" max="25" width="31.28515625" customWidth="1"/>
    <col min="26" max="26" width="90" customWidth="1"/>
    <col min="27" max="27" width="14" customWidth="1"/>
    <col min="28" max="28" width="11.42578125" customWidth="1"/>
    <col min="29" max="29" width="8.85546875" customWidth="1"/>
    <col min="30" max="30" width="9.140625" customWidth="1"/>
    <col min="31" max="31" width="22" customWidth="1"/>
    <col min="32" max="32" width="13.5703125" customWidth="1"/>
    <col min="33" max="33" width="27.5703125" customWidth="1"/>
    <col min="34" max="34" width="14.28515625" customWidth="1"/>
    <col min="35" max="36" width="14.140625" customWidth="1"/>
    <col min="37" max="37" width="22.42578125" customWidth="1"/>
    <col min="38" max="38" width="11.85546875" customWidth="1"/>
    <col min="39" max="39" width="12.7109375" customWidth="1"/>
    <col min="40" max="40" width="10.42578125" customWidth="1"/>
    <col min="41" max="41" width="17" customWidth="1"/>
    <col min="42" max="42" width="14.28515625" customWidth="1"/>
    <col min="43" max="43" width="17.28515625" customWidth="1"/>
  </cols>
  <sheetData>
    <row r="1" spans="1:43" ht="20.25" customHeight="1">
      <c r="A1" s="1"/>
      <c r="B1" s="2" t="s">
        <v>0</v>
      </c>
      <c r="C1" s="1"/>
      <c r="D1" s="109" t="s">
        <v>1</v>
      </c>
      <c r="E1" s="113"/>
      <c r="F1" s="113"/>
      <c r="G1" s="110" t="s">
        <v>2</v>
      </c>
      <c r="H1" s="113"/>
      <c r="I1" s="113"/>
      <c r="J1" s="113"/>
      <c r="K1" s="109" t="s">
        <v>3</v>
      </c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0" t="s">
        <v>4</v>
      </c>
      <c r="W1" s="113"/>
      <c r="X1" s="113"/>
      <c r="Y1" s="113"/>
      <c r="Z1" s="113"/>
      <c r="AA1" s="113"/>
      <c r="AB1" s="113"/>
      <c r="AC1" s="113"/>
      <c r="AD1" s="113"/>
      <c r="AE1" s="113"/>
      <c r="AF1" s="111" t="s">
        <v>5</v>
      </c>
      <c r="AG1" s="113"/>
      <c r="AH1" s="113"/>
      <c r="AI1" s="113"/>
      <c r="AJ1" s="113"/>
      <c r="AK1" s="112" t="s">
        <v>6</v>
      </c>
      <c r="AL1" s="113"/>
      <c r="AM1" s="113"/>
      <c r="AN1" s="113"/>
      <c r="AO1" s="3"/>
      <c r="AP1" s="4"/>
    </row>
    <row r="2" spans="1:43" ht="28.5" customHeight="1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6" t="s">
        <v>17</v>
      </c>
      <c r="L2" s="6" t="s">
        <v>18</v>
      </c>
      <c r="M2" s="6" t="s">
        <v>19</v>
      </c>
      <c r="N2" s="5" t="s">
        <v>20</v>
      </c>
      <c r="O2" s="5" t="s">
        <v>21</v>
      </c>
      <c r="P2" s="6" t="s">
        <v>22</v>
      </c>
      <c r="Q2" s="5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5" t="s">
        <v>28</v>
      </c>
      <c r="W2" s="5" t="s">
        <v>29</v>
      </c>
      <c r="X2" s="5" t="s">
        <v>30</v>
      </c>
      <c r="Y2" s="5" t="s">
        <v>31</v>
      </c>
      <c r="Z2" s="5" t="s">
        <v>32</v>
      </c>
      <c r="AA2" s="5" t="s">
        <v>33</v>
      </c>
      <c r="AB2" s="5" t="s">
        <v>34</v>
      </c>
      <c r="AC2" s="8" t="s">
        <v>35</v>
      </c>
      <c r="AD2" s="9" t="s">
        <v>36</v>
      </c>
      <c r="AE2" s="9" t="s">
        <v>37</v>
      </c>
      <c r="AF2" s="9" t="s">
        <v>38</v>
      </c>
      <c r="AG2" s="10" t="s">
        <v>39</v>
      </c>
      <c r="AH2" s="10" t="s">
        <v>40</v>
      </c>
      <c r="AI2" s="10" t="s">
        <v>41</v>
      </c>
      <c r="AJ2" s="11" t="s">
        <v>42</v>
      </c>
      <c r="AK2" s="10" t="s">
        <v>43</v>
      </c>
      <c r="AL2" s="10" t="s">
        <v>44</v>
      </c>
      <c r="AM2" s="10" t="s">
        <v>45</v>
      </c>
      <c r="AN2" s="10" t="s">
        <v>46</v>
      </c>
      <c r="AO2" s="9" t="s">
        <v>47</v>
      </c>
      <c r="AP2" s="12" t="s">
        <v>48</v>
      </c>
      <c r="AQ2" s="10" t="s">
        <v>49</v>
      </c>
    </row>
    <row r="3" spans="1:43" ht="20.25" hidden="1" customHeight="1">
      <c r="A3" s="13" t="str">
        <f t="shared" ref="A3:A14" si="0">IF(COUNTIF($G$3:$G$472,G3)&gt;1,"Duplicate","")</f>
        <v/>
      </c>
      <c r="B3" s="14">
        <v>1984</v>
      </c>
      <c r="C3" s="13" t="s">
        <v>50</v>
      </c>
      <c r="D3" s="15" t="str">
        <f t="shared" ref="D3:D26" si="1">IF(AND(ISBLANK(X3),ISBLANK(Y3)), "", "X")</f>
        <v/>
      </c>
      <c r="E3" s="15" t="str">
        <f t="shared" ref="E3:F3" si="2">IF(ISBLANK(X3), "", "X")</f>
        <v/>
      </c>
      <c r="F3" s="15" t="str">
        <f t="shared" si="2"/>
        <v/>
      </c>
      <c r="G3" s="16" t="s">
        <v>51</v>
      </c>
      <c r="H3" s="16"/>
      <c r="I3" s="16" t="s">
        <v>52</v>
      </c>
      <c r="J3" s="16" t="s">
        <v>53</v>
      </c>
      <c r="K3" s="17"/>
      <c r="L3" s="17"/>
      <c r="M3" s="17" t="s">
        <v>54</v>
      </c>
      <c r="N3" s="18"/>
      <c r="O3" s="18"/>
      <c r="P3" s="17"/>
      <c r="Q3" s="18"/>
      <c r="R3" s="19"/>
      <c r="S3" s="19"/>
      <c r="T3" s="19"/>
      <c r="U3" s="19"/>
      <c r="V3" s="16" t="s">
        <v>55</v>
      </c>
      <c r="W3" s="16"/>
      <c r="X3" s="16"/>
      <c r="Y3" s="20"/>
      <c r="Z3" s="16" t="s">
        <v>56</v>
      </c>
      <c r="AA3" s="16" t="s">
        <v>57</v>
      </c>
      <c r="AB3" s="16" t="s">
        <v>58</v>
      </c>
      <c r="AC3" s="21" t="s">
        <v>59</v>
      </c>
      <c r="AD3" s="16"/>
      <c r="AE3" s="16">
        <v>4143257246</v>
      </c>
      <c r="AF3" s="18"/>
      <c r="AG3" s="22"/>
      <c r="AH3" s="22"/>
      <c r="AI3" s="22"/>
      <c r="AJ3" s="23"/>
      <c r="AK3" s="24"/>
      <c r="AL3" s="24"/>
      <c r="AM3" s="24"/>
      <c r="AN3" s="24"/>
      <c r="AO3" s="18"/>
      <c r="AP3" s="25">
        <v>41940</v>
      </c>
    </row>
    <row r="4" spans="1:43" ht="20.25" customHeight="1">
      <c r="A4" s="13" t="str">
        <f t="shared" si="0"/>
        <v/>
      </c>
      <c r="B4" s="26"/>
      <c r="C4" s="27" t="s">
        <v>60</v>
      </c>
      <c r="D4" s="15" t="str">
        <f t="shared" si="1"/>
        <v>X</v>
      </c>
      <c r="E4" s="15" t="str">
        <f t="shared" ref="E4:F4" si="3">IF(ISBLANK(X4), "", "X")</f>
        <v>X</v>
      </c>
      <c r="F4" s="15" t="str">
        <f t="shared" si="3"/>
        <v>X</v>
      </c>
      <c r="G4" s="20" t="s">
        <v>61</v>
      </c>
      <c r="H4" s="20"/>
      <c r="I4" s="20" t="s">
        <v>62</v>
      </c>
      <c r="J4" s="20"/>
      <c r="K4" s="28"/>
      <c r="L4" s="28"/>
      <c r="M4" s="28" t="s">
        <v>54</v>
      </c>
      <c r="N4" s="29" t="s">
        <v>63</v>
      </c>
      <c r="O4" s="29"/>
      <c r="P4" s="28"/>
      <c r="Q4" s="29"/>
      <c r="R4" s="30" t="s">
        <v>64</v>
      </c>
      <c r="S4" s="30" t="s">
        <v>65</v>
      </c>
      <c r="T4" s="30"/>
      <c r="U4" s="30"/>
      <c r="V4" s="20"/>
      <c r="W4" s="20"/>
      <c r="X4" s="20" t="s">
        <v>66</v>
      </c>
      <c r="Y4" s="31" t="s">
        <v>67</v>
      </c>
      <c r="Z4" s="16"/>
      <c r="AA4" s="16"/>
      <c r="AB4" s="16"/>
      <c r="AC4" s="16"/>
      <c r="AD4" s="16"/>
      <c r="AE4" s="16"/>
      <c r="AF4" s="32"/>
      <c r="AG4" s="33" t="s">
        <v>68</v>
      </c>
      <c r="AH4" s="33" t="s">
        <v>69</v>
      </c>
      <c r="AI4" s="33" t="s">
        <v>58</v>
      </c>
      <c r="AJ4" s="34" t="s">
        <v>70</v>
      </c>
      <c r="AK4" s="24"/>
      <c r="AL4" s="24"/>
      <c r="AM4" s="24"/>
      <c r="AN4" s="24"/>
      <c r="AO4" s="32"/>
      <c r="AP4" s="35">
        <v>41940</v>
      </c>
    </row>
    <row r="5" spans="1:43" ht="20.25" customHeight="1">
      <c r="A5" s="13" t="str">
        <f t="shared" si="0"/>
        <v/>
      </c>
      <c r="B5" s="14"/>
      <c r="C5" s="13" t="s">
        <v>60</v>
      </c>
      <c r="D5" s="15" t="str">
        <f t="shared" si="1"/>
        <v>X</v>
      </c>
      <c r="E5" s="15" t="str">
        <f t="shared" ref="E5:F5" si="4">IF(ISBLANK(X5), "", "X")</f>
        <v>X</v>
      </c>
      <c r="F5" s="15" t="str">
        <f t="shared" si="4"/>
        <v>X</v>
      </c>
      <c r="G5" s="16" t="s">
        <v>71</v>
      </c>
      <c r="H5" s="16"/>
      <c r="I5" s="16" t="s">
        <v>72</v>
      </c>
      <c r="J5" s="16"/>
      <c r="K5" s="17"/>
      <c r="L5" s="17"/>
      <c r="M5" s="17" t="s">
        <v>54</v>
      </c>
      <c r="N5" s="18" t="s">
        <v>73</v>
      </c>
      <c r="O5" s="18"/>
      <c r="P5" s="17"/>
      <c r="Q5" s="18"/>
      <c r="R5" s="19"/>
      <c r="S5" s="19"/>
      <c r="T5" s="19">
        <v>41131</v>
      </c>
      <c r="U5" s="19">
        <v>41495</v>
      </c>
      <c r="V5" s="16" t="s">
        <v>74</v>
      </c>
      <c r="W5" s="16" t="s">
        <v>75</v>
      </c>
      <c r="X5" s="16" t="s">
        <v>76</v>
      </c>
      <c r="Y5" s="20" t="s">
        <v>77</v>
      </c>
      <c r="Z5" s="16" t="s">
        <v>78</v>
      </c>
      <c r="AA5" s="16" t="s">
        <v>79</v>
      </c>
      <c r="AB5" s="16" t="s">
        <v>80</v>
      </c>
      <c r="AC5" s="21" t="s">
        <v>81</v>
      </c>
      <c r="AD5" s="16"/>
      <c r="AE5" s="31" t="s">
        <v>82</v>
      </c>
      <c r="AF5" s="36"/>
      <c r="AG5" s="22"/>
      <c r="AH5" s="22"/>
      <c r="AI5" s="22"/>
      <c r="AJ5" s="23"/>
      <c r="AK5" s="24"/>
      <c r="AL5" s="24"/>
      <c r="AM5" s="24"/>
      <c r="AN5" s="24"/>
      <c r="AO5" s="36"/>
      <c r="AP5" s="37">
        <v>41940</v>
      </c>
    </row>
    <row r="6" spans="1:43" ht="20.25" customHeight="1">
      <c r="A6" s="13" t="str">
        <f t="shared" si="0"/>
        <v/>
      </c>
      <c r="B6" s="14"/>
      <c r="C6" s="13" t="s">
        <v>60</v>
      </c>
      <c r="D6" s="15" t="str">
        <f t="shared" si="1"/>
        <v>X</v>
      </c>
      <c r="E6" s="15" t="str">
        <f t="shared" ref="E6:F6" si="5">IF(ISBLANK(X6), "", "X")</f>
        <v/>
      </c>
      <c r="F6" s="15" t="str">
        <f t="shared" si="5"/>
        <v>X</v>
      </c>
      <c r="G6" s="16" t="s">
        <v>83</v>
      </c>
      <c r="H6" s="16"/>
      <c r="I6" s="16" t="s">
        <v>84</v>
      </c>
      <c r="J6" s="16"/>
      <c r="K6" s="17"/>
      <c r="L6" s="17"/>
      <c r="M6" s="17" t="s">
        <v>54</v>
      </c>
      <c r="N6" s="18" t="s">
        <v>85</v>
      </c>
      <c r="O6" s="18"/>
      <c r="P6" s="17"/>
      <c r="Q6" s="18"/>
      <c r="R6" s="19"/>
      <c r="S6" s="19"/>
      <c r="T6" s="19">
        <v>41091</v>
      </c>
      <c r="U6" s="19">
        <v>41455</v>
      </c>
      <c r="V6" s="16" t="s">
        <v>86</v>
      </c>
      <c r="W6" s="16"/>
      <c r="X6" s="24"/>
      <c r="Y6" s="31" t="s">
        <v>87</v>
      </c>
      <c r="Z6" s="31" t="s">
        <v>88</v>
      </c>
      <c r="AA6" s="16" t="s">
        <v>89</v>
      </c>
      <c r="AB6" s="16" t="s">
        <v>80</v>
      </c>
      <c r="AC6" s="38" t="s">
        <v>90</v>
      </c>
      <c r="AD6" s="24"/>
      <c r="AE6" s="39" t="s">
        <v>91</v>
      </c>
      <c r="AF6" s="36"/>
      <c r="AG6" s="22"/>
      <c r="AH6" s="22"/>
      <c r="AI6" s="22"/>
      <c r="AJ6" s="23"/>
      <c r="AK6" s="24"/>
      <c r="AL6" s="24"/>
      <c r="AM6" s="24"/>
      <c r="AN6" s="24"/>
      <c r="AO6" s="36"/>
      <c r="AP6" s="37">
        <v>41940</v>
      </c>
    </row>
    <row r="7" spans="1:43" ht="20.25" customHeight="1">
      <c r="A7" s="13" t="str">
        <f t="shared" si="0"/>
        <v/>
      </c>
      <c r="B7" s="26"/>
      <c r="C7" s="27" t="s">
        <v>60</v>
      </c>
      <c r="D7" s="15" t="str">
        <f t="shared" si="1"/>
        <v>X</v>
      </c>
      <c r="E7" s="15" t="str">
        <f t="shared" ref="E7:F7" si="6">IF(ISBLANK(X7), "", "X")</f>
        <v>X</v>
      </c>
      <c r="F7" s="15" t="str">
        <f t="shared" si="6"/>
        <v>X</v>
      </c>
      <c r="G7" s="20" t="s">
        <v>92</v>
      </c>
      <c r="H7" s="20"/>
      <c r="I7" s="20" t="s">
        <v>93</v>
      </c>
      <c r="J7" s="20"/>
      <c r="K7" s="28"/>
      <c r="L7" s="28"/>
      <c r="M7" s="28" t="s">
        <v>54</v>
      </c>
      <c r="N7" s="29" t="s">
        <v>94</v>
      </c>
      <c r="O7" s="29"/>
      <c r="P7" s="28" t="s">
        <v>54</v>
      </c>
      <c r="Q7" s="29" t="s">
        <v>95</v>
      </c>
      <c r="R7" s="30" t="s">
        <v>96</v>
      </c>
      <c r="S7" s="30" t="s">
        <v>97</v>
      </c>
      <c r="T7" s="30"/>
      <c r="U7" s="30"/>
      <c r="V7" s="20" t="s">
        <v>98</v>
      </c>
      <c r="W7" s="20"/>
      <c r="X7" s="40" t="s">
        <v>99</v>
      </c>
      <c r="Y7" s="40" t="s">
        <v>100</v>
      </c>
      <c r="Z7" s="24" t="s">
        <v>101</v>
      </c>
      <c r="AA7" s="20" t="s">
        <v>102</v>
      </c>
      <c r="AB7" s="20" t="s">
        <v>103</v>
      </c>
      <c r="AC7" s="41" t="s">
        <v>104</v>
      </c>
      <c r="AD7" s="16"/>
      <c r="AE7" s="40" t="s">
        <v>105</v>
      </c>
      <c r="AF7" s="36"/>
      <c r="AG7" s="22"/>
      <c r="AH7" s="22"/>
      <c r="AI7" s="22"/>
      <c r="AJ7" s="23"/>
      <c r="AK7" s="24"/>
      <c r="AL7" s="24"/>
      <c r="AM7" s="24"/>
      <c r="AN7" s="24"/>
      <c r="AO7" s="36"/>
      <c r="AP7" s="37">
        <v>41940</v>
      </c>
    </row>
    <row r="8" spans="1:43" ht="20.25" customHeight="1">
      <c r="A8" s="13" t="str">
        <f t="shared" si="0"/>
        <v/>
      </c>
      <c r="B8" s="14"/>
      <c r="C8" s="13" t="s">
        <v>50</v>
      </c>
      <c r="D8" s="15" t="str">
        <f t="shared" si="1"/>
        <v>X</v>
      </c>
      <c r="E8" s="15" t="str">
        <f t="shared" ref="E8:F8" si="7">IF(ISBLANK(X8), "", "X")</f>
        <v>X</v>
      </c>
      <c r="F8" s="15" t="str">
        <f t="shared" si="7"/>
        <v/>
      </c>
      <c r="G8" s="16" t="s">
        <v>106</v>
      </c>
      <c r="H8" s="16"/>
      <c r="I8" s="16" t="s">
        <v>107</v>
      </c>
      <c r="J8" s="16" t="s">
        <v>108</v>
      </c>
      <c r="K8" s="17"/>
      <c r="L8" s="17"/>
      <c r="M8" s="17" t="s">
        <v>54</v>
      </c>
      <c r="N8" s="18" t="s">
        <v>109</v>
      </c>
      <c r="O8" s="18"/>
      <c r="P8" s="17"/>
      <c r="Q8" s="18"/>
      <c r="R8" s="19"/>
      <c r="S8" s="19"/>
      <c r="T8" s="19">
        <v>40360</v>
      </c>
      <c r="U8" s="19">
        <v>40724</v>
      </c>
      <c r="V8" s="24" t="s">
        <v>110</v>
      </c>
      <c r="W8" s="24" t="s">
        <v>111</v>
      </c>
      <c r="X8" s="24" t="s">
        <v>112</v>
      </c>
      <c r="Y8" s="24"/>
      <c r="Z8" s="24" t="s">
        <v>113</v>
      </c>
      <c r="AA8" s="24" t="s">
        <v>114</v>
      </c>
      <c r="AB8" s="24" t="s">
        <v>115</v>
      </c>
      <c r="AC8" s="38" t="s">
        <v>116</v>
      </c>
      <c r="AD8" s="24" t="s">
        <v>117</v>
      </c>
      <c r="AE8" s="42"/>
      <c r="AF8" s="36"/>
      <c r="AG8" s="22"/>
      <c r="AH8" s="22"/>
      <c r="AI8" s="22"/>
      <c r="AJ8" s="23"/>
      <c r="AK8" s="24"/>
      <c r="AL8" s="24"/>
      <c r="AM8" s="24"/>
      <c r="AN8" s="24"/>
      <c r="AO8" s="36"/>
      <c r="AP8" s="37">
        <v>41940</v>
      </c>
    </row>
    <row r="9" spans="1:43" ht="20.25" customHeight="1">
      <c r="A9" s="13" t="str">
        <f t="shared" si="0"/>
        <v/>
      </c>
      <c r="B9" s="14"/>
      <c r="C9" s="13" t="s">
        <v>50</v>
      </c>
      <c r="D9" s="15" t="str">
        <f t="shared" si="1"/>
        <v>X</v>
      </c>
      <c r="E9" s="15" t="str">
        <f t="shared" ref="E9:F9" si="8">IF(ISBLANK(X9), "", "X")</f>
        <v/>
      </c>
      <c r="F9" s="15" t="str">
        <f t="shared" si="8"/>
        <v>X</v>
      </c>
      <c r="G9" s="16" t="s">
        <v>118</v>
      </c>
      <c r="H9" s="16"/>
      <c r="I9" s="16" t="s">
        <v>119</v>
      </c>
      <c r="J9" s="16"/>
      <c r="K9" s="17"/>
      <c r="L9" s="17" t="s">
        <v>54</v>
      </c>
      <c r="M9" s="17" t="s">
        <v>54</v>
      </c>
      <c r="N9" s="18" t="s">
        <v>120</v>
      </c>
      <c r="O9" s="18"/>
      <c r="P9" s="17"/>
      <c r="Q9" s="18"/>
      <c r="R9" s="19">
        <v>38899</v>
      </c>
      <c r="S9" s="19">
        <v>40359</v>
      </c>
      <c r="T9" s="19">
        <v>40360</v>
      </c>
      <c r="U9" s="19">
        <v>40724</v>
      </c>
      <c r="V9" s="16" t="s">
        <v>121</v>
      </c>
      <c r="W9" s="16"/>
      <c r="X9" s="16"/>
      <c r="Y9" s="20" t="s">
        <v>122</v>
      </c>
      <c r="Z9" s="24" t="s">
        <v>123</v>
      </c>
      <c r="AA9" s="16" t="s">
        <v>124</v>
      </c>
      <c r="AB9" s="16" t="s">
        <v>58</v>
      </c>
      <c r="AC9" s="21" t="s">
        <v>125</v>
      </c>
      <c r="AD9" s="40"/>
      <c r="AE9" s="40" t="s">
        <v>126</v>
      </c>
      <c r="AF9" s="36"/>
      <c r="AG9" s="22"/>
      <c r="AH9" s="22"/>
      <c r="AI9" s="22"/>
      <c r="AJ9" s="23"/>
      <c r="AK9" s="24"/>
      <c r="AL9" s="24"/>
      <c r="AM9" s="24"/>
      <c r="AN9" s="24"/>
      <c r="AO9" s="36"/>
      <c r="AP9" s="37">
        <v>41940</v>
      </c>
    </row>
    <row r="10" spans="1:43" ht="20.25" customHeight="1">
      <c r="A10" s="13" t="str">
        <f t="shared" si="0"/>
        <v/>
      </c>
      <c r="B10" s="14"/>
      <c r="C10" s="13" t="s">
        <v>60</v>
      </c>
      <c r="D10" s="15" t="str">
        <f t="shared" si="1"/>
        <v>X</v>
      </c>
      <c r="E10" s="15" t="str">
        <f t="shared" ref="E10:F10" si="9">IF(ISBLANK(X10), "", "X")</f>
        <v/>
      </c>
      <c r="F10" s="15" t="str">
        <f t="shared" si="9"/>
        <v>X</v>
      </c>
      <c r="G10" s="16" t="s">
        <v>127</v>
      </c>
      <c r="H10" s="16"/>
      <c r="I10" s="16" t="s">
        <v>128</v>
      </c>
      <c r="J10" s="16"/>
      <c r="K10" s="17"/>
      <c r="L10" s="17"/>
      <c r="M10" s="17" t="s">
        <v>54</v>
      </c>
      <c r="N10" s="18"/>
      <c r="O10" s="18"/>
      <c r="P10" s="17"/>
      <c r="Q10" s="18"/>
      <c r="R10" s="43"/>
      <c r="S10" s="43"/>
      <c r="T10" s="43"/>
      <c r="U10" s="43"/>
      <c r="V10" s="16" t="s">
        <v>129</v>
      </c>
      <c r="W10" s="16" t="s">
        <v>130</v>
      </c>
      <c r="X10" s="16"/>
      <c r="Y10" s="16" t="s">
        <v>131</v>
      </c>
      <c r="Z10" s="16" t="s">
        <v>132</v>
      </c>
      <c r="AA10" s="16" t="s">
        <v>133</v>
      </c>
      <c r="AB10" s="16" t="s">
        <v>58</v>
      </c>
      <c r="AC10" s="21" t="s">
        <v>134</v>
      </c>
      <c r="AD10" s="16"/>
      <c r="AE10" s="39" t="s">
        <v>135</v>
      </c>
      <c r="AF10" s="36" t="s">
        <v>136</v>
      </c>
      <c r="AG10" s="22" t="s">
        <v>137</v>
      </c>
      <c r="AH10" s="22" t="s">
        <v>138</v>
      </c>
      <c r="AI10" s="22" t="s">
        <v>58</v>
      </c>
      <c r="AJ10" s="23" t="s">
        <v>139</v>
      </c>
      <c r="AK10" s="24"/>
      <c r="AL10" s="24"/>
      <c r="AM10" s="24"/>
      <c r="AN10" s="38"/>
      <c r="AO10" s="36"/>
      <c r="AP10" s="37">
        <v>41940</v>
      </c>
    </row>
    <row r="11" spans="1:43" ht="20.25" customHeight="1">
      <c r="A11" s="13" t="str">
        <f t="shared" si="0"/>
        <v/>
      </c>
      <c r="B11" s="14" t="s">
        <v>140</v>
      </c>
      <c r="C11" s="13" t="s">
        <v>50</v>
      </c>
      <c r="D11" s="15" t="str">
        <f t="shared" si="1"/>
        <v>X</v>
      </c>
      <c r="E11" s="15" t="str">
        <f t="shared" ref="E11:F11" si="10">IF(ISBLANK(X11), "", "X")</f>
        <v/>
      </c>
      <c r="F11" s="15" t="str">
        <f t="shared" si="10"/>
        <v>X</v>
      </c>
      <c r="G11" s="16" t="s">
        <v>141</v>
      </c>
      <c r="H11" s="16"/>
      <c r="I11" s="16" t="s">
        <v>142</v>
      </c>
      <c r="J11" s="16"/>
      <c r="K11" s="17"/>
      <c r="L11" s="17"/>
      <c r="M11" s="17"/>
      <c r="N11" s="18"/>
      <c r="O11" s="18"/>
      <c r="P11" s="17" t="s">
        <v>54</v>
      </c>
      <c r="Q11" s="18" t="s">
        <v>120</v>
      </c>
      <c r="R11" s="19"/>
      <c r="S11" s="19"/>
      <c r="T11" s="19"/>
      <c r="U11" s="19"/>
      <c r="V11" s="16" t="s">
        <v>143</v>
      </c>
      <c r="W11" s="16" t="s">
        <v>130</v>
      </c>
      <c r="X11" s="16"/>
      <c r="Y11" s="16" t="s">
        <v>144</v>
      </c>
      <c r="Z11" s="24"/>
      <c r="AA11" s="16" t="s">
        <v>145</v>
      </c>
      <c r="AB11" s="16" t="s">
        <v>146</v>
      </c>
      <c r="AC11" s="21"/>
      <c r="AD11" s="24" t="s">
        <v>147</v>
      </c>
      <c r="AE11" s="24"/>
      <c r="AF11" s="36"/>
      <c r="AG11" s="22"/>
      <c r="AH11" s="22"/>
      <c r="AI11" s="22"/>
      <c r="AJ11" s="23"/>
      <c r="AK11" s="24"/>
      <c r="AL11" s="24"/>
      <c r="AM11" s="24"/>
      <c r="AN11" s="38"/>
      <c r="AO11" s="36"/>
      <c r="AP11" s="44"/>
    </row>
    <row r="12" spans="1:43" ht="20.25" hidden="1" customHeight="1">
      <c r="A12" s="13" t="str">
        <f t="shared" si="0"/>
        <v/>
      </c>
      <c r="B12" s="14"/>
      <c r="C12" s="13" t="s">
        <v>50</v>
      </c>
      <c r="D12" s="15" t="str">
        <f t="shared" si="1"/>
        <v/>
      </c>
      <c r="E12" s="15" t="str">
        <f t="shared" ref="E12:F12" si="11">IF(ISBLANK(X12), "", "X")</f>
        <v/>
      </c>
      <c r="F12" s="15" t="str">
        <f t="shared" si="11"/>
        <v/>
      </c>
      <c r="G12" s="16" t="s">
        <v>148</v>
      </c>
      <c r="H12" s="16"/>
      <c r="I12" s="16" t="s">
        <v>149</v>
      </c>
      <c r="J12" s="16"/>
      <c r="K12" s="17"/>
      <c r="L12" s="17"/>
      <c r="M12" s="17" t="s">
        <v>54</v>
      </c>
      <c r="N12" s="18" t="s">
        <v>150</v>
      </c>
      <c r="O12" s="18"/>
      <c r="P12" s="17"/>
      <c r="Q12" s="18"/>
      <c r="R12" s="19"/>
      <c r="S12" s="19"/>
      <c r="T12" s="19">
        <v>40725</v>
      </c>
      <c r="U12" s="19">
        <v>41090</v>
      </c>
      <c r="V12" s="16" t="s">
        <v>151</v>
      </c>
      <c r="W12" s="16"/>
      <c r="X12" s="16"/>
      <c r="Y12" s="45"/>
      <c r="Z12" s="24" t="s">
        <v>152</v>
      </c>
      <c r="AA12" s="16" t="s">
        <v>153</v>
      </c>
      <c r="AB12" s="16" t="s">
        <v>154</v>
      </c>
      <c r="AC12" s="21" t="s">
        <v>155</v>
      </c>
      <c r="AD12" s="16"/>
      <c r="AE12" s="24"/>
      <c r="AF12" s="36"/>
      <c r="AG12" s="22"/>
      <c r="AH12" s="22"/>
      <c r="AI12" s="22"/>
      <c r="AJ12" s="23"/>
      <c r="AK12" s="24"/>
      <c r="AL12" s="24"/>
      <c r="AM12" s="24"/>
      <c r="AN12" s="24"/>
      <c r="AO12" s="36"/>
      <c r="AP12" s="37">
        <v>41940</v>
      </c>
      <c r="AQ12" s="114"/>
    </row>
    <row r="13" spans="1:43" ht="20.25" customHeight="1">
      <c r="A13" s="13" t="str">
        <f t="shared" si="0"/>
        <v/>
      </c>
      <c r="B13" s="14" t="s">
        <v>156</v>
      </c>
      <c r="C13" s="13" t="s">
        <v>60</v>
      </c>
      <c r="D13" s="15" t="str">
        <f t="shared" si="1"/>
        <v>X</v>
      </c>
      <c r="E13" s="15" t="str">
        <f t="shared" ref="E13:F13" si="12">IF(ISBLANK(X13), "", "X")</f>
        <v/>
      </c>
      <c r="F13" s="15" t="str">
        <f t="shared" si="12"/>
        <v>X</v>
      </c>
      <c r="G13" s="16" t="s">
        <v>157</v>
      </c>
      <c r="H13" s="16"/>
      <c r="I13" s="16" t="s">
        <v>158</v>
      </c>
      <c r="J13" s="16"/>
      <c r="K13" s="17"/>
      <c r="L13" s="17"/>
      <c r="M13" s="17" t="s">
        <v>54</v>
      </c>
      <c r="N13" s="18" t="s">
        <v>120</v>
      </c>
      <c r="O13" s="18"/>
      <c r="P13" s="17"/>
      <c r="Q13" s="18"/>
      <c r="R13" s="19"/>
      <c r="S13" s="19"/>
      <c r="T13" s="19">
        <v>40179</v>
      </c>
      <c r="U13" s="19">
        <v>40495</v>
      </c>
      <c r="V13" s="24" t="s">
        <v>54</v>
      </c>
      <c r="W13" s="16"/>
      <c r="X13" s="16"/>
      <c r="Y13" s="24" t="s">
        <v>159</v>
      </c>
      <c r="Z13" s="24" t="s">
        <v>54</v>
      </c>
      <c r="AA13" s="24" t="s">
        <v>54</v>
      </c>
      <c r="AB13" s="24" t="s">
        <v>54</v>
      </c>
      <c r="AC13" s="21" t="s">
        <v>54</v>
      </c>
      <c r="AD13" s="16" t="s">
        <v>160</v>
      </c>
      <c r="AE13" s="16"/>
      <c r="AF13" s="36" t="s">
        <v>161</v>
      </c>
      <c r="AG13" s="22" t="s">
        <v>162</v>
      </c>
      <c r="AH13" s="22" t="s">
        <v>163</v>
      </c>
      <c r="AI13" s="22" t="s">
        <v>164</v>
      </c>
      <c r="AJ13" s="23" t="s">
        <v>165</v>
      </c>
      <c r="AK13" s="24"/>
      <c r="AL13" s="24"/>
      <c r="AM13" s="24"/>
      <c r="AN13" s="38"/>
      <c r="AO13" s="36"/>
      <c r="AP13" s="37">
        <v>35762</v>
      </c>
    </row>
    <row r="14" spans="1:43" ht="20.25" customHeight="1">
      <c r="A14" s="13" t="str">
        <f t="shared" si="0"/>
        <v/>
      </c>
      <c r="B14" s="14"/>
      <c r="C14" s="13" t="s">
        <v>60</v>
      </c>
      <c r="D14" s="15" t="str">
        <f t="shared" si="1"/>
        <v>X</v>
      </c>
      <c r="E14" s="15" t="str">
        <f t="shared" ref="E14:F14" si="13">IF(ISBLANK(X14), "", "X")</f>
        <v>X</v>
      </c>
      <c r="F14" s="15" t="str">
        <f t="shared" si="13"/>
        <v/>
      </c>
      <c r="G14" s="16" t="s">
        <v>166</v>
      </c>
      <c r="H14" s="16"/>
      <c r="I14" s="16" t="s">
        <v>167</v>
      </c>
      <c r="J14" s="16"/>
      <c r="K14" s="17"/>
      <c r="L14" s="17" t="s">
        <v>54</v>
      </c>
      <c r="M14" s="17" t="s">
        <v>54</v>
      </c>
      <c r="N14" s="18"/>
      <c r="O14" s="18"/>
      <c r="P14" s="17"/>
      <c r="Q14" s="18"/>
      <c r="R14" s="43"/>
      <c r="S14" s="43"/>
      <c r="T14" s="43"/>
      <c r="U14" s="43"/>
      <c r="V14" s="16" t="s">
        <v>168</v>
      </c>
      <c r="W14" s="16"/>
      <c r="X14" s="31" t="s">
        <v>169</v>
      </c>
      <c r="Y14" s="16"/>
      <c r="Z14" s="16" t="s">
        <v>170</v>
      </c>
      <c r="AA14" s="16" t="s">
        <v>171</v>
      </c>
      <c r="AB14" s="16" t="s">
        <v>172</v>
      </c>
      <c r="AC14" s="21" t="s">
        <v>173</v>
      </c>
      <c r="AD14" s="16"/>
      <c r="AE14" s="39" t="s">
        <v>174</v>
      </c>
      <c r="AF14" s="36" t="s">
        <v>175</v>
      </c>
      <c r="AG14" s="22" t="s">
        <v>176</v>
      </c>
      <c r="AH14" s="22" t="s">
        <v>177</v>
      </c>
      <c r="AI14" s="22" t="s">
        <v>172</v>
      </c>
      <c r="AJ14" s="23" t="s">
        <v>178</v>
      </c>
      <c r="AK14" s="24"/>
      <c r="AL14" s="24"/>
      <c r="AM14" s="24"/>
      <c r="AN14" s="24"/>
      <c r="AO14" s="36"/>
      <c r="AP14" s="37">
        <v>41940</v>
      </c>
    </row>
    <row r="15" spans="1:43" ht="20.25" customHeight="1">
      <c r="A15" s="46"/>
      <c r="B15" s="26" t="s">
        <v>179</v>
      </c>
      <c r="C15" s="47"/>
      <c r="D15" s="15" t="str">
        <f t="shared" si="1"/>
        <v>X</v>
      </c>
      <c r="E15" s="15" t="str">
        <f t="shared" ref="E15:F15" si="14">IF(ISBLANK(X15), "", "X")</f>
        <v/>
      </c>
      <c r="F15" s="15" t="str">
        <f t="shared" si="14"/>
        <v>X</v>
      </c>
      <c r="G15" s="48" t="s">
        <v>180</v>
      </c>
      <c r="H15" s="48"/>
      <c r="I15" s="48" t="s">
        <v>181</v>
      </c>
      <c r="J15" s="48" t="s">
        <v>182</v>
      </c>
      <c r="K15" s="49"/>
      <c r="L15" s="49"/>
      <c r="M15" s="49"/>
      <c r="N15" s="50"/>
      <c r="O15" s="50"/>
      <c r="P15" s="49"/>
      <c r="Q15" s="50"/>
      <c r="R15" s="51"/>
      <c r="S15" s="51"/>
      <c r="T15" s="51"/>
      <c r="U15" s="51"/>
      <c r="V15" s="48"/>
      <c r="W15" s="48" t="s">
        <v>179</v>
      </c>
      <c r="X15" s="52"/>
      <c r="Y15" s="53" t="s">
        <v>183</v>
      </c>
      <c r="Z15" s="53" t="s">
        <v>184</v>
      </c>
      <c r="AA15" s="48" t="s">
        <v>185</v>
      </c>
      <c r="AB15" s="48" t="s">
        <v>186</v>
      </c>
      <c r="AC15" s="54" t="s">
        <v>187</v>
      </c>
      <c r="AD15" s="55"/>
      <c r="AE15" s="55"/>
      <c r="AF15" s="56"/>
      <c r="AG15" s="57"/>
      <c r="AH15" s="57"/>
      <c r="AI15" s="57"/>
      <c r="AJ15" s="58"/>
      <c r="AK15" s="59" t="str">
        <f>HYPERLINK("http://obits.dignitymemorial.com/dignity-memorial/obituary.aspx?n=Sherman-Axel&amp;lc=7015&amp;pid=171263503&amp;mid=6000664","http://obits.dignitymemorial.com/dignity-memorial/obituary.aspx?n=Sherman-Axel&amp;lc=7015&amp;pid=171263503&amp;mid=6000664")</f>
        <v>http://obits.dignitymemorial.com/dignity-memorial/obituary.aspx?n=Sherman-Axel&amp;lc=7015&amp;pid=171263503&amp;mid=6000664</v>
      </c>
      <c r="AL15" s="53"/>
      <c r="AM15" s="53"/>
      <c r="AN15" s="60"/>
      <c r="AO15" s="36"/>
      <c r="AP15" s="37">
        <v>41940</v>
      </c>
    </row>
    <row r="16" spans="1:43" ht="20.25" customHeight="1">
      <c r="A16" s="13" t="str">
        <f t="shared" ref="A16:A24" si="15">IF(COUNTIF($G$3:$G$472,G16)&gt;1,"Duplicate","")</f>
        <v/>
      </c>
      <c r="B16" s="26"/>
      <c r="C16" s="27" t="s">
        <v>60</v>
      </c>
      <c r="D16" s="15" t="str">
        <f t="shared" si="1"/>
        <v>X</v>
      </c>
      <c r="E16" s="15" t="str">
        <f t="shared" ref="E16:F16" si="16">IF(ISBLANK(X16), "", "X")</f>
        <v>X</v>
      </c>
      <c r="F16" s="15" t="str">
        <f t="shared" si="16"/>
        <v>X</v>
      </c>
      <c r="G16" s="20" t="s">
        <v>188</v>
      </c>
      <c r="H16" s="20"/>
      <c r="I16" s="20" t="s">
        <v>189</v>
      </c>
      <c r="J16" s="20"/>
      <c r="K16" s="28"/>
      <c r="L16" s="28"/>
      <c r="M16" s="28" t="s">
        <v>54</v>
      </c>
      <c r="N16" s="29" t="s">
        <v>190</v>
      </c>
      <c r="O16" s="29"/>
      <c r="P16" s="28"/>
      <c r="Q16" s="29"/>
      <c r="R16" s="30" t="s">
        <v>191</v>
      </c>
      <c r="S16" s="30" t="s">
        <v>192</v>
      </c>
      <c r="T16" s="30"/>
      <c r="U16" s="30"/>
      <c r="V16" s="20" t="s">
        <v>193</v>
      </c>
      <c r="W16" s="20" t="s">
        <v>194</v>
      </c>
      <c r="X16" s="40" t="s">
        <v>195</v>
      </c>
      <c r="Y16" s="20" t="s">
        <v>196</v>
      </c>
      <c r="Z16" s="20" t="s">
        <v>197</v>
      </c>
      <c r="AA16" s="20" t="s">
        <v>198</v>
      </c>
      <c r="AB16" s="20" t="s">
        <v>199</v>
      </c>
      <c r="AC16" s="41" t="s">
        <v>200</v>
      </c>
      <c r="AD16" s="16"/>
      <c r="AE16" s="24"/>
      <c r="AF16" s="36" t="s">
        <v>201</v>
      </c>
      <c r="AG16" s="36" t="s">
        <v>202</v>
      </c>
      <c r="AH16" s="36" t="s">
        <v>198</v>
      </c>
      <c r="AI16" s="22" t="s">
        <v>199</v>
      </c>
      <c r="AJ16" s="23" t="s">
        <v>203</v>
      </c>
      <c r="AK16" s="24" t="s">
        <v>204</v>
      </c>
      <c r="AL16" s="24" t="s">
        <v>205</v>
      </c>
      <c r="AM16" s="24" t="s">
        <v>58</v>
      </c>
      <c r="AN16" s="24">
        <v>54904</v>
      </c>
      <c r="AO16" s="36"/>
      <c r="AP16" s="37">
        <v>41940</v>
      </c>
    </row>
    <row r="17" spans="1:43" ht="20.25" hidden="1" customHeight="1">
      <c r="A17" s="13" t="str">
        <f t="shared" si="15"/>
        <v/>
      </c>
      <c r="B17" s="14"/>
      <c r="C17" s="13" t="s">
        <v>50</v>
      </c>
      <c r="D17" s="15" t="str">
        <f t="shared" si="1"/>
        <v/>
      </c>
      <c r="E17" s="15" t="str">
        <f t="shared" ref="E17:F17" si="17">IF(ISBLANK(X17), "", "X")</f>
        <v/>
      </c>
      <c r="F17" s="15" t="str">
        <f t="shared" si="17"/>
        <v/>
      </c>
      <c r="G17" s="16" t="s">
        <v>206</v>
      </c>
      <c r="H17" s="16"/>
      <c r="I17" s="16" t="s">
        <v>207</v>
      </c>
      <c r="J17" s="16"/>
      <c r="K17" s="17"/>
      <c r="L17" s="17" t="s">
        <v>54</v>
      </c>
      <c r="M17" s="17"/>
      <c r="N17" s="18"/>
      <c r="O17" s="18"/>
      <c r="P17" s="17"/>
      <c r="Q17" s="18"/>
      <c r="R17" s="43"/>
      <c r="S17" s="43"/>
      <c r="T17" s="43"/>
      <c r="U17" s="43"/>
      <c r="V17" s="16"/>
      <c r="W17" s="16"/>
      <c r="X17" s="16"/>
      <c r="Y17" s="16"/>
      <c r="Z17" s="16" t="s">
        <v>208</v>
      </c>
      <c r="AA17" s="16" t="s">
        <v>133</v>
      </c>
      <c r="AB17" s="16" t="s">
        <v>58</v>
      </c>
      <c r="AC17" s="21" t="s">
        <v>209</v>
      </c>
      <c r="AD17" s="16"/>
      <c r="AE17" s="16"/>
      <c r="AF17" s="36"/>
      <c r="AG17" s="22"/>
      <c r="AH17" s="22"/>
      <c r="AI17" s="22"/>
      <c r="AJ17" s="23"/>
      <c r="AK17" s="24"/>
      <c r="AL17" s="24"/>
      <c r="AM17" s="24"/>
      <c r="AN17" s="24"/>
      <c r="AO17" s="36"/>
      <c r="AP17" s="37">
        <v>41940</v>
      </c>
    </row>
    <row r="18" spans="1:43" ht="20.25" hidden="1" customHeight="1">
      <c r="A18" s="13" t="str">
        <f t="shared" si="15"/>
        <v/>
      </c>
      <c r="B18" s="14"/>
      <c r="C18" s="13" t="s">
        <v>50</v>
      </c>
      <c r="D18" s="15" t="str">
        <f t="shared" si="1"/>
        <v/>
      </c>
      <c r="E18" s="15" t="str">
        <f t="shared" ref="E18:F18" si="18">IF(ISBLANK(X18), "", "X")</f>
        <v/>
      </c>
      <c r="F18" s="15" t="str">
        <f t="shared" si="18"/>
        <v/>
      </c>
      <c r="G18" s="16" t="s">
        <v>210</v>
      </c>
      <c r="H18" s="16"/>
      <c r="I18" s="16" t="s">
        <v>211</v>
      </c>
      <c r="J18" s="16"/>
      <c r="K18" s="17" t="s">
        <v>54</v>
      </c>
      <c r="L18" s="17" t="s">
        <v>54</v>
      </c>
      <c r="M18" s="17" t="s">
        <v>54</v>
      </c>
      <c r="N18" s="18" t="s">
        <v>212</v>
      </c>
      <c r="O18" s="18"/>
      <c r="P18" s="17"/>
      <c r="Q18" s="18"/>
      <c r="R18" s="43"/>
      <c r="S18" s="43"/>
      <c r="T18" s="43"/>
      <c r="U18" s="43"/>
      <c r="V18" s="16"/>
      <c r="W18" s="16"/>
      <c r="X18" s="24"/>
      <c r="Y18" s="24"/>
      <c r="Z18" s="24" t="s">
        <v>213</v>
      </c>
      <c r="AA18" s="16" t="s">
        <v>214</v>
      </c>
      <c r="AB18" s="16" t="s">
        <v>215</v>
      </c>
      <c r="AC18" s="38" t="s">
        <v>216</v>
      </c>
      <c r="AD18" s="16"/>
      <c r="AE18" s="16"/>
      <c r="AF18" s="22"/>
      <c r="AG18" s="22"/>
      <c r="AH18" s="22"/>
      <c r="AI18" s="22"/>
      <c r="AJ18" s="23"/>
      <c r="AK18" s="24"/>
      <c r="AL18" s="24"/>
      <c r="AM18" s="24"/>
      <c r="AN18" s="24"/>
      <c r="AO18" s="36"/>
      <c r="AP18" s="37">
        <v>41940</v>
      </c>
    </row>
    <row r="19" spans="1:43" ht="20.25" customHeight="1">
      <c r="A19" s="13" t="str">
        <f t="shared" si="15"/>
        <v/>
      </c>
      <c r="B19" s="14"/>
      <c r="C19" s="13" t="s">
        <v>60</v>
      </c>
      <c r="D19" s="15" t="str">
        <f t="shared" si="1"/>
        <v>X</v>
      </c>
      <c r="E19" s="15" t="str">
        <f t="shared" ref="E19:F19" si="19">IF(ISBLANK(X19), "", "X")</f>
        <v>X</v>
      </c>
      <c r="F19" s="15" t="str">
        <f t="shared" si="19"/>
        <v>X</v>
      </c>
      <c r="G19" s="16" t="s">
        <v>217</v>
      </c>
      <c r="H19" s="16"/>
      <c r="I19" s="16" t="s">
        <v>218</v>
      </c>
      <c r="J19" s="16"/>
      <c r="K19" s="17"/>
      <c r="L19" s="17"/>
      <c r="M19" s="17" t="s">
        <v>54</v>
      </c>
      <c r="N19" s="18" t="s">
        <v>219</v>
      </c>
      <c r="O19" s="18"/>
      <c r="P19" s="17"/>
      <c r="Q19" s="18"/>
      <c r="R19" s="19"/>
      <c r="S19" s="19"/>
      <c r="T19" s="19">
        <v>41091</v>
      </c>
      <c r="U19" s="19">
        <v>41455</v>
      </c>
      <c r="V19" s="16" t="s">
        <v>220</v>
      </c>
      <c r="W19" s="16" t="s">
        <v>221</v>
      </c>
      <c r="X19" s="24" t="s">
        <v>222</v>
      </c>
      <c r="Y19" s="40" t="s">
        <v>223</v>
      </c>
      <c r="Z19" s="16" t="s">
        <v>224</v>
      </c>
      <c r="AA19" s="16" t="s">
        <v>225</v>
      </c>
      <c r="AB19" s="16" t="s">
        <v>226</v>
      </c>
      <c r="AC19" s="21" t="s">
        <v>227</v>
      </c>
      <c r="AD19" s="16"/>
      <c r="AE19" s="16"/>
      <c r="AF19" s="36"/>
      <c r="AG19" s="36" t="s">
        <v>228</v>
      </c>
      <c r="AH19" s="36" t="s">
        <v>225</v>
      </c>
      <c r="AI19" s="22" t="s">
        <v>226</v>
      </c>
      <c r="AJ19" s="23" t="s">
        <v>227</v>
      </c>
      <c r="AK19" s="16"/>
      <c r="AL19" s="16"/>
      <c r="AM19" s="16"/>
      <c r="AN19" s="16"/>
      <c r="AO19" s="36"/>
      <c r="AP19" s="37">
        <v>41940</v>
      </c>
    </row>
    <row r="20" spans="1:43" ht="20.25" customHeight="1">
      <c r="A20" s="13" t="str">
        <f t="shared" si="15"/>
        <v/>
      </c>
      <c r="B20" s="14"/>
      <c r="C20" s="13" t="s">
        <v>60</v>
      </c>
      <c r="D20" s="15" t="str">
        <f t="shared" si="1"/>
        <v>X</v>
      </c>
      <c r="E20" s="15" t="str">
        <f t="shared" ref="E20:F20" si="20">IF(ISBLANK(X20), "", "X")</f>
        <v>X</v>
      </c>
      <c r="F20" s="15" t="str">
        <f t="shared" si="20"/>
        <v>X</v>
      </c>
      <c r="G20" s="16" t="s">
        <v>229</v>
      </c>
      <c r="H20" s="16"/>
      <c r="I20" s="16" t="s">
        <v>230</v>
      </c>
      <c r="J20" s="16"/>
      <c r="K20" s="17"/>
      <c r="L20" s="17"/>
      <c r="M20" s="17" t="s">
        <v>54</v>
      </c>
      <c r="N20" s="18"/>
      <c r="O20" s="18"/>
      <c r="P20" s="17"/>
      <c r="Q20" s="18"/>
      <c r="R20" s="43"/>
      <c r="S20" s="43"/>
      <c r="T20" s="43"/>
      <c r="U20" s="43"/>
      <c r="V20" s="16" t="s">
        <v>231</v>
      </c>
      <c r="W20" s="16" t="s">
        <v>221</v>
      </c>
      <c r="X20" s="24" t="s">
        <v>232</v>
      </c>
      <c r="Y20" s="16" t="s">
        <v>233</v>
      </c>
      <c r="Z20" s="16" t="s">
        <v>234</v>
      </c>
      <c r="AA20" s="16" t="s">
        <v>235</v>
      </c>
      <c r="AB20" s="16" t="s">
        <v>236</v>
      </c>
      <c r="AC20" s="21" t="s">
        <v>237</v>
      </c>
      <c r="AD20" s="16"/>
      <c r="AE20" s="16" t="s">
        <v>238</v>
      </c>
      <c r="AF20" s="36"/>
      <c r="AG20" s="22" t="s">
        <v>239</v>
      </c>
      <c r="AH20" s="22" t="s">
        <v>235</v>
      </c>
      <c r="AI20" s="22" t="s">
        <v>236</v>
      </c>
      <c r="AJ20" s="23" t="s">
        <v>240</v>
      </c>
      <c r="AK20" s="24"/>
      <c r="AL20" s="24"/>
      <c r="AM20" s="24"/>
      <c r="AN20" s="24"/>
      <c r="AO20" s="36"/>
      <c r="AP20" s="37">
        <v>41940</v>
      </c>
    </row>
    <row r="21" spans="1:43" ht="20.25" customHeight="1">
      <c r="A21" s="13" t="str">
        <f t="shared" si="15"/>
        <v/>
      </c>
      <c r="B21" s="14"/>
      <c r="C21" s="13" t="s">
        <v>50</v>
      </c>
      <c r="D21" s="15" t="str">
        <f t="shared" si="1"/>
        <v>X</v>
      </c>
      <c r="E21" s="15" t="str">
        <f t="shared" ref="E21:F21" si="21">IF(ISBLANK(X21), "", "X")</f>
        <v>X</v>
      </c>
      <c r="F21" s="15" t="str">
        <f t="shared" si="21"/>
        <v/>
      </c>
      <c r="G21" s="16" t="s">
        <v>241</v>
      </c>
      <c r="H21" s="16"/>
      <c r="I21" s="16" t="s">
        <v>52</v>
      </c>
      <c r="J21" s="16"/>
      <c r="K21" s="17"/>
      <c r="L21" s="17"/>
      <c r="M21" s="17" t="s">
        <v>54</v>
      </c>
      <c r="N21" s="18" t="s">
        <v>120</v>
      </c>
      <c r="O21" s="18"/>
      <c r="P21" s="17"/>
      <c r="Q21" s="18"/>
      <c r="R21" s="43"/>
      <c r="S21" s="43"/>
      <c r="T21" s="43"/>
      <c r="U21" s="43"/>
      <c r="V21" s="16" t="s">
        <v>242</v>
      </c>
      <c r="W21" s="16" t="s">
        <v>194</v>
      </c>
      <c r="X21" s="16" t="s">
        <v>243</v>
      </c>
      <c r="Y21" s="16"/>
      <c r="Z21" s="40" t="s">
        <v>244</v>
      </c>
      <c r="AA21" s="16" t="s">
        <v>245</v>
      </c>
      <c r="AB21" s="16" t="s">
        <v>246</v>
      </c>
      <c r="AC21" s="21" t="s">
        <v>247</v>
      </c>
      <c r="AD21" s="16"/>
      <c r="AE21" s="16"/>
      <c r="AF21" s="36"/>
      <c r="AG21" s="22"/>
      <c r="AH21" s="22"/>
      <c r="AI21" s="22"/>
      <c r="AJ21" s="23"/>
      <c r="AK21" s="24"/>
      <c r="AL21" s="24"/>
      <c r="AM21" s="24"/>
      <c r="AN21" s="24"/>
      <c r="AO21" s="36"/>
      <c r="AP21" s="37">
        <v>41940</v>
      </c>
    </row>
    <row r="22" spans="1:43" ht="20.25" customHeight="1">
      <c r="A22" s="13" t="str">
        <f t="shared" si="15"/>
        <v/>
      </c>
      <c r="B22" s="26"/>
      <c r="C22" s="27" t="s">
        <v>50</v>
      </c>
      <c r="D22" s="15" t="str">
        <f t="shared" si="1"/>
        <v>X</v>
      </c>
      <c r="E22" s="15" t="str">
        <f t="shared" ref="E22:F22" si="22">IF(ISBLANK(X22), "", "X")</f>
        <v/>
      </c>
      <c r="F22" s="15" t="str">
        <f t="shared" si="22"/>
        <v>X</v>
      </c>
      <c r="G22" s="20" t="s">
        <v>248</v>
      </c>
      <c r="H22" s="20"/>
      <c r="I22" s="20" t="s">
        <v>249</v>
      </c>
      <c r="J22" s="20"/>
      <c r="K22" s="28"/>
      <c r="L22" s="28"/>
      <c r="M22" s="28" t="s">
        <v>54</v>
      </c>
      <c r="N22" s="29" t="s">
        <v>94</v>
      </c>
      <c r="O22" s="29"/>
      <c r="P22" s="28"/>
      <c r="Q22" s="29"/>
      <c r="R22" s="30" t="s">
        <v>250</v>
      </c>
      <c r="S22" s="30" t="s">
        <v>251</v>
      </c>
      <c r="T22" s="30"/>
      <c r="U22" s="30"/>
      <c r="V22" s="20" t="s">
        <v>252</v>
      </c>
      <c r="W22" s="20" t="s">
        <v>221</v>
      </c>
      <c r="X22" s="24"/>
      <c r="Y22" s="20" t="s">
        <v>253</v>
      </c>
      <c r="Z22" s="45" t="s">
        <v>254</v>
      </c>
      <c r="AA22" s="20" t="s">
        <v>255</v>
      </c>
      <c r="AB22" s="20" t="s">
        <v>256</v>
      </c>
      <c r="AC22" s="41" t="s">
        <v>257</v>
      </c>
      <c r="AD22" s="16"/>
      <c r="AE22" s="16"/>
      <c r="AF22" s="36"/>
      <c r="AG22" s="22"/>
      <c r="AH22" s="22"/>
      <c r="AI22" s="22"/>
      <c r="AJ22" s="23"/>
      <c r="AK22" s="24"/>
      <c r="AL22" s="24"/>
      <c r="AM22" s="24"/>
      <c r="AN22" s="24"/>
      <c r="AO22" s="36"/>
      <c r="AP22" s="37">
        <v>41940</v>
      </c>
    </row>
    <row r="23" spans="1:43" ht="20.25" customHeight="1">
      <c r="A23" s="13" t="str">
        <f t="shared" si="15"/>
        <v/>
      </c>
      <c r="B23" s="14"/>
      <c r="C23" s="13" t="s">
        <v>60</v>
      </c>
      <c r="D23" s="15" t="str">
        <f t="shared" si="1"/>
        <v>X</v>
      </c>
      <c r="E23" s="15" t="str">
        <f t="shared" ref="E23:F23" si="23">IF(ISBLANK(X23), "", "X")</f>
        <v>X</v>
      </c>
      <c r="F23" s="15" t="str">
        <f t="shared" si="23"/>
        <v/>
      </c>
      <c r="G23" s="16" t="s">
        <v>258</v>
      </c>
      <c r="H23" s="16"/>
      <c r="I23" s="16" t="s">
        <v>259</v>
      </c>
      <c r="J23" s="16"/>
      <c r="K23" s="17"/>
      <c r="L23" s="17" t="s">
        <v>54</v>
      </c>
      <c r="M23" s="17"/>
      <c r="N23" s="18"/>
      <c r="O23" s="18"/>
      <c r="P23" s="17"/>
      <c r="Q23" s="18"/>
      <c r="R23" s="43"/>
      <c r="S23" s="43"/>
      <c r="T23" s="43"/>
      <c r="U23" s="43"/>
      <c r="V23" s="16" t="s">
        <v>260</v>
      </c>
      <c r="W23" s="16" t="s">
        <v>221</v>
      </c>
      <c r="X23" s="40" t="s">
        <v>261</v>
      </c>
      <c r="Y23" s="16"/>
      <c r="Z23" s="24" t="s">
        <v>262</v>
      </c>
      <c r="AA23" s="16" t="s">
        <v>263</v>
      </c>
      <c r="AB23" s="16" t="s">
        <v>58</v>
      </c>
      <c r="AC23" s="21" t="s">
        <v>264</v>
      </c>
      <c r="AD23" s="24"/>
      <c r="AE23" s="24" t="s">
        <v>265</v>
      </c>
      <c r="AF23" s="36"/>
      <c r="AG23" s="22" t="s">
        <v>266</v>
      </c>
      <c r="AH23" s="22" t="s">
        <v>263</v>
      </c>
      <c r="AI23" s="22" t="s">
        <v>58</v>
      </c>
      <c r="AJ23" s="23" t="s">
        <v>267</v>
      </c>
      <c r="AK23" s="24"/>
      <c r="AL23" s="24"/>
      <c r="AM23" s="24"/>
      <c r="AN23" s="24"/>
      <c r="AO23" s="36"/>
      <c r="AP23" s="37">
        <v>41940</v>
      </c>
    </row>
    <row r="24" spans="1:43" ht="20.25" hidden="1" customHeight="1">
      <c r="A24" s="13" t="str">
        <f t="shared" si="15"/>
        <v/>
      </c>
      <c r="B24" s="14"/>
      <c r="C24" s="13" t="s">
        <v>50</v>
      </c>
      <c r="D24" s="15" t="str">
        <f t="shared" si="1"/>
        <v/>
      </c>
      <c r="E24" s="15" t="str">
        <f t="shared" ref="E24:F24" si="24">IF(ISBLANK(X24), "", "X")</f>
        <v/>
      </c>
      <c r="F24" s="15" t="str">
        <f t="shared" si="24"/>
        <v/>
      </c>
      <c r="G24" s="16" t="s">
        <v>268</v>
      </c>
      <c r="H24" s="16"/>
      <c r="I24" s="16" t="s">
        <v>269</v>
      </c>
      <c r="J24" s="16"/>
      <c r="K24" s="17"/>
      <c r="L24" s="17"/>
      <c r="M24" s="17" t="s">
        <v>54</v>
      </c>
      <c r="N24" s="18" t="s">
        <v>85</v>
      </c>
      <c r="O24" s="18"/>
      <c r="P24" s="17"/>
      <c r="Q24" s="18"/>
      <c r="R24" s="19"/>
      <c r="S24" s="19"/>
      <c r="T24" s="19">
        <v>41091</v>
      </c>
      <c r="U24" s="19">
        <v>41455</v>
      </c>
      <c r="V24" s="16" t="s">
        <v>270</v>
      </c>
      <c r="W24" s="16"/>
      <c r="X24" s="16"/>
      <c r="Y24" s="45"/>
      <c r="Z24" s="24" t="s">
        <v>271</v>
      </c>
      <c r="AA24" s="16" t="s">
        <v>272</v>
      </c>
      <c r="AB24" s="16" t="s">
        <v>273</v>
      </c>
      <c r="AC24" s="21" t="s">
        <v>274</v>
      </c>
      <c r="AD24" s="24"/>
      <c r="AE24" s="24"/>
      <c r="AF24" s="36"/>
      <c r="AG24" s="22"/>
      <c r="AH24" s="22"/>
      <c r="AI24" s="22"/>
      <c r="AJ24" s="23"/>
      <c r="AK24" s="24"/>
      <c r="AL24" s="24"/>
      <c r="AM24" s="24"/>
      <c r="AN24" s="24"/>
      <c r="AO24" s="36"/>
      <c r="AP24" s="37"/>
    </row>
    <row r="25" spans="1:43" ht="20.25" customHeight="1">
      <c r="A25" s="13"/>
      <c r="B25" s="14"/>
      <c r="C25" s="13"/>
      <c r="D25" s="15" t="str">
        <f t="shared" si="1"/>
        <v>X</v>
      </c>
      <c r="E25" s="15" t="str">
        <f t="shared" ref="E25:F25" si="25">IF(ISBLANK(X25), "", "X")</f>
        <v>X</v>
      </c>
      <c r="F25" s="15" t="str">
        <f t="shared" si="25"/>
        <v/>
      </c>
      <c r="G25" s="16" t="s">
        <v>275</v>
      </c>
      <c r="H25" s="16"/>
      <c r="I25" s="16" t="s">
        <v>276</v>
      </c>
      <c r="J25" s="16"/>
      <c r="K25" s="17"/>
      <c r="L25" s="17"/>
      <c r="M25" s="17"/>
      <c r="N25" s="18"/>
      <c r="O25" s="18"/>
      <c r="P25" s="17"/>
      <c r="Q25" s="18"/>
      <c r="R25" s="19"/>
      <c r="S25" s="19"/>
      <c r="T25" s="19"/>
      <c r="U25" s="19"/>
      <c r="V25" s="16"/>
      <c r="W25" s="16"/>
      <c r="X25" s="16" t="s">
        <v>277</v>
      </c>
      <c r="Y25" s="45"/>
      <c r="Z25" s="24"/>
      <c r="AA25" s="16"/>
      <c r="AB25" s="16"/>
      <c r="AC25" s="21"/>
      <c r="AD25" s="16"/>
      <c r="AE25" s="16"/>
      <c r="AF25" s="36">
        <v>7155513463</v>
      </c>
      <c r="AG25" s="22" t="s">
        <v>278</v>
      </c>
      <c r="AH25" s="22" t="s">
        <v>279</v>
      </c>
      <c r="AI25" s="22" t="s">
        <v>58</v>
      </c>
      <c r="AJ25" s="23" t="s">
        <v>280</v>
      </c>
      <c r="AK25" s="24"/>
      <c r="AL25" s="24"/>
      <c r="AM25" s="24"/>
      <c r="AN25" s="24"/>
      <c r="AO25" s="36"/>
      <c r="AP25" s="37">
        <v>41940</v>
      </c>
    </row>
    <row r="26" spans="1:43" ht="20.25" customHeight="1">
      <c r="A26" s="13" t="str">
        <f t="shared" ref="A26:A30" si="26">IF(COUNTIF($G$3:$G$472,G26)&gt;1,"Duplicate","")</f>
        <v/>
      </c>
      <c r="B26" s="14"/>
      <c r="C26" s="13" t="s">
        <v>60</v>
      </c>
      <c r="D26" s="15" t="str">
        <f t="shared" si="1"/>
        <v>X</v>
      </c>
      <c r="E26" s="15" t="str">
        <f t="shared" ref="E26:F26" si="27">IF(ISBLANK(X26), "", "X")</f>
        <v/>
      </c>
      <c r="F26" s="15" t="str">
        <f t="shared" si="27"/>
        <v>X</v>
      </c>
      <c r="G26" s="16" t="s">
        <v>281</v>
      </c>
      <c r="H26" s="16"/>
      <c r="I26" s="16" t="s">
        <v>259</v>
      </c>
      <c r="J26" s="16"/>
      <c r="K26" s="17"/>
      <c r="L26" s="17"/>
      <c r="M26" s="17" t="s">
        <v>54</v>
      </c>
      <c r="N26" s="18"/>
      <c r="O26" s="18"/>
      <c r="P26" s="17"/>
      <c r="Q26" s="18"/>
      <c r="R26" s="43"/>
      <c r="S26" s="43"/>
      <c r="T26" s="43"/>
      <c r="U26" s="43"/>
      <c r="V26" s="16"/>
      <c r="W26" s="16"/>
      <c r="X26" s="16"/>
      <c r="Y26" s="40" t="s">
        <v>282</v>
      </c>
      <c r="Z26" s="24" t="s">
        <v>283</v>
      </c>
      <c r="AA26" s="16" t="s">
        <v>284</v>
      </c>
      <c r="AB26" s="16" t="s">
        <v>285</v>
      </c>
      <c r="AC26" s="21" t="s">
        <v>286</v>
      </c>
      <c r="AD26" s="16"/>
      <c r="AE26" s="16"/>
      <c r="AF26" s="36" t="s">
        <v>287</v>
      </c>
      <c r="AG26" s="22" t="s">
        <v>288</v>
      </c>
      <c r="AH26" s="22" t="s">
        <v>284</v>
      </c>
      <c r="AI26" s="22" t="s">
        <v>285</v>
      </c>
      <c r="AJ26" s="23" t="s">
        <v>289</v>
      </c>
      <c r="AK26" s="24"/>
      <c r="AL26" s="24"/>
      <c r="AM26" s="24"/>
      <c r="AN26" s="24"/>
      <c r="AO26" s="36"/>
      <c r="AP26" s="37">
        <v>41940</v>
      </c>
    </row>
    <row r="27" spans="1:43" ht="20.25" hidden="1" customHeight="1">
      <c r="A27" s="13" t="str">
        <f t="shared" si="26"/>
        <v/>
      </c>
      <c r="B27" s="14"/>
      <c r="C27" s="13"/>
      <c r="D27" s="15"/>
      <c r="E27" s="15"/>
      <c r="F27" s="15"/>
      <c r="G27" s="16" t="s">
        <v>290</v>
      </c>
      <c r="H27" s="16"/>
      <c r="I27" s="16" t="s">
        <v>291</v>
      </c>
      <c r="J27" s="16"/>
      <c r="K27" s="17"/>
      <c r="L27" s="17"/>
      <c r="M27" s="17" t="s">
        <v>292</v>
      </c>
      <c r="N27" s="18" t="s">
        <v>85</v>
      </c>
      <c r="O27" s="18"/>
      <c r="P27" s="17"/>
      <c r="Q27" s="18"/>
      <c r="R27" s="43"/>
      <c r="S27" s="43"/>
      <c r="T27" s="43">
        <v>41821</v>
      </c>
      <c r="U27" s="43">
        <v>42195</v>
      </c>
      <c r="V27" s="16" t="s">
        <v>293</v>
      </c>
      <c r="W27" s="16"/>
      <c r="X27" s="16"/>
      <c r="Y27" s="16"/>
      <c r="Z27" s="16"/>
      <c r="AA27" s="16"/>
      <c r="AB27" s="16"/>
      <c r="AC27" s="21"/>
      <c r="AD27" s="16"/>
      <c r="AE27" s="31"/>
      <c r="AF27" s="36"/>
      <c r="AG27" s="22" t="s">
        <v>294</v>
      </c>
      <c r="AH27" s="22" t="s">
        <v>235</v>
      </c>
      <c r="AI27" s="22" t="s">
        <v>236</v>
      </c>
      <c r="AJ27" s="23" t="s">
        <v>295</v>
      </c>
      <c r="AK27" s="24"/>
      <c r="AL27" s="24"/>
      <c r="AM27" s="24"/>
      <c r="AN27" s="24"/>
      <c r="AO27" s="36"/>
      <c r="AP27" s="37">
        <v>41940</v>
      </c>
    </row>
    <row r="28" spans="1:43" ht="20.25" customHeight="1">
      <c r="A28" s="13" t="str">
        <f t="shared" si="26"/>
        <v/>
      </c>
      <c r="B28" s="26"/>
      <c r="C28" s="27" t="s">
        <v>50</v>
      </c>
      <c r="D28" s="15" t="str">
        <f t="shared" ref="D28:D40" si="28">IF(AND(ISBLANK(X28),ISBLANK(Y28)), "", "X")</f>
        <v>X</v>
      </c>
      <c r="E28" s="15" t="str">
        <f t="shared" ref="E28:F28" si="29">IF(ISBLANK(X28), "", "X")</f>
        <v/>
      </c>
      <c r="F28" s="15" t="str">
        <f t="shared" si="29"/>
        <v>X</v>
      </c>
      <c r="G28" s="20" t="s">
        <v>296</v>
      </c>
      <c r="H28" s="20"/>
      <c r="I28" s="20" t="s">
        <v>52</v>
      </c>
      <c r="J28" s="20"/>
      <c r="K28" s="28"/>
      <c r="L28" s="28" t="s">
        <v>54</v>
      </c>
      <c r="M28" s="28"/>
      <c r="N28" s="29" t="s">
        <v>297</v>
      </c>
      <c r="O28" s="29"/>
      <c r="P28" s="28"/>
      <c r="Q28" s="29"/>
      <c r="R28" s="30" t="s">
        <v>298</v>
      </c>
      <c r="S28" s="30" t="s">
        <v>251</v>
      </c>
      <c r="T28" s="30"/>
      <c r="U28" s="30"/>
      <c r="V28" s="20" t="s">
        <v>299</v>
      </c>
      <c r="W28" s="20" t="s">
        <v>221</v>
      </c>
      <c r="X28" s="16"/>
      <c r="Y28" s="20" t="s">
        <v>300</v>
      </c>
      <c r="Z28" s="40" t="s">
        <v>301</v>
      </c>
      <c r="AA28" s="20" t="s">
        <v>302</v>
      </c>
      <c r="AB28" s="20" t="s">
        <v>246</v>
      </c>
      <c r="AC28" s="41" t="s">
        <v>303</v>
      </c>
      <c r="AD28" s="16"/>
      <c r="AE28" s="24"/>
      <c r="AF28" s="36"/>
      <c r="AG28" s="22"/>
      <c r="AH28" s="22"/>
      <c r="AI28" s="22"/>
      <c r="AJ28" s="23"/>
      <c r="AK28" s="24"/>
      <c r="AL28" s="24"/>
      <c r="AM28" s="24"/>
      <c r="AN28" s="24"/>
      <c r="AO28" s="36"/>
      <c r="AP28" s="37"/>
      <c r="AQ28" s="114"/>
    </row>
    <row r="29" spans="1:43" ht="20.25" hidden="1" customHeight="1">
      <c r="A29" s="13" t="str">
        <f t="shared" si="26"/>
        <v/>
      </c>
      <c r="B29" s="14"/>
      <c r="C29" s="13" t="s">
        <v>60</v>
      </c>
      <c r="D29" s="15" t="str">
        <f t="shared" si="28"/>
        <v/>
      </c>
      <c r="E29" s="15" t="str">
        <f t="shared" ref="E29:F29" si="30">IF(ISBLANK(X29), "", "X")</f>
        <v/>
      </c>
      <c r="F29" s="15" t="str">
        <f t="shared" si="30"/>
        <v/>
      </c>
      <c r="G29" s="16" t="s">
        <v>304</v>
      </c>
      <c r="H29" s="16"/>
      <c r="I29" s="16" t="s">
        <v>305</v>
      </c>
      <c r="J29" s="16"/>
      <c r="K29" s="17"/>
      <c r="L29" s="17" t="s">
        <v>54</v>
      </c>
      <c r="M29" s="17" t="s">
        <v>54</v>
      </c>
      <c r="N29" s="18" t="s">
        <v>85</v>
      </c>
      <c r="O29" s="18"/>
      <c r="P29" s="17"/>
      <c r="Q29" s="18"/>
      <c r="R29" s="43"/>
      <c r="S29" s="43"/>
      <c r="T29" s="43"/>
      <c r="U29" s="43"/>
      <c r="V29" s="16" t="s">
        <v>306</v>
      </c>
      <c r="W29" s="16" t="s">
        <v>221</v>
      </c>
      <c r="X29" s="16"/>
      <c r="Y29" s="16"/>
      <c r="Z29" s="16" t="s">
        <v>307</v>
      </c>
      <c r="AA29" s="16" t="s">
        <v>308</v>
      </c>
      <c r="AB29" s="16" t="s">
        <v>80</v>
      </c>
      <c r="AC29" s="21" t="s">
        <v>309</v>
      </c>
      <c r="AD29" s="16"/>
      <c r="AE29" s="40" t="s">
        <v>310</v>
      </c>
      <c r="AF29" s="36"/>
      <c r="AG29" s="22"/>
      <c r="AH29" s="22"/>
      <c r="AI29" s="22"/>
      <c r="AJ29" s="23"/>
      <c r="AK29" s="24"/>
      <c r="AL29" s="24"/>
      <c r="AM29" s="24"/>
      <c r="AN29" s="24"/>
      <c r="AO29" s="61" t="str">
        <f>HYPERLINK("http://www.linkedin.com/pub/jennifer-bergin/b/2a1/774","www.linkedin.com/pub/jennifer-bergin/b/2a1/774")</f>
        <v>www.linkedin.com/pub/jennifer-bergin/b/2a1/774</v>
      </c>
      <c r="AP29" s="37">
        <v>41911</v>
      </c>
    </row>
    <row r="30" spans="1:43" ht="20.25" customHeight="1">
      <c r="A30" s="13" t="str">
        <f t="shared" si="26"/>
        <v/>
      </c>
      <c r="B30" s="26"/>
      <c r="C30" s="27" t="s">
        <v>60</v>
      </c>
      <c r="D30" s="15" t="str">
        <f t="shared" si="28"/>
        <v>X</v>
      </c>
      <c r="E30" s="15" t="str">
        <f t="shared" ref="E30:F30" si="31">IF(ISBLANK(X30), "", "X")</f>
        <v/>
      </c>
      <c r="F30" s="15" t="str">
        <f t="shared" si="31"/>
        <v>X</v>
      </c>
      <c r="G30" s="20" t="s">
        <v>311</v>
      </c>
      <c r="H30" s="20"/>
      <c r="I30" s="20" t="s">
        <v>312</v>
      </c>
      <c r="J30" s="20"/>
      <c r="K30" s="28"/>
      <c r="L30" s="28" t="s">
        <v>54</v>
      </c>
      <c r="M30" s="28"/>
      <c r="N30" s="29" t="s">
        <v>313</v>
      </c>
      <c r="O30" s="29"/>
      <c r="P30" s="28"/>
      <c r="Q30" s="29"/>
      <c r="R30" s="30" t="s">
        <v>314</v>
      </c>
      <c r="S30" s="30" t="s">
        <v>192</v>
      </c>
      <c r="T30" s="30"/>
      <c r="U30" s="30"/>
      <c r="V30" s="20" t="s">
        <v>315</v>
      </c>
      <c r="W30" s="20" t="s">
        <v>316</v>
      </c>
      <c r="X30" s="16"/>
      <c r="Y30" s="20" t="s">
        <v>317</v>
      </c>
      <c r="Z30" s="16" t="s">
        <v>318</v>
      </c>
      <c r="AA30" s="20" t="s">
        <v>319</v>
      </c>
      <c r="AB30" s="20" t="s">
        <v>58</v>
      </c>
      <c r="AC30" s="41" t="s">
        <v>320</v>
      </c>
      <c r="AD30" s="16"/>
      <c r="AE30" s="16" t="s">
        <v>321</v>
      </c>
      <c r="AF30" s="36"/>
      <c r="AG30" s="22" t="s">
        <v>322</v>
      </c>
      <c r="AH30" s="22" t="s">
        <v>323</v>
      </c>
      <c r="AI30" s="22" t="s">
        <v>58</v>
      </c>
      <c r="AJ30" s="23" t="s">
        <v>324</v>
      </c>
      <c r="AK30" s="24"/>
      <c r="AL30" s="24"/>
      <c r="AM30" s="24"/>
      <c r="AN30" s="38"/>
      <c r="AO30" s="36"/>
      <c r="AP30" s="37">
        <v>41940</v>
      </c>
    </row>
    <row r="31" spans="1:43" ht="20.25" hidden="1" customHeight="1">
      <c r="A31" s="13"/>
      <c r="B31" s="14"/>
      <c r="C31" s="13" t="s">
        <v>50</v>
      </c>
      <c r="D31" s="15" t="str">
        <f t="shared" si="28"/>
        <v/>
      </c>
      <c r="E31" s="15" t="str">
        <f t="shared" ref="E31:F31" si="32">IF(ISBLANK(X31), "", "X")</f>
        <v/>
      </c>
      <c r="F31" s="15" t="str">
        <f t="shared" si="32"/>
        <v/>
      </c>
      <c r="G31" s="16" t="s">
        <v>325</v>
      </c>
      <c r="H31" s="16"/>
      <c r="I31" s="16" t="s">
        <v>326</v>
      </c>
      <c r="J31" s="16"/>
      <c r="K31" s="17"/>
      <c r="L31" s="17"/>
      <c r="M31" s="17"/>
      <c r="N31" s="18"/>
      <c r="O31" s="18"/>
      <c r="P31" s="17" t="s">
        <v>54</v>
      </c>
      <c r="Q31" s="18"/>
      <c r="R31" s="43"/>
      <c r="S31" s="43"/>
      <c r="T31" s="43"/>
      <c r="U31" s="43"/>
      <c r="V31" s="16"/>
      <c r="W31" s="16"/>
      <c r="X31" s="16"/>
      <c r="Y31" s="16"/>
      <c r="Z31" s="24" t="s">
        <v>327</v>
      </c>
      <c r="AA31" s="16" t="s">
        <v>328</v>
      </c>
      <c r="AB31" s="16" t="s">
        <v>58</v>
      </c>
      <c r="AC31" s="21" t="s">
        <v>329</v>
      </c>
      <c r="AD31" s="16"/>
      <c r="AE31" s="16"/>
      <c r="AF31" s="36"/>
      <c r="AG31" s="22"/>
      <c r="AH31" s="22"/>
      <c r="AI31" s="22"/>
      <c r="AJ31" s="23"/>
      <c r="AK31" s="24"/>
      <c r="AL31" s="24"/>
      <c r="AM31" s="24"/>
      <c r="AN31" s="24"/>
      <c r="AO31" s="36"/>
      <c r="AP31" s="37">
        <v>41940</v>
      </c>
    </row>
    <row r="32" spans="1:43" ht="20.25" customHeight="1">
      <c r="A32" s="13"/>
      <c r="B32" s="14"/>
      <c r="C32" s="13" t="s">
        <v>50</v>
      </c>
      <c r="D32" s="15" t="str">
        <f t="shared" si="28"/>
        <v>X</v>
      </c>
      <c r="E32" s="15" t="str">
        <f t="shared" ref="E32:F32" si="33">IF(ISBLANK(X32), "", "X")</f>
        <v>X</v>
      </c>
      <c r="F32" s="15" t="str">
        <f t="shared" si="33"/>
        <v/>
      </c>
      <c r="G32" s="16" t="s">
        <v>325</v>
      </c>
      <c r="H32" s="16"/>
      <c r="I32" s="16" t="s">
        <v>330</v>
      </c>
      <c r="J32" s="16"/>
      <c r="K32" s="17"/>
      <c r="L32" s="17"/>
      <c r="M32" s="17" t="s">
        <v>54</v>
      </c>
      <c r="N32" s="18"/>
      <c r="O32" s="18"/>
      <c r="P32" s="17"/>
      <c r="Q32" s="18"/>
      <c r="R32" s="43"/>
      <c r="S32" s="43"/>
      <c r="T32" s="43"/>
      <c r="U32" s="43"/>
      <c r="V32" s="16" t="s">
        <v>331</v>
      </c>
      <c r="W32" s="16" t="s">
        <v>332</v>
      </c>
      <c r="X32" s="16" t="s">
        <v>333</v>
      </c>
      <c r="Y32" s="16"/>
      <c r="Z32" s="16" t="s">
        <v>334</v>
      </c>
      <c r="AA32" s="16" t="s">
        <v>319</v>
      </c>
      <c r="AB32" s="16" t="s">
        <v>58</v>
      </c>
      <c r="AC32" s="21" t="s">
        <v>320</v>
      </c>
      <c r="AD32" s="16"/>
      <c r="AE32" s="16"/>
      <c r="AF32" s="36"/>
      <c r="AG32" s="22"/>
      <c r="AH32" s="22"/>
      <c r="AI32" s="22"/>
      <c r="AJ32" s="23"/>
      <c r="AK32" s="24"/>
      <c r="AL32" s="24"/>
      <c r="AM32" s="24"/>
      <c r="AN32" s="24"/>
      <c r="AO32" s="36"/>
      <c r="AP32" s="44"/>
    </row>
    <row r="33" spans="1:43" ht="20.25" hidden="1" customHeight="1">
      <c r="A33" s="13" t="str">
        <f t="shared" ref="A33:A51" si="34">IF(COUNTIF($G$3:$G$472,G33)&gt;1,"Duplicate","")</f>
        <v/>
      </c>
      <c r="B33" s="14"/>
      <c r="C33" s="13" t="s">
        <v>50</v>
      </c>
      <c r="D33" s="15" t="str">
        <f t="shared" si="28"/>
        <v/>
      </c>
      <c r="E33" s="15" t="str">
        <f t="shared" ref="E33:F33" si="35">IF(ISBLANK(X33), "", "X")</f>
        <v/>
      </c>
      <c r="F33" s="15" t="str">
        <f t="shared" si="35"/>
        <v/>
      </c>
      <c r="G33" s="16" t="s">
        <v>335</v>
      </c>
      <c r="H33" s="16"/>
      <c r="I33" s="16" t="s">
        <v>211</v>
      </c>
      <c r="J33" s="16"/>
      <c r="K33" s="17"/>
      <c r="L33" s="17"/>
      <c r="M33" s="17" t="s">
        <v>54</v>
      </c>
      <c r="N33" s="18"/>
      <c r="O33" s="18"/>
      <c r="P33" s="17"/>
      <c r="Q33" s="18"/>
      <c r="R33" s="43"/>
      <c r="S33" s="43"/>
      <c r="T33" s="43"/>
      <c r="U33" s="43"/>
      <c r="V33" s="16"/>
      <c r="W33" s="16"/>
      <c r="X33" s="24"/>
      <c r="Y33" s="16"/>
      <c r="Z33" s="16" t="s">
        <v>336</v>
      </c>
      <c r="AA33" s="16" t="s">
        <v>337</v>
      </c>
      <c r="AB33" s="16" t="s">
        <v>256</v>
      </c>
      <c r="AC33" s="21" t="s">
        <v>338</v>
      </c>
      <c r="AD33" s="16"/>
      <c r="AE33" s="16"/>
      <c r="AF33" s="62"/>
      <c r="AG33" s="22"/>
      <c r="AH33" s="22"/>
      <c r="AI33" s="22"/>
      <c r="AJ33" s="23"/>
      <c r="AK33" s="24"/>
      <c r="AL33" s="24"/>
      <c r="AM33" s="24"/>
      <c r="AN33" s="24"/>
      <c r="AO33" s="36"/>
      <c r="AP33" s="37">
        <v>41940</v>
      </c>
    </row>
    <row r="34" spans="1:43" ht="20.25" customHeight="1">
      <c r="A34" s="13" t="str">
        <f t="shared" si="34"/>
        <v/>
      </c>
      <c r="B34" s="26"/>
      <c r="C34" s="27" t="s">
        <v>60</v>
      </c>
      <c r="D34" s="15" t="str">
        <f t="shared" si="28"/>
        <v>X</v>
      </c>
      <c r="E34" s="15" t="str">
        <f t="shared" ref="E34:F34" si="36">IF(ISBLANK(X34), "", "X")</f>
        <v>X</v>
      </c>
      <c r="F34" s="15" t="str">
        <f t="shared" si="36"/>
        <v/>
      </c>
      <c r="G34" s="20" t="s">
        <v>339</v>
      </c>
      <c r="H34" s="20"/>
      <c r="I34" s="20" t="s">
        <v>340</v>
      </c>
      <c r="J34" s="20"/>
      <c r="K34" s="28"/>
      <c r="L34" s="28"/>
      <c r="M34" s="28" t="s">
        <v>54</v>
      </c>
      <c r="N34" s="29" t="s">
        <v>94</v>
      </c>
      <c r="O34" s="29"/>
      <c r="P34" s="28"/>
      <c r="Q34" s="29"/>
      <c r="R34" s="30" t="s">
        <v>250</v>
      </c>
      <c r="S34" s="30" t="s">
        <v>251</v>
      </c>
      <c r="T34" s="30"/>
      <c r="U34" s="30"/>
      <c r="V34" s="20" t="s">
        <v>341</v>
      </c>
      <c r="W34" s="20" t="s">
        <v>221</v>
      </c>
      <c r="X34" s="40" t="s">
        <v>342</v>
      </c>
      <c r="Y34" s="16"/>
      <c r="Z34" s="20" t="s">
        <v>343</v>
      </c>
      <c r="AA34" s="20" t="s">
        <v>344</v>
      </c>
      <c r="AB34" s="20" t="s">
        <v>58</v>
      </c>
      <c r="AC34" s="41" t="s">
        <v>345</v>
      </c>
      <c r="AD34" s="16"/>
      <c r="AE34" s="16"/>
      <c r="AF34" s="62" t="s">
        <v>346</v>
      </c>
      <c r="AG34" s="22" t="s">
        <v>347</v>
      </c>
      <c r="AH34" s="22" t="s">
        <v>348</v>
      </c>
      <c r="AI34" s="22" t="s">
        <v>58</v>
      </c>
      <c r="AJ34" s="23" t="s">
        <v>349</v>
      </c>
      <c r="AK34" s="24"/>
      <c r="AL34" s="24"/>
      <c r="AM34" s="24"/>
      <c r="AN34" s="24"/>
      <c r="AO34" s="36"/>
      <c r="AP34" s="37">
        <v>41940</v>
      </c>
    </row>
    <row r="35" spans="1:43" ht="20.25" customHeight="1">
      <c r="A35" s="13" t="str">
        <f t="shared" si="34"/>
        <v/>
      </c>
      <c r="B35" s="26"/>
      <c r="C35" s="27" t="s">
        <v>60</v>
      </c>
      <c r="D35" s="15" t="str">
        <f t="shared" si="28"/>
        <v>X</v>
      </c>
      <c r="E35" s="15" t="str">
        <f t="shared" ref="E35:F35" si="37">IF(ISBLANK(X35), "", "X")</f>
        <v/>
      </c>
      <c r="F35" s="15" t="str">
        <f t="shared" si="37"/>
        <v>X</v>
      </c>
      <c r="G35" s="20" t="s">
        <v>350</v>
      </c>
      <c r="H35" s="20"/>
      <c r="I35" s="20" t="s">
        <v>351</v>
      </c>
      <c r="J35" s="20"/>
      <c r="K35" s="28"/>
      <c r="L35" s="28"/>
      <c r="M35" s="28" t="s">
        <v>54</v>
      </c>
      <c r="N35" s="29" t="s">
        <v>94</v>
      </c>
      <c r="O35" s="29"/>
      <c r="P35" s="28"/>
      <c r="Q35" s="29"/>
      <c r="R35" s="30" t="s">
        <v>352</v>
      </c>
      <c r="S35" s="30" t="s">
        <v>353</v>
      </c>
      <c r="T35" s="30"/>
      <c r="U35" s="30"/>
      <c r="V35" s="16" t="s">
        <v>354</v>
      </c>
      <c r="W35" s="20"/>
      <c r="X35" s="16"/>
      <c r="Y35" s="20" t="s">
        <v>355</v>
      </c>
      <c r="Z35" s="16" t="s">
        <v>356</v>
      </c>
      <c r="AA35" s="20" t="s">
        <v>357</v>
      </c>
      <c r="AB35" s="16" t="s">
        <v>358</v>
      </c>
      <c r="AC35" s="21" t="s">
        <v>359</v>
      </c>
      <c r="AD35" s="16"/>
      <c r="AE35" s="16"/>
      <c r="AF35" s="36" t="s">
        <v>360</v>
      </c>
      <c r="AG35" s="22" t="s">
        <v>361</v>
      </c>
      <c r="AH35" s="22" t="s">
        <v>357</v>
      </c>
      <c r="AI35" s="22" t="s">
        <v>358</v>
      </c>
      <c r="AJ35" s="23" t="s">
        <v>362</v>
      </c>
      <c r="AK35" s="24"/>
      <c r="AL35" s="24"/>
      <c r="AM35" s="24"/>
      <c r="AN35" s="24"/>
      <c r="AO35" s="36"/>
      <c r="AP35" s="44"/>
    </row>
    <row r="36" spans="1:43" ht="20.25" hidden="1" customHeight="1">
      <c r="A36" s="13" t="str">
        <f t="shared" si="34"/>
        <v/>
      </c>
      <c r="B36" s="14"/>
      <c r="C36" s="13" t="s">
        <v>50</v>
      </c>
      <c r="D36" s="15" t="str">
        <f t="shared" si="28"/>
        <v/>
      </c>
      <c r="E36" s="15" t="str">
        <f t="shared" ref="E36:F36" si="38">IF(ISBLANK(X36), "", "X")</f>
        <v/>
      </c>
      <c r="F36" s="15" t="str">
        <f t="shared" si="38"/>
        <v/>
      </c>
      <c r="G36" s="16" t="s">
        <v>363</v>
      </c>
      <c r="H36" s="16"/>
      <c r="I36" s="16" t="s">
        <v>364</v>
      </c>
      <c r="J36" s="16"/>
      <c r="K36" s="17"/>
      <c r="L36" s="17"/>
      <c r="M36" s="17"/>
      <c r="N36" s="18"/>
      <c r="O36" s="18"/>
      <c r="P36" s="17" t="s">
        <v>54</v>
      </c>
      <c r="Q36" s="18"/>
      <c r="R36" s="43"/>
      <c r="S36" s="43"/>
      <c r="T36" s="43"/>
      <c r="U36" s="43"/>
      <c r="V36" s="16"/>
      <c r="W36" s="16"/>
      <c r="X36" s="24"/>
      <c r="Y36" s="16"/>
      <c r="Z36" s="24" t="s">
        <v>365</v>
      </c>
      <c r="AA36" s="16" t="s">
        <v>366</v>
      </c>
      <c r="AB36" s="16" t="s">
        <v>367</v>
      </c>
      <c r="AC36" s="21" t="s">
        <v>368</v>
      </c>
      <c r="AD36" s="16"/>
      <c r="AE36" s="16"/>
      <c r="AF36" s="63"/>
      <c r="AG36" s="22"/>
      <c r="AH36" s="22"/>
      <c r="AI36" s="22"/>
      <c r="AJ36" s="23"/>
      <c r="AK36" s="24"/>
      <c r="AL36" s="24"/>
      <c r="AM36" s="24"/>
      <c r="AN36" s="24"/>
      <c r="AO36" s="36"/>
      <c r="AP36" s="37">
        <v>41940</v>
      </c>
    </row>
    <row r="37" spans="1:43" ht="20.25" customHeight="1">
      <c r="A37" s="13" t="str">
        <f t="shared" si="34"/>
        <v/>
      </c>
      <c r="B37" s="14"/>
      <c r="C37" s="13" t="s">
        <v>60</v>
      </c>
      <c r="D37" s="15" t="str">
        <f t="shared" si="28"/>
        <v>X</v>
      </c>
      <c r="E37" s="15" t="str">
        <f t="shared" ref="E37:F37" si="39">IF(ISBLANK(X37), "", "X")</f>
        <v>X</v>
      </c>
      <c r="F37" s="15" t="str">
        <f t="shared" si="39"/>
        <v/>
      </c>
      <c r="G37" s="16" t="s">
        <v>369</v>
      </c>
      <c r="H37" s="16"/>
      <c r="I37" s="16" t="s">
        <v>370</v>
      </c>
      <c r="J37" s="16"/>
      <c r="K37" s="17"/>
      <c r="L37" s="17" t="s">
        <v>54</v>
      </c>
      <c r="M37" s="17"/>
      <c r="N37" s="18"/>
      <c r="O37" s="18"/>
      <c r="P37" s="17" t="s">
        <v>54</v>
      </c>
      <c r="Q37" s="18"/>
      <c r="R37" s="43"/>
      <c r="S37" s="43"/>
      <c r="T37" s="43"/>
      <c r="U37" s="43"/>
      <c r="V37" s="16" t="s">
        <v>260</v>
      </c>
      <c r="W37" s="16"/>
      <c r="X37" s="31" t="s">
        <v>371</v>
      </c>
      <c r="Y37" s="16"/>
      <c r="Z37" s="16" t="s">
        <v>262</v>
      </c>
      <c r="AA37" s="16" t="s">
        <v>263</v>
      </c>
      <c r="AB37" s="24" t="s">
        <v>58</v>
      </c>
      <c r="AC37" s="21" t="s">
        <v>264</v>
      </c>
      <c r="AD37" s="16"/>
      <c r="AE37" s="24"/>
      <c r="AF37" s="36" t="s">
        <v>372</v>
      </c>
      <c r="AG37" s="22" t="s">
        <v>373</v>
      </c>
      <c r="AH37" s="22" t="s">
        <v>263</v>
      </c>
      <c r="AI37" s="22" t="s">
        <v>58</v>
      </c>
      <c r="AJ37" s="23" t="s">
        <v>267</v>
      </c>
      <c r="AK37" s="24"/>
      <c r="AL37" s="24"/>
      <c r="AM37" s="24"/>
      <c r="AN37" s="24"/>
      <c r="AO37" s="22"/>
      <c r="AP37" s="14"/>
    </row>
    <row r="38" spans="1:43" ht="20.25" customHeight="1">
      <c r="A38" s="13" t="str">
        <f t="shared" si="34"/>
        <v/>
      </c>
      <c r="B38" s="14" t="s">
        <v>374</v>
      </c>
      <c r="C38" s="13" t="s">
        <v>60</v>
      </c>
      <c r="D38" s="15" t="str">
        <f t="shared" si="28"/>
        <v>X</v>
      </c>
      <c r="E38" s="15" t="str">
        <f t="shared" ref="E38:F38" si="40">IF(ISBLANK(X38), "", "X")</f>
        <v>X</v>
      </c>
      <c r="F38" s="15" t="str">
        <f t="shared" si="40"/>
        <v/>
      </c>
      <c r="G38" s="16" t="s">
        <v>375</v>
      </c>
      <c r="H38" s="16"/>
      <c r="I38" s="16" t="s">
        <v>376</v>
      </c>
      <c r="J38" s="16"/>
      <c r="K38" s="17"/>
      <c r="L38" s="17"/>
      <c r="M38" s="17"/>
      <c r="N38" s="18"/>
      <c r="O38" s="18"/>
      <c r="P38" s="17" t="s">
        <v>54</v>
      </c>
      <c r="Q38" s="18" t="s">
        <v>73</v>
      </c>
      <c r="R38" s="19"/>
      <c r="S38" s="19"/>
      <c r="T38" s="19"/>
      <c r="U38" s="19"/>
      <c r="V38" s="64"/>
      <c r="W38" s="16" t="s">
        <v>377</v>
      </c>
      <c r="X38" s="31" t="s">
        <v>378</v>
      </c>
      <c r="Y38" s="20"/>
      <c r="Z38" s="24" t="s">
        <v>379</v>
      </c>
      <c r="AA38" s="16" t="s">
        <v>380</v>
      </c>
      <c r="AB38" s="40" t="s">
        <v>381</v>
      </c>
      <c r="AC38" s="21" t="s">
        <v>382</v>
      </c>
      <c r="AD38" s="16"/>
      <c r="AE38" s="31" t="s">
        <v>383</v>
      </c>
      <c r="AF38" s="22"/>
      <c r="AG38" s="22"/>
      <c r="AH38" s="22"/>
      <c r="AI38" s="22"/>
      <c r="AJ38" s="23"/>
      <c r="AK38" s="16"/>
      <c r="AL38" s="16"/>
      <c r="AM38" s="16"/>
      <c r="AN38" s="16"/>
      <c r="AO38" s="22"/>
      <c r="AP38" s="65">
        <v>41940</v>
      </c>
    </row>
    <row r="39" spans="1:43" ht="20.25" customHeight="1">
      <c r="A39" s="13" t="str">
        <f t="shared" si="34"/>
        <v/>
      </c>
      <c r="B39" s="14"/>
      <c r="C39" s="13" t="s">
        <v>60</v>
      </c>
      <c r="D39" s="15" t="str">
        <f t="shared" si="28"/>
        <v>X</v>
      </c>
      <c r="E39" s="15" t="str">
        <f t="shared" ref="E39:F39" si="41">IF(ISBLANK(X39), "", "X")</f>
        <v>X</v>
      </c>
      <c r="F39" s="15" t="str">
        <f t="shared" si="41"/>
        <v/>
      </c>
      <c r="G39" s="16" t="s">
        <v>384</v>
      </c>
      <c r="H39" s="16"/>
      <c r="I39" s="16" t="s">
        <v>385</v>
      </c>
      <c r="J39" s="16"/>
      <c r="K39" s="17"/>
      <c r="L39" s="17"/>
      <c r="M39" s="17"/>
      <c r="N39" s="18"/>
      <c r="O39" s="18"/>
      <c r="P39" s="17" t="s">
        <v>54</v>
      </c>
      <c r="Q39" s="18"/>
      <c r="R39" s="43"/>
      <c r="S39" s="43"/>
      <c r="T39" s="43"/>
      <c r="U39" s="43"/>
      <c r="V39" s="16" t="s">
        <v>386</v>
      </c>
      <c r="W39" s="16"/>
      <c r="X39" s="31" t="s">
        <v>387</v>
      </c>
      <c r="Y39" s="16"/>
      <c r="Z39" s="16" t="s">
        <v>388</v>
      </c>
      <c r="AA39" s="16" t="s">
        <v>69</v>
      </c>
      <c r="AB39" s="16" t="s">
        <v>58</v>
      </c>
      <c r="AC39" s="21" t="s">
        <v>389</v>
      </c>
      <c r="AD39" s="16"/>
      <c r="AE39" s="42"/>
      <c r="AF39" s="22"/>
      <c r="AG39" s="22" t="s">
        <v>390</v>
      </c>
      <c r="AH39" s="22" t="s">
        <v>391</v>
      </c>
      <c r="AI39" s="22" t="s">
        <v>58</v>
      </c>
      <c r="AJ39" s="23" t="s">
        <v>392</v>
      </c>
      <c r="AK39" s="24"/>
      <c r="AL39" s="24"/>
      <c r="AM39" s="24"/>
      <c r="AN39" s="24"/>
      <c r="AO39" s="22"/>
      <c r="AP39" s="65">
        <v>41940</v>
      </c>
    </row>
    <row r="40" spans="1:43" ht="12.75" customHeight="1">
      <c r="A40" s="13" t="str">
        <f t="shared" si="34"/>
        <v/>
      </c>
      <c r="B40" s="14"/>
      <c r="C40" s="13" t="s">
        <v>60</v>
      </c>
      <c r="D40" s="15" t="str">
        <f t="shared" si="28"/>
        <v>X</v>
      </c>
      <c r="E40" s="15" t="str">
        <f t="shared" ref="E40:F40" si="42">IF(ISBLANK(X40), "", "X")</f>
        <v>X</v>
      </c>
      <c r="F40" s="15" t="str">
        <f t="shared" si="42"/>
        <v/>
      </c>
      <c r="G40" s="16" t="s">
        <v>393</v>
      </c>
      <c r="H40" s="16"/>
      <c r="I40" s="16" t="s">
        <v>394</v>
      </c>
      <c r="J40" s="16"/>
      <c r="K40" s="17"/>
      <c r="L40" s="17"/>
      <c r="M40" s="17" t="s">
        <v>54</v>
      </c>
      <c r="N40" s="18"/>
      <c r="O40" s="18"/>
      <c r="P40" s="17"/>
      <c r="Q40" s="18"/>
      <c r="R40" s="43"/>
      <c r="S40" s="43"/>
      <c r="T40" s="43"/>
      <c r="U40" s="43"/>
      <c r="V40" s="16" t="s">
        <v>386</v>
      </c>
      <c r="W40" s="16"/>
      <c r="X40" s="16" t="s">
        <v>387</v>
      </c>
      <c r="Y40" s="16"/>
      <c r="Z40" s="16" t="s">
        <v>388</v>
      </c>
      <c r="AA40" s="16" t="s">
        <v>69</v>
      </c>
      <c r="AB40" s="16" t="s">
        <v>58</v>
      </c>
      <c r="AC40" s="21" t="s">
        <v>389</v>
      </c>
      <c r="AD40" s="16"/>
      <c r="AE40" s="40" t="s">
        <v>395</v>
      </c>
      <c r="AF40" s="22"/>
      <c r="AG40" s="22" t="s">
        <v>396</v>
      </c>
      <c r="AH40" s="22" t="s">
        <v>397</v>
      </c>
      <c r="AI40" s="22" t="s">
        <v>58</v>
      </c>
      <c r="AJ40" s="23" t="s">
        <v>398</v>
      </c>
      <c r="AK40" s="24"/>
      <c r="AL40" s="24"/>
      <c r="AM40" s="24"/>
      <c r="AN40" s="24"/>
      <c r="AO40" s="22"/>
      <c r="AP40" s="14"/>
    </row>
    <row r="41" spans="1:43" ht="12.75" hidden="1" customHeight="1">
      <c r="A41" s="13" t="str">
        <f t="shared" si="34"/>
        <v/>
      </c>
      <c r="B41" s="14"/>
      <c r="C41" s="13"/>
      <c r="D41" s="15" t="s">
        <v>292</v>
      </c>
      <c r="E41" s="15"/>
      <c r="F41" s="15" t="s">
        <v>292</v>
      </c>
      <c r="G41" s="16" t="s">
        <v>399</v>
      </c>
      <c r="H41" s="16"/>
      <c r="I41" s="16" t="s">
        <v>400</v>
      </c>
      <c r="J41" s="16" t="s">
        <v>401</v>
      </c>
      <c r="K41" s="17"/>
      <c r="L41" s="17"/>
      <c r="M41" s="17" t="s">
        <v>401</v>
      </c>
      <c r="N41" s="18" t="s">
        <v>190</v>
      </c>
      <c r="O41" s="18"/>
      <c r="P41" s="17"/>
      <c r="Q41" s="18"/>
      <c r="R41" s="43"/>
      <c r="S41" s="43"/>
      <c r="T41" s="43">
        <v>41821</v>
      </c>
      <c r="U41" s="43">
        <v>42185</v>
      </c>
      <c r="V41" s="16" t="s">
        <v>331</v>
      </c>
      <c r="W41" s="16" t="s">
        <v>402</v>
      </c>
      <c r="X41" s="16"/>
      <c r="Y41" s="24" t="s">
        <v>403</v>
      </c>
      <c r="Z41" s="16"/>
      <c r="AA41" s="16" t="s">
        <v>245</v>
      </c>
      <c r="AB41" s="16" t="s">
        <v>246</v>
      </c>
      <c r="AC41" s="21"/>
      <c r="AD41" s="16"/>
      <c r="AE41" s="31" t="s">
        <v>404</v>
      </c>
      <c r="AF41" s="22" t="s">
        <v>405</v>
      </c>
      <c r="AG41" s="22" t="s">
        <v>406</v>
      </c>
      <c r="AH41" s="22" t="s">
        <v>245</v>
      </c>
      <c r="AI41" s="22" t="s">
        <v>246</v>
      </c>
      <c r="AJ41" s="23" t="s">
        <v>407</v>
      </c>
      <c r="AK41" s="24"/>
      <c r="AL41" s="24"/>
      <c r="AM41" s="24"/>
      <c r="AN41" s="24"/>
      <c r="AO41" s="22"/>
      <c r="AP41" s="14"/>
      <c r="AQ41" s="114"/>
    </row>
    <row r="42" spans="1:43" ht="20.25" customHeight="1">
      <c r="A42" s="13" t="str">
        <f t="shared" si="34"/>
        <v/>
      </c>
      <c r="B42" s="14"/>
      <c r="C42" s="13" t="s">
        <v>60</v>
      </c>
      <c r="D42" s="15" t="str">
        <f t="shared" ref="D42:D53" si="43">IF(AND(ISBLANK(X42),ISBLANK(Y42)), "", "X")</f>
        <v>X</v>
      </c>
      <c r="E42" s="15" t="str">
        <f t="shared" ref="E42:F42" si="44">IF(ISBLANK(X42), "", "X")</f>
        <v/>
      </c>
      <c r="F42" s="15" t="str">
        <f t="shared" si="44"/>
        <v>X</v>
      </c>
      <c r="G42" s="16" t="s">
        <v>408</v>
      </c>
      <c r="H42" s="16"/>
      <c r="I42" s="16" t="s">
        <v>409</v>
      </c>
      <c r="J42" s="16"/>
      <c r="K42" s="17"/>
      <c r="L42" s="17" t="s">
        <v>54</v>
      </c>
      <c r="M42" s="17" t="s">
        <v>54</v>
      </c>
      <c r="N42" s="18" t="s">
        <v>85</v>
      </c>
      <c r="O42" s="18"/>
      <c r="P42" s="17"/>
      <c r="Q42" s="18"/>
      <c r="R42" s="19">
        <v>38534</v>
      </c>
      <c r="S42" s="19">
        <v>39994</v>
      </c>
      <c r="T42" s="19">
        <v>39995</v>
      </c>
      <c r="U42" s="19">
        <v>40360</v>
      </c>
      <c r="V42" s="16" t="s">
        <v>410</v>
      </c>
      <c r="W42" s="16" t="s">
        <v>411</v>
      </c>
      <c r="X42" s="16"/>
      <c r="Y42" s="24" t="s">
        <v>412</v>
      </c>
      <c r="Z42" s="16" t="s">
        <v>413</v>
      </c>
      <c r="AA42" s="16" t="s">
        <v>414</v>
      </c>
      <c r="AB42" s="16" t="s">
        <v>415</v>
      </c>
      <c r="AC42" s="21" t="s">
        <v>416</v>
      </c>
      <c r="AD42" s="16"/>
      <c r="AE42" s="24"/>
      <c r="AF42" s="22">
        <v>2086390990</v>
      </c>
      <c r="AG42" s="22" t="s">
        <v>417</v>
      </c>
      <c r="AH42" s="22" t="s">
        <v>414</v>
      </c>
      <c r="AI42" s="22" t="s">
        <v>415</v>
      </c>
      <c r="AJ42" s="23" t="s">
        <v>418</v>
      </c>
      <c r="AK42" s="24"/>
      <c r="AL42" s="24"/>
      <c r="AM42" s="24"/>
      <c r="AN42" s="24"/>
      <c r="AO42" s="22"/>
      <c r="AP42" s="14"/>
    </row>
    <row r="43" spans="1:43" ht="20.25" customHeight="1">
      <c r="A43" s="13" t="str">
        <f t="shared" si="34"/>
        <v/>
      </c>
      <c r="B43" s="14"/>
      <c r="C43" s="13" t="s">
        <v>60</v>
      </c>
      <c r="D43" s="15" t="str">
        <f t="shared" si="43"/>
        <v>X</v>
      </c>
      <c r="E43" s="15" t="str">
        <f t="shared" ref="E43:F43" si="45">IF(ISBLANK(X43), "", "X")</f>
        <v/>
      </c>
      <c r="F43" s="15" t="str">
        <f t="shared" si="45"/>
        <v>X</v>
      </c>
      <c r="G43" s="16" t="s">
        <v>419</v>
      </c>
      <c r="H43" s="16"/>
      <c r="I43" s="16" t="s">
        <v>420</v>
      </c>
      <c r="J43" s="16"/>
      <c r="K43" s="17"/>
      <c r="L43" s="17"/>
      <c r="M43" s="17" t="s">
        <v>54</v>
      </c>
      <c r="N43" s="18"/>
      <c r="O43" s="18"/>
      <c r="P43" s="17"/>
      <c r="Q43" s="18"/>
      <c r="R43" s="43"/>
      <c r="S43" s="43"/>
      <c r="T43" s="43"/>
      <c r="U43" s="43"/>
      <c r="V43" s="16" t="s">
        <v>421</v>
      </c>
      <c r="W43" s="16" t="s">
        <v>297</v>
      </c>
      <c r="X43" s="16"/>
      <c r="Y43" s="31" t="s">
        <v>422</v>
      </c>
      <c r="Z43" s="16" t="s">
        <v>423</v>
      </c>
      <c r="AA43" s="16" t="s">
        <v>424</v>
      </c>
      <c r="AB43" s="16" t="s">
        <v>425</v>
      </c>
      <c r="AC43" s="21" t="s">
        <v>426</v>
      </c>
      <c r="AD43" s="16"/>
      <c r="AE43" s="16"/>
      <c r="AF43" s="22"/>
      <c r="AG43" s="22"/>
      <c r="AH43" s="22"/>
      <c r="AI43" s="22"/>
      <c r="AJ43" s="23"/>
      <c r="AK43" s="24"/>
      <c r="AL43" s="24"/>
      <c r="AM43" s="24"/>
      <c r="AN43" s="24"/>
      <c r="AO43" s="22"/>
      <c r="AP43" s="14"/>
    </row>
    <row r="44" spans="1:43" ht="20.25" customHeight="1">
      <c r="A44" s="13" t="str">
        <f t="shared" si="34"/>
        <v/>
      </c>
      <c r="B44" s="14"/>
      <c r="C44" s="13" t="s">
        <v>50</v>
      </c>
      <c r="D44" s="15" t="str">
        <f t="shared" si="43"/>
        <v>X</v>
      </c>
      <c r="E44" s="15" t="str">
        <f t="shared" ref="E44:F44" si="46">IF(ISBLANK(X44), "", "X")</f>
        <v/>
      </c>
      <c r="F44" s="15" t="str">
        <f t="shared" si="46"/>
        <v>X</v>
      </c>
      <c r="G44" s="16" t="s">
        <v>427</v>
      </c>
      <c r="H44" s="16"/>
      <c r="I44" s="16" t="s">
        <v>428</v>
      </c>
      <c r="J44" s="16" t="s">
        <v>429</v>
      </c>
      <c r="K44" s="17"/>
      <c r="L44" s="17" t="s">
        <v>54</v>
      </c>
      <c r="M44" s="17"/>
      <c r="N44" s="18"/>
      <c r="O44" s="18"/>
      <c r="P44" s="17"/>
      <c r="Q44" s="18"/>
      <c r="R44" s="19">
        <v>39995</v>
      </c>
      <c r="S44" s="19">
        <v>41455</v>
      </c>
      <c r="T44" s="19"/>
      <c r="U44" s="19"/>
      <c r="V44" s="16" t="s">
        <v>430</v>
      </c>
      <c r="W44" s="16" t="s">
        <v>411</v>
      </c>
      <c r="X44" s="16"/>
      <c r="Y44" s="16" t="s">
        <v>431</v>
      </c>
      <c r="Z44" s="31" t="s">
        <v>432</v>
      </c>
      <c r="AA44" s="16" t="s">
        <v>433</v>
      </c>
      <c r="AB44" s="16" t="s">
        <v>58</v>
      </c>
      <c r="AC44" s="21" t="s">
        <v>434</v>
      </c>
      <c r="AD44" s="16"/>
      <c r="AE44" s="16"/>
      <c r="AF44" s="22"/>
      <c r="AG44" s="22"/>
      <c r="AH44" s="22"/>
      <c r="AI44" s="22"/>
      <c r="AJ44" s="23"/>
      <c r="AK44" s="24"/>
      <c r="AL44" s="24"/>
      <c r="AM44" s="24"/>
      <c r="AN44" s="24"/>
      <c r="AO44" s="22"/>
      <c r="AP44" s="14"/>
    </row>
    <row r="45" spans="1:43" ht="20.25" customHeight="1">
      <c r="A45" s="13" t="str">
        <f t="shared" si="34"/>
        <v/>
      </c>
      <c r="B45" s="14"/>
      <c r="C45" s="13"/>
      <c r="D45" s="15" t="str">
        <f t="shared" si="43"/>
        <v>X</v>
      </c>
      <c r="E45" s="15" t="str">
        <f t="shared" ref="E45:F45" si="47">IF(ISBLANK(X45), "", "X")</f>
        <v/>
      </c>
      <c r="F45" s="15" t="str">
        <f t="shared" si="47"/>
        <v>X</v>
      </c>
      <c r="G45" s="16" t="s">
        <v>435</v>
      </c>
      <c r="H45" s="16" t="s">
        <v>436</v>
      </c>
      <c r="I45" s="16" t="s">
        <v>437</v>
      </c>
      <c r="J45" s="16"/>
      <c r="K45" s="17"/>
      <c r="L45" s="17"/>
      <c r="M45" s="17" t="s">
        <v>54</v>
      </c>
      <c r="N45" s="18" t="s">
        <v>120</v>
      </c>
      <c r="O45" s="18"/>
      <c r="P45" s="17"/>
      <c r="Q45" s="18"/>
      <c r="R45" s="19"/>
      <c r="S45" s="19"/>
      <c r="T45" s="19">
        <v>40360</v>
      </c>
      <c r="U45" s="19">
        <v>41090</v>
      </c>
      <c r="V45" s="16" t="s">
        <v>438</v>
      </c>
      <c r="W45" s="16" t="s">
        <v>130</v>
      </c>
      <c r="X45" s="24"/>
      <c r="Y45" s="45" t="s">
        <v>439</v>
      </c>
      <c r="Z45" s="24" t="s">
        <v>440</v>
      </c>
      <c r="AA45" s="16" t="s">
        <v>441</v>
      </c>
      <c r="AB45" s="16" t="s">
        <v>236</v>
      </c>
      <c r="AC45" s="21" t="s">
        <v>442</v>
      </c>
      <c r="AD45" s="16"/>
      <c r="AE45" s="66" t="s">
        <v>443</v>
      </c>
      <c r="AF45" s="22">
        <v>6085207905</v>
      </c>
      <c r="AG45" s="22" t="s">
        <v>444</v>
      </c>
      <c r="AH45" s="22" t="s">
        <v>445</v>
      </c>
      <c r="AI45" s="22" t="s">
        <v>236</v>
      </c>
      <c r="AJ45" s="23" t="s">
        <v>446</v>
      </c>
      <c r="AK45" s="24"/>
      <c r="AL45" s="24"/>
      <c r="AM45" s="24"/>
      <c r="AN45" s="38"/>
      <c r="AO45" s="22"/>
      <c r="AP45" s="65">
        <v>41940</v>
      </c>
    </row>
    <row r="46" spans="1:43" ht="20.25" hidden="1" customHeight="1">
      <c r="A46" s="13" t="str">
        <f t="shared" si="34"/>
        <v/>
      </c>
      <c r="B46" s="14" t="s">
        <v>447</v>
      </c>
      <c r="C46" s="13" t="s">
        <v>50</v>
      </c>
      <c r="D46" s="15" t="str">
        <f t="shared" si="43"/>
        <v/>
      </c>
      <c r="E46" s="15" t="str">
        <f t="shared" ref="E46:F46" si="48">IF(ISBLANK(X46), "", "X")</f>
        <v/>
      </c>
      <c r="F46" s="15" t="str">
        <f t="shared" si="48"/>
        <v/>
      </c>
      <c r="G46" s="16" t="s">
        <v>448</v>
      </c>
      <c r="H46" s="16"/>
      <c r="I46" s="16" t="s">
        <v>449</v>
      </c>
      <c r="J46" s="16"/>
      <c r="K46" s="17"/>
      <c r="L46" s="17"/>
      <c r="M46" s="17"/>
      <c r="N46" s="18"/>
      <c r="O46" s="18"/>
      <c r="P46" s="17" t="s">
        <v>54</v>
      </c>
      <c r="Q46" s="18" t="s">
        <v>95</v>
      </c>
      <c r="R46" s="19"/>
      <c r="S46" s="19"/>
      <c r="T46" s="19"/>
      <c r="U46" s="19"/>
      <c r="V46" s="16" t="s">
        <v>447</v>
      </c>
      <c r="W46" s="16" t="s">
        <v>450</v>
      </c>
      <c r="X46" s="16"/>
      <c r="Y46" s="20"/>
      <c r="Z46" s="16" t="s">
        <v>450</v>
      </c>
      <c r="AA46" s="16"/>
      <c r="AB46" s="16"/>
      <c r="AC46" s="21"/>
      <c r="AD46" s="16"/>
      <c r="AE46" s="16"/>
      <c r="AF46" s="22"/>
      <c r="AG46" s="22" t="s">
        <v>451</v>
      </c>
      <c r="AH46" s="22" t="s">
        <v>69</v>
      </c>
      <c r="AI46" s="22" t="s">
        <v>58</v>
      </c>
      <c r="AJ46" s="23" t="s">
        <v>452</v>
      </c>
      <c r="AK46" s="24"/>
      <c r="AL46" s="24"/>
      <c r="AM46" s="24"/>
      <c r="AN46" s="38"/>
      <c r="AO46" s="22"/>
      <c r="AP46" s="65">
        <v>41940</v>
      </c>
    </row>
    <row r="47" spans="1:43" ht="20.25" customHeight="1">
      <c r="A47" s="13" t="str">
        <f t="shared" si="34"/>
        <v/>
      </c>
      <c r="B47" s="14"/>
      <c r="C47" s="13" t="s">
        <v>60</v>
      </c>
      <c r="D47" s="15" t="str">
        <f t="shared" si="43"/>
        <v>X</v>
      </c>
      <c r="E47" s="15" t="str">
        <f t="shared" ref="E47:F47" si="49">IF(ISBLANK(X47), "", "X")</f>
        <v>X</v>
      </c>
      <c r="F47" s="15" t="str">
        <f t="shared" si="49"/>
        <v/>
      </c>
      <c r="G47" s="16" t="s">
        <v>453</v>
      </c>
      <c r="H47" s="16"/>
      <c r="I47" s="16" t="s">
        <v>454</v>
      </c>
      <c r="J47" s="16"/>
      <c r="K47" s="17"/>
      <c r="L47" s="17"/>
      <c r="M47" s="17" t="s">
        <v>54</v>
      </c>
      <c r="N47" s="18"/>
      <c r="O47" s="18"/>
      <c r="P47" s="17"/>
      <c r="Q47" s="18"/>
      <c r="R47" s="43"/>
      <c r="S47" s="43"/>
      <c r="T47" s="43"/>
      <c r="U47" s="43"/>
      <c r="V47" s="24" t="s">
        <v>455</v>
      </c>
      <c r="W47" s="16" t="s">
        <v>297</v>
      </c>
      <c r="X47" s="40" t="s">
        <v>456</v>
      </c>
      <c r="Y47" s="16"/>
      <c r="Z47" s="16" t="s">
        <v>457</v>
      </c>
      <c r="AA47" s="16" t="s">
        <v>57</v>
      </c>
      <c r="AB47" s="16" t="s">
        <v>58</v>
      </c>
      <c r="AC47" s="21" t="s">
        <v>458</v>
      </c>
      <c r="AD47" s="16"/>
      <c r="AE47" s="31" t="s">
        <v>135</v>
      </c>
      <c r="AF47" s="22"/>
      <c r="AG47" s="22" t="s">
        <v>459</v>
      </c>
      <c r="AH47" s="22" t="s">
        <v>460</v>
      </c>
      <c r="AI47" s="22" t="s">
        <v>58</v>
      </c>
      <c r="AJ47" s="23" t="s">
        <v>461</v>
      </c>
      <c r="AK47" s="24"/>
      <c r="AL47" s="24"/>
      <c r="AM47" s="24"/>
      <c r="AN47" s="24"/>
      <c r="AO47" s="22"/>
      <c r="AP47" s="65">
        <v>41940</v>
      </c>
    </row>
    <row r="48" spans="1:43" ht="20.25" hidden="1" customHeight="1">
      <c r="A48" s="13" t="str">
        <f t="shared" si="34"/>
        <v/>
      </c>
      <c r="B48" s="14"/>
      <c r="C48" s="13" t="s">
        <v>50</v>
      </c>
      <c r="D48" s="15" t="str">
        <f t="shared" si="43"/>
        <v/>
      </c>
      <c r="E48" s="15" t="str">
        <f t="shared" ref="E48:F48" si="50">IF(ISBLANK(X48), "", "X")</f>
        <v/>
      </c>
      <c r="F48" s="15" t="str">
        <f t="shared" si="50"/>
        <v/>
      </c>
      <c r="G48" s="16" t="s">
        <v>462</v>
      </c>
      <c r="H48" s="16"/>
      <c r="I48" s="16" t="s">
        <v>259</v>
      </c>
      <c r="J48" s="16"/>
      <c r="K48" s="17"/>
      <c r="L48" s="17"/>
      <c r="M48" s="17" t="s">
        <v>54</v>
      </c>
      <c r="N48" s="18"/>
      <c r="O48" s="18"/>
      <c r="P48" s="17"/>
      <c r="Q48" s="18"/>
      <c r="R48" s="43"/>
      <c r="S48" s="43"/>
      <c r="T48" s="43"/>
      <c r="U48" s="43"/>
      <c r="V48" s="16" t="s">
        <v>463</v>
      </c>
      <c r="W48" s="16" t="s">
        <v>297</v>
      </c>
      <c r="X48" s="16"/>
      <c r="Y48" s="16"/>
      <c r="Z48" s="16" t="s">
        <v>464</v>
      </c>
      <c r="AA48" s="16" t="s">
        <v>465</v>
      </c>
      <c r="AB48" s="16" t="s">
        <v>466</v>
      </c>
      <c r="AC48" s="21" t="s">
        <v>467</v>
      </c>
      <c r="AD48" s="16"/>
      <c r="AE48" s="16"/>
      <c r="AF48" s="18"/>
      <c r="AG48" s="22"/>
      <c r="AH48" s="22"/>
      <c r="AI48" s="22"/>
      <c r="AJ48" s="23"/>
      <c r="AK48" s="24"/>
      <c r="AL48" s="24"/>
      <c r="AM48" s="24"/>
      <c r="AN48" s="24"/>
      <c r="AO48" s="18"/>
      <c r="AP48" s="67"/>
    </row>
    <row r="49" spans="1:43" ht="20.25" customHeight="1">
      <c r="A49" s="13" t="str">
        <f t="shared" si="34"/>
        <v/>
      </c>
      <c r="B49" s="14"/>
      <c r="C49" s="13" t="s">
        <v>60</v>
      </c>
      <c r="D49" s="15" t="str">
        <f t="shared" si="43"/>
        <v>X</v>
      </c>
      <c r="E49" s="15" t="str">
        <f t="shared" ref="E49:F49" si="51">IF(ISBLANK(X49), "", "X")</f>
        <v/>
      </c>
      <c r="F49" s="15" t="str">
        <f t="shared" si="51"/>
        <v>X</v>
      </c>
      <c r="G49" s="16" t="s">
        <v>468</v>
      </c>
      <c r="H49" s="16"/>
      <c r="I49" s="16" t="s">
        <v>469</v>
      </c>
      <c r="J49" s="16"/>
      <c r="K49" s="17"/>
      <c r="L49" s="17"/>
      <c r="M49" s="17" t="s">
        <v>54</v>
      </c>
      <c r="N49" s="18" t="s">
        <v>85</v>
      </c>
      <c r="O49" s="18"/>
      <c r="P49" s="17"/>
      <c r="Q49" s="18"/>
      <c r="R49" s="19"/>
      <c r="S49" s="19"/>
      <c r="T49" s="19">
        <v>39995</v>
      </c>
      <c r="U49" s="19">
        <v>40359</v>
      </c>
      <c r="V49" s="16" t="s">
        <v>470</v>
      </c>
      <c r="W49" s="16" t="s">
        <v>411</v>
      </c>
      <c r="X49" s="16"/>
      <c r="Y49" s="16" t="s">
        <v>471</v>
      </c>
      <c r="Z49" s="16" t="s">
        <v>472</v>
      </c>
      <c r="AA49" s="16" t="s">
        <v>473</v>
      </c>
      <c r="AB49" s="16" t="s">
        <v>256</v>
      </c>
      <c r="AC49" s="21" t="s">
        <v>474</v>
      </c>
      <c r="AD49" s="16"/>
      <c r="AE49" s="16"/>
      <c r="AF49" s="32" t="s">
        <v>475</v>
      </c>
      <c r="AG49" s="22" t="s">
        <v>476</v>
      </c>
      <c r="AH49" s="22" t="s">
        <v>477</v>
      </c>
      <c r="AI49" s="22" t="s">
        <v>256</v>
      </c>
      <c r="AJ49" s="23" t="s">
        <v>478</v>
      </c>
      <c r="AK49" s="24"/>
      <c r="AL49" s="24"/>
      <c r="AM49" s="24"/>
      <c r="AN49" s="24"/>
      <c r="AO49" s="18"/>
      <c r="AP49" s="25">
        <v>41940</v>
      </c>
    </row>
    <row r="50" spans="1:43" ht="20.25" customHeight="1">
      <c r="A50" s="13" t="str">
        <f t="shared" si="34"/>
        <v/>
      </c>
      <c r="B50" s="14"/>
      <c r="C50" s="13" t="s">
        <v>60</v>
      </c>
      <c r="D50" s="15" t="str">
        <f t="shared" si="43"/>
        <v>X</v>
      </c>
      <c r="E50" s="15" t="str">
        <f t="shared" ref="E50:F50" si="52">IF(ISBLANK(X50), "", "X")</f>
        <v>X</v>
      </c>
      <c r="F50" s="15" t="str">
        <f t="shared" si="52"/>
        <v/>
      </c>
      <c r="G50" s="16" t="s">
        <v>479</v>
      </c>
      <c r="H50" s="16"/>
      <c r="I50" s="16" t="s">
        <v>480</v>
      </c>
      <c r="J50" s="16"/>
      <c r="K50" s="17"/>
      <c r="L50" s="17"/>
      <c r="M50" s="17" t="s">
        <v>54</v>
      </c>
      <c r="N50" s="18"/>
      <c r="O50" s="18"/>
      <c r="P50" s="17"/>
      <c r="Q50" s="18"/>
      <c r="R50" s="43"/>
      <c r="S50" s="43"/>
      <c r="T50" s="43"/>
      <c r="U50" s="43"/>
      <c r="V50" s="16" t="s">
        <v>341</v>
      </c>
      <c r="W50" s="16"/>
      <c r="X50" s="16" t="s">
        <v>481</v>
      </c>
      <c r="Y50" s="16"/>
      <c r="Z50" s="16" t="s">
        <v>482</v>
      </c>
      <c r="AA50" s="16" t="s">
        <v>348</v>
      </c>
      <c r="AB50" s="16" t="s">
        <v>58</v>
      </c>
      <c r="AC50" s="21" t="s">
        <v>483</v>
      </c>
      <c r="AD50" s="16"/>
      <c r="AE50" s="16">
        <v>2622437400</v>
      </c>
      <c r="AF50" s="18"/>
      <c r="AG50" s="22"/>
      <c r="AH50" s="22"/>
      <c r="AI50" s="22"/>
      <c r="AJ50" s="23"/>
      <c r="AK50" s="24"/>
      <c r="AL50" s="24"/>
      <c r="AM50" s="24"/>
      <c r="AN50" s="24"/>
      <c r="AO50" s="18"/>
      <c r="AP50" s="67"/>
    </row>
    <row r="51" spans="1:43" ht="20.25" customHeight="1">
      <c r="A51" s="13" t="str">
        <f t="shared" si="34"/>
        <v/>
      </c>
      <c r="B51" s="26"/>
      <c r="C51" s="27" t="s">
        <v>60</v>
      </c>
      <c r="D51" s="15" t="str">
        <f t="shared" si="43"/>
        <v>X</v>
      </c>
      <c r="E51" s="15" t="str">
        <f t="shared" ref="E51:F51" si="53">IF(ISBLANK(X51), "", "X")</f>
        <v/>
      </c>
      <c r="F51" s="15" t="str">
        <f t="shared" si="53"/>
        <v>X</v>
      </c>
      <c r="G51" s="20" t="s">
        <v>484</v>
      </c>
      <c r="H51" s="20"/>
      <c r="I51" s="20" t="s">
        <v>149</v>
      </c>
      <c r="J51" s="20"/>
      <c r="K51" s="28"/>
      <c r="L51" s="28" t="s">
        <v>54</v>
      </c>
      <c r="M51" s="28" t="s">
        <v>54</v>
      </c>
      <c r="N51" s="29" t="s">
        <v>485</v>
      </c>
      <c r="O51" s="29"/>
      <c r="P51" s="28" t="s">
        <v>54</v>
      </c>
      <c r="Q51" s="29" t="s">
        <v>73</v>
      </c>
      <c r="R51" s="30" t="s">
        <v>486</v>
      </c>
      <c r="S51" s="30" t="s">
        <v>487</v>
      </c>
      <c r="T51" s="30"/>
      <c r="U51" s="30"/>
      <c r="V51" s="20" t="s">
        <v>488</v>
      </c>
      <c r="W51" s="20" t="s">
        <v>489</v>
      </c>
      <c r="X51" s="45"/>
      <c r="Y51" s="20" t="s">
        <v>490</v>
      </c>
      <c r="Z51" s="20" t="s">
        <v>491</v>
      </c>
      <c r="AA51" s="20" t="s">
        <v>214</v>
      </c>
      <c r="AB51" s="20" t="s">
        <v>215</v>
      </c>
      <c r="AC51" s="41" t="s">
        <v>216</v>
      </c>
      <c r="AD51" s="16"/>
      <c r="AE51" s="16"/>
      <c r="AF51" s="18"/>
      <c r="AG51" s="22"/>
      <c r="AH51" s="22"/>
      <c r="AI51" s="22"/>
      <c r="AJ51" s="23"/>
      <c r="AK51" s="24" t="s">
        <v>492</v>
      </c>
      <c r="AL51" s="24" t="s">
        <v>493</v>
      </c>
      <c r="AM51" s="24" t="s">
        <v>186</v>
      </c>
      <c r="AN51" s="24">
        <v>85743</v>
      </c>
      <c r="AO51" s="18"/>
      <c r="AP51" s="67"/>
    </row>
    <row r="52" spans="1:43" ht="20.25" customHeight="1">
      <c r="A52" s="13"/>
      <c r="B52" s="14"/>
      <c r="C52" s="13" t="s">
        <v>60</v>
      </c>
      <c r="D52" s="15" t="str">
        <f t="shared" si="43"/>
        <v>X</v>
      </c>
      <c r="E52" s="15" t="str">
        <f t="shared" ref="E52:F52" si="54">IF(ISBLANK(X52), "", "X")</f>
        <v>X</v>
      </c>
      <c r="F52" s="15" t="str">
        <f t="shared" si="54"/>
        <v/>
      </c>
      <c r="G52" s="16" t="s">
        <v>494</v>
      </c>
      <c r="H52" s="16"/>
      <c r="I52" s="16" t="s">
        <v>385</v>
      </c>
      <c r="J52" s="16"/>
      <c r="K52" s="17"/>
      <c r="L52" s="17"/>
      <c r="M52" s="17"/>
      <c r="N52" s="18"/>
      <c r="O52" s="18"/>
      <c r="P52" s="17" t="s">
        <v>54</v>
      </c>
      <c r="Q52" s="18"/>
      <c r="R52" s="43"/>
      <c r="S52" s="43"/>
      <c r="T52" s="43"/>
      <c r="U52" s="43"/>
      <c r="V52" s="16"/>
      <c r="W52" s="16"/>
      <c r="X52" s="40" t="s">
        <v>495</v>
      </c>
      <c r="Y52" s="24"/>
      <c r="Z52" s="16" t="s">
        <v>496</v>
      </c>
      <c r="AA52" s="16" t="s">
        <v>497</v>
      </c>
      <c r="AB52" s="16" t="s">
        <v>498</v>
      </c>
      <c r="AC52" s="21" t="s">
        <v>499</v>
      </c>
      <c r="AD52" s="16"/>
      <c r="AE52" s="16">
        <v>2032420734</v>
      </c>
      <c r="AF52" s="18"/>
      <c r="AG52" s="22"/>
      <c r="AH52" s="22"/>
      <c r="AI52" s="22"/>
      <c r="AJ52" s="23"/>
      <c r="AK52" s="24"/>
      <c r="AL52" s="24"/>
      <c r="AM52" s="24"/>
      <c r="AN52" s="24"/>
      <c r="AO52" s="18"/>
      <c r="AP52" s="67"/>
    </row>
    <row r="53" spans="1:43" ht="20.25" customHeight="1">
      <c r="A53" s="13"/>
      <c r="B53" s="14"/>
      <c r="C53" s="13" t="s">
        <v>60</v>
      </c>
      <c r="D53" s="15" t="str">
        <f t="shared" si="43"/>
        <v>X</v>
      </c>
      <c r="E53" s="15" t="str">
        <f t="shared" ref="E53:F53" si="55">IF(ISBLANK(X53), "", "X")</f>
        <v/>
      </c>
      <c r="F53" s="15" t="str">
        <f t="shared" si="55"/>
        <v>X</v>
      </c>
      <c r="G53" s="16" t="s">
        <v>494</v>
      </c>
      <c r="H53" s="16"/>
      <c r="I53" s="16" t="s">
        <v>500</v>
      </c>
      <c r="J53" s="16"/>
      <c r="K53" s="17"/>
      <c r="L53" s="17" t="s">
        <v>54</v>
      </c>
      <c r="M53" s="17" t="s">
        <v>54</v>
      </c>
      <c r="N53" s="18"/>
      <c r="O53" s="18"/>
      <c r="P53" s="17"/>
      <c r="Q53" s="18"/>
      <c r="R53" s="43"/>
      <c r="S53" s="43"/>
      <c r="T53" s="43"/>
      <c r="U53" s="43"/>
      <c r="V53" s="16"/>
      <c r="W53" s="16"/>
      <c r="X53" s="16"/>
      <c r="Y53" s="16" t="s">
        <v>501</v>
      </c>
      <c r="Z53" s="16" t="s">
        <v>502</v>
      </c>
      <c r="AA53" s="16" t="s">
        <v>133</v>
      </c>
      <c r="AB53" s="16" t="s">
        <v>58</v>
      </c>
      <c r="AC53" s="16">
        <v>53226</v>
      </c>
      <c r="AD53" s="16"/>
      <c r="AE53" s="16">
        <v>4148053788</v>
      </c>
      <c r="AF53" s="18"/>
      <c r="AG53" s="22" t="s">
        <v>503</v>
      </c>
      <c r="AH53" s="22" t="s">
        <v>69</v>
      </c>
      <c r="AI53" s="22" t="s">
        <v>58</v>
      </c>
      <c r="AJ53" s="23" t="s">
        <v>504</v>
      </c>
      <c r="AK53" s="24"/>
      <c r="AL53" s="24"/>
      <c r="AM53" s="24"/>
      <c r="AN53" s="24"/>
      <c r="AO53" s="18"/>
      <c r="AP53" s="67"/>
    </row>
    <row r="54" spans="1:43" ht="20.25" hidden="1" customHeight="1">
      <c r="A54" s="13"/>
      <c r="B54" s="14"/>
      <c r="C54" s="13"/>
      <c r="D54" s="15" t="s">
        <v>292</v>
      </c>
      <c r="E54" s="15" t="s">
        <v>292</v>
      </c>
      <c r="F54" s="15" t="s">
        <v>292</v>
      </c>
      <c r="G54" s="16" t="s">
        <v>505</v>
      </c>
      <c r="H54" s="16"/>
      <c r="I54" s="16" t="s">
        <v>506</v>
      </c>
      <c r="J54" s="16"/>
      <c r="K54" s="17"/>
      <c r="L54" s="17"/>
      <c r="M54" s="17" t="s">
        <v>292</v>
      </c>
      <c r="N54" s="18" t="s">
        <v>120</v>
      </c>
      <c r="O54" s="18"/>
      <c r="P54" s="17"/>
      <c r="Q54" s="18"/>
      <c r="R54" s="43"/>
      <c r="S54" s="43"/>
      <c r="T54" s="43">
        <v>41821</v>
      </c>
      <c r="U54" s="43">
        <v>42185</v>
      </c>
      <c r="V54" s="16" t="s">
        <v>507</v>
      </c>
      <c r="W54" s="16"/>
      <c r="X54" s="24" t="s">
        <v>508</v>
      </c>
      <c r="Y54" s="16" t="s">
        <v>509</v>
      </c>
      <c r="Z54" s="16" t="s">
        <v>510</v>
      </c>
      <c r="AA54" s="16" t="s">
        <v>245</v>
      </c>
      <c r="AB54" s="16" t="s">
        <v>511</v>
      </c>
      <c r="AC54" s="16">
        <v>14642</v>
      </c>
      <c r="AD54" s="16"/>
      <c r="AE54" s="16"/>
      <c r="AF54" s="22"/>
      <c r="AG54" s="22" t="s">
        <v>512</v>
      </c>
      <c r="AH54" s="22" t="s">
        <v>245</v>
      </c>
      <c r="AI54" s="22" t="s">
        <v>511</v>
      </c>
      <c r="AJ54" s="23" t="s">
        <v>513</v>
      </c>
      <c r="AK54" s="24"/>
      <c r="AL54" s="24"/>
      <c r="AM54" s="24"/>
      <c r="AN54" s="24"/>
      <c r="AO54" s="18"/>
      <c r="AP54" s="67"/>
      <c r="AQ54" s="114"/>
    </row>
    <row r="55" spans="1:43" ht="20.25" customHeight="1">
      <c r="A55" s="13" t="str">
        <f t="shared" ref="A55:A72" si="56">IF(COUNTIF($G$3:$G$472,G55)&gt;1,"Duplicate","")</f>
        <v/>
      </c>
      <c r="B55" s="14"/>
      <c r="C55" s="13" t="s">
        <v>60</v>
      </c>
      <c r="D55" s="15" t="str">
        <f t="shared" ref="D55:D69" si="57">IF(AND(ISBLANK(X55),ISBLANK(Y55)), "", "X")</f>
        <v>X</v>
      </c>
      <c r="E55" s="15" t="str">
        <f t="shared" ref="E55:F55" si="58">IF(ISBLANK(X55), "", "X")</f>
        <v/>
      </c>
      <c r="F55" s="15" t="str">
        <f t="shared" si="58"/>
        <v>X</v>
      </c>
      <c r="G55" s="16" t="s">
        <v>514</v>
      </c>
      <c r="H55" s="16"/>
      <c r="I55" s="16" t="s">
        <v>515</v>
      </c>
      <c r="J55" s="16"/>
      <c r="K55" s="17"/>
      <c r="L55" s="17"/>
      <c r="M55" s="17" t="s">
        <v>54</v>
      </c>
      <c r="N55" s="18" t="s">
        <v>85</v>
      </c>
      <c r="O55" s="18"/>
      <c r="P55" s="17"/>
      <c r="Q55" s="18"/>
      <c r="R55" s="19"/>
      <c r="S55" s="19"/>
      <c r="T55" s="19">
        <v>39995</v>
      </c>
      <c r="U55" s="19">
        <v>40359</v>
      </c>
      <c r="V55" s="16"/>
      <c r="W55" s="16"/>
      <c r="X55" s="24"/>
      <c r="Y55" s="40" t="s">
        <v>516</v>
      </c>
      <c r="Z55" s="16" t="s">
        <v>517</v>
      </c>
      <c r="AA55" s="16" t="s">
        <v>518</v>
      </c>
      <c r="AB55" s="16" t="s">
        <v>519</v>
      </c>
      <c r="AC55" s="21" t="s">
        <v>520</v>
      </c>
      <c r="AD55" s="16"/>
      <c r="AE55" s="16"/>
      <c r="AF55" s="22"/>
      <c r="AG55" s="22"/>
      <c r="AH55" s="22"/>
      <c r="AI55" s="22"/>
      <c r="AJ55" s="23"/>
      <c r="AK55" s="24"/>
      <c r="AL55" s="24"/>
      <c r="AM55" s="24"/>
      <c r="AN55" s="24"/>
      <c r="AO55" s="18"/>
      <c r="AP55" s="67"/>
    </row>
    <row r="56" spans="1:43" ht="20.25" customHeight="1">
      <c r="A56" s="13" t="str">
        <f t="shared" si="56"/>
        <v/>
      </c>
      <c r="B56" s="26"/>
      <c r="C56" s="27" t="s">
        <v>60</v>
      </c>
      <c r="D56" s="15" t="str">
        <f t="shared" si="57"/>
        <v>X</v>
      </c>
      <c r="E56" s="15" t="str">
        <f t="shared" ref="E56:F56" si="59">IF(ISBLANK(X56), "", "X")</f>
        <v/>
      </c>
      <c r="F56" s="15" t="str">
        <f t="shared" si="59"/>
        <v>X</v>
      </c>
      <c r="G56" s="20" t="s">
        <v>521</v>
      </c>
      <c r="H56" s="20"/>
      <c r="I56" s="20" t="s">
        <v>230</v>
      </c>
      <c r="J56" s="20"/>
      <c r="K56" s="28"/>
      <c r="L56" s="28"/>
      <c r="M56" s="28" t="s">
        <v>54</v>
      </c>
      <c r="N56" s="29" t="s">
        <v>522</v>
      </c>
      <c r="O56" s="29"/>
      <c r="P56" s="28"/>
      <c r="Q56" s="29"/>
      <c r="R56" s="30" t="s">
        <v>352</v>
      </c>
      <c r="S56" s="30" t="s">
        <v>353</v>
      </c>
      <c r="T56" s="30"/>
      <c r="U56" s="30"/>
      <c r="V56" s="20" t="s">
        <v>523</v>
      </c>
      <c r="W56" s="20" t="s">
        <v>221</v>
      </c>
      <c r="X56" s="16"/>
      <c r="Y56" s="16" t="s">
        <v>524</v>
      </c>
      <c r="Z56" s="20" t="s">
        <v>525</v>
      </c>
      <c r="AA56" s="20" t="s">
        <v>473</v>
      </c>
      <c r="AB56" s="20" t="s">
        <v>256</v>
      </c>
      <c r="AC56" s="41" t="s">
        <v>474</v>
      </c>
      <c r="AD56" s="16"/>
      <c r="AE56" s="16"/>
      <c r="AF56" s="18"/>
      <c r="AG56" s="22"/>
      <c r="AH56" s="22"/>
      <c r="AI56" s="22"/>
      <c r="AJ56" s="23"/>
      <c r="AK56" s="24"/>
      <c r="AL56" s="24"/>
      <c r="AM56" s="24"/>
      <c r="AN56" s="24"/>
      <c r="AO56" s="18"/>
      <c r="AP56" s="67"/>
    </row>
    <row r="57" spans="1:43" ht="20.25" customHeight="1">
      <c r="A57" s="13" t="str">
        <f t="shared" si="56"/>
        <v/>
      </c>
      <c r="B57" s="26"/>
      <c r="C57" s="27" t="s">
        <v>60</v>
      </c>
      <c r="D57" s="15" t="str">
        <f t="shared" si="57"/>
        <v>X</v>
      </c>
      <c r="E57" s="15" t="str">
        <f t="shared" ref="E57:F57" si="60">IF(ISBLANK(X57), "", "X")</f>
        <v>X</v>
      </c>
      <c r="F57" s="15" t="str">
        <f t="shared" si="60"/>
        <v/>
      </c>
      <c r="G57" s="20" t="s">
        <v>526</v>
      </c>
      <c r="H57" s="20"/>
      <c r="I57" s="20" t="s">
        <v>527</v>
      </c>
      <c r="J57" s="20"/>
      <c r="K57" s="28"/>
      <c r="L57" s="28"/>
      <c r="M57" s="28" t="s">
        <v>54</v>
      </c>
      <c r="N57" s="29" t="s">
        <v>190</v>
      </c>
      <c r="O57" s="29"/>
      <c r="P57" s="28"/>
      <c r="Q57" s="29"/>
      <c r="R57" s="30" t="s">
        <v>314</v>
      </c>
      <c r="S57" s="30" t="s">
        <v>528</v>
      </c>
      <c r="T57" s="30"/>
      <c r="U57" s="30"/>
      <c r="V57" s="20" t="s">
        <v>529</v>
      </c>
      <c r="W57" s="20" t="s">
        <v>221</v>
      </c>
      <c r="X57" s="40" t="s">
        <v>530</v>
      </c>
      <c r="Y57" s="45"/>
      <c r="Z57" s="20" t="s">
        <v>388</v>
      </c>
      <c r="AA57" s="20" t="s">
        <v>69</v>
      </c>
      <c r="AB57" s="20" t="s">
        <v>58</v>
      </c>
      <c r="AC57" s="41" t="s">
        <v>389</v>
      </c>
      <c r="AD57" s="16"/>
      <c r="AE57" s="16"/>
      <c r="AF57" s="32" t="s">
        <v>531</v>
      </c>
      <c r="AG57" s="22" t="s">
        <v>532</v>
      </c>
      <c r="AH57" s="22" t="s">
        <v>69</v>
      </c>
      <c r="AI57" s="22" t="s">
        <v>58</v>
      </c>
      <c r="AJ57" s="23" t="s">
        <v>504</v>
      </c>
      <c r="AK57" s="24"/>
      <c r="AL57" s="24"/>
      <c r="AM57" s="24"/>
      <c r="AN57" s="24"/>
      <c r="AO57" s="18"/>
      <c r="AP57" s="67"/>
    </row>
    <row r="58" spans="1:43" ht="20.25" hidden="1" customHeight="1">
      <c r="A58" s="13" t="str">
        <f t="shared" si="56"/>
        <v/>
      </c>
      <c r="B58" s="14"/>
      <c r="C58" s="13" t="s">
        <v>50</v>
      </c>
      <c r="D58" s="15" t="str">
        <f t="shared" si="57"/>
        <v/>
      </c>
      <c r="E58" s="15" t="str">
        <f t="shared" ref="E58:F58" si="61">IF(ISBLANK(X58), "", "X")</f>
        <v/>
      </c>
      <c r="F58" s="15" t="str">
        <f t="shared" si="61"/>
        <v/>
      </c>
      <c r="G58" s="16" t="s">
        <v>533</v>
      </c>
      <c r="H58" s="16"/>
      <c r="I58" s="16" t="s">
        <v>534</v>
      </c>
      <c r="J58" s="16" t="s">
        <v>535</v>
      </c>
      <c r="K58" s="17"/>
      <c r="L58" s="17"/>
      <c r="M58" s="17" t="s">
        <v>54</v>
      </c>
      <c r="N58" s="18" t="s">
        <v>536</v>
      </c>
      <c r="O58" s="18"/>
      <c r="P58" s="17"/>
      <c r="Q58" s="18"/>
      <c r="R58" s="19"/>
      <c r="S58" s="19"/>
      <c r="T58" s="19">
        <v>41091</v>
      </c>
      <c r="U58" s="19">
        <v>41455</v>
      </c>
      <c r="V58" s="16" t="s">
        <v>537</v>
      </c>
      <c r="W58" s="16" t="s">
        <v>538</v>
      </c>
      <c r="X58" s="16"/>
      <c r="Y58" s="20"/>
      <c r="Z58" s="16" t="s">
        <v>539</v>
      </c>
      <c r="AA58" s="16" t="s">
        <v>540</v>
      </c>
      <c r="AB58" s="16" t="s">
        <v>273</v>
      </c>
      <c r="AC58" s="21" t="s">
        <v>541</v>
      </c>
      <c r="AD58" s="16"/>
      <c r="AE58" s="16" t="s">
        <v>542</v>
      </c>
      <c r="AF58" s="18"/>
      <c r="AG58" s="22"/>
      <c r="AH58" s="22"/>
      <c r="AI58" s="22"/>
      <c r="AJ58" s="23"/>
      <c r="AK58" s="24"/>
      <c r="AL58" s="24"/>
      <c r="AM58" s="24"/>
      <c r="AN58" s="38"/>
      <c r="AO58" s="18"/>
      <c r="AP58" s="67"/>
    </row>
    <row r="59" spans="1:43" ht="20.25" customHeight="1">
      <c r="A59" s="13" t="str">
        <f t="shared" si="56"/>
        <v/>
      </c>
      <c r="B59" s="14"/>
      <c r="C59" s="13" t="s">
        <v>50</v>
      </c>
      <c r="D59" s="15" t="str">
        <f t="shared" si="57"/>
        <v>X</v>
      </c>
      <c r="E59" s="15" t="str">
        <f t="shared" ref="E59:F59" si="62">IF(ISBLANK(X59), "", "X")</f>
        <v/>
      </c>
      <c r="F59" s="15" t="str">
        <f t="shared" si="62"/>
        <v>X</v>
      </c>
      <c r="G59" s="16" t="s">
        <v>543</v>
      </c>
      <c r="H59" s="16"/>
      <c r="I59" s="16" t="s">
        <v>544</v>
      </c>
      <c r="J59" s="16"/>
      <c r="K59" s="17"/>
      <c r="L59" s="17" t="s">
        <v>54</v>
      </c>
      <c r="M59" s="17"/>
      <c r="N59" s="18"/>
      <c r="O59" s="18"/>
      <c r="P59" s="17"/>
      <c r="Q59" s="18"/>
      <c r="R59" s="43"/>
      <c r="S59" s="43"/>
      <c r="T59" s="43"/>
      <c r="U59" s="43"/>
      <c r="V59" s="16"/>
      <c r="W59" s="16"/>
      <c r="X59" s="16"/>
      <c r="Y59" s="24" t="s">
        <v>545</v>
      </c>
      <c r="Z59" s="24" t="s">
        <v>546</v>
      </c>
      <c r="AA59" s="16" t="s">
        <v>547</v>
      </c>
      <c r="AB59" s="16" t="s">
        <v>172</v>
      </c>
      <c r="AC59" s="21" t="s">
        <v>548</v>
      </c>
      <c r="AD59" s="16"/>
      <c r="AE59" s="16"/>
      <c r="AF59" s="18"/>
      <c r="AG59" s="22"/>
      <c r="AH59" s="22"/>
      <c r="AI59" s="22"/>
      <c r="AJ59" s="23"/>
      <c r="AK59" s="24"/>
      <c r="AL59" s="24"/>
      <c r="AM59" s="24"/>
      <c r="AN59" s="24"/>
      <c r="AO59" s="18"/>
      <c r="AP59" s="25">
        <v>41911</v>
      </c>
    </row>
    <row r="60" spans="1:43" ht="20.25" hidden="1" customHeight="1">
      <c r="A60" s="13" t="str">
        <f t="shared" si="56"/>
        <v/>
      </c>
      <c r="B60" s="14"/>
      <c r="C60" s="13" t="s">
        <v>50</v>
      </c>
      <c r="D60" s="15" t="str">
        <f t="shared" si="57"/>
        <v/>
      </c>
      <c r="E60" s="15" t="str">
        <f t="shared" ref="E60:F60" si="63">IF(ISBLANK(X60), "", "X")</f>
        <v/>
      </c>
      <c r="F60" s="15" t="str">
        <f t="shared" si="63"/>
        <v/>
      </c>
      <c r="G60" s="16" t="s">
        <v>549</v>
      </c>
      <c r="H60" s="16"/>
      <c r="I60" s="16" t="s">
        <v>52</v>
      </c>
      <c r="J60" s="16"/>
      <c r="K60" s="17"/>
      <c r="L60" s="17"/>
      <c r="M60" s="17"/>
      <c r="N60" s="18"/>
      <c r="O60" s="18"/>
      <c r="P60" s="17" t="s">
        <v>54</v>
      </c>
      <c r="Q60" s="18"/>
      <c r="R60" s="43"/>
      <c r="S60" s="43"/>
      <c r="T60" s="43"/>
      <c r="U60" s="43"/>
      <c r="V60" s="16"/>
      <c r="W60" s="16"/>
      <c r="X60" s="16"/>
      <c r="Y60" s="16"/>
      <c r="Z60" s="16" t="s">
        <v>550</v>
      </c>
      <c r="AA60" s="16" t="s">
        <v>551</v>
      </c>
      <c r="AB60" s="16" t="s">
        <v>519</v>
      </c>
      <c r="AC60" s="21" t="s">
        <v>552</v>
      </c>
      <c r="AD60" s="16"/>
      <c r="AE60" s="16"/>
      <c r="AF60" s="18"/>
      <c r="AG60" s="22"/>
      <c r="AH60" s="22"/>
      <c r="AI60" s="22"/>
      <c r="AJ60" s="23"/>
      <c r="AK60" s="24"/>
      <c r="AL60" s="24"/>
      <c r="AM60" s="24"/>
      <c r="AN60" s="24"/>
      <c r="AO60" s="18"/>
      <c r="AP60" s="67"/>
    </row>
    <row r="61" spans="1:43" ht="20.25" hidden="1" customHeight="1">
      <c r="A61" s="13" t="str">
        <f t="shared" si="56"/>
        <v/>
      </c>
      <c r="B61" s="14" t="s">
        <v>553</v>
      </c>
      <c r="C61" s="46"/>
      <c r="D61" s="15" t="str">
        <f t="shared" si="57"/>
        <v/>
      </c>
      <c r="E61" s="15" t="str">
        <f t="shared" ref="E61:F61" si="64">IF(ISBLANK(X61), "", "X")</f>
        <v/>
      </c>
      <c r="F61" s="15" t="str">
        <f t="shared" si="64"/>
        <v/>
      </c>
      <c r="G61" s="55" t="s">
        <v>554</v>
      </c>
      <c r="H61" s="55"/>
      <c r="I61" s="55" t="s">
        <v>555</v>
      </c>
      <c r="J61" s="16"/>
      <c r="K61" s="17"/>
      <c r="L61" s="17"/>
      <c r="M61" s="17"/>
      <c r="N61" s="18"/>
      <c r="O61" s="18"/>
      <c r="P61" s="17" t="s">
        <v>54</v>
      </c>
      <c r="Q61" s="18" t="s">
        <v>556</v>
      </c>
      <c r="R61" s="19"/>
      <c r="S61" s="19"/>
      <c r="T61" s="19"/>
      <c r="U61" s="19"/>
      <c r="V61" s="16"/>
      <c r="W61" s="16"/>
      <c r="X61" s="16"/>
      <c r="Y61" s="20"/>
      <c r="Z61" s="16"/>
      <c r="AA61" s="16"/>
      <c r="AB61" s="16"/>
      <c r="AC61" s="21"/>
      <c r="AD61" s="16"/>
      <c r="AE61" s="16"/>
      <c r="AF61" s="18"/>
      <c r="AG61" s="22"/>
      <c r="AH61" s="22"/>
      <c r="AI61" s="22"/>
      <c r="AJ61" s="23"/>
      <c r="AK61" s="24"/>
      <c r="AL61" s="24"/>
      <c r="AM61" s="24"/>
      <c r="AN61" s="38"/>
      <c r="AO61" s="18"/>
      <c r="AP61" s="67"/>
    </row>
    <row r="62" spans="1:43" ht="20.25" hidden="1" customHeight="1">
      <c r="A62" s="13" t="str">
        <f t="shared" si="56"/>
        <v/>
      </c>
      <c r="B62" s="14" t="s">
        <v>156</v>
      </c>
      <c r="C62" s="13" t="s">
        <v>50</v>
      </c>
      <c r="D62" s="15" t="str">
        <f t="shared" si="57"/>
        <v/>
      </c>
      <c r="E62" s="15" t="str">
        <f t="shared" ref="E62:F62" si="65">IF(ISBLANK(X62), "", "X")</f>
        <v/>
      </c>
      <c r="F62" s="15" t="str">
        <f t="shared" si="65"/>
        <v/>
      </c>
      <c r="G62" s="16" t="s">
        <v>557</v>
      </c>
      <c r="H62" s="16"/>
      <c r="I62" s="16" t="s">
        <v>93</v>
      </c>
      <c r="J62" s="16" t="s">
        <v>558</v>
      </c>
      <c r="K62" s="17"/>
      <c r="L62" s="17" t="s">
        <v>54</v>
      </c>
      <c r="M62" s="17"/>
      <c r="N62" s="18"/>
      <c r="O62" s="18"/>
      <c r="P62" s="17"/>
      <c r="Q62" s="18"/>
      <c r="R62" s="19">
        <v>40725</v>
      </c>
      <c r="S62" s="19">
        <v>40798</v>
      </c>
      <c r="T62" s="19"/>
      <c r="U62" s="19"/>
      <c r="V62" s="16" t="s">
        <v>559</v>
      </c>
      <c r="W62" s="16" t="s">
        <v>560</v>
      </c>
      <c r="X62" s="16"/>
      <c r="Y62" s="16"/>
      <c r="Z62" s="16"/>
      <c r="AA62" s="16"/>
      <c r="AB62" s="16"/>
      <c r="AC62" s="21"/>
      <c r="AD62" s="16"/>
      <c r="AE62" s="16"/>
      <c r="AF62" s="18"/>
      <c r="AG62" s="22"/>
      <c r="AH62" s="22"/>
      <c r="AI62" s="22"/>
      <c r="AJ62" s="23"/>
      <c r="AK62" s="24" t="s">
        <v>561</v>
      </c>
      <c r="AL62" s="24" t="s">
        <v>562</v>
      </c>
      <c r="AM62" s="24" t="s">
        <v>172</v>
      </c>
      <c r="AN62" s="38" t="s">
        <v>563</v>
      </c>
      <c r="AO62" s="18"/>
      <c r="AP62" s="67"/>
    </row>
    <row r="63" spans="1:43" ht="20.25" hidden="1" customHeight="1">
      <c r="A63" s="13" t="str">
        <f t="shared" si="56"/>
        <v/>
      </c>
      <c r="B63" s="14"/>
      <c r="C63" s="13" t="s">
        <v>50</v>
      </c>
      <c r="D63" s="15" t="str">
        <f t="shared" si="57"/>
        <v/>
      </c>
      <c r="E63" s="15" t="str">
        <f t="shared" ref="E63:F63" si="66">IF(ISBLANK(X63), "", "X")</f>
        <v/>
      </c>
      <c r="F63" s="15" t="str">
        <f t="shared" si="66"/>
        <v/>
      </c>
      <c r="G63" s="16" t="s">
        <v>564</v>
      </c>
      <c r="H63" s="16"/>
      <c r="I63" s="16" t="s">
        <v>565</v>
      </c>
      <c r="J63" s="16"/>
      <c r="K63" s="17"/>
      <c r="L63" s="17" t="s">
        <v>54</v>
      </c>
      <c r="M63" s="17" t="s">
        <v>54</v>
      </c>
      <c r="N63" s="18" t="s">
        <v>219</v>
      </c>
      <c r="O63" s="18"/>
      <c r="P63" s="17"/>
      <c r="Q63" s="18"/>
      <c r="R63" s="19">
        <v>38169</v>
      </c>
      <c r="S63" s="19">
        <v>39629</v>
      </c>
      <c r="T63" s="19">
        <v>39630</v>
      </c>
      <c r="U63" s="19">
        <v>39994</v>
      </c>
      <c r="V63" s="20" t="s">
        <v>566</v>
      </c>
      <c r="W63" s="20" t="s">
        <v>221</v>
      </c>
      <c r="X63" s="16"/>
      <c r="Y63" s="20"/>
      <c r="Z63" s="45" t="s">
        <v>567</v>
      </c>
      <c r="AA63" s="20" t="s">
        <v>568</v>
      </c>
      <c r="AB63" s="20" t="s">
        <v>569</v>
      </c>
      <c r="AC63" s="41" t="s">
        <v>570</v>
      </c>
      <c r="AD63" s="16"/>
      <c r="AE63" s="16"/>
      <c r="AF63" s="18"/>
      <c r="AG63" s="22"/>
      <c r="AH63" s="22"/>
      <c r="AI63" s="22"/>
      <c r="AJ63" s="23"/>
      <c r="AK63" s="24"/>
      <c r="AL63" s="24"/>
      <c r="AM63" s="24"/>
      <c r="AN63" s="24"/>
      <c r="AO63" s="18"/>
      <c r="AP63" s="67"/>
    </row>
    <row r="64" spans="1:43" ht="20.25" hidden="1" customHeight="1">
      <c r="A64" s="13" t="str">
        <f t="shared" si="56"/>
        <v/>
      </c>
      <c r="B64" s="26"/>
      <c r="C64" s="27" t="s">
        <v>50</v>
      </c>
      <c r="D64" s="15" t="str">
        <f t="shared" si="57"/>
        <v/>
      </c>
      <c r="E64" s="15" t="str">
        <f t="shared" ref="E64:F64" si="67">IF(ISBLANK(X64), "", "X")</f>
        <v/>
      </c>
      <c r="F64" s="15" t="str">
        <f t="shared" si="67"/>
        <v/>
      </c>
      <c r="G64" s="20" t="s">
        <v>571</v>
      </c>
      <c r="H64" s="20"/>
      <c r="I64" s="20" t="s">
        <v>572</v>
      </c>
      <c r="J64" s="20"/>
      <c r="K64" s="28"/>
      <c r="L64" s="28"/>
      <c r="M64" s="28" t="s">
        <v>54</v>
      </c>
      <c r="N64" s="29" t="s">
        <v>94</v>
      </c>
      <c r="O64" s="29"/>
      <c r="P64" s="28"/>
      <c r="Q64" s="29"/>
      <c r="R64" s="30" t="s">
        <v>250</v>
      </c>
      <c r="S64" s="30" t="s">
        <v>251</v>
      </c>
      <c r="T64" s="30"/>
      <c r="U64" s="30"/>
      <c r="V64" s="20" t="s">
        <v>573</v>
      </c>
      <c r="W64" s="20" t="s">
        <v>221</v>
      </c>
      <c r="X64" s="20"/>
      <c r="Y64" s="20"/>
      <c r="Z64" s="20" t="s">
        <v>574</v>
      </c>
      <c r="AA64" s="20" t="s">
        <v>79</v>
      </c>
      <c r="AB64" s="20" t="s">
        <v>80</v>
      </c>
      <c r="AC64" s="41" t="s">
        <v>575</v>
      </c>
      <c r="AD64" s="16"/>
      <c r="AE64" s="16"/>
      <c r="AF64" s="22"/>
      <c r="AG64" s="22"/>
      <c r="AH64" s="22"/>
      <c r="AI64" s="22"/>
      <c r="AJ64" s="23"/>
      <c r="AK64" s="24"/>
      <c r="AL64" s="24"/>
      <c r="AM64" s="24"/>
      <c r="AN64" s="24"/>
      <c r="AO64" s="18"/>
      <c r="AP64" s="67"/>
    </row>
    <row r="65" spans="1:43" ht="20.25" hidden="1" customHeight="1">
      <c r="A65" s="13" t="str">
        <f t="shared" si="56"/>
        <v/>
      </c>
      <c r="B65" s="14" t="s">
        <v>576</v>
      </c>
      <c r="C65" s="13" t="s">
        <v>60</v>
      </c>
      <c r="D65" s="15" t="str">
        <f t="shared" si="57"/>
        <v/>
      </c>
      <c r="E65" s="15" t="str">
        <f t="shared" ref="E65:F65" si="68">IF(ISBLANK(X65), "", "X")</f>
        <v/>
      </c>
      <c r="F65" s="15" t="str">
        <f t="shared" si="68"/>
        <v/>
      </c>
      <c r="G65" s="16" t="s">
        <v>577</v>
      </c>
      <c r="H65" s="16"/>
      <c r="I65" s="16" t="s">
        <v>230</v>
      </c>
      <c r="J65" s="16"/>
      <c r="K65" s="17"/>
      <c r="L65" s="17"/>
      <c r="M65" s="17"/>
      <c r="N65" s="18"/>
      <c r="O65" s="18"/>
      <c r="P65" s="17" t="s">
        <v>54</v>
      </c>
      <c r="Q65" s="18"/>
      <c r="R65" s="43"/>
      <c r="S65" s="43"/>
      <c r="T65" s="43"/>
      <c r="U65" s="43"/>
      <c r="V65" s="16" t="s">
        <v>377</v>
      </c>
      <c r="W65" s="16"/>
      <c r="X65" s="16"/>
      <c r="Y65" s="24"/>
      <c r="Z65" s="24" t="s">
        <v>578</v>
      </c>
      <c r="AA65" s="16" t="s">
        <v>579</v>
      </c>
      <c r="AB65" s="16" t="s">
        <v>226</v>
      </c>
      <c r="AC65" s="21" t="s">
        <v>580</v>
      </c>
      <c r="AD65" s="16"/>
      <c r="AE65" s="16"/>
      <c r="AF65" s="18"/>
      <c r="AG65" s="22" t="s">
        <v>581</v>
      </c>
      <c r="AH65" s="22" t="s">
        <v>582</v>
      </c>
      <c r="AI65" s="22" t="s">
        <v>226</v>
      </c>
      <c r="AJ65" s="23" t="s">
        <v>583</v>
      </c>
      <c r="AK65" s="24"/>
      <c r="AL65" s="24"/>
      <c r="AM65" s="24"/>
      <c r="AN65" s="24"/>
      <c r="AO65" s="18"/>
      <c r="AP65" s="67"/>
    </row>
    <row r="66" spans="1:43" ht="20.25" customHeight="1">
      <c r="A66" s="13" t="str">
        <f t="shared" si="56"/>
        <v/>
      </c>
      <c r="B66" s="14" t="s">
        <v>584</v>
      </c>
      <c r="C66" s="13" t="s">
        <v>60</v>
      </c>
      <c r="D66" s="15" t="str">
        <f t="shared" si="57"/>
        <v>X</v>
      </c>
      <c r="E66" s="15" t="str">
        <f t="shared" ref="E66:F66" si="69">IF(ISBLANK(X66), "", "X")</f>
        <v/>
      </c>
      <c r="F66" s="15" t="str">
        <f t="shared" si="69"/>
        <v>X</v>
      </c>
      <c r="G66" s="16" t="s">
        <v>585</v>
      </c>
      <c r="H66" s="16"/>
      <c r="I66" s="16" t="s">
        <v>586</v>
      </c>
      <c r="J66" s="16"/>
      <c r="K66" s="17"/>
      <c r="L66" s="17" t="s">
        <v>54</v>
      </c>
      <c r="M66" s="17"/>
      <c r="N66" s="18"/>
      <c r="O66" s="18"/>
      <c r="P66" s="17"/>
      <c r="Q66" s="18"/>
      <c r="R66" s="43"/>
      <c r="S66" s="43"/>
      <c r="T66" s="43"/>
      <c r="U66" s="43"/>
      <c r="V66" s="16"/>
      <c r="W66" s="16"/>
      <c r="X66" s="16"/>
      <c r="Y66" s="16" t="s">
        <v>587</v>
      </c>
      <c r="Z66" s="16" t="s">
        <v>588</v>
      </c>
      <c r="AA66" s="16" t="s">
        <v>589</v>
      </c>
      <c r="AB66" s="16" t="s">
        <v>590</v>
      </c>
      <c r="AC66" s="21" t="s">
        <v>591</v>
      </c>
      <c r="AD66" s="16"/>
      <c r="AE66" s="16"/>
      <c r="AF66" s="32" t="s">
        <v>592</v>
      </c>
      <c r="AG66" s="22" t="s">
        <v>593</v>
      </c>
      <c r="AH66" s="22" t="s">
        <v>594</v>
      </c>
      <c r="AI66" s="22" t="s">
        <v>595</v>
      </c>
      <c r="AJ66" s="23" t="s">
        <v>596</v>
      </c>
      <c r="AK66" s="24"/>
      <c r="AL66" s="24"/>
      <c r="AM66" s="24"/>
      <c r="AN66" s="24"/>
      <c r="AO66" s="18"/>
      <c r="AP66" s="67"/>
    </row>
    <row r="67" spans="1:43" ht="20.25" customHeight="1">
      <c r="A67" s="13" t="str">
        <f t="shared" si="56"/>
        <v/>
      </c>
      <c r="B67" s="26"/>
      <c r="C67" s="27" t="s">
        <v>50</v>
      </c>
      <c r="D67" s="15" t="str">
        <f t="shared" si="57"/>
        <v>X</v>
      </c>
      <c r="E67" s="15" t="str">
        <f t="shared" ref="E67:F67" si="70">IF(ISBLANK(X67), "", "X")</f>
        <v/>
      </c>
      <c r="F67" s="15" t="str">
        <f t="shared" si="70"/>
        <v>X</v>
      </c>
      <c r="G67" s="20" t="s">
        <v>597</v>
      </c>
      <c r="H67" s="20"/>
      <c r="I67" s="20" t="s">
        <v>598</v>
      </c>
      <c r="J67" s="20"/>
      <c r="K67" s="28"/>
      <c r="L67" s="28"/>
      <c r="M67" s="28" t="s">
        <v>54</v>
      </c>
      <c r="N67" s="29" t="s">
        <v>94</v>
      </c>
      <c r="O67" s="29"/>
      <c r="P67" s="28"/>
      <c r="Q67" s="29"/>
      <c r="R67" s="30" t="s">
        <v>599</v>
      </c>
      <c r="S67" s="30" t="s">
        <v>600</v>
      </c>
      <c r="T67" s="30"/>
      <c r="U67" s="30"/>
      <c r="V67" s="20"/>
      <c r="W67" s="20"/>
      <c r="X67" s="16"/>
      <c r="Y67" s="20" t="s">
        <v>601</v>
      </c>
      <c r="Z67" s="16" t="s">
        <v>602</v>
      </c>
      <c r="AA67" s="16" t="s">
        <v>603</v>
      </c>
      <c r="AB67" s="16" t="s">
        <v>604</v>
      </c>
      <c r="AC67" s="21" t="s">
        <v>605</v>
      </c>
      <c r="AD67" s="16"/>
      <c r="AE67" s="16"/>
      <c r="AF67" s="18"/>
      <c r="AG67" s="22"/>
      <c r="AH67" s="22"/>
      <c r="AI67" s="22"/>
      <c r="AJ67" s="23"/>
      <c r="AK67" s="24"/>
      <c r="AL67" s="24"/>
      <c r="AM67" s="24"/>
      <c r="AN67" s="24"/>
      <c r="AO67" s="18"/>
      <c r="AP67" s="67"/>
    </row>
    <row r="68" spans="1:43" ht="20.25" hidden="1" customHeight="1">
      <c r="A68" s="13" t="str">
        <f t="shared" si="56"/>
        <v/>
      </c>
      <c r="B68" s="14"/>
      <c r="C68" s="13" t="s">
        <v>50</v>
      </c>
      <c r="D68" s="15" t="str">
        <f t="shared" si="57"/>
        <v/>
      </c>
      <c r="E68" s="15" t="str">
        <f t="shared" ref="E68:F68" si="71">IF(ISBLANK(X68), "", "X")</f>
        <v/>
      </c>
      <c r="F68" s="15" t="str">
        <f t="shared" si="71"/>
        <v/>
      </c>
      <c r="G68" s="16" t="s">
        <v>606</v>
      </c>
      <c r="H68" s="16"/>
      <c r="I68" s="16" t="s">
        <v>607</v>
      </c>
      <c r="J68" s="16"/>
      <c r="K68" s="17"/>
      <c r="L68" s="17" t="s">
        <v>54</v>
      </c>
      <c r="M68" s="17"/>
      <c r="N68" s="18"/>
      <c r="O68" s="18"/>
      <c r="P68" s="17"/>
      <c r="Q68" s="18"/>
      <c r="R68" s="43"/>
      <c r="S68" s="43"/>
      <c r="T68" s="43"/>
      <c r="U68" s="43"/>
      <c r="V68" s="16"/>
      <c r="W68" s="16"/>
      <c r="X68" s="16"/>
      <c r="Y68" s="16"/>
      <c r="Z68" s="16" t="s">
        <v>608</v>
      </c>
      <c r="AA68" s="16" t="s">
        <v>609</v>
      </c>
      <c r="AB68" s="16" t="s">
        <v>610</v>
      </c>
      <c r="AC68" s="21" t="s">
        <v>611</v>
      </c>
      <c r="AD68" s="16"/>
      <c r="AE68" s="16"/>
      <c r="AF68" s="18"/>
      <c r="AG68" s="22"/>
      <c r="AH68" s="22"/>
      <c r="AI68" s="22"/>
      <c r="AJ68" s="23"/>
      <c r="AK68" s="24"/>
      <c r="AL68" s="24"/>
      <c r="AM68" s="24"/>
      <c r="AN68" s="24"/>
      <c r="AO68" s="18"/>
      <c r="AP68" s="67"/>
    </row>
    <row r="69" spans="1:43" ht="20.25" hidden="1" customHeight="1">
      <c r="A69" s="13" t="str">
        <f t="shared" si="56"/>
        <v/>
      </c>
      <c r="B69" s="68"/>
      <c r="C69" s="69" t="s">
        <v>50</v>
      </c>
      <c r="D69" s="15" t="str">
        <f t="shared" si="57"/>
        <v/>
      </c>
      <c r="E69" s="15" t="str">
        <f t="shared" ref="E69:F69" si="72">IF(ISBLANK(X69), "", "X")</f>
        <v/>
      </c>
      <c r="F69" s="15" t="str">
        <f t="shared" si="72"/>
        <v/>
      </c>
      <c r="G69" s="20" t="s">
        <v>612</v>
      </c>
      <c r="H69" s="20"/>
      <c r="I69" s="20" t="s">
        <v>613</v>
      </c>
      <c r="J69" s="20"/>
      <c r="K69" s="28"/>
      <c r="L69" s="28"/>
      <c r="M69" s="28" t="s">
        <v>54</v>
      </c>
      <c r="N69" s="29" t="s">
        <v>73</v>
      </c>
      <c r="O69" s="29"/>
      <c r="P69" s="28"/>
      <c r="Q69" s="29"/>
      <c r="R69" s="30" t="s">
        <v>614</v>
      </c>
      <c r="S69" s="30" t="s">
        <v>615</v>
      </c>
      <c r="T69" s="30"/>
      <c r="U69" s="30"/>
      <c r="V69" s="20"/>
      <c r="W69" s="20"/>
      <c r="X69" s="20"/>
      <c r="Y69" s="20"/>
      <c r="Z69" s="16" t="s">
        <v>616</v>
      </c>
      <c r="AA69" s="16" t="s">
        <v>617</v>
      </c>
      <c r="AB69" s="16" t="s">
        <v>273</v>
      </c>
      <c r="AC69" s="21" t="s">
        <v>618</v>
      </c>
      <c r="AD69" s="16"/>
      <c r="AE69" s="16"/>
      <c r="AF69" s="18"/>
      <c r="AG69" s="18"/>
      <c r="AH69" s="18"/>
      <c r="AI69" s="18"/>
      <c r="AJ69" s="70"/>
      <c r="AK69" s="16"/>
      <c r="AL69" s="16"/>
      <c r="AM69" s="16"/>
      <c r="AN69" s="16"/>
      <c r="AO69" s="18"/>
      <c r="AP69" s="67"/>
    </row>
    <row r="70" spans="1:43" ht="20.25" hidden="1" customHeight="1">
      <c r="A70" s="13" t="str">
        <f t="shared" si="56"/>
        <v/>
      </c>
      <c r="B70" s="26"/>
      <c r="C70" s="27"/>
      <c r="D70" s="15" t="s">
        <v>292</v>
      </c>
      <c r="E70" s="15"/>
      <c r="F70" s="15" t="s">
        <v>292</v>
      </c>
      <c r="G70" s="20" t="s">
        <v>619</v>
      </c>
      <c r="H70" s="20"/>
      <c r="I70" s="20" t="s">
        <v>182</v>
      </c>
      <c r="J70" s="20"/>
      <c r="K70" s="28"/>
      <c r="L70" s="28"/>
      <c r="M70" s="28" t="s">
        <v>292</v>
      </c>
      <c r="N70" s="29" t="s">
        <v>120</v>
      </c>
      <c r="O70" s="29"/>
      <c r="P70" s="28"/>
      <c r="Q70" s="29"/>
      <c r="R70" s="30"/>
      <c r="S70" s="30"/>
      <c r="T70" s="30">
        <v>41821</v>
      </c>
      <c r="U70" s="30">
        <v>42185</v>
      </c>
      <c r="V70" s="20"/>
      <c r="W70" s="20"/>
      <c r="X70" s="16"/>
      <c r="Y70" s="45" t="s">
        <v>620</v>
      </c>
      <c r="Z70" s="16" t="s">
        <v>621</v>
      </c>
      <c r="AA70" s="16" t="s">
        <v>622</v>
      </c>
      <c r="AB70" s="16" t="s">
        <v>226</v>
      </c>
      <c r="AC70" s="21" t="s">
        <v>623</v>
      </c>
      <c r="AD70" s="16"/>
      <c r="AE70" s="16"/>
      <c r="AF70" s="18"/>
      <c r="AG70" s="22"/>
      <c r="AH70" s="22"/>
      <c r="AI70" s="22"/>
      <c r="AJ70" s="23"/>
      <c r="AK70" s="24"/>
      <c r="AL70" s="24"/>
      <c r="AM70" s="24"/>
      <c r="AN70" s="24"/>
      <c r="AO70" s="18"/>
      <c r="AP70" s="67"/>
      <c r="AQ70" s="114"/>
    </row>
    <row r="71" spans="1:43" ht="20.25" customHeight="1">
      <c r="A71" s="13" t="str">
        <f t="shared" si="56"/>
        <v/>
      </c>
      <c r="B71" s="14"/>
      <c r="C71" s="13" t="s">
        <v>60</v>
      </c>
      <c r="D71" s="15" t="str">
        <f t="shared" ref="D71:D73" si="73">IF(AND(ISBLANK(X71),ISBLANK(Y71)), "", "X")</f>
        <v>X</v>
      </c>
      <c r="E71" s="15" t="str">
        <f t="shared" ref="E71:F71" si="74">IF(ISBLANK(X71), "", "X")</f>
        <v/>
      </c>
      <c r="F71" s="15" t="str">
        <f t="shared" si="74"/>
        <v>X</v>
      </c>
      <c r="G71" s="16" t="s">
        <v>624</v>
      </c>
      <c r="H71" s="16"/>
      <c r="I71" s="16" t="s">
        <v>454</v>
      </c>
      <c r="J71" s="16"/>
      <c r="K71" s="17"/>
      <c r="L71" s="17"/>
      <c r="M71" s="17" t="s">
        <v>54</v>
      </c>
      <c r="N71" s="18" t="s">
        <v>120</v>
      </c>
      <c r="O71" s="18"/>
      <c r="P71" s="17"/>
      <c r="Q71" s="18"/>
      <c r="R71" s="19"/>
      <c r="S71" s="19"/>
      <c r="T71" s="19">
        <v>39630</v>
      </c>
      <c r="U71" s="19">
        <v>40389</v>
      </c>
      <c r="V71" s="16"/>
      <c r="W71" s="16"/>
      <c r="X71" s="16"/>
      <c r="Y71" s="45" t="s">
        <v>625</v>
      </c>
      <c r="Z71" s="20" t="s">
        <v>626</v>
      </c>
      <c r="AA71" s="20" t="s">
        <v>627</v>
      </c>
      <c r="AB71" s="20" t="s">
        <v>628</v>
      </c>
      <c r="AC71" s="41" t="s">
        <v>629</v>
      </c>
      <c r="AD71" s="16"/>
      <c r="AE71" s="16"/>
      <c r="AF71" s="18"/>
      <c r="AG71" s="22"/>
      <c r="AH71" s="22"/>
      <c r="AI71" s="22"/>
      <c r="AJ71" s="23"/>
      <c r="AK71" s="24" t="s">
        <v>630</v>
      </c>
      <c r="AL71" s="24" t="s">
        <v>627</v>
      </c>
      <c r="AM71" s="24" t="s">
        <v>628</v>
      </c>
      <c r="AN71" s="24">
        <v>78209</v>
      </c>
      <c r="AO71" s="18"/>
      <c r="AP71" s="67"/>
    </row>
    <row r="72" spans="1:43" ht="20.25" customHeight="1">
      <c r="A72" s="13" t="str">
        <f t="shared" si="56"/>
        <v/>
      </c>
      <c r="B72" s="26"/>
      <c r="C72" s="27" t="s">
        <v>50</v>
      </c>
      <c r="D72" s="15" t="str">
        <f t="shared" si="73"/>
        <v>X</v>
      </c>
      <c r="E72" s="15" t="str">
        <f t="shared" ref="E72:F72" si="75">IF(ISBLANK(X72), "", "X")</f>
        <v>X</v>
      </c>
      <c r="F72" s="15" t="str">
        <f t="shared" si="75"/>
        <v/>
      </c>
      <c r="G72" s="20" t="s">
        <v>631</v>
      </c>
      <c r="H72" s="20"/>
      <c r="I72" s="20" t="s">
        <v>632</v>
      </c>
      <c r="J72" s="20"/>
      <c r="K72" s="28"/>
      <c r="L72" s="28"/>
      <c r="M72" s="28" t="s">
        <v>54</v>
      </c>
      <c r="N72" s="29" t="s">
        <v>522</v>
      </c>
      <c r="O72" s="29"/>
      <c r="P72" s="28"/>
      <c r="Q72" s="29"/>
      <c r="R72" s="30" t="s">
        <v>64</v>
      </c>
      <c r="S72" s="30" t="s">
        <v>633</v>
      </c>
      <c r="T72" s="30"/>
      <c r="U72" s="30"/>
      <c r="V72" s="20"/>
      <c r="W72" s="20"/>
      <c r="X72" s="20" t="s">
        <v>634</v>
      </c>
      <c r="Y72" s="20"/>
      <c r="Z72" s="16"/>
      <c r="AA72" s="16"/>
      <c r="AB72" s="16"/>
      <c r="AC72" s="16"/>
      <c r="AD72" s="16"/>
      <c r="AE72" s="16"/>
      <c r="AF72" s="18"/>
      <c r="AG72" s="33" t="s">
        <v>635</v>
      </c>
      <c r="AH72" s="33" t="s">
        <v>397</v>
      </c>
      <c r="AI72" s="33" t="s">
        <v>58</v>
      </c>
      <c r="AJ72" s="34" t="s">
        <v>452</v>
      </c>
      <c r="AK72" s="24" t="s">
        <v>636</v>
      </c>
      <c r="AL72" s="24" t="s">
        <v>637</v>
      </c>
      <c r="AM72" s="24" t="s">
        <v>511</v>
      </c>
      <c r="AN72" s="24">
        <v>10019</v>
      </c>
      <c r="AO72" s="18"/>
      <c r="AP72" s="67"/>
    </row>
    <row r="73" spans="1:43" ht="20.25" customHeight="1">
      <c r="A73" s="13"/>
      <c r="B73" s="26"/>
      <c r="C73" s="27" t="s">
        <v>50</v>
      </c>
      <c r="D73" s="15" t="str">
        <f t="shared" si="73"/>
        <v>X</v>
      </c>
      <c r="E73" s="15" t="str">
        <f t="shared" ref="E73:F73" si="76">IF(ISBLANK(X73), "", "X")</f>
        <v/>
      </c>
      <c r="F73" s="15" t="str">
        <f t="shared" si="76"/>
        <v>X</v>
      </c>
      <c r="G73" s="20" t="s">
        <v>638</v>
      </c>
      <c r="H73" s="20"/>
      <c r="I73" s="20" t="s">
        <v>639</v>
      </c>
      <c r="J73" s="20"/>
      <c r="K73" s="28"/>
      <c r="L73" s="28"/>
      <c r="M73" s="28" t="s">
        <v>54</v>
      </c>
      <c r="N73" s="29" t="s">
        <v>522</v>
      </c>
      <c r="O73" s="29"/>
      <c r="P73" s="28"/>
      <c r="Q73" s="29"/>
      <c r="R73" s="30" t="s">
        <v>191</v>
      </c>
      <c r="S73" s="30" t="s">
        <v>192</v>
      </c>
      <c r="T73" s="30"/>
      <c r="U73" s="30"/>
      <c r="V73" s="20"/>
      <c r="W73" s="20"/>
      <c r="X73" s="20"/>
      <c r="Y73" s="16" t="s">
        <v>640</v>
      </c>
      <c r="Z73" s="20" t="s">
        <v>641</v>
      </c>
      <c r="AA73" s="20" t="s">
        <v>642</v>
      </c>
      <c r="AB73" s="20" t="s">
        <v>58</v>
      </c>
      <c r="AC73" s="41" t="s">
        <v>643</v>
      </c>
      <c r="AD73" s="16"/>
      <c r="AE73" s="16"/>
      <c r="AF73" s="18"/>
      <c r="AG73" s="22"/>
      <c r="AH73" s="22"/>
      <c r="AI73" s="22"/>
      <c r="AJ73" s="23"/>
      <c r="AK73" s="24" t="s">
        <v>644</v>
      </c>
      <c r="AL73" s="24" t="s">
        <v>627</v>
      </c>
      <c r="AM73" s="24" t="s">
        <v>628</v>
      </c>
      <c r="AN73" s="24">
        <v>78248</v>
      </c>
      <c r="AO73" s="18"/>
      <c r="AP73" s="67"/>
    </row>
    <row r="74" spans="1:43" ht="20.25" hidden="1" customHeight="1">
      <c r="A74" s="13"/>
      <c r="B74" s="14"/>
      <c r="C74" s="13"/>
      <c r="D74" s="15" t="s">
        <v>292</v>
      </c>
      <c r="E74" s="15"/>
      <c r="F74" s="15" t="s">
        <v>292</v>
      </c>
      <c r="G74" s="16" t="s">
        <v>638</v>
      </c>
      <c r="H74" s="16"/>
      <c r="I74" s="16" t="s">
        <v>645</v>
      </c>
      <c r="J74" s="16"/>
      <c r="K74" s="17"/>
      <c r="L74" s="17"/>
      <c r="M74" s="17" t="s">
        <v>292</v>
      </c>
      <c r="N74" s="18" t="s">
        <v>94</v>
      </c>
      <c r="O74" s="18"/>
      <c r="P74" s="17"/>
      <c r="Q74" s="18"/>
      <c r="R74" s="43"/>
      <c r="S74" s="43"/>
      <c r="T74" s="43">
        <v>41821</v>
      </c>
      <c r="U74" s="43">
        <v>42185</v>
      </c>
      <c r="V74" s="16" t="s">
        <v>646</v>
      </c>
      <c r="W74" s="16" t="s">
        <v>647</v>
      </c>
      <c r="X74" s="16"/>
      <c r="Y74" s="16" t="s">
        <v>648</v>
      </c>
      <c r="Z74" s="16"/>
      <c r="AA74" s="16" t="s">
        <v>649</v>
      </c>
      <c r="AB74" s="16" t="s">
        <v>650</v>
      </c>
      <c r="AC74" s="21" t="s">
        <v>651</v>
      </c>
      <c r="AD74" s="16"/>
      <c r="AE74" s="16"/>
      <c r="AF74" s="18" t="s">
        <v>652</v>
      </c>
      <c r="AG74" s="22" t="s">
        <v>653</v>
      </c>
      <c r="AH74" s="22" t="s">
        <v>654</v>
      </c>
      <c r="AI74" s="22" t="s">
        <v>650</v>
      </c>
      <c r="AJ74" s="23" t="s">
        <v>651</v>
      </c>
      <c r="AK74" s="24"/>
      <c r="AL74" s="24"/>
      <c r="AM74" s="24"/>
      <c r="AN74" s="24"/>
      <c r="AO74" s="18"/>
      <c r="AP74" s="67"/>
    </row>
    <row r="75" spans="1:43" ht="20.25" customHeight="1">
      <c r="A75" s="13" t="str">
        <f t="shared" ref="A75:A76" si="77">IF(COUNTIF($G$3:$G$472,G75)&gt;1,"Duplicate","")</f>
        <v/>
      </c>
      <c r="B75" s="14"/>
      <c r="C75" s="13" t="s">
        <v>60</v>
      </c>
      <c r="D75" s="15" t="str">
        <f t="shared" ref="D75:D92" si="78">IF(AND(ISBLANK(X75),ISBLANK(Y75)), "", "X")</f>
        <v>X</v>
      </c>
      <c r="E75" s="15" t="str">
        <f t="shared" ref="E75:F75" si="79">IF(ISBLANK(X75), "", "X")</f>
        <v/>
      </c>
      <c r="F75" s="15" t="str">
        <f t="shared" si="79"/>
        <v>X</v>
      </c>
      <c r="G75" s="16" t="s">
        <v>655</v>
      </c>
      <c r="H75" s="16"/>
      <c r="I75" s="16" t="s">
        <v>656</v>
      </c>
      <c r="J75" s="16"/>
      <c r="K75" s="17"/>
      <c r="L75" s="17"/>
      <c r="M75" s="17" t="s">
        <v>54</v>
      </c>
      <c r="N75" s="18" t="s">
        <v>219</v>
      </c>
      <c r="O75" s="18"/>
      <c r="P75" s="17"/>
      <c r="Q75" s="18"/>
      <c r="R75" s="19"/>
      <c r="S75" s="19"/>
      <c r="T75" s="19">
        <v>41091</v>
      </c>
      <c r="U75" s="19">
        <v>41455</v>
      </c>
      <c r="V75" s="16"/>
      <c r="W75" s="16"/>
      <c r="X75" s="16"/>
      <c r="Y75" s="20" t="s">
        <v>657</v>
      </c>
      <c r="Z75" s="16" t="s">
        <v>658</v>
      </c>
      <c r="AA75" s="16" t="s">
        <v>659</v>
      </c>
      <c r="AB75" s="16" t="s">
        <v>172</v>
      </c>
      <c r="AC75" s="21" t="s">
        <v>660</v>
      </c>
      <c r="AD75" s="16"/>
      <c r="AE75" s="16" t="s">
        <v>661</v>
      </c>
      <c r="AF75" s="18"/>
      <c r="AG75" s="22"/>
      <c r="AH75" s="22"/>
      <c r="AI75" s="22"/>
      <c r="AJ75" s="23"/>
      <c r="AK75" s="24"/>
      <c r="AL75" s="24"/>
      <c r="AM75" s="24"/>
      <c r="AN75" s="24"/>
      <c r="AO75" s="18"/>
      <c r="AP75" s="67"/>
    </row>
    <row r="76" spans="1:43" ht="20.25" hidden="1" customHeight="1">
      <c r="A76" s="13" t="str">
        <f t="shared" si="77"/>
        <v/>
      </c>
      <c r="B76" s="14"/>
      <c r="C76" s="13" t="s">
        <v>50</v>
      </c>
      <c r="D76" s="15" t="str">
        <f t="shared" si="78"/>
        <v/>
      </c>
      <c r="E76" s="15" t="str">
        <f t="shared" ref="E76:F76" si="80">IF(ISBLANK(X76), "", "X")</f>
        <v/>
      </c>
      <c r="F76" s="15" t="str">
        <f t="shared" si="80"/>
        <v/>
      </c>
      <c r="G76" s="16" t="s">
        <v>662</v>
      </c>
      <c r="H76" s="16"/>
      <c r="I76" s="16" t="s">
        <v>259</v>
      </c>
      <c r="J76" s="16"/>
      <c r="K76" s="17"/>
      <c r="L76" s="17"/>
      <c r="M76" s="17" t="s">
        <v>54</v>
      </c>
      <c r="N76" s="18"/>
      <c r="O76" s="18"/>
      <c r="P76" s="17"/>
      <c r="Q76" s="18"/>
      <c r="R76" s="43"/>
      <c r="S76" s="43"/>
      <c r="T76" s="43"/>
      <c r="U76" s="43"/>
      <c r="V76" s="16"/>
      <c r="W76" s="16"/>
      <c r="X76" s="16"/>
      <c r="Y76" s="16"/>
      <c r="Z76" s="16" t="s">
        <v>663</v>
      </c>
      <c r="AA76" s="16" t="s">
        <v>664</v>
      </c>
      <c r="AB76" s="16" t="s">
        <v>665</v>
      </c>
      <c r="AC76" s="21" t="s">
        <v>666</v>
      </c>
      <c r="AD76" s="16"/>
      <c r="AE76" s="16"/>
      <c r="AF76" s="18"/>
      <c r="AG76" s="22"/>
      <c r="AH76" s="22"/>
      <c r="AI76" s="22"/>
      <c r="AJ76" s="23"/>
      <c r="AK76" s="24"/>
      <c r="AL76" s="24"/>
      <c r="AM76" s="24"/>
      <c r="AN76" s="24"/>
      <c r="AO76" s="18"/>
      <c r="AP76" s="67"/>
    </row>
    <row r="77" spans="1:43" ht="20.25" hidden="1" customHeight="1">
      <c r="A77" s="13"/>
      <c r="B77" s="26"/>
      <c r="C77" s="27" t="s">
        <v>50</v>
      </c>
      <c r="D77" s="15" t="str">
        <f t="shared" si="78"/>
        <v/>
      </c>
      <c r="E77" s="15" t="str">
        <f t="shared" ref="E77:F77" si="81">IF(ISBLANK(X77), "", "X")</f>
        <v/>
      </c>
      <c r="F77" s="15" t="str">
        <f t="shared" si="81"/>
        <v/>
      </c>
      <c r="G77" s="20" t="s">
        <v>667</v>
      </c>
      <c r="H77" s="20"/>
      <c r="I77" s="20" t="s">
        <v>52</v>
      </c>
      <c r="J77" s="20"/>
      <c r="K77" s="28"/>
      <c r="L77" s="28"/>
      <c r="M77" s="28" t="s">
        <v>54</v>
      </c>
      <c r="N77" s="29" t="s">
        <v>94</v>
      </c>
      <c r="O77" s="29"/>
      <c r="P77" s="28"/>
      <c r="Q77" s="29"/>
      <c r="R77" s="30" t="s">
        <v>314</v>
      </c>
      <c r="S77" s="30" t="s">
        <v>528</v>
      </c>
      <c r="T77" s="30"/>
      <c r="U77" s="30"/>
      <c r="V77" s="20"/>
      <c r="W77" s="20" t="s">
        <v>221</v>
      </c>
      <c r="X77" s="45"/>
      <c r="Y77" s="45"/>
      <c r="Z77" s="20" t="s">
        <v>668</v>
      </c>
      <c r="AA77" s="20" t="s">
        <v>669</v>
      </c>
      <c r="AB77" s="20" t="s">
        <v>256</v>
      </c>
      <c r="AC77" s="41" t="s">
        <v>670</v>
      </c>
      <c r="AD77" s="16"/>
      <c r="AE77" s="16"/>
      <c r="AF77" s="18"/>
      <c r="AG77" s="22"/>
      <c r="AH77" s="22"/>
      <c r="AI77" s="22"/>
      <c r="AJ77" s="23"/>
      <c r="AK77" s="24"/>
      <c r="AL77" s="24"/>
      <c r="AM77" s="24"/>
      <c r="AN77" s="24"/>
      <c r="AO77" s="18"/>
      <c r="AP77" s="67"/>
      <c r="AQ77" s="114"/>
    </row>
    <row r="78" spans="1:43" ht="20.25" hidden="1" customHeight="1">
      <c r="A78" s="13"/>
      <c r="B78" s="14"/>
      <c r="C78" s="13" t="s">
        <v>50</v>
      </c>
      <c r="D78" s="15" t="str">
        <f t="shared" si="78"/>
        <v/>
      </c>
      <c r="E78" s="15" t="str">
        <f t="shared" ref="E78:F78" si="82">IF(ISBLANK(X78), "", "X")</f>
        <v/>
      </c>
      <c r="F78" s="15" t="str">
        <f t="shared" si="82"/>
        <v/>
      </c>
      <c r="G78" s="16" t="s">
        <v>667</v>
      </c>
      <c r="H78" s="16"/>
      <c r="I78" s="16" t="s">
        <v>671</v>
      </c>
      <c r="J78" s="16"/>
      <c r="K78" s="17"/>
      <c r="L78" s="17"/>
      <c r="M78" s="17" t="s">
        <v>54</v>
      </c>
      <c r="N78" s="18"/>
      <c r="O78" s="18"/>
      <c r="P78" s="17"/>
      <c r="Q78" s="18"/>
      <c r="R78" s="43"/>
      <c r="S78" s="43"/>
      <c r="T78" s="43"/>
      <c r="U78" s="43"/>
      <c r="V78" s="16"/>
      <c r="W78" s="16"/>
      <c r="X78" s="24"/>
      <c r="Y78" s="24"/>
      <c r="Z78" s="16" t="s">
        <v>672</v>
      </c>
      <c r="AA78" s="16" t="s">
        <v>673</v>
      </c>
      <c r="AB78" s="16" t="s">
        <v>674</v>
      </c>
      <c r="AC78" s="21" t="s">
        <v>675</v>
      </c>
      <c r="AD78" s="16"/>
      <c r="AE78" s="16"/>
      <c r="AF78" s="18"/>
      <c r="AG78" s="22"/>
      <c r="AH78" s="22"/>
      <c r="AI78" s="22"/>
      <c r="AJ78" s="23"/>
      <c r="AK78" s="24"/>
      <c r="AL78" s="24"/>
      <c r="AM78" s="24"/>
      <c r="AN78" s="24"/>
      <c r="AO78" s="18"/>
      <c r="AP78" s="67"/>
    </row>
    <row r="79" spans="1:43" ht="20.25" customHeight="1">
      <c r="A79" s="13"/>
      <c r="B79" s="14"/>
      <c r="C79" s="13" t="s">
        <v>60</v>
      </c>
      <c r="D79" s="15" t="str">
        <f t="shared" si="78"/>
        <v>X</v>
      </c>
      <c r="E79" s="15" t="str">
        <f t="shared" ref="E79:F79" si="83">IF(ISBLANK(X79), "", "X")</f>
        <v/>
      </c>
      <c r="F79" s="15" t="str">
        <f t="shared" si="83"/>
        <v>X</v>
      </c>
      <c r="G79" s="16" t="s">
        <v>667</v>
      </c>
      <c r="H79" s="16"/>
      <c r="I79" s="16" t="s">
        <v>428</v>
      </c>
      <c r="J79" s="16"/>
      <c r="K79" s="17"/>
      <c r="L79" s="17"/>
      <c r="M79" s="17"/>
      <c r="N79" s="18"/>
      <c r="O79" s="18"/>
      <c r="P79" s="17" t="s">
        <v>54</v>
      </c>
      <c r="Q79" s="18"/>
      <c r="R79" s="43"/>
      <c r="S79" s="43"/>
      <c r="T79" s="43"/>
      <c r="U79" s="43"/>
      <c r="V79" s="16"/>
      <c r="W79" s="16"/>
      <c r="X79" s="16"/>
      <c r="Y79" s="16" t="s">
        <v>676</v>
      </c>
      <c r="Z79" s="16" t="s">
        <v>677</v>
      </c>
      <c r="AA79" s="16" t="s">
        <v>678</v>
      </c>
      <c r="AB79" s="16" t="s">
        <v>569</v>
      </c>
      <c r="AC79" s="21" t="s">
        <v>679</v>
      </c>
      <c r="AD79" s="16"/>
      <c r="AE79" s="16">
        <v>5156810469</v>
      </c>
      <c r="AF79" s="18"/>
      <c r="AG79" s="22"/>
      <c r="AH79" s="22"/>
      <c r="AI79" s="22"/>
      <c r="AJ79" s="23"/>
      <c r="AK79" s="24"/>
      <c r="AL79" s="24"/>
      <c r="AM79" s="24"/>
      <c r="AN79" s="24"/>
      <c r="AO79" s="18"/>
      <c r="AP79" s="67"/>
    </row>
    <row r="80" spans="1:43" ht="20.25" customHeight="1">
      <c r="A80" s="13" t="str">
        <f t="shared" ref="A80:A83" si="84">IF(COUNTIF($G$3:$G$472,G80)&gt;1,"Duplicate","")</f>
        <v/>
      </c>
      <c r="B80" s="14"/>
      <c r="C80" s="13" t="s">
        <v>60</v>
      </c>
      <c r="D80" s="15" t="str">
        <f t="shared" si="78"/>
        <v>X</v>
      </c>
      <c r="E80" s="15" t="str">
        <f t="shared" ref="E80:F80" si="85">IF(ISBLANK(X80), "", "X")</f>
        <v/>
      </c>
      <c r="F80" s="15" t="str">
        <f t="shared" si="85"/>
        <v>X</v>
      </c>
      <c r="G80" s="16" t="s">
        <v>680</v>
      </c>
      <c r="H80" s="16"/>
      <c r="I80" s="16" t="s">
        <v>681</v>
      </c>
      <c r="J80" s="16"/>
      <c r="K80" s="17"/>
      <c r="L80" s="17"/>
      <c r="M80" s="17" t="s">
        <v>54</v>
      </c>
      <c r="N80" s="18"/>
      <c r="O80" s="18"/>
      <c r="P80" s="17"/>
      <c r="Q80" s="18"/>
      <c r="R80" s="43"/>
      <c r="S80" s="43"/>
      <c r="T80" s="43"/>
      <c r="U80" s="43"/>
      <c r="V80" s="16"/>
      <c r="W80" s="16"/>
      <c r="X80" s="24"/>
      <c r="Y80" s="16" t="s">
        <v>682</v>
      </c>
      <c r="Z80" s="24" t="s">
        <v>683</v>
      </c>
      <c r="AA80" s="24" t="s">
        <v>589</v>
      </c>
      <c r="AB80" s="16" t="s">
        <v>590</v>
      </c>
      <c r="AC80" s="21" t="s">
        <v>684</v>
      </c>
      <c r="AD80" s="16"/>
      <c r="AE80" s="24"/>
      <c r="AF80" s="18"/>
      <c r="AG80" s="22"/>
      <c r="AH80" s="22"/>
      <c r="AI80" s="22"/>
      <c r="AJ80" s="23"/>
      <c r="AK80" s="24"/>
      <c r="AL80" s="24"/>
      <c r="AM80" s="24"/>
      <c r="AN80" s="24"/>
      <c r="AO80" s="18"/>
      <c r="AP80" s="25">
        <v>41912</v>
      </c>
    </row>
    <row r="81" spans="1:43" ht="20.25" customHeight="1">
      <c r="A81" s="13" t="str">
        <f t="shared" si="84"/>
        <v/>
      </c>
      <c r="B81" s="14"/>
      <c r="C81" s="13" t="s">
        <v>50</v>
      </c>
      <c r="D81" s="15" t="str">
        <f t="shared" si="78"/>
        <v>X</v>
      </c>
      <c r="E81" s="15" t="str">
        <f t="shared" ref="E81:F81" si="86">IF(ISBLANK(X81), "", "X")</f>
        <v/>
      </c>
      <c r="F81" s="15" t="str">
        <f t="shared" si="86"/>
        <v>X</v>
      </c>
      <c r="G81" s="16" t="s">
        <v>685</v>
      </c>
      <c r="H81" s="16"/>
      <c r="I81" s="16" t="s">
        <v>449</v>
      </c>
      <c r="J81" s="16"/>
      <c r="K81" s="17"/>
      <c r="L81" s="17"/>
      <c r="M81" s="17" t="s">
        <v>54</v>
      </c>
      <c r="N81" s="18" t="s">
        <v>109</v>
      </c>
      <c r="O81" s="18"/>
      <c r="P81" s="17"/>
      <c r="Q81" s="18"/>
      <c r="R81" s="19"/>
      <c r="S81" s="19"/>
      <c r="T81" s="19">
        <v>40787</v>
      </c>
      <c r="U81" s="19">
        <v>41152</v>
      </c>
      <c r="V81" s="40" t="s">
        <v>686</v>
      </c>
      <c r="W81" s="16" t="s">
        <v>687</v>
      </c>
      <c r="X81" s="16"/>
      <c r="Y81" s="45" t="s">
        <v>688</v>
      </c>
      <c r="Z81" s="16" t="s">
        <v>689</v>
      </c>
      <c r="AA81" s="16" t="s">
        <v>690</v>
      </c>
      <c r="AB81" s="16" t="s">
        <v>674</v>
      </c>
      <c r="AC81" s="21" t="s">
        <v>691</v>
      </c>
      <c r="AD81" s="16"/>
      <c r="AE81" s="16"/>
      <c r="AF81" s="18" t="s">
        <v>692</v>
      </c>
      <c r="AG81" s="22"/>
      <c r="AH81" s="22"/>
      <c r="AI81" s="22"/>
      <c r="AJ81" s="23"/>
      <c r="AK81" s="24"/>
      <c r="AL81" s="24"/>
      <c r="AM81" s="24"/>
      <c r="AN81" s="38"/>
      <c r="AO81" s="18"/>
      <c r="AP81" s="67"/>
    </row>
    <row r="82" spans="1:43" ht="20.25" customHeight="1">
      <c r="A82" s="13" t="str">
        <f t="shared" si="84"/>
        <v/>
      </c>
      <c r="B82" s="14"/>
      <c r="C82" s="13" t="s">
        <v>50</v>
      </c>
      <c r="D82" s="15" t="str">
        <f t="shared" si="78"/>
        <v>X</v>
      </c>
      <c r="E82" s="15" t="str">
        <f t="shared" ref="E82:F82" si="87">IF(ISBLANK(X82), "", "X")</f>
        <v>X</v>
      </c>
      <c r="F82" s="15" t="str">
        <f t="shared" si="87"/>
        <v/>
      </c>
      <c r="G82" s="16" t="s">
        <v>693</v>
      </c>
      <c r="H82" s="16"/>
      <c r="I82" s="16" t="s">
        <v>694</v>
      </c>
      <c r="J82" s="16" t="s">
        <v>695</v>
      </c>
      <c r="K82" s="17"/>
      <c r="L82" s="17"/>
      <c r="M82" s="17" t="s">
        <v>54</v>
      </c>
      <c r="N82" s="18" t="s">
        <v>536</v>
      </c>
      <c r="O82" s="18"/>
      <c r="P82" s="17"/>
      <c r="Q82" s="18"/>
      <c r="R82" s="19"/>
      <c r="S82" s="19"/>
      <c r="T82" s="19">
        <v>41091</v>
      </c>
      <c r="U82" s="19">
        <v>41455</v>
      </c>
      <c r="V82" s="16" t="s">
        <v>696</v>
      </c>
      <c r="W82" s="16"/>
      <c r="X82" s="16" t="s">
        <v>697</v>
      </c>
      <c r="Y82" s="45"/>
      <c r="Z82" s="16" t="s">
        <v>698</v>
      </c>
      <c r="AA82" s="16" t="s">
        <v>699</v>
      </c>
      <c r="AB82" s="16" t="s">
        <v>199</v>
      </c>
      <c r="AC82" s="21" t="s">
        <v>700</v>
      </c>
      <c r="AD82" s="16"/>
      <c r="AE82" s="71" t="s">
        <v>701</v>
      </c>
      <c r="AF82" s="18" t="s">
        <v>702</v>
      </c>
      <c r="AG82" s="22" t="s">
        <v>703</v>
      </c>
      <c r="AH82" s="22" t="s">
        <v>699</v>
      </c>
      <c r="AI82" s="22" t="s">
        <v>199</v>
      </c>
      <c r="AJ82" s="23" t="s">
        <v>704</v>
      </c>
      <c r="AK82" s="24"/>
      <c r="AL82" s="24"/>
      <c r="AM82" s="24"/>
      <c r="AN82" s="38"/>
      <c r="AO82" s="18"/>
      <c r="AP82" s="67"/>
    </row>
    <row r="83" spans="1:43" ht="20.25" hidden="1" customHeight="1">
      <c r="A83" s="13" t="str">
        <f t="shared" si="84"/>
        <v/>
      </c>
      <c r="B83" s="14"/>
      <c r="C83" s="13" t="s">
        <v>50</v>
      </c>
      <c r="D83" s="15" t="str">
        <f t="shared" si="78"/>
        <v/>
      </c>
      <c r="E83" s="15" t="str">
        <f t="shared" ref="E83:F83" si="88">IF(ISBLANK(X83), "", "X")</f>
        <v/>
      </c>
      <c r="F83" s="15" t="str">
        <f t="shared" si="88"/>
        <v/>
      </c>
      <c r="G83" s="16" t="s">
        <v>705</v>
      </c>
      <c r="H83" s="16"/>
      <c r="I83" s="16" t="s">
        <v>706</v>
      </c>
      <c r="J83" s="16"/>
      <c r="K83" s="17"/>
      <c r="L83" s="17"/>
      <c r="M83" s="17"/>
      <c r="N83" s="18"/>
      <c r="O83" s="18"/>
      <c r="P83" s="17" t="s">
        <v>54</v>
      </c>
      <c r="Q83" s="18" t="s">
        <v>95</v>
      </c>
      <c r="R83" s="19"/>
      <c r="S83" s="19"/>
      <c r="T83" s="19"/>
      <c r="U83" s="19"/>
      <c r="V83" s="16"/>
      <c r="W83" s="16"/>
      <c r="X83" s="16"/>
      <c r="Y83" s="20"/>
      <c r="Z83" s="16" t="s">
        <v>707</v>
      </c>
      <c r="AA83" s="16" t="s">
        <v>708</v>
      </c>
      <c r="AB83" s="16" t="s">
        <v>58</v>
      </c>
      <c r="AC83" s="21" t="s">
        <v>709</v>
      </c>
      <c r="AD83" s="16"/>
      <c r="AE83" s="16"/>
      <c r="AF83" s="18"/>
      <c r="AG83" s="22"/>
      <c r="AH83" s="22"/>
      <c r="AI83" s="22"/>
      <c r="AJ83" s="23"/>
      <c r="AK83" s="24"/>
      <c r="AL83" s="24"/>
      <c r="AM83" s="24"/>
      <c r="AN83" s="24"/>
      <c r="AO83" s="18"/>
      <c r="AP83" s="67"/>
    </row>
    <row r="84" spans="1:43" ht="20.25" customHeight="1">
      <c r="A84" s="13"/>
      <c r="B84" s="14"/>
      <c r="C84" s="13" t="s">
        <v>50</v>
      </c>
      <c r="D84" s="15" t="str">
        <f t="shared" si="78"/>
        <v>X</v>
      </c>
      <c r="E84" s="15" t="str">
        <f t="shared" ref="E84:F84" si="89">IF(ISBLANK(X84), "", "X")</f>
        <v/>
      </c>
      <c r="F84" s="15" t="str">
        <f t="shared" si="89"/>
        <v>X</v>
      </c>
      <c r="G84" s="16" t="s">
        <v>710</v>
      </c>
      <c r="H84" s="16"/>
      <c r="I84" s="16" t="s">
        <v>52</v>
      </c>
      <c r="J84" s="16"/>
      <c r="K84" s="17"/>
      <c r="L84" s="17"/>
      <c r="M84" s="17" t="s">
        <v>54</v>
      </c>
      <c r="N84" s="18"/>
      <c r="O84" s="18"/>
      <c r="P84" s="17"/>
      <c r="Q84" s="18"/>
      <c r="R84" s="43"/>
      <c r="S84" s="43"/>
      <c r="T84" s="43"/>
      <c r="U84" s="43"/>
      <c r="V84" s="16"/>
      <c r="W84" s="16"/>
      <c r="X84" s="24"/>
      <c r="Y84" s="16" t="s">
        <v>711</v>
      </c>
      <c r="Z84" s="16" t="s">
        <v>712</v>
      </c>
      <c r="AA84" s="16" t="s">
        <v>713</v>
      </c>
      <c r="AB84" s="16" t="s">
        <v>358</v>
      </c>
      <c r="AC84" s="21" t="s">
        <v>714</v>
      </c>
      <c r="AD84" s="16"/>
      <c r="AE84" s="16"/>
      <c r="AF84" s="18"/>
      <c r="AG84" s="22"/>
      <c r="AH84" s="22"/>
      <c r="AI84" s="22"/>
      <c r="AJ84" s="23"/>
      <c r="AK84" s="24"/>
      <c r="AL84" s="24"/>
      <c r="AM84" s="24"/>
      <c r="AN84" s="24"/>
      <c r="AO84" s="18"/>
      <c r="AP84" s="67"/>
    </row>
    <row r="85" spans="1:43" ht="20.25" customHeight="1">
      <c r="A85" s="13" t="str">
        <f t="shared" ref="A85:A95" si="90">IF(COUNTIF($G$3:$G$472,G85)&gt;1,"Duplicate","")</f>
        <v/>
      </c>
      <c r="B85" s="14"/>
      <c r="C85" s="13" t="s">
        <v>60</v>
      </c>
      <c r="D85" s="15" t="str">
        <f t="shared" si="78"/>
        <v>X</v>
      </c>
      <c r="E85" s="15" t="str">
        <f t="shared" ref="E85:F85" si="91">IF(ISBLANK(X85), "", "X")</f>
        <v>X</v>
      </c>
      <c r="F85" s="15" t="str">
        <f t="shared" si="91"/>
        <v/>
      </c>
      <c r="G85" s="16" t="s">
        <v>715</v>
      </c>
      <c r="H85" s="16"/>
      <c r="I85" s="16" t="s">
        <v>716</v>
      </c>
      <c r="J85" s="24"/>
      <c r="K85" s="17"/>
      <c r="L85" s="17" t="s">
        <v>54</v>
      </c>
      <c r="M85" s="17"/>
      <c r="N85" s="18"/>
      <c r="O85" s="18"/>
      <c r="P85" s="17" t="s">
        <v>54</v>
      </c>
      <c r="Q85" s="18" t="s">
        <v>717</v>
      </c>
      <c r="R85" s="19"/>
      <c r="S85" s="19"/>
      <c r="T85" s="19"/>
      <c r="U85" s="19"/>
      <c r="V85" s="16"/>
      <c r="W85" s="16"/>
      <c r="X85" s="16" t="s">
        <v>718</v>
      </c>
      <c r="Y85" s="45"/>
      <c r="Z85" s="16" t="s">
        <v>719</v>
      </c>
      <c r="AA85" s="16" t="s">
        <v>720</v>
      </c>
      <c r="AB85" s="16" t="s">
        <v>367</v>
      </c>
      <c r="AC85" s="21" t="s">
        <v>721</v>
      </c>
      <c r="AD85" s="16"/>
      <c r="AE85" s="16">
        <v>5135844396</v>
      </c>
      <c r="AF85" s="18"/>
      <c r="AG85" s="22"/>
      <c r="AH85" s="22"/>
      <c r="AI85" s="22"/>
      <c r="AJ85" s="23"/>
      <c r="AK85" s="24"/>
      <c r="AL85" s="24"/>
      <c r="AM85" s="24"/>
      <c r="AN85" s="24"/>
      <c r="AO85" s="18"/>
      <c r="AP85" s="67"/>
    </row>
    <row r="86" spans="1:43" ht="20.25" customHeight="1">
      <c r="A86" s="13" t="str">
        <f t="shared" si="90"/>
        <v/>
      </c>
      <c r="B86" s="14"/>
      <c r="C86" s="13" t="s">
        <v>60</v>
      </c>
      <c r="D86" s="15" t="str">
        <f t="shared" si="78"/>
        <v>X</v>
      </c>
      <c r="E86" s="15" t="str">
        <f t="shared" ref="E86:F86" si="92">IF(ISBLANK(X86), "", "X")</f>
        <v>X</v>
      </c>
      <c r="F86" s="15" t="str">
        <f t="shared" si="92"/>
        <v/>
      </c>
      <c r="G86" s="16" t="s">
        <v>722</v>
      </c>
      <c r="H86" s="16"/>
      <c r="I86" s="16" t="s">
        <v>92</v>
      </c>
      <c r="J86" s="16"/>
      <c r="K86" s="17"/>
      <c r="L86" s="17" t="s">
        <v>54</v>
      </c>
      <c r="M86" s="17"/>
      <c r="N86" s="18"/>
      <c r="O86" s="18"/>
      <c r="P86" s="17"/>
      <c r="Q86" s="18"/>
      <c r="R86" s="43"/>
      <c r="S86" s="43"/>
      <c r="T86" s="43"/>
      <c r="U86" s="43"/>
      <c r="V86" s="16"/>
      <c r="W86" s="16"/>
      <c r="X86" s="40" t="s">
        <v>723</v>
      </c>
      <c r="Y86" s="16"/>
      <c r="Z86" s="16" t="s">
        <v>724</v>
      </c>
      <c r="AA86" s="16" t="s">
        <v>725</v>
      </c>
      <c r="AB86" s="16" t="s">
        <v>367</v>
      </c>
      <c r="AC86" s="21" t="s">
        <v>726</v>
      </c>
      <c r="AD86" s="16"/>
      <c r="AE86" s="16">
        <v>3305931030</v>
      </c>
      <c r="AF86" s="18"/>
      <c r="AG86" s="22" t="s">
        <v>727</v>
      </c>
      <c r="AH86" s="22" t="s">
        <v>725</v>
      </c>
      <c r="AI86" s="22">
        <v>44240</v>
      </c>
      <c r="AJ86" s="23"/>
      <c r="AK86" s="24"/>
      <c r="AL86" s="24"/>
      <c r="AM86" s="24"/>
      <c r="AN86" s="24"/>
      <c r="AO86" s="18"/>
      <c r="AP86" s="67"/>
    </row>
    <row r="87" spans="1:43" ht="20.25" hidden="1" customHeight="1">
      <c r="A87" s="13" t="str">
        <f t="shared" si="90"/>
        <v/>
      </c>
      <c r="B87" s="14"/>
      <c r="C87" s="13" t="s">
        <v>50</v>
      </c>
      <c r="D87" s="15" t="str">
        <f t="shared" si="78"/>
        <v/>
      </c>
      <c r="E87" s="15" t="str">
        <f t="shared" ref="E87:F87" si="93">IF(ISBLANK(X87), "", "X")</f>
        <v/>
      </c>
      <c r="F87" s="15" t="str">
        <f t="shared" si="93"/>
        <v/>
      </c>
      <c r="G87" s="16" t="s">
        <v>728</v>
      </c>
      <c r="H87" s="16"/>
      <c r="I87" s="16" t="s">
        <v>729</v>
      </c>
      <c r="J87" s="16"/>
      <c r="K87" s="17"/>
      <c r="L87" s="17"/>
      <c r="M87" s="17" t="s">
        <v>54</v>
      </c>
      <c r="N87" s="18"/>
      <c r="O87" s="18"/>
      <c r="P87" s="17"/>
      <c r="Q87" s="18"/>
      <c r="R87" s="43"/>
      <c r="S87" s="43"/>
      <c r="T87" s="43"/>
      <c r="U87" s="43"/>
      <c r="V87" s="16"/>
      <c r="W87" s="16"/>
      <c r="X87" s="24"/>
      <c r="Y87" s="16"/>
      <c r="Z87" s="16" t="s">
        <v>730</v>
      </c>
      <c r="AA87" s="16" t="s">
        <v>79</v>
      </c>
      <c r="AB87" s="16" t="s">
        <v>80</v>
      </c>
      <c r="AC87" s="21" t="s">
        <v>731</v>
      </c>
      <c r="AD87" s="16"/>
      <c r="AE87" s="16"/>
      <c r="AF87" s="18"/>
      <c r="AG87" s="22"/>
      <c r="AH87" s="22"/>
      <c r="AI87" s="22"/>
      <c r="AJ87" s="23"/>
      <c r="AK87" s="24"/>
      <c r="AL87" s="24"/>
      <c r="AM87" s="24"/>
      <c r="AN87" s="24"/>
      <c r="AO87" s="18"/>
      <c r="AP87" s="67"/>
    </row>
    <row r="88" spans="1:43" ht="20.25" customHeight="1">
      <c r="A88" s="13" t="str">
        <f t="shared" si="90"/>
        <v/>
      </c>
      <c r="B88" s="26"/>
      <c r="C88" s="27" t="s">
        <v>60</v>
      </c>
      <c r="D88" s="15" t="str">
        <f t="shared" si="78"/>
        <v>X</v>
      </c>
      <c r="E88" s="15" t="str">
        <f t="shared" ref="E88:F88" si="94">IF(ISBLANK(X88), "", "X")</f>
        <v/>
      </c>
      <c r="F88" s="15" t="str">
        <f t="shared" si="94"/>
        <v>X</v>
      </c>
      <c r="G88" s="20" t="s">
        <v>732</v>
      </c>
      <c r="H88" s="20"/>
      <c r="I88" s="20" t="s">
        <v>733</v>
      </c>
      <c r="J88" s="20"/>
      <c r="K88" s="28"/>
      <c r="L88" s="28"/>
      <c r="M88" s="28" t="s">
        <v>54</v>
      </c>
      <c r="N88" s="29" t="s">
        <v>522</v>
      </c>
      <c r="O88" s="29"/>
      <c r="P88" s="28"/>
      <c r="Q88" s="29"/>
      <c r="R88" s="30" t="s">
        <v>64</v>
      </c>
      <c r="S88" s="30" t="s">
        <v>65</v>
      </c>
      <c r="T88" s="30"/>
      <c r="U88" s="30"/>
      <c r="V88" s="20" t="s">
        <v>734</v>
      </c>
      <c r="W88" s="20" t="s">
        <v>221</v>
      </c>
      <c r="X88" s="16"/>
      <c r="Y88" s="20" t="s">
        <v>735</v>
      </c>
      <c r="Z88" s="20" t="s">
        <v>736</v>
      </c>
      <c r="AA88" s="20" t="s">
        <v>737</v>
      </c>
      <c r="AB88" s="20" t="s">
        <v>511</v>
      </c>
      <c r="AC88" s="41" t="s">
        <v>738</v>
      </c>
      <c r="AD88" s="16"/>
      <c r="AE88" s="16"/>
      <c r="AF88" s="18"/>
      <c r="AG88" s="22" t="s">
        <v>739</v>
      </c>
      <c r="AH88" s="22" t="s">
        <v>740</v>
      </c>
      <c r="AI88" s="22" t="s">
        <v>511</v>
      </c>
      <c r="AJ88" s="23" t="s">
        <v>741</v>
      </c>
      <c r="AK88" s="24"/>
      <c r="AL88" s="24"/>
      <c r="AM88" s="24"/>
      <c r="AN88" s="24"/>
      <c r="AO88" s="18"/>
      <c r="AP88" s="67"/>
    </row>
    <row r="89" spans="1:43" ht="20.25" customHeight="1">
      <c r="A89" s="13" t="str">
        <f t="shared" si="90"/>
        <v/>
      </c>
      <c r="B89" s="14"/>
      <c r="C89" s="13" t="s">
        <v>60</v>
      </c>
      <c r="D89" s="15" t="str">
        <f t="shared" si="78"/>
        <v>X</v>
      </c>
      <c r="E89" s="15" t="str">
        <f t="shared" ref="E89:F89" si="95">IF(ISBLANK(X89), "", "X")</f>
        <v>X</v>
      </c>
      <c r="F89" s="15" t="str">
        <f t="shared" si="95"/>
        <v/>
      </c>
      <c r="G89" s="16" t="s">
        <v>742</v>
      </c>
      <c r="H89" s="16"/>
      <c r="I89" s="16" t="s">
        <v>743</v>
      </c>
      <c r="J89" s="16"/>
      <c r="K89" s="17"/>
      <c r="L89" s="17"/>
      <c r="M89" s="17" t="s">
        <v>54</v>
      </c>
      <c r="N89" s="18"/>
      <c r="O89" s="18"/>
      <c r="P89" s="17"/>
      <c r="Q89" s="18"/>
      <c r="R89" s="43"/>
      <c r="S89" s="43"/>
      <c r="T89" s="43"/>
      <c r="U89" s="43"/>
      <c r="V89" s="16"/>
      <c r="W89" s="16"/>
      <c r="X89" s="31" t="s">
        <v>744</v>
      </c>
      <c r="Y89" s="16"/>
      <c r="Z89" s="16" t="s">
        <v>745</v>
      </c>
      <c r="AA89" s="16" t="s">
        <v>284</v>
      </c>
      <c r="AB89" s="16" t="s">
        <v>285</v>
      </c>
      <c r="AC89" s="21" t="s">
        <v>746</v>
      </c>
      <c r="AD89" s="16"/>
      <c r="AE89" s="16">
        <v>6053224878</v>
      </c>
      <c r="AF89" s="18"/>
      <c r="AG89" s="22" t="s">
        <v>747</v>
      </c>
      <c r="AH89" s="22" t="s">
        <v>284</v>
      </c>
      <c r="AI89" s="22" t="s">
        <v>285</v>
      </c>
      <c r="AJ89" s="23" t="s">
        <v>748</v>
      </c>
      <c r="AK89" s="24"/>
      <c r="AL89" s="24"/>
      <c r="AM89" s="24"/>
      <c r="AN89" s="24"/>
      <c r="AO89" s="18"/>
      <c r="AP89" s="67"/>
    </row>
    <row r="90" spans="1:43" ht="20.25" customHeight="1">
      <c r="A90" s="13" t="str">
        <f t="shared" si="90"/>
        <v/>
      </c>
      <c r="B90" s="14"/>
      <c r="C90" s="13" t="s">
        <v>50</v>
      </c>
      <c r="D90" s="15" t="str">
        <f t="shared" si="78"/>
        <v>X</v>
      </c>
      <c r="E90" s="15" t="str">
        <f t="shared" ref="E90:F90" si="96">IF(ISBLANK(X90), "", "X")</f>
        <v/>
      </c>
      <c r="F90" s="15" t="str">
        <f t="shared" si="96"/>
        <v>X</v>
      </c>
      <c r="G90" s="16" t="s">
        <v>749</v>
      </c>
      <c r="H90" s="16"/>
      <c r="I90" s="16" t="s">
        <v>750</v>
      </c>
      <c r="J90" s="16"/>
      <c r="K90" s="17"/>
      <c r="L90" s="17" t="s">
        <v>54</v>
      </c>
      <c r="M90" s="17"/>
      <c r="N90" s="18"/>
      <c r="O90" s="18"/>
      <c r="P90" s="17"/>
      <c r="Q90" s="18"/>
      <c r="R90" s="19">
        <v>38527</v>
      </c>
      <c r="S90" s="19">
        <v>40359</v>
      </c>
      <c r="T90" s="19"/>
      <c r="U90" s="19"/>
      <c r="V90" s="16"/>
      <c r="W90" s="16"/>
      <c r="X90" s="16"/>
      <c r="Y90" s="24" t="s">
        <v>751</v>
      </c>
      <c r="Z90" s="16" t="s">
        <v>752</v>
      </c>
      <c r="AA90" s="16" t="s">
        <v>753</v>
      </c>
      <c r="AB90" s="16" t="s">
        <v>754</v>
      </c>
      <c r="AC90" s="21" t="s">
        <v>755</v>
      </c>
      <c r="AD90" s="16"/>
      <c r="AE90" s="16"/>
      <c r="AF90" s="18"/>
      <c r="AG90" s="22"/>
      <c r="AH90" s="22"/>
      <c r="AI90" s="22"/>
      <c r="AJ90" s="23"/>
      <c r="AK90" s="24"/>
      <c r="AL90" s="24"/>
      <c r="AM90" s="24"/>
      <c r="AN90" s="24"/>
      <c r="AO90" s="18"/>
      <c r="AP90" s="25">
        <v>41940</v>
      </c>
    </row>
    <row r="91" spans="1:43" ht="20.25" customHeight="1">
      <c r="A91" s="13" t="str">
        <f t="shared" si="90"/>
        <v/>
      </c>
      <c r="B91" s="14"/>
      <c r="C91" s="13" t="s">
        <v>60</v>
      </c>
      <c r="D91" s="15" t="str">
        <f t="shared" si="78"/>
        <v>X</v>
      </c>
      <c r="E91" s="15" t="str">
        <f t="shared" ref="E91:F91" si="97">IF(ISBLANK(X91), "", "X")</f>
        <v>X</v>
      </c>
      <c r="F91" s="15" t="str">
        <f t="shared" si="97"/>
        <v/>
      </c>
      <c r="G91" s="16" t="s">
        <v>756</v>
      </c>
      <c r="H91" s="16"/>
      <c r="I91" s="16" t="s">
        <v>182</v>
      </c>
      <c r="J91" s="16"/>
      <c r="K91" s="17"/>
      <c r="L91" s="17"/>
      <c r="M91" s="17" t="s">
        <v>54</v>
      </c>
      <c r="N91" s="18"/>
      <c r="O91" s="18"/>
      <c r="P91" s="17"/>
      <c r="Q91" s="18"/>
      <c r="R91" s="43"/>
      <c r="S91" s="43"/>
      <c r="T91" s="43"/>
      <c r="U91" s="43"/>
      <c r="V91" s="16"/>
      <c r="W91" s="16"/>
      <c r="X91" s="40" t="s">
        <v>757</v>
      </c>
      <c r="Y91" s="16"/>
      <c r="Z91" s="16" t="s">
        <v>758</v>
      </c>
      <c r="AA91" s="16" t="s">
        <v>69</v>
      </c>
      <c r="AB91" s="16" t="s">
        <v>58</v>
      </c>
      <c r="AC91" s="16">
        <v>53744</v>
      </c>
      <c r="AD91" s="16"/>
      <c r="AE91" s="16"/>
      <c r="AF91" s="18"/>
      <c r="AG91" s="22" t="s">
        <v>759</v>
      </c>
      <c r="AH91" s="22" t="s">
        <v>69</v>
      </c>
      <c r="AI91" s="22" t="s">
        <v>58</v>
      </c>
      <c r="AJ91" s="23" t="s">
        <v>504</v>
      </c>
      <c r="AK91" s="24"/>
      <c r="AL91" s="24"/>
      <c r="AM91" s="24"/>
      <c r="AN91" s="24"/>
      <c r="AO91" s="18"/>
      <c r="AP91" s="25">
        <v>41940</v>
      </c>
    </row>
    <row r="92" spans="1:43" ht="20.25" customHeight="1">
      <c r="A92" s="13" t="str">
        <f t="shared" si="90"/>
        <v/>
      </c>
      <c r="B92" s="14"/>
      <c r="C92" s="13" t="s">
        <v>50</v>
      </c>
      <c r="D92" s="15" t="str">
        <f t="shared" si="78"/>
        <v>X</v>
      </c>
      <c r="E92" s="15" t="str">
        <f t="shared" ref="E92:F92" si="98">IF(ISBLANK(X92), "", "X")</f>
        <v/>
      </c>
      <c r="F92" s="15" t="str">
        <f t="shared" si="98"/>
        <v>X</v>
      </c>
      <c r="G92" s="16" t="s">
        <v>760</v>
      </c>
      <c r="H92" s="16"/>
      <c r="I92" s="16" t="s">
        <v>761</v>
      </c>
      <c r="J92" s="16" t="s">
        <v>762</v>
      </c>
      <c r="K92" s="17"/>
      <c r="L92" s="17" t="s">
        <v>54</v>
      </c>
      <c r="M92" s="17" t="s">
        <v>54</v>
      </c>
      <c r="N92" s="18" t="s">
        <v>219</v>
      </c>
      <c r="O92" s="18"/>
      <c r="P92" s="17"/>
      <c r="Q92" s="18"/>
      <c r="R92" s="19">
        <v>39264</v>
      </c>
      <c r="S92" s="19">
        <v>40724</v>
      </c>
      <c r="T92" s="19">
        <v>40725</v>
      </c>
      <c r="U92" s="19">
        <v>41090</v>
      </c>
      <c r="V92" s="16" t="s">
        <v>763</v>
      </c>
      <c r="W92" s="16"/>
      <c r="X92" s="16"/>
      <c r="Y92" s="16" t="s">
        <v>764</v>
      </c>
      <c r="Z92" s="16" t="s">
        <v>765</v>
      </c>
      <c r="AA92" s="16" t="s">
        <v>766</v>
      </c>
      <c r="AB92" s="16" t="s">
        <v>58</v>
      </c>
      <c r="AC92" s="21" t="s">
        <v>767</v>
      </c>
      <c r="AD92" s="16"/>
      <c r="AE92" s="16" t="s">
        <v>768</v>
      </c>
      <c r="AF92" s="18"/>
      <c r="AG92" s="22" t="s">
        <v>769</v>
      </c>
      <c r="AH92" s="22" t="s">
        <v>770</v>
      </c>
      <c r="AI92" s="22" t="s">
        <v>58</v>
      </c>
      <c r="AJ92" s="23" t="s">
        <v>771</v>
      </c>
      <c r="AK92" s="24"/>
      <c r="AL92" s="24"/>
      <c r="AM92" s="24"/>
      <c r="AN92" s="38"/>
      <c r="AO92" s="18"/>
      <c r="AP92" s="67"/>
    </row>
    <row r="93" spans="1:43" ht="20.25" hidden="1" customHeight="1">
      <c r="A93" s="13" t="str">
        <f t="shared" si="90"/>
        <v/>
      </c>
      <c r="B93" s="14"/>
      <c r="C93" s="13"/>
      <c r="D93" s="15" t="s">
        <v>292</v>
      </c>
      <c r="E93" s="15"/>
      <c r="F93" s="15" t="s">
        <v>292</v>
      </c>
      <c r="G93" s="16" t="s">
        <v>772</v>
      </c>
      <c r="H93" s="16"/>
      <c r="I93" s="16" t="s">
        <v>773</v>
      </c>
      <c r="J93" s="16"/>
      <c r="K93" s="17"/>
      <c r="L93" s="17"/>
      <c r="M93" s="17" t="s">
        <v>292</v>
      </c>
      <c r="N93" s="18" t="s">
        <v>774</v>
      </c>
      <c r="O93" s="18"/>
      <c r="P93" s="17"/>
      <c r="Q93" s="18"/>
      <c r="R93" s="43"/>
      <c r="S93" s="43"/>
      <c r="T93" s="43">
        <v>41821</v>
      </c>
      <c r="U93" s="43">
        <v>42185</v>
      </c>
      <c r="V93" s="16" t="s">
        <v>775</v>
      </c>
      <c r="W93" s="16" t="s">
        <v>776</v>
      </c>
      <c r="X93" s="16"/>
      <c r="Y93" s="24" t="s">
        <v>777</v>
      </c>
      <c r="Z93" s="24"/>
      <c r="AA93" s="24" t="s">
        <v>166</v>
      </c>
      <c r="AB93" s="24" t="s">
        <v>628</v>
      </c>
      <c r="AC93" s="38" t="s">
        <v>778</v>
      </c>
      <c r="AD93" s="16"/>
      <c r="AE93" s="16"/>
      <c r="AF93" s="18" t="s">
        <v>779</v>
      </c>
      <c r="AG93" s="18" t="s">
        <v>780</v>
      </c>
      <c r="AH93" s="18" t="s">
        <v>166</v>
      </c>
      <c r="AI93" s="18" t="s">
        <v>628</v>
      </c>
      <c r="AJ93" s="70" t="s">
        <v>778</v>
      </c>
      <c r="AK93" s="24"/>
      <c r="AL93" s="24"/>
      <c r="AM93" s="24"/>
      <c r="AN93" s="24"/>
      <c r="AO93" s="18"/>
      <c r="AP93" s="67"/>
    </row>
    <row r="94" spans="1:43" ht="20.25" hidden="1" customHeight="1">
      <c r="A94" s="13" t="str">
        <f t="shared" si="90"/>
        <v/>
      </c>
      <c r="B94" s="14"/>
      <c r="C94" s="13" t="s">
        <v>50</v>
      </c>
      <c r="D94" s="15" t="str">
        <f t="shared" ref="D94:D99" si="99">IF(AND(ISBLANK(X94),ISBLANK(Y94)), "", "X")</f>
        <v/>
      </c>
      <c r="E94" s="15" t="str">
        <f t="shared" ref="E94:F94" si="100">IF(ISBLANK(X94), "", "X")</f>
        <v/>
      </c>
      <c r="F94" s="15" t="str">
        <f t="shared" si="100"/>
        <v/>
      </c>
      <c r="G94" s="16" t="s">
        <v>781</v>
      </c>
      <c r="H94" s="16"/>
      <c r="I94" s="16" t="s">
        <v>182</v>
      </c>
      <c r="J94" s="16"/>
      <c r="K94" s="17"/>
      <c r="L94" s="17"/>
      <c r="M94" s="17"/>
      <c r="N94" s="18"/>
      <c r="O94" s="18"/>
      <c r="P94" s="17" t="s">
        <v>54</v>
      </c>
      <c r="Q94" s="18" t="s">
        <v>95</v>
      </c>
      <c r="R94" s="19"/>
      <c r="S94" s="19"/>
      <c r="T94" s="19"/>
      <c r="U94" s="19"/>
      <c r="V94" s="16" t="s">
        <v>782</v>
      </c>
      <c r="W94" s="16"/>
      <c r="X94" s="16"/>
      <c r="Y94" s="45"/>
      <c r="Z94" s="16" t="s">
        <v>783</v>
      </c>
      <c r="AA94" s="16" t="s">
        <v>784</v>
      </c>
      <c r="AB94" s="16" t="s">
        <v>58</v>
      </c>
      <c r="AC94" s="72" t="s">
        <v>785</v>
      </c>
      <c r="AD94" s="16"/>
      <c r="AE94" s="16"/>
      <c r="AF94" s="18"/>
      <c r="AG94" s="22"/>
      <c r="AH94" s="22"/>
      <c r="AI94" s="22"/>
      <c r="AJ94" s="23"/>
      <c r="AK94" s="24"/>
      <c r="AL94" s="24"/>
      <c r="AM94" s="24"/>
      <c r="AN94" s="38"/>
      <c r="AO94" s="18"/>
      <c r="AP94" s="67"/>
    </row>
    <row r="95" spans="1:43" ht="20.25" customHeight="1">
      <c r="A95" s="13" t="str">
        <f t="shared" si="90"/>
        <v/>
      </c>
      <c r="B95" s="14" t="s">
        <v>786</v>
      </c>
      <c r="C95" s="13" t="s">
        <v>60</v>
      </c>
      <c r="D95" s="15" t="str">
        <f t="shared" si="99"/>
        <v>X</v>
      </c>
      <c r="E95" s="15" t="str">
        <f t="shared" ref="E95:F95" si="101">IF(ISBLANK(X95), "", "X")</f>
        <v/>
      </c>
      <c r="F95" s="15" t="str">
        <f t="shared" si="101"/>
        <v>X</v>
      </c>
      <c r="G95" s="16" t="s">
        <v>787</v>
      </c>
      <c r="H95" s="16"/>
      <c r="I95" s="16" t="s">
        <v>788</v>
      </c>
      <c r="J95" s="16"/>
      <c r="K95" s="17"/>
      <c r="L95" s="17"/>
      <c r="M95" s="17" t="s">
        <v>54</v>
      </c>
      <c r="N95" s="18" t="s">
        <v>219</v>
      </c>
      <c r="O95" s="18"/>
      <c r="P95" s="17"/>
      <c r="Q95" s="18"/>
      <c r="R95" s="19"/>
      <c r="S95" s="19"/>
      <c r="T95" s="19">
        <v>40360</v>
      </c>
      <c r="U95" s="19">
        <v>40724</v>
      </c>
      <c r="V95" s="16"/>
      <c r="W95" s="16"/>
      <c r="X95" s="16"/>
      <c r="Y95" s="40" t="s">
        <v>789</v>
      </c>
      <c r="Z95" s="16"/>
      <c r="AA95" s="16"/>
      <c r="AB95" s="16"/>
      <c r="AC95" s="16"/>
      <c r="AD95" s="16"/>
      <c r="AE95" s="16"/>
      <c r="AF95" s="18"/>
      <c r="AG95" s="22" t="s">
        <v>790</v>
      </c>
      <c r="AH95" s="22" t="s">
        <v>348</v>
      </c>
      <c r="AI95" s="22" t="s">
        <v>58</v>
      </c>
      <c r="AJ95" s="23" t="s">
        <v>349</v>
      </c>
      <c r="AK95" s="24"/>
      <c r="AL95" s="24"/>
      <c r="AM95" s="24"/>
      <c r="AN95" s="24"/>
      <c r="AO95" s="18"/>
      <c r="AP95" s="67"/>
    </row>
    <row r="96" spans="1:43" ht="20.25" customHeight="1">
      <c r="A96" s="13"/>
      <c r="B96" s="14"/>
      <c r="C96" s="13" t="s">
        <v>50</v>
      </c>
      <c r="D96" s="15" t="str">
        <f t="shared" si="99"/>
        <v>X</v>
      </c>
      <c r="E96" s="15" t="str">
        <f t="shared" ref="E96:F96" si="102">IF(ISBLANK(X96), "", "X")</f>
        <v/>
      </c>
      <c r="F96" s="15" t="str">
        <f t="shared" si="102"/>
        <v>X</v>
      </c>
      <c r="G96" s="16" t="s">
        <v>791</v>
      </c>
      <c r="H96" s="16"/>
      <c r="I96" s="16" t="s">
        <v>454</v>
      </c>
      <c r="J96" s="16" t="s">
        <v>792</v>
      </c>
      <c r="K96" s="17"/>
      <c r="L96" s="17" t="s">
        <v>54</v>
      </c>
      <c r="M96" s="17"/>
      <c r="N96" s="18"/>
      <c r="O96" s="18"/>
      <c r="P96" s="17"/>
      <c r="Q96" s="18"/>
      <c r="R96" s="19"/>
      <c r="S96" s="19"/>
      <c r="T96" s="19"/>
      <c r="U96" s="19"/>
      <c r="V96" s="16" t="s">
        <v>260</v>
      </c>
      <c r="W96" s="16" t="s">
        <v>793</v>
      </c>
      <c r="X96" s="24"/>
      <c r="Y96" s="16" t="s">
        <v>794</v>
      </c>
      <c r="Z96" s="16" t="s">
        <v>262</v>
      </c>
      <c r="AA96" s="16" t="s">
        <v>263</v>
      </c>
      <c r="AB96" s="16" t="s">
        <v>58</v>
      </c>
      <c r="AC96" s="21" t="s">
        <v>264</v>
      </c>
      <c r="AD96" s="16"/>
      <c r="AE96" s="16" t="s">
        <v>795</v>
      </c>
      <c r="AF96" s="18"/>
      <c r="AG96" s="22"/>
      <c r="AH96" s="22"/>
      <c r="AI96" s="22"/>
      <c r="AJ96" s="23"/>
      <c r="AK96" s="24"/>
      <c r="AL96" s="24"/>
      <c r="AM96" s="24"/>
      <c r="AN96" s="38"/>
      <c r="AO96" s="18"/>
      <c r="AP96" s="67"/>
      <c r="AQ96" s="114"/>
    </row>
    <row r="97" spans="1:43" ht="20.25" hidden="1" customHeight="1">
      <c r="A97" s="13" t="str">
        <f>IF(COUNTIF($G$3:$G$472,G97)&gt;1,"Duplicate","")</f>
        <v/>
      </c>
      <c r="B97" s="14"/>
      <c r="C97" s="13" t="s">
        <v>50</v>
      </c>
      <c r="D97" s="15" t="str">
        <f t="shared" si="99"/>
        <v/>
      </c>
      <c r="E97" s="15" t="str">
        <f t="shared" ref="E97:F97" si="103">IF(ISBLANK(X97), "", "X")</f>
        <v/>
      </c>
      <c r="F97" s="15" t="str">
        <f t="shared" si="103"/>
        <v/>
      </c>
      <c r="G97" s="16" t="s">
        <v>796</v>
      </c>
      <c r="H97" s="16"/>
      <c r="I97" s="16" t="s">
        <v>797</v>
      </c>
      <c r="J97" s="16"/>
      <c r="K97" s="17"/>
      <c r="L97" s="17"/>
      <c r="M97" s="17" t="s">
        <v>54</v>
      </c>
      <c r="N97" s="18"/>
      <c r="O97" s="18"/>
      <c r="P97" s="17"/>
      <c r="Q97" s="18"/>
      <c r="R97" s="43"/>
      <c r="S97" s="43"/>
      <c r="T97" s="43"/>
      <c r="U97" s="43"/>
      <c r="V97" s="16"/>
      <c r="W97" s="16"/>
      <c r="X97" s="24"/>
      <c r="Y97" s="16"/>
      <c r="Z97" s="16" t="s">
        <v>798</v>
      </c>
      <c r="AA97" s="16" t="s">
        <v>799</v>
      </c>
      <c r="AB97" s="16" t="s">
        <v>628</v>
      </c>
      <c r="AC97" s="21" t="s">
        <v>800</v>
      </c>
      <c r="AD97" s="16"/>
      <c r="AE97" s="16"/>
      <c r="AF97" s="18"/>
      <c r="AG97" s="22"/>
      <c r="AH97" s="22"/>
      <c r="AI97" s="22"/>
      <c r="AJ97" s="23"/>
      <c r="AK97" s="24"/>
      <c r="AL97" s="24"/>
      <c r="AM97" s="24"/>
      <c r="AN97" s="24"/>
      <c r="AO97" s="18"/>
      <c r="AP97" s="67"/>
    </row>
    <row r="98" spans="1:43" ht="20.25" customHeight="1">
      <c r="A98" s="73" t="str">
        <f>IF(COUNTIF('Former UWRad Fac Res Fellow'!$G$3:$G$472,G98)&gt;1,"Duplicate","")</f>
        <v/>
      </c>
      <c r="B98" s="14" t="s">
        <v>801</v>
      </c>
      <c r="C98" s="13" t="s">
        <v>50</v>
      </c>
      <c r="D98" s="15" t="str">
        <f t="shared" si="99"/>
        <v>X</v>
      </c>
      <c r="E98" s="15" t="str">
        <f t="shared" ref="E98:F98" si="104">IF(ISBLANK(X98), "", "X")</f>
        <v>X</v>
      </c>
      <c r="F98" s="15" t="str">
        <f t="shared" si="104"/>
        <v/>
      </c>
      <c r="G98" s="16" t="s">
        <v>802</v>
      </c>
      <c r="H98" s="16"/>
      <c r="I98" s="16" t="s">
        <v>803</v>
      </c>
      <c r="J98" s="16"/>
      <c r="K98" s="17"/>
      <c r="L98" s="17"/>
      <c r="M98" s="17"/>
      <c r="N98" s="18"/>
      <c r="O98" s="18"/>
      <c r="P98" s="17" t="s">
        <v>54</v>
      </c>
      <c r="Q98" s="18" t="s">
        <v>219</v>
      </c>
      <c r="R98" s="19"/>
      <c r="S98" s="19"/>
      <c r="T98" s="19"/>
      <c r="U98" s="19"/>
      <c r="V98" s="16" t="s">
        <v>804</v>
      </c>
      <c r="W98" s="16" t="s">
        <v>801</v>
      </c>
      <c r="X98" s="24" t="s">
        <v>805</v>
      </c>
      <c r="Y98" s="20"/>
      <c r="Z98" s="16"/>
      <c r="AA98" s="16"/>
      <c r="AB98" s="16"/>
      <c r="AC98" s="21"/>
      <c r="AD98" s="16"/>
      <c r="AE98" s="16"/>
      <c r="AF98" s="18"/>
      <c r="AG98" s="22"/>
      <c r="AH98" s="22"/>
      <c r="AI98" s="22"/>
      <c r="AJ98" s="23"/>
      <c r="AK98" s="24" t="s">
        <v>806</v>
      </c>
      <c r="AL98" s="24" t="s">
        <v>69</v>
      </c>
      <c r="AM98" s="24" t="s">
        <v>58</v>
      </c>
      <c r="AN98" s="38" t="s">
        <v>504</v>
      </c>
      <c r="AO98" s="18"/>
      <c r="AP98" s="67"/>
    </row>
    <row r="99" spans="1:43" ht="20.25" customHeight="1">
      <c r="A99" s="13" t="str">
        <f>IF(COUNTIF($G$3:$G$472,G99)&gt;1,"Duplicate","")</f>
        <v/>
      </c>
      <c r="B99" s="14"/>
      <c r="C99" s="13" t="s">
        <v>60</v>
      </c>
      <c r="D99" s="15" t="str">
        <f t="shared" si="99"/>
        <v>X</v>
      </c>
      <c r="E99" s="15" t="str">
        <f t="shared" ref="E99:F99" si="105">IF(ISBLANK(X99), "", "X")</f>
        <v>X</v>
      </c>
      <c r="F99" s="15" t="str">
        <f t="shared" si="105"/>
        <v/>
      </c>
      <c r="G99" s="16" t="s">
        <v>807</v>
      </c>
      <c r="H99" s="16"/>
      <c r="I99" s="16" t="s">
        <v>808</v>
      </c>
      <c r="J99" s="16"/>
      <c r="K99" s="17"/>
      <c r="L99" s="17" t="s">
        <v>54</v>
      </c>
      <c r="M99" s="17"/>
      <c r="N99" s="18"/>
      <c r="O99" s="18"/>
      <c r="P99" s="17"/>
      <c r="Q99" s="18"/>
      <c r="R99" s="43"/>
      <c r="S99" s="43"/>
      <c r="T99" s="43"/>
      <c r="U99" s="43"/>
      <c r="V99" s="16"/>
      <c r="W99" s="16"/>
      <c r="X99" s="40" t="s">
        <v>809</v>
      </c>
      <c r="Y99" s="16"/>
      <c r="Z99" s="16" t="s">
        <v>810</v>
      </c>
      <c r="AA99" s="16" t="s">
        <v>811</v>
      </c>
      <c r="AB99" s="16" t="s">
        <v>154</v>
      </c>
      <c r="AC99" s="21" t="s">
        <v>812</v>
      </c>
      <c r="AD99" s="16"/>
      <c r="AE99" s="16"/>
      <c r="AF99" s="18">
        <v>3522650438</v>
      </c>
      <c r="AG99" s="22"/>
      <c r="AH99" s="22"/>
      <c r="AI99" s="22"/>
      <c r="AJ99" s="23"/>
      <c r="AK99" s="24"/>
      <c r="AL99" s="24"/>
      <c r="AM99" s="24"/>
      <c r="AN99" s="24"/>
      <c r="AO99" s="18"/>
      <c r="AP99" s="67"/>
    </row>
    <row r="100" spans="1:43" ht="20.25" hidden="1" customHeight="1">
      <c r="A100" s="13"/>
      <c r="B100" s="14"/>
      <c r="C100" s="13"/>
      <c r="D100" s="15" t="s">
        <v>292</v>
      </c>
      <c r="E100" s="15"/>
      <c r="F100" s="15" t="s">
        <v>292</v>
      </c>
      <c r="G100" s="16" t="s">
        <v>813</v>
      </c>
      <c r="H100" s="16"/>
      <c r="I100" s="16" t="s">
        <v>814</v>
      </c>
      <c r="J100" s="16" t="s">
        <v>815</v>
      </c>
      <c r="K100" s="17"/>
      <c r="L100" s="17"/>
      <c r="M100" s="17" t="s">
        <v>292</v>
      </c>
      <c r="N100" s="18" t="s">
        <v>85</v>
      </c>
      <c r="O100" s="18"/>
      <c r="P100" s="17"/>
      <c r="Q100" s="18"/>
      <c r="R100" s="43"/>
      <c r="S100" s="43"/>
      <c r="T100" s="43">
        <v>41821</v>
      </c>
      <c r="U100" s="43">
        <v>42185</v>
      </c>
      <c r="V100" s="16" t="s">
        <v>816</v>
      </c>
      <c r="W100" s="16" t="s">
        <v>817</v>
      </c>
      <c r="X100" s="40"/>
      <c r="Y100" s="16" t="s">
        <v>818</v>
      </c>
      <c r="Z100" s="16" t="s">
        <v>819</v>
      </c>
      <c r="AA100" s="16" t="s">
        <v>820</v>
      </c>
      <c r="AB100" s="16" t="s">
        <v>590</v>
      </c>
      <c r="AC100" s="21" t="s">
        <v>821</v>
      </c>
      <c r="AD100" s="16"/>
      <c r="AE100" s="16"/>
      <c r="AF100" s="18" t="s">
        <v>822</v>
      </c>
      <c r="AG100" s="18" t="s">
        <v>823</v>
      </c>
      <c r="AH100" s="18" t="s">
        <v>820</v>
      </c>
      <c r="AI100" s="18" t="s">
        <v>590</v>
      </c>
      <c r="AJ100" s="70" t="s">
        <v>821</v>
      </c>
      <c r="AK100" s="16"/>
      <c r="AL100" s="16"/>
      <c r="AM100" s="16"/>
      <c r="AN100" s="16"/>
      <c r="AO100" s="18"/>
      <c r="AP100" s="67"/>
    </row>
    <row r="101" spans="1:43" ht="20.25" customHeight="1">
      <c r="A101" s="13" t="str">
        <f t="shared" ref="A101:A107" si="106">IF(COUNTIF($G$3:$G$472,G101)&gt;1,"Duplicate","")</f>
        <v/>
      </c>
      <c r="B101" s="14"/>
      <c r="C101" s="13" t="s">
        <v>50</v>
      </c>
      <c r="D101" s="15" t="str">
        <f t="shared" ref="D101:D117" si="107">IF(AND(ISBLANK(X101),ISBLANK(Y101)), "", "X")</f>
        <v>X</v>
      </c>
      <c r="E101" s="15" t="str">
        <f t="shared" ref="E101:F101" si="108">IF(ISBLANK(X101), "", "X")</f>
        <v/>
      </c>
      <c r="F101" s="15" t="str">
        <f t="shared" si="108"/>
        <v>X</v>
      </c>
      <c r="G101" s="16" t="s">
        <v>824</v>
      </c>
      <c r="H101" s="16"/>
      <c r="I101" s="16" t="s">
        <v>259</v>
      </c>
      <c r="J101" s="16"/>
      <c r="K101" s="17"/>
      <c r="L101" s="17" t="s">
        <v>54</v>
      </c>
      <c r="M101" s="17" t="s">
        <v>54</v>
      </c>
      <c r="N101" s="18"/>
      <c r="O101" s="18"/>
      <c r="P101" s="17"/>
      <c r="Q101" s="18"/>
      <c r="R101" s="43"/>
      <c r="S101" s="43"/>
      <c r="T101" s="43"/>
      <c r="U101" s="43"/>
      <c r="V101" s="16"/>
      <c r="W101" s="16"/>
      <c r="X101" s="24"/>
      <c r="Y101" s="16" t="s">
        <v>825</v>
      </c>
      <c r="Z101" s="16" t="s">
        <v>826</v>
      </c>
      <c r="AA101" s="16" t="s">
        <v>245</v>
      </c>
      <c r="AB101" s="16" t="s">
        <v>246</v>
      </c>
      <c r="AC101" s="21" t="s">
        <v>247</v>
      </c>
      <c r="AD101" s="16"/>
      <c r="AE101" s="16"/>
      <c r="AF101" s="18"/>
      <c r="AG101" s="22"/>
      <c r="AH101" s="22"/>
      <c r="AI101" s="22"/>
      <c r="AJ101" s="23"/>
      <c r="AK101" s="24"/>
      <c r="AL101" s="24"/>
      <c r="AM101" s="24"/>
      <c r="AN101" s="24"/>
      <c r="AO101" s="18"/>
      <c r="AP101" s="67"/>
      <c r="AQ101" s="114"/>
    </row>
    <row r="102" spans="1:43" ht="20.25" customHeight="1">
      <c r="A102" s="13" t="str">
        <f t="shared" si="106"/>
        <v/>
      </c>
      <c r="B102" s="14" t="s">
        <v>827</v>
      </c>
      <c r="C102" s="13" t="s">
        <v>50</v>
      </c>
      <c r="D102" s="15" t="str">
        <f t="shared" si="107"/>
        <v>X</v>
      </c>
      <c r="E102" s="15" t="str">
        <f t="shared" ref="E102:F102" si="109">IF(ISBLANK(X102), "", "X")</f>
        <v>X</v>
      </c>
      <c r="F102" s="15" t="str">
        <f t="shared" si="109"/>
        <v/>
      </c>
      <c r="G102" s="16" t="s">
        <v>828</v>
      </c>
      <c r="H102" s="16"/>
      <c r="I102" s="16" t="s">
        <v>681</v>
      </c>
      <c r="J102" s="16"/>
      <c r="K102" s="17"/>
      <c r="L102" s="17"/>
      <c r="M102" s="17"/>
      <c r="N102" s="18"/>
      <c r="O102" s="18"/>
      <c r="P102" s="17"/>
      <c r="Q102" s="18"/>
      <c r="R102" s="43"/>
      <c r="S102" s="43"/>
      <c r="T102" s="43"/>
      <c r="U102" s="43"/>
      <c r="V102" s="16" t="s">
        <v>829</v>
      </c>
      <c r="W102" s="16"/>
      <c r="X102" s="24" t="s">
        <v>830</v>
      </c>
      <c r="Y102" s="16"/>
      <c r="Z102" s="16" t="s">
        <v>831</v>
      </c>
      <c r="AA102" s="16" t="s">
        <v>69</v>
      </c>
      <c r="AB102" s="16" t="s">
        <v>58</v>
      </c>
      <c r="AC102" s="21" t="s">
        <v>70</v>
      </c>
      <c r="AD102" s="16"/>
      <c r="AE102" s="16"/>
      <c r="AF102" s="18"/>
      <c r="AG102" s="22"/>
      <c r="AH102" s="22"/>
      <c r="AI102" s="22"/>
      <c r="AJ102" s="23"/>
      <c r="AK102" s="24"/>
      <c r="AL102" s="24"/>
      <c r="AM102" s="24"/>
      <c r="AN102" s="24"/>
      <c r="AO102" s="18"/>
      <c r="AP102" s="67"/>
    </row>
    <row r="103" spans="1:43" ht="20.25" customHeight="1">
      <c r="A103" s="13" t="str">
        <f t="shared" si="106"/>
        <v/>
      </c>
      <c r="B103" s="14"/>
      <c r="C103" s="13" t="s">
        <v>60</v>
      </c>
      <c r="D103" s="15" t="str">
        <f t="shared" si="107"/>
        <v>X</v>
      </c>
      <c r="E103" s="15" t="str">
        <f t="shared" ref="E103:F103" si="110">IF(ISBLANK(X103), "", "X")</f>
        <v>X</v>
      </c>
      <c r="F103" s="15" t="str">
        <f t="shared" si="110"/>
        <v/>
      </c>
      <c r="G103" s="16" t="s">
        <v>832</v>
      </c>
      <c r="H103" s="16"/>
      <c r="I103" s="16" t="s">
        <v>833</v>
      </c>
      <c r="J103" s="16"/>
      <c r="K103" s="17"/>
      <c r="L103" s="17"/>
      <c r="M103" s="17" t="s">
        <v>54</v>
      </c>
      <c r="N103" s="18"/>
      <c r="O103" s="18"/>
      <c r="P103" s="17"/>
      <c r="Q103" s="18"/>
      <c r="R103" s="43"/>
      <c r="S103" s="43"/>
      <c r="T103" s="43"/>
      <c r="U103" s="43"/>
      <c r="V103" s="16"/>
      <c r="W103" s="16"/>
      <c r="X103" s="40" t="s">
        <v>834</v>
      </c>
      <c r="Y103" s="16"/>
      <c r="Z103" s="16" t="s">
        <v>835</v>
      </c>
      <c r="AA103" s="16" t="s">
        <v>836</v>
      </c>
      <c r="AB103" s="16" t="s">
        <v>358</v>
      </c>
      <c r="AC103" s="21" t="s">
        <v>837</v>
      </c>
      <c r="AD103" s="16"/>
      <c r="AE103" s="16">
        <v>3143622560</v>
      </c>
      <c r="AF103" s="18"/>
      <c r="AG103" s="22"/>
      <c r="AH103" s="22"/>
      <c r="AI103" s="22"/>
      <c r="AJ103" s="23"/>
      <c r="AK103" s="24"/>
      <c r="AL103" s="24"/>
      <c r="AM103" s="24"/>
      <c r="AN103" s="24"/>
      <c r="AO103" s="18"/>
      <c r="AP103" s="67"/>
    </row>
    <row r="104" spans="1:43" ht="20.25" hidden="1" customHeight="1">
      <c r="A104" s="13" t="str">
        <f t="shared" si="106"/>
        <v/>
      </c>
      <c r="B104" s="14"/>
      <c r="C104" s="13" t="s">
        <v>50</v>
      </c>
      <c r="D104" s="15" t="str">
        <f t="shared" si="107"/>
        <v/>
      </c>
      <c r="E104" s="15" t="str">
        <f t="shared" ref="E104:F104" si="111">IF(ISBLANK(X104), "", "X")</f>
        <v/>
      </c>
      <c r="F104" s="15" t="str">
        <f t="shared" si="111"/>
        <v/>
      </c>
      <c r="G104" s="16" t="s">
        <v>838</v>
      </c>
      <c r="H104" s="16"/>
      <c r="I104" s="16" t="s">
        <v>839</v>
      </c>
      <c r="J104" s="16"/>
      <c r="K104" s="17"/>
      <c r="L104" s="17" t="s">
        <v>54</v>
      </c>
      <c r="M104" s="17"/>
      <c r="N104" s="18"/>
      <c r="O104" s="18"/>
      <c r="P104" s="17"/>
      <c r="Q104" s="18"/>
      <c r="R104" s="43"/>
      <c r="S104" s="43"/>
      <c r="T104" s="43"/>
      <c r="U104" s="43"/>
      <c r="V104" s="16"/>
      <c r="W104" s="16"/>
      <c r="X104" s="16"/>
      <c r="Y104" s="24"/>
      <c r="Z104" s="16" t="s">
        <v>840</v>
      </c>
      <c r="AA104" s="16" t="s">
        <v>841</v>
      </c>
      <c r="AB104" s="16" t="s">
        <v>569</v>
      </c>
      <c r="AC104" s="21" t="s">
        <v>842</v>
      </c>
      <c r="AD104" s="16"/>
      <c r="AE104" s="16"/>
      <c r="AF104" s="18"/>
      <c r="AG104" s="18"/>
      <c r="AH104" s="18"/>
      <c r="AI104" s="18"/>
      <c r="AJ104" s="70"/>
      <c r="AK104" s="16"/>
      <c r="AL104" s="16"/>
      <c r="AM104" s="16"/>
      <c r="AN104" s="16"/>
      <c r="AO104" s="18"/>
      <c r="AP104" s="67"/>
    </row>
    <row r="105" spans="1:43" ht="20.25" customHeight="1">
      <c r="A105" s="13" t="str">
        <f t="shared" si="106"/>
        <v/>
      </c>
      <c r="B105" s="14"/>
      <c r="C105" s="13" t="s">
        <v>60</v>
      </c>
      <c r="D105" s="15" t="str">
        <f t="shared" si="107"/>
        <v>X</v>
      </c>
      <c r="E105" s="15" t="str">
        <f t="shared" ref="E105:F105" si="112">IF(ISBLANK(X105), "", "X")</f>
        <v/>
      </c>
      <c r="F105" s="15" t="str">
        <f t="shared" si="112"/>
        <v>X</v>
      </c>
      <c r="G105" s="16" t="s">
        <v>843</v>
      </c>
      <c r="H105" s="16"/>
      <c r="I105" s="16" t="s">
        <v>844</v>
      </c>
      <c r="J105" s="16" t="s">
        <v>845</v>
      </c>
      <c r="K105" s="17"/>
      <c r="L105" s="17"/>
      <c r="M105" s="17" t="s">
        <v>54</v>
      </c>
      <c r="N105" s="18"/>
      <c r="O105" s="18"/>
      <c r="P105" s="17"/>
      <c r="Q105" s="18"/>
      <c r="R105" s="43"/>
      <c r="S105" s="43"/>
      <c r="T105" s="43"/>
      <c r="U105" s="43"/>
      <c r="V105" s="16"/>
      <c r="W105" s="16"/>
      <c r="X105" s="16"/>
      <c r="Y105" s="40" t="s">
        <v>846</v>
      </c>
      <c r="Z105" s="16" t="s">
        <v>847</v>
      </c>
      <c r="AA105" s="16" t="s">
        <v>848</v>
      </c>
      <c r="AB105" s="16" t="s">
        <v>273</v>
      </c>
      <c r="AC105" s="21" t="s">
        <v>849</v>
      </c>
      <c r="AD105" s="16"/>
      <c r="AE105" s="16" t="s">
        <v>850</v>
      </c>
      <c r="AF105" s="18"/>
      <c r="AG105" s="18"/>
      <c r="AH105" s="18"/>
      <c r="AI105" s="18"/>
      <c r="AJ105" s="70"/>
      <c r="AK105" s="16"/>
      <c r="AL105" s="16"/>
      <c r="AM105" s="16"/>
      <c r="AN105" s="16"/>
      <c r="AO105" s="18"/>
      <c r="AP105" s="67"/>
    </row>
    <row r="106" spans="1:43" ht="20.25" hidden="1" customHeight="1">
      <c r="A106" s="13" t="str">
        <f t="shared" si="106"/>
        <v/>
      </c>
      <c r="B106" s="26"/>
      <c r="C106" s="27" t="s">
        <v>50</v>
      </c>
      <c r="D106" s="15" t="str">
        <f t="shared" si="107"/>
        <v/>
      </c>
      <c r="E106" s="15" t="str">
        <f t="shared" ref="E106:F106" si="113">IF(ISBLANK(X106), "", "X")</f>
        <v/>
      </c>
      <c r="F106" s="15" t="str">
        <f t="shared" si="113"/>
        <v/>
      </c>
      <c r="G106" s="20" t="s">
        <v>851</v>
      </c>
      <c r="H106" s="20"/>
      <c r="I106" s="20" t="s">
        <v>681</v>
      </c>
      <c r="J106" s="20"/>
      <c r="K106" s="28"/>
      <c r="L106" s="28" t="s">
        <v>54</v>
      </c>
      <c r="M106" s="28"/>
      <c r="N106" s="29" t="s">
        <v>313</v>
      </c>
      <c r="O106" s="29"/>
      <c r="P106" s="28"/>
      <c r="Q106" s="29"/>
      <c r="R106" s="30" t="s">
        <v>852</v>
      </c>
      <c r="S106" s="30" t="s">
        <v>853</v>
      </c>
      <c r="T106" s="30"/>
      <c r="U106" s="30"/>
      <c r="V106" s="20" t="s">
        <v>854</v>
      </c>
      <c r="W106" s="20" t="s">
        <v>855</v>
      </c>
      <c r="X106" s="20"/>
      <c r="Y106" s="20"/>
      <c r="Z106" s="16"/>
      <c r="AA106" s="16"/>
      <c r="AB106" s="16"/>
      <c r="AC106" s="16"/>
      <c r="AD106" s="16"/>
      <c r="AE106" s="16"/>
      <c r="AF106" s="18"/>
      <c r="AG106" s="33" t="s">
        <v>856</v>
      </c>
      <c r="AH106" s="33" t="s">
        <v>857</v>
      </c>
      <c r="AI106" s="33" t="s">
        <v>58</v>
      </c>
      <c r="AJ106" s="34" t="s">
        <v>858</v>
      </c>
      <c r="AK106" s="24"/>
      <c r="AL106" s="24"/>
      <c r="AM106" s="24"/>
      <c r="AN106" s="24"/>
      <c r="AO106" s="18"/>
      <c r="AP106" s="67"/>
    </row>
    <row r="107" spans="1:43" ht="20.25" hidden="1" customHeight="1">
      <c r="A107" s="13" t="str">
        <f t="shared" si="106"/>
        <v/>
      </c>
      <c r="B107" s="14"/>
      <c r="C107" s="13" t="s">
        <v>50</v>
      </c>
      <c r="D107" s="15" t="str">
        <f t="shared" si="107"/>
        <v/>
      </c>
      <c r="E107" s="15" t="str">
        <f t="shared" ref="E107:F107" si="114">IF(ISBLANK(X107), "", "X")</f>
        <v/>
      </c>
      <c r="F107" s="15" t="str">
        <f t="shared" si="114"/>
        <v/>
      </c>
      <c r="G107" s="16" t="s">
        <v>859</v>
      </c>
      <c r="H107" s="16"/>
      <c r="I107" s="16" t="s">
        <v>860</v>
      </c>
      <c r="J107" s="16"/>
      <c r="K107" s="17"/>
      <c r="L107" s="17"/>
      <c r="M107" s="17" t="s">
        <v>54</v>
      </c>
      <c r="N107" s="18" t="s">
        <v>536</v>
      </c>
      <c r="O107" s="18"/>
      <c r="P107" s="17"/>
      <c r="Q107" s="18"/>
      <c r="R107" s="19"/>
      <c r="S107" s="19"/>
      <c r="T107" s="19">
        <v>40360</v>
      </c>
      <c r="U107" s="19">
        <v>40724</v>
      </c>
      <c r="V107" s="16" t="s">
        <v>861</v>
      </c>
      <c r="W107" s="16" t="s">
        <v>862</v>
      </c>
      <c r="X107" s="24"/>
      <c r="Y107" s="20"/>
      <c r="Z107" s="16" t="s">
        <v>863</v>
      </c>
      <c r="AA107" s="16" t="s">
        <v>864</v>
      </c>
      <c r="AB107" s="16" t="s">
        <v>80</v>
      </c>
      <c r="AC107" s="21" t="s">
        <v>865</v>
      </c>
      <c r="AD107" s="16"/>
      <c r="AE107" s="16" t="s">
        <v>866</v>
      </c>
      <c r="AF107" s="18"/>
      <c r="AG107" s="22"/>
      <c r="AH107" s="22"/>
      <c r="AI107" s="22"/>
      <c r="AJ107" s="23"/>
      <c r="AK107" s="24"/>
      <c r="AL107" s="24"/>
      <c r="AM107" s="24"/>
      <c r="AN107" s="24"/>
      <c r="AO107" s="18"/>
      <c r="AP107" s="67"/>
    </row>
    <row r="108" spans="1:43" ht="20.25" customHeight="1">
      <c r="A108" s="13"/>
      <c r="B108" s="14"/>
      <c r="C108" s="13" t="s">
        <v>60</v>
      </c>
      <c r="D108" s="15" t="str">
        <f t="shared" si="107"/>
        <v>X</v>
      </c>
      <c r="E108" s="15" t="str">
        <f t="shared" ref="E108:F108" si="115">IF(ISBLANK(X108), "", "X")</f>
        <v>X</v>
      </c>
      <c r="F108" s="15" t="str">
        <f t="shared" si="115"/>
        <v/>
      </c>
      <c r="G108" s="16" t="s">
        <v>867</v>
      </c>
      <c r="H108" s="16"/>
      <c r="I108" s="16" t="s">
        <v>868</v>
      </c>
      <c r="J108" s="16"/>
      <c r="K108" s="17"/>
      <c r="L108" s="17" t="s">
        <v>54</v>
      </c>
      <c r="M108" s="17"/>
      <c r="N108" s="18"/>
      <c r="O108" s="18"/>
      <c r="P108" s="17"/>
      <c r="Q108" s="18"/>
      <c r="R108" s="43"/>
      <c r="S108" s="43"/>
      <c r="T108" s="43"/>
      <c r="U108" s="43"/>
      <c r="V108" s="16"/>
      <c r="W108" s="16"/>
      <c r="X108" s="40" t="s">
        <v>869</v>
      </c>
      <c r="Y108" s="16"/>
      <c r="Z108" s="16" t="s">
        <v>870</v>
      </c>
      <c r="AA108" s="16" t="s">
        <v>871</v>
      </c>
      <c r="AB108" s="16" t="s">
        <v>58</v>
      </c>
      <c r="AC108" s="21" t="s">
        <v>872</v>
      </c>
      <c r="AD108" s="16"/>
      <c r="AE108" s="16"/>
      <c r="AF108" s="18"/>
      <c r="AG108" s="22"/>
      <c r="AH108" s="22"/>
      <c r="AI108" s="22"/>
      <c r="AJ108" s="23"/>
      <c r="AK108" s="24"/>
      <c r="AL108" s="24"/>
      <c r="AM108" s="24"/>
      <c r="AN108" s="24"/>
      <c r="AO108" s="18"/>
      <c r="AP108" s="67"/>
    </row>
    <row r="109" spans="1:43" ht="20.25" customHeight="1">
      <c r="A109" s="13"/>
      <c r="B109" s="14"/>
      <c r="C109" s="13" t="s">
        <v>60</v>
      </c>
      <c r="D109" s="15" t="str">
        <f t="shared" si="107"/>
        <v>X</v>
      </c>
      <c r="E109" s="15" t="str">
        <f t="shared" ref="E109:F109" si="116">IF(ISBLANK(X109), "", "X")</f>
        <v/>
      </c>
      <c r="F109" s="15" t="str">
        <f t="shared" si="116"/>
        <v>X</v>
      </c>
      <c r="G109" s="16" t="s">
        <v>867</v>
      </c>
      <c r="H109" s="16"/>
      <c r="I109" s="16" t="s">
        <v>873</v>
      </c>
      <c r="J109" s="16" t="s">
        <v>874</v>
      </c>
      <c r="K109" s="17"/>
      <c r="L109" s="17" t="s">
        <v>54</v>
      </c>
      <c r="M109" s="17" t="s">
        <v>54</v>
      </c>
      <c r="N109" s="18" t="s">
        <v>120</v>
      </c>
      <c r="O109" s="18"/>
      <c r="P109" s="17"/>
      <c r="Q109" s="18"/>
      <c r="R109" s="19">
        <v>38534</v>
      </c>
      <c r="S109" s="19">
        <v>39994</v>
      </c>
      <c r="T109" s="19">
        <v>39995</v>
      </c>
      <c r="U109" s="19">
        <v>40359</v>
      </c>
      <c r="V109" s="16"/>
      <c r="W109" s="16"/>
      <c r="X109" s="16"/>
      <c r="Y109" s="16" t="s">
        <v>875</v>
      </c>
      <c r="Z109" s="16" t="s">
        <v>876</v>
      </c>
      <c r="AA109" s="16" t="s">
        <v>877</v>
      </c>
      <c r="AB109" s="16" t="s">
        <v>154</v>
      </c>
      <c r="AC109" s="21" t="s">
        <v>878</v>
      </c>
      <c r="AD109" s="16"/>
      <c r="AE109" s="16">
        <v>2398493701</v>
      </c>
      <c r="AF109" s="18"/>
      <c r="AG109" s="22" t="s">
        <v>879</v>
      </c>
      <c r="AH109" s="22" t="s">
        <v>880</v>
      </c>
      <c r="AI109" s="22" t="s">
        <v>154</v>
      </c>
      <c r="AJ109" s="23" t="s">
        <v>881</v>
      </c>
      <c r="AK109" s="24"/>
      <c r="AL109" s="24"/>
      <c r="AM109" s="24"/>
      <c r="AN109" s="38"/>
      <c r="AO109" s="18"/>
      <c r="AP109" s="25">
        <v>41911</v>
      </c>
    </row>
    <row r="110" spans="1:43" ht="20.25" customHeight="1">
      <c r="A110" s="13" t="str">
        <f t="shared" ref="A110:A120" si="117">IF(COUNTIF($G$3:$G$472,G110)&gt;1,"Duplicate","")</f>
        <v/>
      </c>
      <c r="B110" s="14"/>
      <c r="C110" s="13"/>
      <c r="D110" s="15" t="str">
        <f t="shared" si="107"/>
        <v>X</v>
      </c>
      <c r="E110" s="15" t="str">
        <f t="shared" ref="E110:F110" si="118">IF(ISBLANK(X110), "", "X")</f>
        <v/>
      </c>
      <c r="F110" s="15" t="str">
        <f t="shared" si="118"/>
        <v>X</v>
      </c>
      <c r="G110" s="16" t="s">
        <v>882</v>
      </c>
      <c r="H110" s="16"/>
      <c r="I110" s="16" t="s">
        <v>883</v>
      </c>
      <c r="J110" s="16"/>
      <c r="K110" s="17"/>
      <c r="L110" s="17" t="s">
        <v>54</v>
      </c>
      <c r="M110" s="17" t="s">
        <v>54</v>
      </c>
      <c r="N110" s="18" t="s">
        <v>85</v>
      </c>
      <c r="O110" s="18"/>
      <c r="P110" s="17"/>
      <c r="Q110" s="18"/>
      <c r="R110" s="19">
        <v>37803</v>
      </c>
      <c r="S110" s="19">
        <v>39263</v>
      </c>
      <c r="T110" s="19">
        <v>39264</v>
      </c>
      <c r="U110" s="19">
        <v>39629</v>
      </c>
      <c r="V110" s="16"/>
      <c r="W110" s="16"/>
      <c r="X110" s="20"/>
      <c r="Y110" s="20" t="s">
        <v>884</v>
      </c>
      <c r="Z110" s="20" t="s">
        <v>885</v>
      </c>
      <c r="AA110" s="20" t="s">
        <v>886</v>
      </c>
      <c r="AB110" s="20" t="s">
        <v>569</v>
      </c>
      <c r="AC110" s="41" t="s">
        <v>570</v>
      </c>
      <c r="AD110" s="16"/>
      <c r="AE110" s="16"/>
      <c r="AF110" s="18"/>
      <c r="AG110" s="22"/>
      <c r="AH110" s="22"/>
      <c r="AI110" s="22"/>
      <c r="AJ110" s="23"/>
      <c r="AK110" s="24"/>
      <c r="AL110" s="24"/>
      <c r="AM110" s="24"/>
      <c r="AN110" s="24"/>
      <c r="AO110" s="18"/>
      <c r="AP110" s="67"/>
    </row>
    <row r="111" spans="1:43" ht="20.25" hidden="1" customHeight="1">
      <c r="A111" s="13" t="str">
        <f t="shared" si="117"/>
        <v/>
      </c>
      <c r="B111" s="14" t="s">
        <v>887</v>
      </c>
      <c r="C111" s="13"/>
      <c r="D111" s="15" t="str">
        <f t="shared" si="107"/>
        <v/>
      </c>
      <c r="E111" s="15" t="str">
        <f t="shared" ref="E111:F111" si="119">IF(ISBLANK(X111), "", "X")</f>
        <v/>
      </c>
      <c r="F111" s="15" t="str">
        <f t="shared" si="119"/>
        <v/>
      </c>
      <c r="G111" s="16" t="s">
        <v>888</v>
      </c>
      <c r="H111" s="16"/>
      <c r="I111" s="16" t="s">
        <v>889</v>
      </c>
      <c r="J111" s="16"/>
      <c r="K111" s="17"/>
      <c r="L111" s="17"/>
      <c r="M111" s="17"/>
      <c r="N111" s="18"/>
      <c r="O111" s="18"/>
      <c r="P111" s="17" t="s">
        <v>54</v>
      </c>
      <c r="Q111" s="18" t="s">
        <v>536</v>
      </c>
      <c r="R111" s="19"/>
      <c r="S111" s="19"/>
      <c r="T111" s="19"/>
      <c r="U111" s="19"/>
      <c r="V111" s="16"/>
      <c r="W111" s="16"/>
      <c r="X111" s="16"/>
      <c r="Y111" s="20"/>
      <c r="Z111" s="16"/>
      <c r="AA111" s="16"/>
      <c r="AB111" s="16"/>
      <c r="AC111" s="21"/>
      <c r="AD111" s="16"/>
      <c r="AE111" s="16"/>
      <c r="AF111" s="18"/>
      <c r="AG111" s="22"/>
      <c r="AH111" s="22"/>
      <c r="AI111" s="22"/>
      <c r="AJ111" s="23"/>
      <c r="AK111" s="24"/>
      <c r="AL111" s="24"/>
      <c r="AM111" s="24"/>
      <c r="AN111" s="38"/>
      <c r="AO111" s="18"/>
      <c r="AP111" s="67"/>
    </row>
    <row r="112" spans="1:43" ht="20.25" hidden="1" customHeight="1">
      <c r="A112" s="13" t="str">
        <f t="shared" si="117"/>
        <v/>
      </c>
      <c r="B112" s="14"/>
      <c r="C112" s="13"/>
      <c r="D112" s="15" t="str">
        <f t="shared" si="107"/>
        <v/>
      </c>
      <c r="E112" s="15" t="str">
        <f t="shared" ref="E112:F112" si="120">IF(ISBLANK(X112), "", "X")</f>
        <v/>
      </c>
      <c r="F112" s="15" t="str">
        <f t="shared" si="120"/>
        <v/>
      </c>
      <c r="G112" s="16" t="s">
        <v>890</v>
      </c>
      <c r="H112" s="16"/>
      <c r="I112" s="16" t="s">
        <v>230</v>
      </c>
      <c r="J112" s="16"/>
      <c r="K112" s="17"/>
      <c r="L112" s="17"/>
      <c r="M112" s="17"/>
      <c r="N112" s="18"/>
      <c r="O112" s="18"/>
      <c r="P112" s="17" t="s">
        <v>54</v>
      </c>
      <c r="Q112" s="18" t="s">
        <v>95</v>
      </c>
      <c r="R112" s="19"/>
      <c r="S112" s="19"/>
      <c r="T112" s="19"/>
      <c r="U112" s="19"/>
      <c r="V112" s="16"/>
      <c r="W112" s="16"/>
      <c r="X112" s="16"/>
      <c r="Y112" s="20"/>
      <c r="Z112" s="16" t="s">
        <v>891</v>
      </c>
      <c r="AA112" s="16" t="s">
        <v>493</v>
      </c>
      <c r="AB112" s="16" t="s">
        <v>186</v>
      </c>
      <c r="AC112" s="21" t="s">
        <v>892</v>
      </c>
      <c r="AD112" s="16"/>
      <c r="AE112" s="16"/>
      <c r="AF112" s="18"/>
      <c r="AG112" s="22"/>
      <c r="AH112" s="22"/>
      <c r="AI112" s="22"/>
      <c r="AJ112" s="23"/>
      <c r="AK112" s="24"/>
      <c r="AL112" s="24"/>
      <c r="AM112" s="24"/>
      <c r="AN112" s="24"/>
      <c r="AO112" s="18"/>
      <c r="AP112" s="67"/>
    </row>
    <row r="113" spans="1:43" ht="20.25" customHeight="1">
      <c r="A113" s="13" t="str">
        <f t="shared" si="117"/>
        <v/>
      </c>
      <c r="B113" s="26"/>
      <c r="C113" s="27"/>
      <c r="D113" s="15" t="str">
        <f t="shared" si="107"/>
        <v>X</v>
      </c>
      <c r="E113" s="15" t="str">
        <f t="shared" ref="E113:F113" si="121">IF(ISBLANK(X113), "", "X")</f>
        <v/>
      </c>
      <c r="F113" s="15" t="str">
        <f t="shared" si="121"/>
        <v>X</v>
      </c>
      <c r="G113" s="20" t="s">
        <v>893</v>
      </c>
      <c r="H113" s="20"/>
      <c r="I113" s="20" t="s">
        <v>761</v>
      </c>
      <c r="J113" s="20"/>
      <c r="K113" s="28"/>
      <c r="L113" s="28"/>
      <c r="M113" s="28" t="s">
        <v>54</v>
      </c>
      <c r="N113" s="29" t="s">
        <v>94</v>
      </c>
      <c r="O113" s="29"/>
      <c r="P113" s="28"/>
      <c r="Q113" s="29"/>
      <c r="R113" s="30" t="s">
        <v>191</v>
      </c>
      <c r="S113" s="30" t="s">
        <v>192</v>
      </c>
      <c r="T113" s="30"/>
      <c r="U113" s="30"/>
      <c r="V113" s="20"/>
      <c r="W113" s="20"/>
      <c r="X113" s="20"/>
      <c r="Y113" s="20" t="s">
        <v>894</v>
      </c>
      <c r="Z113" s="16"/>
      <c r="AA113" s="16"/>
      <c r="AB113" s="16"/>
      <c r="AC113" s="16"/>
      <c r="AD113" s="16"/>
      <c r="AE113" s="16"/>
      <c r="AF113" s="18"/>
      <c r="AG113" s="33" t="s">
        <v>895</v>
      </c>
      <c r="AH113" s="33" t="s">
        <v>642</v>
      </c>
      <c r="AI113" s="33" t="s">
        <v>58</v>
      </c>
      <c r="AJ113" s="34" t="s">
        <v>643</v>
      </c>
      <c r="AK113" s="24"/>
      <c r="AL113" s="24"/>
      <c r="AM113" s="24"/>
      <c r="AN113" s="24"/>
      <c r="AO113" s="18"/>
      <c r="AP113" s="67"/>
    </row>
    <row r="114" spans="1:43" ht="20.25" customHeight="1">
      <c r="A114" s="13" t="str">
        <f t="shared" si="117"/>
        <v/>
      </c>
      <c r="B114" s="14"/>
      <c r="C114" s="13"/>
      <c r="D114" s="15" t="str">
        <f t="shared" si="107"/>
        <v>X</v>
      </c>
      <c r="E114" s="15" t="str">
        <f t="shared" ref="E114:F114" si="122">IF(ISBLANK(X114), "", "X")</f>
        <v/>
      </c>
      <c r="F114" s="15" t="str">
        <f t="shared" si="122"/>
        <v>X</v>
      </c>
      <c r="G114" s="16" t="s">
        <v>896</v>
      </c>
      <c r="H114" s="16"/>
      <c r="I114" s="16" t="s">
        <v>706</v>
      </c>
      <c r="J114" s="16"/>
      <c r="K114" s="17"/>
      <c r="L114" s="17" t="s">
        <v>54</v>
      </c>
      <c r="M114" s="17"/>
      <c r="N114" s="18"/>
      <c r="O114" s="18"/>
      <c r="P114" s="17"/>
      <c r="Q114" s="18"/>
      <c r="R114" s="43"/>
      <c r="S114" s="43"/>
      <c r="T114" s="43"/>
      <c r="U114" s="43"/>
      <c r="V114" s="16"/>
      <c r="W114" s="16"/>
      <c r="X114" s="16"/>
      <c r="Y114" s="24" t="s">
        <v>897</v>
      </c>
      <c r="Z114" s="16" t="s">
        <v>898</v>
      </c>
      <c r="AA114" s="16" t="s">
        <v>899</v>
      </c>
      <c r="AB114" s="16" t="s">
        <v>466</v>
      </c>
      <c r="AC114" s="21" t="s">
        <v>900</v>
      </c>
      <c r="AD114" s="16"/>
      <c r="AE114" s="16"/>
      <c r="AF114" s="18"/>
      <c r="AG114" s="22"/>
      <c r="AH114" s="22"/>
      <c r="AI114" s="22"/>
      <c r="AJ114" s="23"/>
      <c r="AK114" s="24"/>
      <c r="AL114" s="24"/>
      <c r="AM114" s="24"/>
      <c r="AN114" s="24"/>
      <c r="AO114" s="18"/>
      <c r="AP114" s="67"/>
    </row>
    <row r="115" spans="1:43" ht="20.25" hidden="1" customHeight="1">
      <c r="A115" s="13" t="str">
        <f t="shared" si="117"/>
        <v/>
      </c>
      <c r="B115" s="14"/>
      <c r="C115" s="13"/>
      <c r="D115" s="15" t="str">
        <f t="shared" si="107"/>
        <v>X</v>
      </c>
      <c r="E115" s="15" t="str">
        <f t="shared" ref="E115:F115" si="123">IF(ISBLANK(X115), "", "X")</f>
        <v/>
      </c>
      <c r="F115" s="15" t="str">
        <f t="shared" si="123"/>
        <v>X</v>
      </c>
      <c r="G115" s="16" t="s">
        <v>901</v>
      </c>
      <c r="H115" s="16"/>
      <c r="I115" s="16" t="s">
        <v>902</v>
      </c>
      <c r="J115" s="16" t="s">
        <v>903</v>
      </c>
      <c r="K115" s="17"/>
      <c r="L115" s="17" t="s">
        <v>54</v>
      </c>
      <c r="M115" s="17" t="s">
        <v>54</v>
      </c>
      <c r="N115" s="18" t="s">
        <v>219</v>
      </c>
      <c r="O115" s="18"/>
      <c r="P115" s="17"/>
      <c r="Q115" s="18"/>
      <c r="R115" s="19">
        <v>38899</v>
      </c>
      <c r="S115" s="19">
        <v>40359</v>
      </c>
      <c r="T115" s="19">
        <v>40360</v>
      </c>
      <c r="U115" s="19">
        <v>40724</v>
      </c>
      <c r="V115" s="24" t="s">
        <v>260</v>
      </c>
      <c r="W115" s="24"/>
      <c r="X115" s="16"/>
      <c r="Y115" s="24" t="s">
        <v>904</v>
      </c>
      <c r="Z115" s="74" t="s">
        <v>905</v>
      </c>
      <c r="AA115" s="16" t="s">
        <v>906</v>
      </c>
      <c r="AB115" s="16" t="s">
        <v>58</v>
      </c>
      <c r="AC115" s="21" t="s">
        <v>907</v>
      </c>
      <c r="AD115" s="16"/>
      <c r="AE115" s="71" t="s">
        <v>908</v>
      </c>
      <c r="AF115" s="18"/>
      <c r="AG115" s="22"/>
      <c r="AH115" s="22"/>
      <c r="AI115" s="22"/>
      <c r="AJ115" s="23"/>
      <c r="AK115" s="24"/>
      <c r="AL115" s="24"/>
      <c r="AM115" s="24"/>
      <c r="AN115" s="38"/>
      <c r="AO115" s="18"/>
      <c r="AP115" s="67"/>
    </row>
    <row r="116" spans="1:43" ht="20.25" customHeight="1">
      <c r="A116" s="13" t="str">
        <f t="shared" si="117"/>
        <v/>
      </c>
      <c r="B116" s="14" t="s">
        <v>909</v>
      </c>
      <c r="C116" s="13"/>
      <c r="D116" s="15" t="str">
        <f t="shared" si="107"/>
        <v>X</v>
      </c>
      <c r="E116" s="15" t="str">
        <f t="shared" ref="E116:F116" si="124">IF(ISBLANK(X116), "", "X")</f>
        <v/>
      </c>
      <c r="F116" s="15" t="str">
        <f t="shared" si="124"/>
        <v>X</v>
      </c>
      <c r="G116" s="16" t="s">
        <v>910</v>
      </c>
      <c r="H116" s="16"/>
      <c r="I116" s="16" t="s">
        <v>911</v>
      </c>
      <c r="J116" s="16" t="s">
        <v>218</v>
      </c>
      <c r="K116" s="17"/>
      <c r="L116" s="17"/>
      <c r="M116" s="17"/>
      <c r="N116" s="18"/>
      <c r="O116" s="18"/>
      <c r="P116" s="17" t="s">
        <v>54</v>
      </c>
      <c r="Q116" s="18" t="s">
        <v>556</v>
      </c>
      <c r="R116" s="19"/>
      <c r="S116" s="19"/>
      <c r="T116" s="19"/>
      <c r="U116" s="19"/>
      <c r="V116" s="71" t="s">
        <v>912</v>
      </c>
      <c r="W116" s="16"/>
      <c r="X116" s="24"/>
      <c r="Y116" s="40" t="s">
        <v>913</v>
      </c>
      <c r="Z116" s="24" t="s">
        <v>914</v>
      </c>
      <c r="AA116" s="24" t="s">
        <v>915</v>
      </c>
      <c r="AB116" s="16" t="s">
        <v>916</v>
      </c>
      <c r="AC116" s="21" t="s">
        <v>917</v>
      </c>
      <c r="AD116" s="16"/>
      <c r="AE116" s="24" t="s">
        <v>918</v>
      </c>
      <c r="AF116" s="18"/>
      <c r="AG116" s="22"/>
      <c r="AH116" s="22"/>
      <c r="AI116" s="22"/>
      <c r="AJ116" s="23"/>
      <c r="AK116" s="24"/>
      <c r="AL116" s="24"/>
      <c r="AM116" s="24"/>
      <c r="AN116" s="38"/>
      <c r="AO116" s="18"/>
      <c r="AP116" s="67"/>
    </row>
    <row r="117" spans="1:43" ht="20.25" customHeight="1">
      <c r="A117" s="13" t="str">
        <f t="shared" si="117"/>
        <v/>
      </c>
      <c r="B117" s="26"/>
      <c r="C117" s="27"/>
      <c r="D117" s="15" t="str">
        <f t="shared" si="107"/>
        <v>X</v>
      </c>
      <c r="E117" s="15" t="str">
        <f t="shared" ref="E117:F117" si="125">IF(ISBLANK(X117), "", "X")</f>
        <v/>
      </c>
      <c r="F117" s="15" t="str">
        <f t="shared" si="125"/>
        <v>X</v>
      </c>
      <c r="G117" s="20" t="s">
        <v>919</v>
      </c>
      <c r="H117" s="20"/>
      <c r="I117" s="20" t="s">
        <v>53</v>
      </c>
      <c r="J117" s="20"/>
      <c r="K117" s="28"/>
      <c r="L117" s="28"/>
      <c r="M117" s="28" t="s">
        <v>54</v>
      </c>
      <c r="N117" s="29" t="s">
        <v>73</v>
      </c>
      <c r="O117" s="29"/>
      <c r="P117" s="28"/>
      <c r="Q117" s="29"/>
      <c r="R117" s="30" t="s">
        <v>314</v>
      </c>
      <c r="S117" s="30" t="s">
        <v>528</v>
      </c>
      <c r="T117" s="30"/>
      <c r="U117" s="30"/>
      <c r="V117" s="20"/>
      <c r="W117" s="20"/>
      <c r="X117" s="20"/>
      <c r="Y117" s="40" t="s">
        <v>920</v>
      </c>
      <c r="Z117" s="20" t="s">
        <v>921</v>
      </c>
      <c r="AA117" s="20" t="s">
        <v>473</v>
      </c>
      <c r="AB117" s="20" t="s">
        <v>256</v>
      </c>
      <c r="AC117" s="41" t="s">
        <v>922</v>
      </c>
      <c r="AD117" s="16"/>
      <c r="AE117" s="16"/>
      <c r="AF117" s="18"/>
      <c r="AG117" s="22"/>
      <c r="AH117" s="22"/>
      <c r="AI117" s="22"/>
      <c r="AJ117" s="23"/>
      <c r="AK117" s="24"/>
      <c r="AL117" s="24"/>
      <c r="AM117" s="24"/>
      <c r="AN117" s="24"/>
      <c r="AO117" s="18"/>
      <c r="AP117" s="67"/>
    </row>
    <row r="118" spans="1:43" ht="20.25" hidden="1" customHeight="1">
      <c r="A118" s="13" t="str">
        <f t="shared" si="117"/>
        <v/>
      </c>
      <c r="B118" s="26"/>
      <c r="C118" s="27"/>
      <c r="D118" s="15" t="s">
        <v>292</v>
      </c>
      <c r="E118" s="15"/>
      <c r="F118" s="15" t="s">
        <v>292</v>
      </c>
      <c r="G118" s="20" t="s">
        <v>923</v>
      </c>
      <c r="H118" s="20"/>
      <c r="I118" s="20" t="s">
        <v>230</v>
      </c>
      <c r="J118" s="20"/>
      <c r="K118" s="28"/>
      <c r="L118" s="28"/>
      <c r="M118" s="28"/>
      <c r="N118" s="29"/>
      <c r="O118" s="29"/>
      <c r="P118" s="28" t="s">
        <v>292</v>
      </c>
      <c r="Q118" s="29" t="s">
        <v>150</v>
      </c>
      <c r="R118" s="30"/>
      <c r="S118" s="30"/>
      <c r="T118" s="30"/>
      <c r="U118" s="30"/>
      <c r="V118" s="20" t="s">
        <v>924</v>
      </c>
      <c r="W118" s="20" t="s">
        <v>925</v>
      </c>
      <c r="X118" s="20"/>
      <c r="Y118" s="31" t="s">
        <v>926</v>
      </c>
      <c r="Z118" s="20" t="s">
        <v>927</v>
      </c>
      <c r="AA118" s="20" t="s">
        <v>928</v>
      </c>
      <c r="AB118" s="20" t="s">
        <v>519</v>
      </c>
      <c r="AC118" s="41" t="s">
        <v>929</v>
      </c>
      <c r="AD118" s="16"/>
      <c r="AE118" s="16"/>
      <c r="AF118" s="18" t="s">
        <v>930</v>
      </c>
      <c r="AG118" s="22" t="s">
        <v>931</v>
      </c>
      <c r="AH118" s="22" t="s">
        <v>932</v>
      </c>
      <c r="AI118" s="22" t="s">
        <v>519</v>
      </c>
      <c r="AJ118" s="23" t="s">
        <v>933</v>
      </c>
      <c r="AK118" s="24"/>
      <c r="AL118" s="24"/>
      <c r="AM118" s="24"/>
      <c r="AN118" s="24"/>
      <c r="AO118" s="18"/>
      <c r="AP118" s="67"/>
    </row>
    <row r="119" spans="1:43" ht="20.25" customHeight="1">
      <c r="A119" s="13" t="str">
        <f t="shared" si="117"/>
        <v/>
      </c>
      <c r="B119" s="14"/>
      <c r="C119" s="13"/>
      <c r="D119" s="15" t="str">
        <f t="shared" ref="D119:D152" si="126">IF(AND(ISBLANK(X119),ISBLANK(Y119)), "", "X")</f>
        <v>X</v>
      </c>
      <c r="E119" s="15" t="str">
        <f t="shared" ref="E119:F119" si="127">IF(ISBLANK(X119), "", "X")</f>
        <v>X</v>
      </c>
      <c r="F119" s="15" t="str">
        <f t="shared" si="127"/>
        <v/>
      </c>
      <c r="G119" s="16" t="s">
        <v>934</v>
      </c>
      <c r="H119" s="16"/>
      <c r="I119" s="16" t="s">
        <v>230</v>
      </c>
      <c r="J119" s="16"/>
      <c r="K119" s="17"/>
      <c r="L119" s="17"/>
      <c r="M119" s="17" t="s">
        <v>54</v>
      </c>
      <c r="N119" s="18"/>
      <c r="O119" s="18"/>
      <c r="P119" s="17"/>
      <c r="Q119" s="18"/>
      <c r="R119" s="43"/>
      <c r="S119" s="43"/>
      <c r="T119" s="43"/>
      <c r="U119" s="43"/>
      <c r="V119" s="16"/>
      <c r="W119" s="16"/>
      <c r="X119" s="40" t="s">
        <v>935</v>
      </c>
      <c r="Y119" s="24"/>
      <c r="Z119" s="16" t="s">
        <v>936</v>
      </c>
      <c r="AA119" s="16" t="s">
        <v>937</v>
      </c>
      <c r="AB119" s="16" t="s">
        <v>256</v>
      </c>
      <c r="AC119" s="21" t="s">
        <v>938</v>
      </c>
      <c r="AD119" s="16"/>
      <c r="AE119" s="16"/>
      <c r="AF119" s="18"/>
      <c r="AG119" s="22"/>
      <c r="AH119" s="22"/>
      <c r="AI119" s="22"/>
      <c r="AJ119" s="23"/>
      <c r="AK119" s="24"/>
      <c r="AL119" s="24"/>
      <c r="AM119" s="24"/>
      <c r="AN119" s="24"/>
      <c r="AO119" s="18"/>
      <c r="AP119" s="67"/>
      <c r="AQ119" s="114"/>
    </row>
    <row r="120" spans="1:43" ht="20.25" hidden="1" customHeight="1">
      <c r="A120" s="13" t="str">
        <f t="shared" si="117"/>
        <v/>
      </c>
      <c r="B120" s="14"/>
      <c r="C120" s="13"/>
      <c r="D120" s="15" t="str">
        <f t="shared" si="126"/>
        <v/>
      </c>
      <c r="E120" s="15" t="str">
        <f t="shared" ref="E120:F120" si="128">IF(ISBLANK(X120), "", "X")</f>
        <v/>
      </c>
      <c r="F120" s="15" t="str">
        <f t="shared" si="128"/>
        <v/>
      </c>
      <c r="G120" s="16" t="s">
        <v>939</v>
      </c>
      <c r="H120" s="16"/>
      <c r="I120" s="16" t="s">
        <v>940</v>
      </c>
      <c r="J120" s="16"/>
      <c r="K120" s="17"/>
      <c r="L120" s="17"/>
      <c r="M120" s="17" t="s">
        <v>54</v>
      </c>
      <c r="N120" s="18"/>
      <c r="O120" s="18"/>
      <c r="P120" s="17"/>
      <c r="Q120" s="18"/>
      <c r="R120" s="43"/>
      <c r="S120" s="43"/>
      <c r="T120" s="43"/>
      <c r="U120" s="43"/>
      <c r="V120" s="16"/>
      <c r="W120" s="16"/>
      <c r="X120" s="16"/>
      <c r="Y120" s="24"/>
      <c r="Z120" s="16" t="s">
        <v>941</v>
      </c>
      <c r="AA120" s="16" t="s">
        <v>942</v>
      </c>
      <c r="AB120" s="16" t="s">
        <v>246</v>
      </c>
      <c r="AC120" s="21" t="s">
        <v>943</v>
      </c>
      <c r="AD120" s="16"/>
      <c r="AE120" s="16"/>
      <c r="AF120" s="18"/>
      <c r="AG120" s="22"/>
      <c r="AH120" s="22"/>
      <c r="AI120" s="22"/>
      <c r="AJ120" s="23"/>
      <c r="AK120" s="24"/>
      <c r="AL120" s="24"/>
      <c r="AM120" s="24"/>
      <c r="AN120" s="24"/>
      <c r="AO120" s="115" t="str">
        <f>HYPERLINK("https://plus.google.com/108050308309485523113/about?gl=us&amp;hl=en","https://plus.google.com/108050308309485523113/about?gl=us&amp;hl=en")</f>
        <v>https://plus.google.com/108050308309485523113/about?gl=us&amp;hl=en</v>
      </c>
      <c r="AP120" s="67"/>
    </row>
    <row r="121" spans="1:43" ht="20.25" customHeight="1">
      <c r="A121" s="73" t="str">
        <f>IF(COUNTIF('Former UWRad Fac Res Fellow'!$G$3:$G$472,G121)&gt;1,"Duplicate","")</f>
        <v/>
      </c>
      <c r="B121" s="14" t="s">
        <v>944</v>
      </c>
      <c r="C121" s="13"/>
      <c r="D121" s="15" t="str">
        <f t="shared" si="126"/>
        <v>X</v>
      </c>
      <c r="E121" s="15" t="str">
        <f t="shared" ref="E121:F121" si="129">IF(ISBLANK(X121), "", "X")</f>
        <v/>
      </c>
      <c r="F121" s="15" t="str">
        <f t="shared" si="129"/>
        <v>X</v>
      </c>
      <c r="G121" s="16" t="s">
        <v>945</v>
      </c>
      <c r="H121" s="16"/>
      <c r="I121" s="16" t="s">
        <v>946</v>
      </c>
      <c r="J121" s="16" t="s">
        <v>874</v>
      </c>
      <c r="K121" s="17"/>
      <c r="L121" s="17" t="s">
        <v>54</v>
      </c>
      <c r="M121" s="17"/>
      <c r="N121" s="18"/>
      <c r="O121" s="18"/>
      <c r="P121" s="17" t="s">
        <v>54</v>
      </c>
      <c r="Q121" s="18" t="s">
        <v>536</v>
      </c>
      <c r="R121" s="19"/>
      <c r="S121" s="19"/>
      <c r="T121" s="19"/>
      <c r="U121" s="19"/>
      <c r="V121" s="16" t="s">
        <v>804</v>
      </c>
      <c r="W121" s="16" t="s">
        <v>447</v>
      </c>
      <c r="X121" s="16"/>
      <c r="Y121" s="40" t="s">
        <v>947</v>
      </c>
      <c r="Z121" s="16"/>
      <c r="AA121" s="16"/>
      <c r="AB121" s="16"/>
      <c r="AC121" s="21"/>
      <c r="AD121" s="16"/>
      <c r="AE121" s="16"/>
      <c r="AF121" s="18"/>
      <c r="AG121" s="22"/>
      <c r="AH121" s="22"/>
      <c r="AI121" s="22"/>
      <c r="AJ121" s="23"/>
      <c r="AK121" s="24"/>
      <c r="AL121" s="24"/>
      <c r="AM121" s="24"/>
      <c r="AN121" s="38"/>
      <c r="AO121" s="18"/>
      <c r="AP121" s="67"/>
    </row>
    <row r="122" spans="1:43" ht="20.25" customHeight="1">
      <c r="A122" s="13" t="str">
        <f t="shared" ref="A122:A124" si="130">IF(COUNTIF($G$3:$G$472,G122)&gt;1,"Duplicate","")</f>
        <v/>
      </c>
      <c r="B122" s="14"/>
      <c r="C122" s="13"/>
      <c r="D122" s="15" t="str">
        <f t="shared" si="126"/>
        <v>X</v>
      </c>
      <c r="E122" s="15" t="str">
        <f t="shared" ref="E122:F122" si="131">IF(ISBLANK(X122), "", "X")</f>
        <v/>
      </c>
      <c r="F122" s="15" t="str">
        <f t="shared" si="131"/>
        <v>X</v>
      </c>
      <c r="G122" s="16" t="s">
        <v>948</v>
      </c>
      <c r="H122" s="16"/>
      <c r="I122" s="16" t="s">
        <v>949</v>
      </c>
      <c r="J122" s="16"/>
      <c r="K122" s="17"/>
      <c r="L122" s="17"/>
      <c r="M122" s="17" t="s">
        <v>54</v>
      </c>
      <c r="N122" s="18" t="s">
        <v>85</v>
      </c>
      <c r="O122" s="18"/>
      <c r="P122" s="17"/>
      <c r="Q122" s="18"/>
      <c r="R122" s="19"/>
      <c r="S122" s="19"/>
      <c r="T122" s="19">
        <v>40360</v>
      </c>
      <c r="U122" s="19">
        <v>40724</v>
      </c>
      <c r="V122" s="16" t="s">
        <v>950</v>
      </c>
      <c r="W122" s="16" t="s">
        <v>951</v>
      </c>
      <c r="X122" s="16"/>
      <c r="Y122" s="40" t="s">
        <v>952</v>
      </c>
      <c r="Z122" s="16" t="s">
        <v>953</v>
      </c>
      <c r="AA122" s="16" t="s">
        <v>357</v>
      </c>
      <c r="AB122" s="16" t="s">
        <v>954</v>
      </c>
      <c r="AC122" s="21" t="s">
        <v>955</v>
      </c>
      <c r="AD122" s="16"/>
      <c r="AE122" s="71" t="s">
        <v>956</v>
      </c>
      <c r="AF122" s="18"/>
      <c r="AG122" s="22"/>
      <c r="AH122" s="22"/>
      <c r="AI122" s="22"/>
      <c r="AJ122" s="23"/>
      <c r="AK122" s="24"/>
      <c r="AL122" s="24"/>
      <c r="AM122" s="24"/>
      <c r="AN122" s="38"/>
      <c r="AO122" s="18"/>
      <c r="AP122" s="67"/>
    </row>
    <row r="123" spans="1:43" ht="20.25" hidden="1" customHeight="1">
      <c r="A123" s="13" t="str">
        <f t="shared" si="130"/>
        <v/>
      </c>
      <c r="B123" s="14"/>
      <c r="C123" s="13"/>
      <c r="D123" s="15" t="str">
        <f t="shared" si="126"/>
        <v/>
      </c>
      <c r="E123" s="15" t="str">
        <f t="shared" ref="E123:F123" si="132">IF(ISBLANK(X123), "", "X")</f>
        <v/>
      </c>
      <c r="F123" s="15" t="str">
        <f t="shared" si="132"/>
        <v/>
      </c>
      <c r="G123" s="16" t="s">
        <v>957</v>
      </c>
      <c r="H123" s="16"/>
      <c r="I123" s="16" t="s">
        <v>259</v>
      </c>
      <c r="J123" s="16"/>
      <c r="K123" s="17"/>
      <c r="L123" s="17"/>
      <c r="M123" s="17"/>
      <c r="N123" s="18"/>
      <c r="O123" s="18"/>
      <c r="P123" s="17" t="s">
        <v>54</v>
      </c>
      <c r="Q123" s="18"/>
      <c r="R123" s="43"/>
      <c r="S123" s="43"/>
      <c r="T123" s="43"/>
      <c r="U123" s="43"/>
      <c r="V123" s="16"/>
      <c r="W123" s="16"/>
      <c r="X123" s="16"/>
      <c r="Y123" s="16"/>
      <c r="Z123" s="16" t="s">
        <v>958</v>
      </c>
      <c r="AA123" s="16" t="s">
        <v>323</v>
      </c>
      <c r="AB123" s="16" t="s">
        <v>58</v>
      </c>
      <c r="AC123" s="21" t="s">
        <v>959</v>
      </c>
      <c r="AD123" s="16"/>
      <c r="AE123" s="16"/>
      <c r="AF123" s="18"/>
      <c r="AG123" s="22"/>
      <c r="AH123" s="22"/>
      <c r="AI123" s="22"/>
      <c r="AJ123" s="23"/>
      <c r="AK123" s="24"/>
      <c r="AL123" s="24"/>
      <c r="AM123" s="24"/>
      <c r="AN123" s="24"/>
      <c r="AO123" s="18"/>
      <c r="AP123" s="67"/>
    </row>
    <row r="124" spans="1:43" ht="20.25" hidden="1" customHeight="1">
      <c r="A124" s="13" t="str">
        <f t="shared" si="130"/>
        <v/>
      </c>
      <c r="B124" s="26"/>
      <c r="C124" s="27"/>
      <c r="D124" s="15" t="str">
        <f t="shared" si="126"/>
        <v/>
      </c>
      <c r="E124" s="15" t="str">
        <f t="shared" ref="E124:F124" si="133">IF(ISBLANK(X124), "", "X")</f>
        <v/>
      </c>
      <c r="F124" s="15" t="str">
        <f t="shared" si="133"/>
        <v/>
      </c>
      <c r="G124" s="20" t="s">
        <v>960</v>
      </c>
      <c r="H124" s="20"/>
      <c r="I124" s="20" t="s">
        <v>961</v>
      </c>
      <c r="J124" s="20"/>
      <c r="K124" s="28"/>
      <c r="L124" s="28"/>
      <c r="M124" s="28" t="s">
        <v>54</v>
      </c>
      <c r="N124" s="29" t="s">
        <v>190</v>
      </c>
      <c r="O124" s="29"/>
      <c r="P124" s="28"/>
      <c r="Q124" s="29"/>
      <c r="R124" s="30" t="s">
        <v>962</v>
      </c>
      <c r="S124" s="30" t="s">
        <v>963</v>
      </c>
      <c r="T124" s="30"/>
      <c r="U124" s="30"/>
      <c r="V124" s="20" t="s">
        <v>964</v>
      </c>
      <c r="W124" s="20"/>
      <c r="X124" s="20"/>
      <c r="Y124" s="20"/>
      <c r="Z124" s="20" t="s">
        <v>965</v>
      </c>
      <c r="AA124" s="20" t="s">
        <v>966</v>
      </c>
      <c r="AB124" s="20" t="s">
        <v>967</v>
      </c>
      <c r="AC124" s="41" t="s">
        <v>968</v>
      </c>
      <c r="AD124" s="16"/>
      <c r="AE124" s="16"/>
      <c r="AF124" s="18"/>
      <c r="AG124" s="22"/>
      <c r="AH124" s="22"/>
      <c r="AI124" s="22"/>
      <c r="AJ124" s="23"/>
      <c r="AK124" s="24"/>
      <c r="AL124" s="24"/>
      <c r="AM124" s="24"/>
      <c r="AN124" s="24"/>
      <c r="AO124" s="18"/>
      <c r="AP124" s="67"/>
    </row>
    <row r="125" spans="1:43" ht="20.25" customHeight="1">
      <c r="A125" s="13"/>
      <c r="B125" s="26"/>
      <c r="C125" s="27"/>
      <c r="D125" s="15" t="str">
        <f t="shared" si="126"/>
        <v>X</v>
      </c>
      <c r="E125" s="15" t="str">
        <f t="shared" ref="E125:F125" si="134">IF(ISBLANK(X125), "", "X")</f>
        <v>X</v>
      </c>
      <c r="F125" s="15" t="str">
        <f t="shared" si="134"/>
        <v>X</v>
      </c>
      <c r="G125" s="20" t="s">
        <v>969</v>
      </c>
      <c r="H125" s="20"/>
      <c r="I125" s="20" t="s">
        <v>970</v>
      </c>
      <c r="J125" s="20"/>
      <c r="K125" s="28"/>
      <c r="L125" s="28"/>
      <c r="M125" s="28" t="s">
        <v>54</v>
      </c>
      <c r="N125" s="29" t="s">
        <v>774</v>
      </c>
      <c r="O125" s="29"/>
      <c r="P125" s="28"/>
      <c r="Q125" s="29"/>
      <c r="R125" s="30" t="s">
        <v>352</v>
      </c>
      <c r="S125" s="30" t="s">
        <v>353</v>
      </c>
      <c r="T125" s="30"/>
      <c r="U125" s="30"/>
      <c r="V125" s="20"/>
      <c r="W125" s="20"/>
      <c r="X125" s="20" t="s">
        <v>971</v>
      </c>
      <c r="Y125" s="16" t="s">
        <v>972</v>
      </c>
      <c r="Z125" s="16"/>
      <c r="AA125" s="16"/>
      <c r="AB125" s="16"/>
      <c r="AC125" s="16"/>
      <c r="AD125" s="16"/>
      <c r="AE125" s="16"/>
      <c r="AF125" s="18"/>
      <c r="AG125" s="33" t="s">
        <v>973</v>
      </c>
      <c r="AH125" s="33" t="s">
        <v>69</v>
      </c>
      <c r="AI125" s="33" t="s">
        <v>58</v>
      </c>
      <c r="AJ125" s="34" t="s">
        <v>452</v>
      </c>
      <c r="AK125" s="24"/>
      <c r="AL125" s="24"/>
      <c r="AM125" s="24"/>
      <c r="AN125" s="24"/>
      <c r="AO125" s="18"/>
      <c r="AP125" s="67"/>
    </row>
    <row r="126" spans="1:43" ht="20.25" customHeight="1">
      <c r="A126" s="13"/>
      <c r="B126" s="14"/>
      <c r="C126" s="13"/>
      <c r="D126" s="15" t="str">
        <f t="shared" si="126"/>
        <v>X</v>
      </c>
      <c r="E126" s="15" t="str">
        <f t="shared" ref="E126:F126" si="135">IF(ISBLANK(X126), "", "X")</f>
        <v/>
      </c>
      <c r="F126" s="15" t="str">
        <f t="shared" si="135"/>
        <v>X</v>
      </c>
      <c r="G126" s="16" t="s">
        <v>969</v>
      </c>
      <c r="H126" s="16"/>
      <c r="I126" s="16" t="s">
        <v>911</v>
      </c>
      <c r="J126" s="16"/>
      <c r="K126" s="17"/>
      <c r="L126" s="17"/>
      <c r="M126" s="17" t="s">
        <v>54</v>
      </c>
      <c r="N126" s="18"/>
      <c r="O126" s="18"/>
      <c r="P126" s="17"/>
      <c r="Q126" s="18"/>
      <c r="R126" s="43"/>
      <c r="S126" s="43"/>
      <c r="T126" s="43"/>
      <c r="U126" s="43"/>
      <c r="V126" s="16"/>
      <c r="W126" s="16"/>
      <c r="X126" s="16"/>
      <c r="Y126" s="16" t="s">
        <v>972</v>
      </c>
      <c r="Z126" s="16" t="s">
        <v>974</v>
      </c>
      <c r="AA126" s="16" t="s">
        <v>975</v>
      </c>
      <c r="AB126" s="16" t="s">
        <v>976</v>
      </c>
      <c r="AC126" s="21" t="s">
        <v>977</v>
      </c>
      <c r="AD126" s="16"/>
      <c r="AE126" s="16"/>
      <c r="AF126" s="18"/>
      <c r="AG126" s="22"/>
      <c r="AH126" s="22"/>
      <c r="AI126" s="22"/>
      <c r="AJ126" s="23"/>
      <c r="AK126" s="24"/>
      <c r="AL126" s="24"/>
      <c r="AM126" s="24"/>
      <c r="AN126" s="24"/>
      <c r="AO126" s="18"/>
      <c r="AP126" s="67"/>
    </row>
    <row r="127" spans="1:43" ht="20.25" hidden="1" customHeight="1">
      <c r="A127" s="13" t="str">
        <f t="shared" ref="A127:A134" si="136">IF(COUNTIF($G$3:$G$472,G127)&gt;1,"Duplicate","")</f>
        <v/>
      </c>
      <c r="B127" s="14"/>
      <c r="C127" s="13"/>
      <c r="D127" s="15" t="str">
        <f t="shared" si="126"/>
        <v/>
      </c>
      <c r="E127" s="15" t="str">
        <f t="shared" ref="E127:F127" si="137">IF(ISBLANK(X127), "", "X")</f>
        <v/>
      </c>
      <c r="F127" s="15" t="str">
        <f t="shared" si="137"/>
        <v/>
      </c>
      <c r="G127" s="16" t="s">
        <v>978</v>
      </c>
      <c r="H127" s="16"/>
      <c r="I127" s="16" t="s">
        <v>385</v>
      </c>
      <c r="J127" s="16"/>
      <c r="K127" s="17"/>
      <c r="L127" s="17"/>
      <c r="M127" s="17"/>
      <c r="N127" s="18"/>
      <c r="O127" s="18"/>
      <c r="P127" s="17" t="s">
        <v>54</v>
      </c>
      <c r="Q127" s="18"/>
      <c r="R127" s="43"/>
      <c r="S127" s="43"/>
      <c r="T127" s="43"/>
      <c r="U127" s="43"/>
      <c r="V127" s="16"/>
      <c r="W127" s="16"/>
      <c r="X127" s="16"/>
      <c r="Y127" s="16"/>
      <c r="Z127" s="16" t="s">
        <v>979</v>
      </c>
      <c r="AA127" s="16" t="s">
        <v>980</v>
      </c>
      <c r="AB127" s="16" t="s">
        <v>199</v>
      </c>
      <c r="AC127" s="21" t="s">
        <v>981</v>
      </c>
      <c r="AD127" s="16"/>
      <c r="AE127" s="16"/>
      <c r="AF127" s="18"/>
      <c r="AG127" s="22"/>
      <c r="AH127" s="22"/>
      <c r="AI127" s="22"/>
      <c r="AJ127" s="23"/>
      <c r="AK127" s="24"/>
      <c r="AL127" s="24"/>
      <c r="AM127" s="24"/>
      <c r="AN127" s="24"/>
      <c r="AO127" s="18"/>
      <c r="AP127" s="67"/>
    </row>
    <row r="128" spans="1:43" ht="20.25" hidden="1" customHeight="1">
      <c r="A128" s="13" t="str">
        <f t="shared" si="136"/>
        <v/>
      </c>
      <c r="B128" s="14"/>
      <c r="C128" s="13"/>
      <c r="D128" s="15" t="str">
        <f t="shared" si="126"/>
        <v/>
      </c>
      <c r="E128" s="15" t="str">
        <f t="shared" ref="E128:F128" si="138">IF(ISBLANK(X128), "", "X")</f>
        <v/>
      </c>
      <c r="F128" s="15" t="str">
        <f t="shared" si="138"/>
        <v/>
      </c>
      <c r="G128" s="16" t="s">
        <v>982</v>
      </c>
      <c r="H128" s="16"/>
      <c r="I128" s="16" t="s">
        <v>983</v>
      </c>
      <c r="J128" s="16"/>
      <c r="K128" s="17"/>
      <c r="L128" s="17"/>
      <c r="M128" s="17" t="s">
        <v>54</v>
      </c>
      <c r="N128" s="18" t="s">
        <v>984</v>
      </c>
      <c r="O128" s="18"/>
      <c r="P128" s="17"/>
      <c r="Q128" s="18"/>
      <c r="R128" s="19"/>
      <c r="S128" s="19"/>
      <c r="T128" s="19">
        <v>40882</v>
      </c>
      <c r="U128" s="19">
        <v>41243</v>
      </c>
      <c r="V128" s="16"/>
      <c r="W128" s="16"/>
      <c r="X128" s="16"/>
      <c r="Y128" s="45"/>
      <c r="Z128" s="16" t="s">
        <v>985</v>
      </c>
      <c r="AA128" s="16" t="s">
        <v>986</v>
      </c>
      <c r="AB128" s="16" t="s">
        <v>154</v>
      </c>
      <c r="AC128" s="21" t="s">
        <v>987</v>
      </c>
      <c r="AD128" s="16"/>
      <c r="AE128" s="16"/>
      <c r="AF128" s="18"/>
      <c r="AG128" s="22"/>
      <c r="AH128" s="22"/>
      <c r="AI128" s="22"/>
      <c r="AJ128" s="23"/>
      <c r="AK128" s="24"/>
      <c r="AL128" s="24"/>
      <c r="AM128" s="24"/>
      <c r="AN128" s="24"/>
      <c r="AO128" s="18"/>
      <c r="AP128" s="67"/>
    </row>
    <row r="129" spans="1:42" ht="20.25" hidden="1" customHeight="1">
      <c r="A129" s="13" t="str">
        <f t="shared" si="136"/>
        <v/>
      </c>
      <c r="B129" s="14"/>
      <c r="C129" s="13"/>
      <c r="D129" s="15" t="str">
        <f t="shared" si="126"/>
        <v/>
      </c>
      <c r="E129" s="15" t="str">
        <f t="shared" ref="E129:F129" si="139">IF(ISBLANK(X129), "", "X")</f>
        <v/>
      </c>
      <c r="F129" s="15" t="str">
        <f t="shared" si="139"/>
        <v/>
      </c>
      <c r="G129" s="16" t="s">
        <v>988</v>
      </c>
      <c r="H129" s="16"/>
      <c r="I129" s="16" t="s">
        <v>989</v>
      </c>
      <c r="J129" s="16"/>
      <c r="K129" s="17"/>
      <c r="L129" s="17" t="s">
        <v>54</v>
      </c>
      <c r="M129" s="17"/>
      <c r="N129" s="18"/>
      <c r="O129" s="18"/>
      <c r="P129" s="17"/>
      <c r="Q129" s="18"/>
      <c r="R129" s="43"/>
      <c r="S129" s="43"/>
      <c r="T129" s="43"/>
      <c r="U129" s="43"/>
      <c r="V129" s="16"/>
      <c r="W129" s="16"/>
      <c r="X129" s="16"/>
      <c r="Y129" s="16"/>
      <c r="Z129" s="16" t="s">
        <v>990</v>
      </c>
      <c r="AA129" s="16" t="s">
        <v>991</v>
      </c>
      <c r="AB129" s="16" t="s">
        <v>610</v>
      </c>
      <c r="AC129" s="21" t="s">
        <v>992</v>
      </c>
      <c r="AD129" s="16"/>
      <c r="AE129" s="16"/>
      <c r="AF129" s="18"/>
      <c r="AG129" s="22"/>
      <c r="AH129" s="22"/>
      <c r="AI129" s="22"/>
      <c r="AJ129" s="23"/>
      <c r="AK129" s="24"/>
      <c r="AL129" s="24"/>
      <c r="AM129" s="24"/>
      <c r="AN129" s="24"/>
      <c r="AO129" s="18"/>
      <c r="AP129" s="67"/>
    </row>
    <row r="130" spans="1:42" ht="20.25" customHeight="1">
      <c r="A130" s="13" t="str">
        <f t="shared" si="136"/>
        <v/>
      </c>
      <c r="B130" s="14"/>
      <c r="C130" s="13"/>
      <c r="D130" s="15" t="str">
        <f t="shared" si="126"/>
        <v>X</v>
      </c>
      <c r="E130" s="15" t="str">
        <f t="shared" ref="E130:F130" si="140">IF(ISBLANK(X130), "", "X")</f>
        <v/>
      </c>
      <c r="F130" s="15" t="str">
        <f t="shared" si="140"/>
        <v>X</v>
      </c>
      <c r="G130" s="16" t="s">
        <v>993</v>
      </c>
      <c r="H130" s="16"/>
      <c r="I130" s="16" t="s">
        <v>706</v>
      </c>
      <c r="J130" s="16"/>
      <c r="K130" s="17"/>
      <c r="L130" s="17"/>
      <c r="M130" s="17"/>
      <c r="N130" s="18"/>
      <c r="O130" s="18"/>
      <c r="P130" s="17" t="s">
        <v>54</v>
      </c>
      <c r="Q130" s="18"/>
      <c r="R130" s="43"/>
      <c r="S130" s="43"/>
      <c r="T130" s="43"/>
      <c r="U130" s="43"/>
      <c r="V130" s="24"/>
      <c r="W130" s="16"/>
      <c r="X130" s="16"/>
      <c r="Y130" s="24" t="s">
        <v>994</v>
      </c>
      <c r="Z130" s="24" t="s">
        <v>995</v>
      </c>
      <c r="AA130" s="16" t="s">
        <v>996</v>
      </c>
      <c r="AB130" s="16" t="s">
        <v>997</v>
      </c>
      <c r="AC130" s="21" t="s">
        <v>998</v>
      </c>
      <c r="AD130" s="16"/>
      <c r="AE130" s="24"/>
      <c r="AF130" s="18"/>
      <c r="AG130" s="22"/>
      <c r="AH130" s="22"/>
      <c r="AI130" s="22"/>
      <c r="AJ130" s="23"/>
      <c r="AK130" s="24"/>
      <c r="AL130" s="24"/>
      <c r="AM130" s="24"/>
      <c r="AN130" s="24"/>
      <c r="AO130" s="18"/>
      <c r="AP130" s="67"/>
    </row>
    <row r="131" spans="1:42" ht="20.25" customHeight="1">
      <c r="A131" s="13" t="str">
        <f t="shared" si="136"/>
        <v/>
      </c>
      <c r="B131" s="14"/>
      <c r="C131" s="13"/>
      <c r="D131" s="15" t="str">
        <f t="shared" si="126"/>
        <v>X</v>
      </c>
      <c r="E131" s="15" t="str">
        <f t="shared" ref="E131:F131" si="141">IF(ISBLANK(X131), "", "X")</f>
        <v/>
      </c>
      <c r="F131" s="15" t="str">
        <f t="shared" si="141"/>
        <v>X</v>
      </c>
      <c r="G131" s="16" t="s">
        <v>999</v>
      </c>
      <c r="H131" s="16"/>
      <c r="I131" s="16" t="s">
        <v>1000</v>
      </c>
      <c r="J131" s="16"/>
      <c r="K131" s="17"/>
      <c r="L131" s="17"/>
      <c r="M131" s="17" t="s">
        <v>54</v>
      </c>
      <c r="N131" s="18"/>
      <c r="O131" s="18"/>
      <c r="P131" s="17"/>
      <c r="Q131" s="18"/>
      <c r="R131" s="43"/>
      <c r="S131" s="43"/>
      <c r="T131" s="43"/>
      <c r="U131" s="43"/>
      <c r="V131" s="16"/>
      <c r="W131" s="16"/>
      <c r="X131" s="16"/>
      <c r="Y131" s="16" t="s">
        <v>1001</v>
      </c>
      <c r="Z131" s="24" t="s">
        <v>1002</v>
      </c>
      <c r="AA131" s="16" t="s">
        <v>1003</v>
      </c>
      <c r="AB131" s="16" t="s">
        <v>246</v>
      </c>
      <c r="AC131" s="21" t="s">
        <v>1004</v>
      </c>
      <c r="AD131" s="16"/>
      <c r="AE131" s="24"/>
      <c r="AF131" s="18"/>
      <c r="AG131" s="22"/>
      <c r="AH131" s="22"/>
      <c r="AI131" s="22"/>
      <c r="AJ131" s="23"/>
      <c r="AK131" s="24"/>
      <c r="AL131" s="24"/>
      <c r="AM131" s="24"/>
      <c r="AN131" s="24"/>
      <c r="AO131" s="18"/>
      <c r="AP131" s="67"/>
    </row>
    <row r="132" spans="1:42" ht="20.25" hidden="1" customHeight="1">
      <c r="A132" s="13" t="str">
        <f t="shared" si="136"/>
        <v/>
      </c>
      <c r="B132" s="14"/>
      <c r="C132" s="13"/>
      <c r="D132" s="15" t="str">
        <f t="shared" si="126"/>
        <v/>
      </c>
      <c r="E132" s="15" t="str">
        <f t="shared" ref="E132:F132" si="142">IF(ISBLANK(X132), "", "X")</f>
        <v/>
      </c>
      <c r="F132" s="15" t="str">
        <f t="shared" si="142"/>
        <v/>
      </c>
      <c r="G132" s="16" t="s">
        <v>1005</v>
      </c>
      <c r="H132" s="16"/>
      <c r="I132" s="16" t="s">
        <v>706</v>
      </c>
      <c r="J132" s="16"/>
      <c r="K132" s="17"/>
      <c r="L132" s="17"/>
      <c r="M132" s="17"/>
      <c r="N132" s="18"/>
      <c r="O132" s="18"/>
      <c r="P132" s="17" t="s">
        <v>54</v>
      </c>
      <c r="Q132" s="18"/>
      <c r="R132" s="43"/>
      <c r="S132" s="43"/>
      <c r="T132" s="43"/>
      <c r="U132" s="43"/>
      <c r="V132" s="16"/>
      <c r="W132" s="16"/>
      <c r="X132" s="16"/>
      <c r="Y132" s="24"/>
      <c r="Z132" s="16"/>
      <c r="AA132" s="16"/>
      <c r="AB132" s="16"/>
      <c r="AC132" s="16"/>
      <c r="AD132" s="16"/>
      <c r="AE132" s="16"/>
      <c r="AF132" s="18"/>
      <c r="AG132" s="22" t="s">
        <v>1006</v>
      </c>
      <c r="AH132" s="22" t="s">
        <v>69</v>
      </c>
      <c r="AI132" s="22" t="s">
        <v>58</v>
      </c>
      <c r="AJ132" s="23" t="s">
        <v>452</v>
      </c>
      <c r="AK132" s="24"/>
      <c r="AL132" s="24"/>
      <c r="AM132" s="24"/>
      <c r="AN132" s="24"/>
      <c r="AO132" s="18"/>
      <c r="AP132" s="67"/>
    </row>
    <row r="133" spans="1:42" ht="20.25" customHeight="1">
      <c r="A133" s="13" t="str">
        <f t="shared" si="136"/>
        <v/>
      </c>
      <c r="B133" s="14" t="s">
        <v>1007</v>
      </c>
      <c r="C133" s="13"/>
      <c r="D133" s="15" t="str">
        <f t="shared" si="126"/>
        <v>X</v>
      </c>
      <c r="E133" s="15" t="str">
        <f t="shared" ref="E133:F133" si="143">IF(ISBLANK(X133), "", "X")</f>
        <v>X</v>
      </c>
      <c r="F133" s="15" t="str">
        <f t="shared" si="143"/>
        <v/>
      </c>
      <c r="G133" s="16" t="s">
        <v>1008</v>
      </c>
      <c r="H133" s="16"/>
      <c r="I133" s="16" t="s">
        <v>1009</v>
      </c>
      <c r="J133" s="16"/>
      <c r="K133" s="17"/>
      <c r="L133" s="17"/>
      <c r="M133" s="17"/>
      <c r="N133" s="18"/>
      <c r="O133" s="18"/>
      <c r="P133" s="17" t="s">
        <v>54</v>
      </c>
      <c r="Q133" s="18" t="s">
        <v>1010</v>
      </c>
      <c r="R133" s="19"/>
      <c r="S133" s="19"/>
      <c r="T133" s="19"/>
      <c r="U133" s="19"/>
      <c r="V133" s="16" t="s">
        <v>1011</v>
      </c>
      <c r="W133" s="16"/>
      <c r="X133" s="16" t="s">
        <v>1012</v>
      </c>
      <c r="Y133" s="20"/>
      <c r="Z133" s="16"/>
      <c r="AA133" s="16" t="s">
        <v>1013</v>
      </c>
      <c r="AB133" s="40" t="s">
        <v>1014</v>
      </c>
      <c r="AC133" s="21"/>
      <c r="AD133" s="16" t="s">
        <v>381</v>
      </c>
      <c r="AE133" s="16" t="s">
        <v>1015</v>
      </c>
      <c r="AF133" s="18"/>
      <c r="AG133" s="22"/>
      <c r="AH133" s="22"/>
      <c r="AI133" s="22"/>
      <c r="AJ133" s="23"/>
      <c r="AK133" s="24"/>
      <c r="AL133" s="24"/>
      <c r="AM133" s="24"/>
      <c r="AN133" s="38"/>
      <c r="AO133" s="18"/>
      <c r="AP133" s="67"/>
    </row>
    <row r="134" spans="1:42" ht="20.25" customHeight="1">
      <c r="A134" s="13" t="str">
        <f t="shared" si="136"/>
        <v/>
      </c>
      <c r="B134" s="14"/>
      <c r="C134" s="13"/>
      <c r="D134" s="15" t="str">
        <f t="shared" si="126"/>
        <v>X</v>
      </c>
      <c r="E134" s="15" t="str">
        <f t="shared" ref="E134:F134" si="144">IF(ISBLANK(X134), "", "X")</f>
        <v/>
      </c>
      <c r="F134" s="15" t="str">
        <f t="shared" si="144"/>
        <v>X</v>
      </c>
      <c r="G134" s="16" t="s">
        <v>1016</v>
      </c>
      <c r="H134" s="16"/>
      <c r="I134" s="16" t="s">
        <v>259</v>
      </c>
      <c r="J134" s="16"/>
      <c r="K134" s="17"/>
      <c r="L134" s="17"/>
      <c r="M134" s="17" t="s">
        <v>54</v>
      </c>
      <c r="N134" s="18"/>
      <c r="O134" s="18"/>
      <c r="P134" s="17"/>
      <c r="Q134" s="18"/>
      <c r="R134" s="43"/>
      <c r="S134" s="43"/>
      <c r="T134" s="43"/>
      <c r="U134" s="43"/>
      <c r="V134" s="16"/>
      <c r="W134" s="16"/>
      <c r="X134" s="16"/>
      <c r="Y134" s="40" t="s">
        <v>1017</v>
      </c>
      <c r="Z134" s="24" t="s">
        <v>1018</v>
      </c>
      <c r="AA134" s="16" t="s">
        <v>308</v>
      </c>
      <c r="AB134" s="16" t="s">
        <v>58</v>
      </c>
      <c r="AC134" s="38" t="s">
        <v>1019</v>
      </c>
      <c r="AD134" s="16"/>
      <c r="AE134" s="16"/>
      <c r="AF134" s="18"/>
      <c r="AG134" s="22"/>
      <c r="AH134" s="22"/>
      <c r="AI134" s="22"/>
      <c r="AJ134" s="23"/>
      <c r="AK134" s="24"/>
      <c r="AL134" s="24"/>
      <c r="AM134" s="24"/>
      <c r="AN134" s="24"/>
      <c r="AO134" s="18"/>
      <c r="AP134" s="67"/>
    </row>
    <row r="135" spans="1:42" ht="20.25" customHeight="1">
      <c r="A135" s="13"/>
      <c r="B135" s="14" t="s">
        <v>1020</v>
      </c>
      <c r="C135" s="13"/>
      <c r="D135" s="15" t="str">
        <f t="shared" si="126"/>
        <v>X</v>
      </c>
      <c r="E135" s="15" t="str">
        <f t="shared" ref="E135:F135" si="145">IF(ISBLANK(X135), "", "X")</f>
        <v>X</v>
      </c>
      <c r="F135" s="15" t="str">
        <f t="shared" si="145"/>
        <v/>
      </c>
      <c r="G135" s="16" t="s">
        <v>1021</v>
      </c>
      <c r="H135" s="16"/>
      <c r="I135" s="16" t="s">
        <v>1022</v>
      </c>
      <c r="J135" s="16"/>
      <c r="K135" s="17"/>
      <c r="L135" s="17" t="s">
        <v>54</v>
      </c>
      <c r="M135" s="17" t="s">
        <v>54</v>
      </c>
      <c r="N135" s="18"/>
      <c r="O135" s="18"/>
      <c r="P135" s="17"/>
      <c r="Q135" s="18"/>
      <c r="R135" s="43"/>
      <c r="S135" s="43"/>
      <c r="T135" s="43"/>
      <c r="U135" s="43"/>
      <c r="V135" s="16" t="s">
        <v>1023</v>
      </c>
      <c r="W135" s="16"/>
      <c r="X135" s="16" t="s">
        <v>1024</v>
      </c>
      <c r="Y135" s="24"/>
      <c r="Z135" s="16" t="s">
        <v>1025</v>
      </c>
      <c r="AA135" s="16" t="s">
        <v>69</v>
      </c>
      <c r="AB135" s="16" t="s">
        <v>58</v>
      </c>
      <c r="AC135" s="21"/>
      <c r="AD135" s="16"/>
      <c r="AE135" s="16"/>
      <c r="AF135" s="18"/>
      <c r="AG135" s="22"/>
      <c r="AH135" s="22"/>
      <c r="AI135" s="22"/>
      <c r="AJ135" s="23"/>
      <c r="AK135" s="24"/>
      <c r="AL135" s="24"/>
      <c r="AM135" s="24"/>
      <c r="AN135" s="38"/>
      <c r="AO135" s="18"/>
      <c r="AP135" s="67"/>
    </row>
    <row r="136" spans="1:42" ht="20.25" customHeight="1">
      <c r="A136" s="13"/>
      <c r="B136" s="14"/>
      <c r="C136" s="13"/>
      <c r="D136" s="15" t="str">
        <f t="shared" si="126"/>
        <v>X</v>
      </c>
      <c r="E136" s="15" t="str">
        <f t="shared" ref="E136:F136" si="146">IF(ISBLANK(X136), "", "X")</f>
        <v>X</v>
      </c>
      <c r="F136" s="15" t="str">
        <f t="shared" si="146"/>
        <v/>
      </c>
      <c r="G136" s="16" t="s">
        <v>1021</v>
      </c>
      <c r="H136" s="16"/>
      <c r="I136" s="16" t="s">
        <v>1026</v>
      </c>
      <c r="J136" s="16"/>
      <c r="K136" s="17"/>
      <c r="L136" s="17"/>
      <c r="M136" s="17" t="s">
        <v>54</v>
      </c>
      <c r="N136" s="18" t="s">
        <v>120</v>
      </c>
      <c r="O136" s="18"/>
      <c r="P136" s="17"/>
      <c r="Q136" s="18"/>
      <c r="R136" s="19"/>
      <c r="S136" s="19"/>
      <c r="T136" s="19">
        <v>40360</v>
      </c>
      <c r="U136" s="19">
        <v>40724</v>
      </c>
      <c r="V136" s="16" t="s">
        <v>1027</v>
      </c>
      <c r="W136" s="16" t="s">
        <v>1028</v>
      </c>
      <c r="X136" s="16" t="s">
        <v>1029</v>
      </c>
      <c r="Y136" s="16"/>
      <c r="Z136" s="16" t="s">
        <v>1030</v>
      </c>
      <c r="AA136" s="16" t="s">
        <v>255</v>
      </c>
      <c r="AB136" s="16" t="s">
        <v>256</v>
      </c>
      <c r="AC136" s="21" t="s">
        <v>257</v>
      </c>
      <c r="AD136" s="16"/>
      <c r="AE136" s="16" t="s">
        <v>1031</v>
      </c>
      <c r="AF136" s="18"/>
      <c r="AG136" s="22"/>
      <c r="AH136" s="22"/>
      <c r="AI136" s="22"/>
      <c r="AJ136" s="23"/>
      <c r="AK136" s="24"/>
      <c r="AL136" s="24"/>
      <c r="AM136" s="24"/>
      <c r="AN136" s="38"/>
      <c r="AO136" s="18"/>
      <c r="AP136" s="67"/>
    </row>
    <row r="137" spans="1:42" ht="20.25" customHeight="1">
      <c r="A137" s="13" t="str">
        <f t="shared" ref="A137:A160" si="147">IF(COUNTIF($G$3:$G$472,G137)&gt;1,"Duplicate","")</f>
        <v/>
      </c>
      <c r="B137" s="14"/>
      <c r="C137" s="13"/>
      <c r="D137" s="15" t="str">
        <f t="shared" si="126"/>
        <v>X</v>
      </c>
      <c r="E137" s="15" t="str">
        <f t="shared" ref="E137:F137" si="148">IF(ISBLANK(X137), "", "X")</f>
        <v/>
      </c>
      <c r="F137" s="15" t="str">
        <f t="shared" si="148"/>
        <v>X</v>
      </c>
      <c r="G137" s="16" t="s">
        <v>1032</v>
      </c>
      <c r="H137" s="16"/>
      <c r="I137" s="16" t="s">
        <v>454</v>
      </c>
      <c r="J137" s="16"/>
      <c r="K137" s="17"/>
      <c r="L137" s="17" t="s">
        <v>54</v>
      </c>
      <c r="M137" s="17"/>
      <c r="N137" s="18"/>
      <c r="O137" s="18"/>
      <c r="P137" s="17"/>
      <c r="Q137" s="18"/>
      <c r="R137" s="43"/>
      <c r="S137" s="43"/>
      <c r="T137" s="43"/>
      <c r="U137" s="43"/>
      <c r="V137" s="16"/>
      <c r="W137" s="16"/>
      <c r="X137" s="16"/>
      <c r="Y137" s="40" t="s">
        <v>1017</v>
      </c>
      <c r="Z137" s="16" t="s">
        <v>1033</v>
      </c>
      <c r="AA137" s="16" t="s">
        <v>1034</v>
      </c>
      <c r="AB137" s="16" t="s">
        <v>256</v>
      </c>
      <c r="AC137" s="21" t="s">
        <v>1035</v>
      </c>
      <c r="AD137" s="16"/>
      <c r="AE137" s="16"/>
      <c r="AF137" s="18"/>
      <c r="AG137" s="22"/>
      <c r="AH137" s="22"/>
      <c r="AI137" s="22"/>
      <c r="AJ137" s="23"/>
      <c r="AK137" s="24"/>
      <c r="AL137" s="24"/>
      <c r="AM137" s="24"/>
      <c r="AN137" s="24"/>
      <c r="AO137" s="18"/>
      <c r="AP137" s="67"/>
    </row>
    <row r="138" spans="1:42" ht="20.25" customHeight="1">
      <c r="A138" s="13" t="str">
        <f t="shared" si="147"/>
        <v/>
      </c>
      <c r="B138" s="14"/>
      <c r="C138" s="13"/>
      <c r="D138" s="15" t="str">
        <f t="shared" si="126"/>
        <v>X</v>
      </c>
      <c r="E138" s="15" t="str">
        <f t="shared" ref="E138:F138" si="149">IF(ISBLANK(X138), "", "X")</f>
        <v/>
      </c>
      <c r="F138" s="15" t="str">
        <f t="shared" si="149"/>
        <v>X</v>
      </c>
      <c r="G138" s="16" t="s">
        <v>1036</v>
      </c>
      <c r="H138" s="16"/>
      <c r="I138" s="16" t="s">
        <v>454</v>
      </c>
      <c r="J138" s="16"/>
      <c r="K138" s="17"/>
      <c r="L138" s="17" t="s">
        <v>54</v>
      </c>
      <c r="M138" s="17" t="s">
        <v>54</v>
      </c>
      <c r="N138" s="18" t="s">
        <v>85</v>
      </c>
      <c r="O138" s="18"/>
      <c r="P138" s="17"/>
      <c r="Q138" s="18"/>
      <c r="R138" s="19">
        <v>38169</v>
      </c>
      <c r="S138" s="19">
        <v>39629</v>
      </c>
      <c r="T138" s="19">
        <v>39630</v>
      </c>
      <c r="U138" s="19">
        <v>39994</v>
      </c>
      <c r="V138" s="16"/>
      <c r="W138" s="16"/>
      <c r="X138" s="20"/>
      <c r="Y138" s="20" t="s">
        <v>1037</v>
      </c>
      <c r="Z138" s="20" t="s">
        <v>1038</v>
      </c>
      <c r="AA138" s="20" t="s">
        <v>1039</v>
      </c>
      <c r="AB138" s="20" t="s">
        <v>358</v>
      </c>
      <c r="AC138" s="41" t="s">
        <v>1040</v>
      </c>
      <c r="AD138" s="16"/>
      <c r="AE138" s="16"/>
      <c r="AF138" s="18"/>
      <c r="AG138" s="22"/>
      <c r="AH138" s="22"/>
      <c r="AI138" s="22"/>
      <c r="AJ138" s="23"/>
      <c r="AK138" s="24" t="s">
        <v>1041</v>
      </c>
      <c r="AL138" s="24" t="s">
        <v>1039</v>
      </c>
      <c r="AM138" s="24" t="s">
        <v>358</v>
      </c>
      <c r="AN138" s="24">
        <v>63119</v>
      </c>
      <c r="AO138" s="18"/>
      <c r="AP138" s="67"/>
    </row>
    <row r="139" spans="1:42" ht="20.25" hidden="1" customHeight="1">
      <c r="A139" s="13" t="str">
        <f t="shared" si="147"/>
        <v/>
      </c>
      <c r="B139" s="14"/>
      <c r="C139" s="13"/>
      <c r="D139" s="15" t="str">
        <f t="shared" si="126"/>
        <v/>
      </c>
      <c r="E139" s="15" t="str">
        <f t="shared" ref="E139:F139" si="150">IF(ISBLANK(X139), "", "X")</f>
        <v/>
      </c>
      <c r="F139" s="15" t="str">
        <f t="shared" si="150"/>
        <v/>
      </c>
      <c r="G139" s="16" t="s">
        <v>1042</v>
      </c>
      <c r="H139" s="16"/>
      <c r="I139" s="16" t="s">
        <v>1043</v>
      </c>
      <c r="J139" s="16"/>
      <c r="K139" s="17"/>
      <c r="L139" s="17" t="s">
        <v>54</v>
      </c>
      <c r="M139" s="17" t="s">
        <v>54</v>
      </c>
      <c r="N139" s="18"/>
      <c r="O139" s="18"/>
      <c r="P139" s="17"/>
      <c r="Q139" s="18"/>
      <c r="R139" s="43"/>
      <c r="S139" s="43"/>
      <c r="T139" s="43"/>
      <c r="U139" s="43"/>
      <c r="V139" s="16"/>
      <c r="W139" s="16"/>
      <c r="X139" s="24"/>
      <c r="Y139" s="16"/>
      <c r="Z139" s="24" t="s">
        <v>1044</v>
      </c>
      <c r="AA139" s="24" t="s">
        <v>1045</v>
      </c>
      <c r="AB139" s="24" t="s">
        <v>58</v>
      </c>
      <c r="AC139" s="38" t="s">
        <v>1046</v>
      </c>
      <c r="AD139" s="16"/>
      <c r="AE139" s="16"/>
      <c r="AF139" s="18"/>
      <c r="AG139" s="18"/>
      <c r="AH139" s="18"/>
      <c r="AI139" s="18"/>
      <c r="AJ139" s="70"/>
      <c r="AK139" s="24"/>
      <c r="AL139" s="24"/>
      <c r="AM139" s="24"/>
      <c r="AN139" s="24"/>
      <c r="AO139" s="18"/>
      <c r="AP139" s="67"/>
    </row>
    <row r="140" spans="1:42" ht="20.25" hidden="1" customHeight="1">
      <c r="A140" s="13" t="str">
        <f t="shared" si="147"/>
        <v/>
      </c>
      <c r="B140" s="14"/>
      <c r="C140" s="13"/>
      <c r="D140" s="15" t="str">
        <f t="shared" si="126"/>
        <v/>
      </c>
      <c r="E140" s="15" t="str">
        <f t="shared" ref="E140:F140" si="151">IF(ISBLANK(X140), "", "X")</f>
        <v/>
      </c>
      <c r="F140" s="15" t="str">
        <f t="shared" si="151"/>
        <v/>
      </c>
      <c r="G140" s="16" t="s">
        <v>1047</v>
      </c>
      <c r="H140" s="16"/>
      <c r="I140" s="16" t="s">
        <v>182</v>
      </c>
      <c r="J140" s="16"/>
      <c r="K140" s="17"/>
      <c r="L140" s="17" t="s">
        <v>54</v>
      </c>
      <c r="M140" s="17"/>
      <c r="N140" s="18"/>
      <c r="O140" s="18"/>
      <c r="P140" s="17"/>
      <c r="Q140" s="18"/>
      <c r="R140" s="43"/>
      <c r="S140" s="43"/>
      <c r="T140" s="43"/>
      <c r="U140" s="43"/>
      <c r="V140" s="16"/>
      <c r="W140" s="16"/>
      <c r="X140" s="16"/>
      <c r="Y140" s="24"/>
      <c r="Z140" s="16" t="s">
        <v>1048</v>
      </c>
      <c r="AA140" s="16" t="s">
        <v>1049</v>
      </c>
      <c r="AB140" s="16" t="s">
        <v>80</v>
      </c>
      <c r="AC140" s="21" t="s">
        <v>1050</v>
      </c>
      <c r="AD140" s="16"/>
      <c r="AE140" s="16"/>
      <c r="AF140" s="18"/>
      <c r="AG140" s="18"/>
      <c r="AH140" s="18"/>
      <c r="AI140" s="18"/>
      <c r="AJ140" s="70"/>
      <c r="AK140" s="16"/>
      <c r="AL140" s="16"/>
      <c r="AM140" s="16"/>
      <c r="AN140" s="16"/>
      <c r="AO140" s="18"/>
      <c r="AP140" s="67"/>
    </row>
    <row r="141" spans="1:42" ht="20.25" customHeight="1">
      <c r="A141" s="13" t="str">
        <f t="shared" si="147"/>
        <v/>
      </c>
      <c r="B141" s="14"/>
      <c r="C141" s="13"/>
      <c r="D141" s="15" t="str">
        <f t="shared" si="126"/>
        <v>X</v>
      </c>
      <c r="E141" s="15" t="str">
        <f t="shared" ref="E141:F141" si="152">IF(ISBLANK(X141), "", "X")</f>
        <v>X</v>
      </c>
      <c r="F141" s="15" t="str">
        <f t="shared" si="152"/>
        <v/>
      </c>
      <c r="G141" s="16" t="s">
        <v>1051</v>
      </c>
      <c r="H141" s="16"/>
      <c r="I141" s="16" t="s">
        <v>182</v>
      </c>
      <c r="J141" s="16"/>
      <c r="K141" s="17"/>
      <c r="L141" s="17"/>
      <c r="M141" s="17" t="s">
        <v>54</v>
      </c>
      <c r="N141" s="18"/>
      <c r="O141" s="18"/>
      <c r="P141" s="17"/>
      <c r="Q141" s="18"/>
      <c r="R141" s="43"/>
      <c r="S141" s="43"/>
      <c r="T141" s="43"/>
      <c r="U141" s="43"/>
      <c r="V141" s="16"/>
      <c r="W141" s="16"/>
      <c r="X141" s="40" t="s">
        <v>1052</v>
      </c>
      <c r="Y141" s="16"/>
      <c r="Z141" s="16" t="s">
        <v>1053</v>
      </c>
      <c r="AA141" s="16" t="s">
        <v>1054</v>
      </c>
      <c r="AB141" s="16" t="s">
        <v>1055</v>
      </c>
      <c r="AC141" s="21" t="s">
        <v>1056</v>
      </c>
      <c r="AD141" s="16"/>
      <c r="AE141" s="16"/>
      <c r="AF141" s="18"/>
      <c r="AG141" s="22"/>
      <c r="AH141" s="22"/>
      <c r="AI141" s="22"/>
      <c r="AJ141" s="23"/>
      <c r="AK141" s="24"/>
      <c r="AL141" s="24"/>
      <c r="AM141" s="24"/>
      <c r="AN141" s="24"/>
      <c r="AO141" s="18"/>
      <c r="AP141" s="67"/>
    </row>
    <row r="142" spans="1:42" ht="20.25" customHeight="1">
      <c r="A142" s="13" t="str">
        <f t="shared" si="147"/>
        <v/>
      </c>
      <c r="B142" s="26"/>
      <c r="C142" s="27"/>
      <c r="D142" s="15" t="str">
        <f t="shared" si="126"/>
        <v>X</v>
      </c>
      <c r="E142" s="15" t="str">
        <f t="shared" ref="E142:F142" si="153">IF(ISBLANK(X142), "", "X")</f>
        <v/>
      </c>
      <c r="F142" s="15" t="str">
        <f t="shared" si="153"/>
        <v>X</v>
      </c>
      <c r="G142" s="20" t="s">
        <v>1057</v>
      </c>
      <c r="H142" s="20"/>
      <c r="I142" s="20" t="s">
        <v>1058</v>
      </c>
      <c r="J142" s="20"/>
      <c r="K142" s="28"/>
      <c r="L142" s="28"/>
      <c r="M142" s="28" t="s">
        <v>54</v>
      </c>
      <c r="N142" s="29" t="s">
        <v>190</v>
      </c>
      <c r="O142" s="29"/>
      <c r="P142" s="28"/>
      <c r="Q142" s="29"/>
      <c r="R142" s="30" t="s">
        <v>1059</v>
      </c>
      <c r="S142" s="30" t="s">
        <v>1060</v>
      </c>
      <c r="T142" s="30"/>
      <c r="U142" s="30"/>
      <c r="V142" s="20"/>
      <c r="W142" s="20"/>
      <c r="X142" s="20"/>
      <c r="Y142" s="31" t="s">
        <v>1061</v>
      </c>
      <c r="Z142" s="16"/>
      <c r="AA142" s="16"/>
      <c r="AB142" s="16"/>
      <c r="AC142" s="16"/>
      <c r="AD142" s="16"/>
      <c r="AE142" s="16"/>
      <c r="AF142" s="18"/>
      <c r="AG142" s="33" t="s">
        <v>1062</v>
      </c>
      <c r="AH142" s="33" t="s">
        <v>69</v>
      </c>
      <c r="AI142" s="33" t="s">
        <v>58</v>
      </c>
      <c r="AJ142" s="34" t="s">
        <v>1063</v>
      </c>
      <c r="AK142" s="24" t="s">
        <v>1064</v>
      </c>
      <c r="AL142" s="24" t="s">
        <v>1065</v>
      </c>
      <c r="AM142" s="24" t="s">
        <v>976</v>
      </c>
      <c r="AN142" s="24">
        <v>97504</v>
      </c>
      <c r="AO142" s="18"/>
      <c r="AP142" s="67"/>
    </row>
    <row r="143" spans="1:42" ht="20.25" customHeight="1">
      <c r="A143" s="13" t="str">
        <f t="shared" si="147"/>
        <v/>
      </c>
      <c r="B143" s="14"/>
      <c r="C143" s="13"/>
      <c r="D143" s="15" t="str">
        <f t="shared" si="126"/>
        <v>X</v>
      </c>
      <c r="E143" s="15" t="str">
        <f t="shared" ref="E143:F143" si="154">IF(ISBLANK(X143), "", "X")</f>
        <v/>
      </c>
      <c r="F143" s="15" t="str">
        <f t="shared" si="154"/>
        <v>X</v>
      </c>
      <c r="G143" s="16" t="s">
        <v>1066</v>
      </c>
      <c r="H143" s="16"/>
      <c r="I143" s="16" t="s">
        <v>480</v>
      </c>
      <c r="J143" s="16"/>
      <c r="K143" s="17"/>
      <c r="L143" s="17"/>
      <c r="M143" s="17" t="s">
        <v>54</v>
      </c>
      <c r="N143" s="18" t="s">
        <v>120</v>
      </c>
      <c r="O143" s="18"/>
      <c r="P143" s="17"/>
      <c r="Q143" s="18"/>
      <c r="R143" s="19"/>
      <c r="S143" s="19"/>
      <c r="T143" s="19">
        <v>40725</v>
      </c>
      <c r="U143" s="19">
        <v>41090</v>
      </c>
      <c r="V143" s="16" t="s">
        <v>1067</v>
      </c>
      <c r="W143" s="16" t="s">
        <v>130</v>
      </c>
      <c r="X143" s="24"/>
      <c r="Y143" s="45" t="s">
        <v>1068</v>
      </c>
      <c r="Z143" s="16" t="s">
        <v>1069</v>
      </c>
      <c r="AA143" s="16" t="s">
        <v>1070</v>
      </c>
      <c r="AB143" s="16" t="s">
        <v>246</v>
      </c>
      <c r="AC143" s="21" t="s">
        <v>1071</v>
      </c>
      <c r="AD143" s="16"/>
      <c r="AE143" s="16">
        <v>6512922003</v>
      </c>
      <c r="AF143" s="18">
        <v>6032292065</v>
      </c>
      <c r="AG143" s="22" t="s">
        <v>1072</v>
      </c>
      <c r="AH143" s="22" t="s">
        <v>302</v>
      </c>
      <c r="AI143" s="22" t="s">
        <v>246</v>
      </c>
      <c r="AJ143" s="23" t="s">
        <v>1073</v>
      </c>
      <c r="AK143" s="24"/>
      <c r="AL143" s="24"/>
      <c r="AM143" s="24"/>
      <c r="AN143" s="38"/>
      <c r="AO143" s="18" t="s">
        <v>1074</v>
      </c>
      <c r="AP143" s="25">
        <v>41911</v>
      </c>
    </row>
    <row r="144" spans="1:42" ht="20.25" customHeight="1">
      <c r="A144" s="13" t="str">
        <f t="shared" si="147"/>
        <v/>
      </c>
      <c r="B144" s="26"/>
      <c r="C144" s="27"/>
      <c r="D144" s="15" t="str">
        <f t="shared" si="126"/>
        <v>X</v>
      </c>
      <c r="E144" s="15" t="str">
        <f t="shared" ref="E144:F144" si="155">IF(ISBLANK(X144), "", "X")</f>
        <v/>
      </c>
      <c r="F144" s="15" t="str">
        <f t="shared" si="155"/>
        <v>X</v>
      </c>
      <c r="G144" s="20" t="s">
        <v>1075</v>
      </c>
      <c r="H144" s="20"/>
      <c r="I144" s="20" t="s">
        <v>761</v>
      </c>
      <c r="J144" s="20"/>
      <c r="K144" s="28"/>
      <c r="L144" s="28"/>
      <c r="M144" s="28" t="s">
        <v>54</v>
      </c>
      <c r="N144" s="29" t="s">
        <v>190</v>
      </c>
      <c r="O144" s="29"/>
      <c r="P144" s="28"/>
      <c r="Q144" s="29"/>
      <c r="R144" s="30" t="s">
        <v>962</v>
      </c>
      <c r="S144" s="30" t="s">
        <v>963</v>
      </c>
      <c r="T144" s="30"/>
      <c r="U144" s="30"/>
      <c r="V144" s="20" t="s">
        <v>1076</v>
      </c>
      <c r="W144" s="20"/>
      <c r="X144" s="20"/>
      <c r="Y144" s="31" t="s">
        <v>1077</v>
      </c>
      <c r="Z144" s="20" t="s">
        <v>1078</v>
      </c>
      <c r="AA144" s="20" t="s">
        <v>1079</v>
      </c>
      <c r="AB144" s="20" t="s">
        <v>154</v>
      </c>
      <c r="AC144" s="41" t="s">
        <v>1080</v>
      </c>
      <c r="AD144" s="16"/>
      <c r="AE144" s="16"/>
      <c r="AF144" s="18"/>
      <c r="AG144" s="22"/>
      <c r="AH144" s="22"/>
      <c r="AI144" s="22"/>
      <c r="AJ144" s="23"/>
      <c r="AK144" s="24"/>
      <c r="AL144" s="24"/>
      <c r="AM144" s="24"/>
      <c r="AN144" s="24"/>
      <c r="AO144" s="18"/>
      <c r="AP144" s="67"/>
    </row>
    <row r="145" spans="1:43" ht="20.25" hidden="1" customHeight="1">
      <c r="A145" s="13" t="str">
        <f t="shared" si="147"/>
        <v/>
      </c>
      <c r="B145" s="14"/>
      <c r="C145" s="13"/>
      <c r="D145" s="15" t="str">
        <f t="shared" si="126"/>
        <v>X</v>
      </c>
      <c r="E145" s="15" t="str">
        <f t="shared" ref="E145:F145" si="156">IF(ISBLANK(X145), "", "X")</f>
        <v/>
      </c>
      <c r="F145" s="15" t="str">
        <f t="shared" si="156"/>
        <v>X</v>
      </c>
      <c r="G145" s="16" t="s">
        <v>1081</v>
      </c>
      <c r="H145" s="16"/>
      <c r="I145" s="16" t="s">
        <v>1082</v>
      </c>
      <c r="J145" s="16"/>
      <c r="K145" s="17"/>
      <c r="L145" s="17"/>
      <c r="M145" s="17" t="s">
        <v>54</v>
      </c>
      <c r="N145" s="18" t="s">
        <v>1083</v>
      </c>
      <c r="O145" s="18"/>
      <c r="P145" s="17"/>
      <c r="Q145" s="18"/>
      <c r="R145" s="19"/>
      <c r="S145" s="19"/>
      <c r="T145" s="19">
        <v>41091</v>
      </c>
      <c r="U145" s="19">
        <v>41820</v>
      </c>
      <c r="V145" s="16" t="s">
        <v>1084</v>
      </c>
      <c r="W145" s="16"/>
      <c r="X145" s="40"/>
      <c r="Y145" s="20" t="s">
        <v>1085</v>
      </c>
      <c r="Z145" s="16" t="s">
        <v>1086</v>
      </c>
      <c r="AA145" s="16" t="s">
        <v>255</v>
      </c>
      <c r="AB145" s="16" t="s">
        <v>256</v>
      </c>
      <c r="AC145" s="21" t="s">
        <v>1087</v>
      </c>
      <c r="AD145" s="16"/>
      <c r="AE145" s="16" t="s">
        <v>1088</v>
      </c>
      <c r="AF145" s="18"/>
      <c r="AG145" s="22"/>
      <c r="AH145" s="22"/>
      <c r="AI145" s="22"/>
      <c r="AJ145" s="23"/>
      <c r="AK145" s="24"/>
      <c r="AL145" s="24"/>
      <c r="AM145" s="24"/>
      <c r="AN145" s="38"/>
      <c r="AO145" s="18"/>
      <c r="AP145" s="67"/>
    </row>
    <row r="146" spans="1:43" ht="20.25" customHeight="1">
      <c r="A146" s="13" t="str">
        <f t="shared" si="147"/>
        <v/>
      </c>
      <c r="B146" s="14"/>
      <c r="C146" s="13"/>
      <c r="D146" s="15" t="str">
        <f t="shared" si="126"/>
        <v>X</v>
      </c>
      <c r="E146" s="15" t="str">
        <f t="shared" ref="E146:F146" si="157">IF(ISBLANK(X146), "", "X")</f>
        <v/>
      </c>
      <c r="F146" s="15" t="str">
        <f t="shared" si="157"/>
        <v>X</v>
      </c>
      <c r="G146" s="16" t="s">
        <v>1089</v>
      </c>
      <c r="H146" s="16"/>
      <c r="I146" s="16" t="s">
        <v>1090</v>
      </c>
      <c r="J146" s="16"/>
      <c r="K146" s="17"/>
      <c r="L146" s="17"/>
      <c r="M146" s="17"/>
      <c r="N146" s="18"/>
      <c r="O146" s="18"/>
      <c r="P146" s="17" t="s">
        <v>54</v>
      </c>
      <c r="Q146" s="18"/>
      <c r="R146" s="43"/>
      <c r="S146" s="43"/>
      <c r="T146" s="43"/>
      <c r="U146" s="43"/>
      <c r="V146" s="16"/>
      <c r="W146" s="16"/>
      <c r="X146" s="24"/>
      <c r="Y146" s="40" t="s">
        <v>1091</v>
      </c>
      <c r="Z146" s="16" t="s">
        <v>1092</v>
      </c>
      <c r="AA146" s="16" t="s">
        <v>1093</v>
      </c>
      <c r="AB146" s="16" t="s">
        <v>1094</v>
      </c>
      <c r="AC146" s="21" t="s">
        <v>1095</v>
      </c>
      <c r="AD146" s="16"/>
      <c r="AE146" s="16"/>
      <c r="AF146" s="18"/>
      <c r="AG146" s="22"/>
      <c r="AH146" s="22"/>
      <c r="AI146" s="22"/>
      <c r="AJ146" s="23"/>
      <c r="AK146" s="24"/>
      <c r="AL146" s="24"/>
      <c r="AM146" s="24"/>
      <c r="AN146" s="24"/>
      <c r="AO146" s="18"/>
      <c r="AP146" s="67"/>
    </row>
    <row r="147" spans="1:43" ht="20.25" hidden="1" customHeight="1">
      <c r="A147" s="13" t="str">
        <f t="shared" si="147"/>
        <v/>
      </c>
      <c r="B147" s="14"/>
      <c r="C147" s="13"/>
      <c r="D147" s="15" t="str">
        <f t="shared" si="126"/>
        <v/>
      </c>
      <c r="E147" s="15" t="str">
        <f t="shared" ref="E147:F147" si="158">IF(ISBLANK(X147), "", "X")</f>
        <v/>
      </c>
      <c r="F147" s="15" t="str">
        <f t="shared" si="158"/>
        <v/>
      </c>
      <c r="G147" s="16" t="s">
        <v>1096</v>
      </c>
      <c r="H147" s="16"/>
      <c r="I147" s="16" t="s">
        <v>1097</v>
      </c>
      <c r="J147" s="16"/>
      <c r="K147" s="17"/>
      <c r="L147" s="17" t="s">
        <v>54</v>
      </c>
      <c r="M147" s="17"/>
      <c r="N147" s="18"/>
      <c r="O147" s="18"/>
      <c r="P147" s="17"/>
      <c r="Q147" s="18"/>
      <c r="R147" s="43"/>
      <c r="S147" s="43"/>
      <c r="T147" s="43"/>
      <c r="U147" s="43"/>
      <c r="V147" s="16"/>
      <c r="W147" s="16"/>
      <c r="X147" s="16"/>
      <c r="Y147" s="16"/>
      <c r="Z147" s="16" t="s">
        <v>1098</v>
      </c>
      <c r="AA147" s="16" t="s">
        <v>1099</v>
      </c>
      <c r="AB147" s="16" t="s">
        <v>674</v>
      </c>
      <c r="AC147" s="21" t="s">
        <v>1100</v>
      </c>
      <c r="AD147" s="16"/>
      <c r="AE147" s="16"/>
      <c r="AF147" s="18"/>
      <c r="AG147" s="22"/>
      <c r="AH147" s="22"/>
      <c r="AI147" s="22"/>
      <c r="AJ147" s="23"/>
      <c r="AK147" s="24"/>
      <c r="AL147" s="24"/>
      <c r="AM147" s="24"/>
      <c r="AN147" s="24"/>
      <c r="AO147" s="18"/>
      <c r="AP147" s="67"/>
    </row>
    <row r="148" spans="1:43" ht="20.25" customHeight="1">
      <c r="A148" s="13" t="str">
        <f t="shared" si="147"/>
        <v/>
      </c>
      <c r="B148" s="14"/>
      <c r="C148" s="13"/>
      <c r="D148" s="15" t="str">
        <f t="shared" si="126"/>
        <v>X</v>
      </c>
      <c r="E148" s="15" t="str">
        <f t="shared" ref="E148:F148" si="159">IF(ISBLANK(X148), "", "X")</f>
        <v>X</v>
      </c>
      <c r="F148" s="15" t="str">
        <f t="shared" si="159"/>
        <v/>
      </c>
      <c r="G148" s="16" t="s">
        <v>1101</v>
      </c>
      <c r="H148" s="16"/>
      <c r="I148" s="16" t="s">
        <v>454</v>
      </c>
      <c r="J148" s="16"/>
      <c r="K148" s="17"/>
      <c r="L148" s="17"/>
      <c r="M148" s="17" t="s">
        <v>54</v>
      </c>
      <c r="N148" s="18"/>
      <c r="O148" s="18"/>
      <c r="P148" s="17"/>
      <c r="Q148" s="18"/>
      <c r="R148" s="43"/>
      <c r="S148" s="43"/>
      <c r="T148" s="43"/>
      <c r="U148" s="43"/>
      <c r="V148" s="16"/>
      <c r="W148" s="16"/>
      <c r="X148" s="40" t="s">
        <v>1102</v>
      </c>
      <c r="Y148" s="16"/>
      <c r="Z148" s="16" t="s">
        <v>1103</v>
      </c>
      <c r="AA148" s="16" t="s">
        <v>637</v>
      </c>
      <c r="AB148" s="16" t="s">
        <v>511</v>
      </c>
      <c r="AC148" s="21" t="s">
        <v>1104</v>
      </c>
      <c r="AD148" s="16"/>
      <c r="AE148" s="16"/>
      <c r="AF148" s="18"/>
      <c r="AG148" s="22"/>
      <c r="AH148" s="22"/>
      <c r="AI148" s="22"/>
      <c r="AJ148" s="23"/>
      <c r="AK148" s="24"/>
      <c r="AL148" s="24"/>
      <c r="AM148" s="24"/>
      <c r="AN148" s="24"/>
      <c r="AO148" s="18"/>
      <c r="AP148" s="67"/>
    </row>
    <row r="149" spans="1:43" ht="20.25" hidden="1" customHeight="1">
      <c r="A149" s="13" t="str">
        <f t="shared" si="147"/>
        <v/>
      </c>
      <c r="B149" s="26"/>
      <c r="C149" s="27"/>
      <c r="D149" s="15" t="str">
        <f t="shared" si="126"/>
        <v/>
      </c>
      <c r="E149" s="15" t="str">
        <f t="shared" ref="E149:F149" si="160">IF(ISBLANK(X149), "", "X")</f>
        <v/>
      </c>
      <c r="F149" s="15" t="str">
        <f t="shared" si="160"/>
        <v/>
      </c>
      <c r="G149" s="20" t="s">
        <v>1105</v>
      </c>
      <c r="H149" s="20"/>
      <c r="I149" s="20" t="s">
        <v>1106</v>
      </c>
      <c r="J149" s="20"/>
      <c r="K149" s="28" t="s">
        <v>54</v>
      </c>
      <c r="L149" s="28"/>
      <c r="M149" s="28"/>
      <c r="N149" s="33" t="s">
        <v>313</v>
      </c>
      <c r="O149" s="29"/>
      <c r="P149" s="28"/>
      <c r="Q149" s="29"/>
      <c r="R149" s="30" t="s">
        <v>1107</v>
      </c>
      <c r="S149" s="30" t="s">
        <v>1108</v>
      </c>
      <c r="T149" s="30"/>
      <c r="U149" s="30"/>
      <c r="V149" s="20"/>
      <c r="W149" s="20"/>
      <c r="X149" s="116"/>
      <c r="Y149" s="20"/>
      <c r="Z149" s="16"/>
      <c r="AA149" s="16"/>
      <c r="AB149" s="16"/>
      <c r="AC149" s="16"/>
      <c r="AD149" s="16"/>
      <c r="AE149" s="16"/>
      <c r="AF149" s="18"/>
      <c r="AG149" s="33" t="s">
        <v>1109</v>
      </c>
      <c r="AH149" s="33" t="s">
        <v>69</v>
      </c>
      <c r="AI149" s="33" t="s">
        <v>58</v>
      </c>
      <c r="AJ149" s="34" t="s">
        <v>1110</v>
      </c>
      <c r="AK149" s="24"/>
      <c r="AL149" s="24"/>
      <c r="AM149" s="24"/>
      <c r="AN149" s="24"/>
      <c r="AO149" s="18"/>
      <c r="AP149" s="67"/>
    </row>
    <row r="150" spans="1:43" ht="20.25" hidden="1" customHeight="1">
      <c r="A150" s="13" t="str">
        <f t="shared" si="147"/>
        <v/>
      </c>
      <c r="B150" s="14"/>
      <c r="C150" s="13"/>
      <c r="D150" s="15" t="str">
        <f t="shared" si="126"/>
        <v/>
      </c>
      <c r="E150" s="15" t="str">
        <f t="shared" ref="E150:F150" si="161">IF(ISBLANK(X150), "", "X")</f>
        <v/>
      </c>
      <c r="F150" s="15" t="str">
        <f t="shared" si="161"/>
        <v/>
      </c>
      <c r="G150" s="16" t="s">
        <v>1111</v>
      </c>
      <c r="H150" s="16"/>
      <c r="I150" s="16" t="s">
        <v>1112</v>
      </c>
      <c r="J150" s="16"/>
      <c r="K150" s="17"/>
      <c r="L150" s="17"/>
      <c r="M150" s="17"/>
      <c r="N150" s="18"/>
      <c r="O150" s="18"/>
      <c r="P150" s="17" t="s">
        <v>54</v>
      </c>
      <c r="Q150" s="18"/>
      <c r="R150" s="43"/>
      <c r="S150" s="43"/>
      <c r="T150" s="43"/>
      <c r="U150" s="43"/>
      <c r="V150" s="16"/>
      <c r="W150" s="16"/>
      <c r="X150" s="24"/>
      <c r="Y150" s="16"/>
      <c r="Z150" s="16" t="s">
        <v>1113</v>
      </c>
      <c r="AA150" s="16" t="s">
        <v>1114</v>
      </c>
      <c r="AB150" s="16" t="s">
        <v>569</v>
      </c>
      <c r="AC150" s="21" t="s">
        <v>1115</v>
      </c>
      <c r="AD150" s="16"/>
      <c r="AE150" s="16"/>
      <c r="AF150" s="18"/>
      <c r="AG150" s="22"/>
      <c r="AH150" s="22"/>
      <c r="AI150" s="22"/>
      <c r="AJ150" s="23"/>
      <c r="AK150" s="24"/>
      <c r="AL150" s="24"/>
      <c r="AM150" s="24"/>
      <c r="AN150" s="24"/>
      <c r="AO150" s="18"/>
      <c r="AP150" s="67"/>
    </row>
    <row r="151" spans="1:43" ht="20.25" hidden="1" customHeight="1">
      <c r="A151" s="13" t="str">
        <f t="shared" si="147"/>
        <v/>
      </c>
      <c r="B151" s="26"/>
      <c r="C151" s="27"/>
      <c r="D151" s="15" t="str">
        <f t="shared" si="126"/>
        <v/>
      </c>
      <c r="E151" s="15" t="str">
        <f t="shared" ref="E151:F151" si="162">IF(ISBLANK(X151), "", "X")</f>
        <v/>
      </c>
      <c r="F151" s="15" t="str">
        <f t="shared" si="162"/>
        <v/>
      </c>
      <c r="G151" s="20" t="s">
        <v>1116</v>
      </c>
      <c r="H151" s="20"/>
      <c r="I151" s="20" t="s">
        <v>385</v>
      </c>
      <c r="J151" s="20"/>
      <c r="K151" s="28"/>
      <c r="L151" s="28"/>
      <c r="M151" s="28" t="s">
        <v>54</v>
      </c>
      <c r="N151" s="29" t="s">
        <v>774</v>
      </c>
      <c r="O151" s="29"/>
      <c r="P151" s="28"/>
      <c r="Q151" s="29"/>
      <c r="R151" s="30" t="s">
        <v>191</v>
      </c>
      <c r="S151" s="30" t="s">
        <v>192</v>
      </c>
      <c r="T151" s="30"/>
      <c r="U151" s="30"/>
      <c r="V151" s="20"/>
      <c r="W151" s="20"/>
      <c r="X151" s="20"/>
      <c r="Y151" s="16"/>
      <c r="Z151" s="16" t="s">
        <v>1117</v>
      </c>
      <c r="AA151" s="16" t="s">
        <v>1118</v>
      </c>
      <c r="AB151" s="16" t="s">
        <v>415</v>
      </c>
      <c r="AC151" s="21" t="s">
        <v>1119</v>
      </c>
      <c r="AD151" s="16"/>
      <c r="AE151" s="16"/>
      <c r="AF151" s="18"/>
      <c r="AG151" s="22"/>
      <c r="AH151" s="22"/>
      <c r="AI151" s="22"/>
      <c r="AJ151" s="23"/>
      <c r="AK151" s="24"/>
      <c r="AL151" s="24"/>
      <c r="AM151" s="24"/>
      <c r="AN151" s="24"/>
      <c r="AO151" s="18"/>
      <c r="AP151" s="67"/>
    </row>
    <row r="152" spans="1:43" ht="20.25" customHeight="1">
      <c r="A152" s="13" t="str">
        <f t="shared" si="147"/>
        <v/>
      </c>
      <c r="B152" s="14"/>
      <c r="C152" s="13"/>
      <c r="D152" s="15" t="str">
        <f t="shared" si="126"/>
        <v>X</v>
      </c>
      <c r="E152" s="15" t="str">
        <f t="shared" ref="E152:F152" si="163">IF(ISBLANK(X152), "", "X")</f>
        <v>X</v>
      </c>
      <c r="F152" s="15" t="str">
        <f t="shared" si="163"/>
        <v/>
      </c>
      <c r="G152" s="16" t="s">
        <v>1120</v>
      </c>
      <c r="H152" s="16"/>
      <c r="I152" s="16" t="s">
        <v>1121</v>
      </c>
      <c r="J152" s="16"/>
      <c r="K152" s="17"/>
      <c r="L152" s="17"/>
      <c r="M152" s="17" t="s">
        <v>54</v>
      </c>
      <c r="N152" s="18"/>
      <c r="O152" s="18"/>
      <c r="P152" s="17"/>
      <c r="Q152" s="18"/>
      <c r="R152" s="43"/>
      <c r="S152" s="43"/>
      <c r="T152" s="43"/>
      <c r="U152" s="43"/>
      <c r="V152" s="16"/>
      <c r="W152" s="16"/>
      <c r="X152" s="40" t="s">
        <v>1122</v>
      </c>
      <c r="Y152" s="16"/>
      <c r="Z152" s="16" t="s">
        <v>1123</v>
      </c>
      <c r="AA152" s="16" t="s">
        <v>473</v>
      </c>
      <c r="AB152" s="16" t="s">
        <v>256</v>
      </c>
      <c r="AC152" s="21" t="s">
        <v>1124</v>
      </c>
      <c r="AD152" s="16"/>
      <c r="AE152" s="16"/>
      <c r="AF152" s="18"/>
      <c r="AG152" s="22"/>
      <c r="AH152" s="22"/>
      <c r="AI152" s="22"/>
      <c r="AJ152" s="23"/>
      <c r="AK152" s="24"/>
      <c r="AL152" s="24"/>
      <c r="AM152" s="24"/>
      <c r="AN152" s="24"/>
      <c r="AO152" s="18"/>
      <c r="AP152" s="67"/>
    </row>
    <row r="153" spans="1:43" ht="20.25" customHeight="1">
      <c r="A153" s="13" t="str">
        <f t="shared" si="147"/>
        <v/>
      </c>
      <c r="B153" s="14"/>
      <c r="C153" s="13"/>
      <c r="D153" s="15" t="s">
        <v>292</v>
      </c>
      <c r="E153" s="15" t="str">
        <f t="shared" ref="E153:E161" si="164">IF(ISBLANK(X153), "", "X")</f>
        <v>X</v>
      </c>
      <c r="F153" s="15" t="s">
        <v>292</v>
      </c>
      <c r="G153" s="16" t="s">
        <v>1125</v>
      </c>
      <c r="H153" s="16"/>
      <c r="I153" s="16" t="s">
        <v>1126</v>
      </c>
      <c r="J153" s="16"/>
      <c r="K153" s="17"/>
      <c r="L153" s="17"/>
      <c r="M153" s="17" t="s">
        <v>292</v>
      </c>
      <c r="N153" s="18" t="s">
        <v>536</v>
      </c>
      <c r="O153" s="18"/>
      <c r="P153" s="17"/>
      <c r="Q153" s="18"/>
      <c r="R153" s="43"/>
      <c r="S153" s="43"/>
      <c r="T153" s="43">
        <v>41821</v>
      </c>
      <c r="U153" s="43">
        <v>42185</v>
      </c>
      <c r="V153" s="16" t="s">
        <v>430</v>
      </c>
      <c r="W153" s="16" t="s">
        <v>1127</v>
      </c>
      <c r="X153" s="40" t="s">
        <v>1128</v>
      </c>
      <c r="Y153" s="24"/>
      <c r="Z153" s="16" t="s">
        <v>1129</v>
      </c>
      <c r="AA153" s="16" t="s">
        <v>1130</v>
      </c>
      <c r="AB153" s="16" t="s">
        <v>58</v>
      </c>
      <c r="AC153" s="21" t="s">
        <v>1131</v>
      </c>
      <c r="AD153" s="16"/>
      <c r="AE153" s="16"/>
      <c r="AF153" s="18" t="s">
        <v>1132</v>
      </c>
      <c r="AG153" s="22" t="s">
        <v>1133</v>
      </c>
      <c r="AH153" s="22" t="s">
        <v>1134</v>
      </c>
      <c r="AI153" s="22" t="s">
        <v>58</v>
      </c>
      <c r="AJ153" s="23" t="s">
        <v>1135</v>
      </c>
      <c r="AK153" s="24"/>
      <c r="AL153" s="24"/>
      <c r="AM153" s="24"/>
      <c r="AN153" s="24"/>
      <c r="AO153" s="18"/>
      <c r="AP153" s="67"/>
    </row>
    <row r="154" spans="1:43" ht="20.25" hidden="1" customHeight="1">
      <c r="A154" s="13" t="str">
        <f t="shared" si="147"/>
        <v/>
      </c>
      <c r="B154" s="14"/>
      <c r="C154" s="13"/>
      <c r="D154" s="15" t="str">
        <f t="shared" ref="D154:D161" si="165">IF(AND(ISBLANK(X154),ISBLANK(Y154)), "", "X")</f>
        <v/>
      </c>
      <c r="E154" s="15" t="str">
        <f t="shared" si="164"/>
        <v/>
      </c>
      <c r="F154" s="15" t="str">
        <f t="shared" ref="F154:F161" si="166">IF(ISBLANK(Y154), "", "X")</f>
        <v/>
      </c>
      <c r="G154" s="16" t="s">
        <v>1136</v>
      </c>
      <c r="H154" s="16"/>
      <c r="I154" s="16" t="s">
        <v>1137</v>
      </c>
      <c r="J154" s="16"/>
      <c r="K154" s="17"/>
      <c r="L154" s="17" t="s">
        <v>54</v>
      </c>
      <c r="M154" s="17" t="s">
        <v>54</v>
      </c>
      <c r="N154" s="18"/>
      <c r="O154" s="18"/>
      <c r="P154" s="17"/>
      <c r="Q154" s="18"/>
      <c r="R154" s="43"/>
      <c r="S154" s="43"/>
      <c r="T154" s="43"/>
      <c r="U154" s="43"/>
      <c r="V154" s="16"/>
      <c r="W154" s="16"/>
      <c r="X154" s="16"/>
      <c r="Y154" s="16"/>
      <c r="Z154" s="16" t="s">
        <v>1138</v>
      </c>
      <c r="AA154" s="24" t="s">
        <v>1139</v>
      </c>
      <c r="AB154" s="16" t="s">
        <v>58</v>
      </c>
      <c r="AC154" s="21" t="s">
        <v>1140</v>
      </c>
      <c r="AD154" s="24"/>
      <c r="AE154" s="16"/>
      <c r="AF154" s="18"/>
      <c r="AG154" s="22"/>
      <c r="AH154" s="22"/>
      <c r="AI154" s="22"/>
      <c r="AJ154" s="23"/>
      <c r="AK154" s="24"/>
      <c r="AL154" s="24"/>
      <c r="AM154" s="24"/>
      <c r="AN154" s="24"/>
      <c r="AO154" s="117" t="str">
        <f>HYPERLINK("http://www.linkedin.com/pub/cristy-gustas/8a/a24/b48","www.linkedin.com/pub/cristy-gustas/8a/a24/b48")</f>
        <v>www.linkedin.com/pub/cristy-gustas/8a/a24/b48</v>
      </c>
      <c r="AP154" s="25">
        <v>41911</v>
      </c>
    </row>
    <row r="155" spans="1:43" ht="20.25" hidden="1" customHeight="1">
      <c r="A155" s="13" t="str">
        <f t="shared" si="147"/>
        <v/>
      </c>
      <c r="B155" s="14"/>
      <c r="C155" s="13"/>
      <c r="D155" s="15" t="str">
        <f t="shared" si="165"/>
        <v/>
      </c>
      <c r="E155" s="15" t="str">
        <f t="shared" si="164"/>
        <v/>
      </c>
      <c r="F155" s="15" t="str">
        <f t="shared" si="166"/>
        <v/>
      </c>
      <c r="G155" s="16" t="s">
        <v>1141</v>
      </c>
      <c r="H155" s="16"/>
      <c r="I155" s="16" t="s">
        <v>1142</v>
      </c>
      <c r="J155" s="16"/>
      <c r="K155" s="17"/>
      <c r="L155" s="17" t="s">
        <v>54</v>
      </c>
      <c r="M155" s="17"/>
      <c r="N155" s="18"/>
      <c r="O155" s="18"/>
      <c r="P155" s="17"/>
      <c r="Q155" s="18"/>
      <c r="R155" s="43"/>
      <c r="S155" s="43"/>
      <c r="T155" s="43"/>
      <c r="U155" s="43"/>
      <c r="V155" s="16"/>
      <c r="W155" s="16"/>
      <c r="X155" s="16"/>
      <c r="Y155" s="16"/>
      <c r="Z155" s="16" t="s">
        <v>1143</v>
      </c>
      <c r="AA155" s="16" t="s">
        <v>1144</v>
      </c>
      <c r="AB155" s="16" t="s">
        <v>628</v>
      </c>
      <c r="AC155" s="21" t="s">
        <v>1145</v>
      </c>
      <c r="AD155" s="16"/>
      <c r="AE155" s="16"/>
      <c r="AF155" s="18"/>
      <c r="AG155" s="22"/>
      <c r="AH155" s="22"/>
      <c r="AI155" s="22"/>
      <c r="AJ155" s="23"/>
      <c r="AK155" s="24"/>
      <c r="AL155" s="24"/>
      <c r="AM155" s="24"/>
      <c r="AN155" s="24"/>
      <c r="AO155" s="18"/>
      <c r="AP155" s="25">
        <v>41911</v>
      </c>
    </row>
    <row r="156" spans="1:43" ht="20.25" customHeight="1">
      <c r="A156" s="13" t="str">
        <f t="shared" si="147"/>
        <v/>
      </c>
      <c r="B156" s="14"/>
      <c r="C156" s="13"/>
      <c r="D156" s="15" t="str">
        <f t="shared" si="165"/>
        <v>X</v>
      </c>
      <c r="E156" s="15" t="str">
        <f t="shared" si="164"/>
        <v/>
      </c>
      <c r="F156" s="15" t="str">
        <f t="shared" si="166"/>
        <v>X</v>
      </c>
      <c r="G156" s="16" t="s">
        <v>1146</v>
      </c>
      <c r="H156" s="16"/>
      <c r="I156" s="16" t="s">
        <v>761</v>
      </c>
      <c r="J156" s="16"/>
      <c r="K156" s="17"/>
      <c r="L156" s="17"/>
      <c r="M156" s="17" t="s">
        <v>54</v>
      </c>
      <c r="N156" s="18"/>
      <c r="O156" s="18"/>
      <c r="P156" s="17"/>
      <c r="Q156" s="18"/>
      <c r="R156" s="43"/>
      <c r="S156" s="43"/>
      <c r="T156" s="43"/>
      <c r="U156" s="43"/>
      <c r="V156" s="16"/>
      <c r="W156" s="16"/>
      <c r="X156" s="16"/>
      <c r="Y156" s="40" t="s">
        <v>1147</v>
      </c>
      <c r="Z156" s="16" t="s">
        <v>1148</v>
      </c>
      <c r="AA156" s="16" t="s">
        <v>622</v>
      </c>
      <c r="AB156" s="16" t="s">
        <v>226</v>
      </c>
      <c r="AC156" s="21" t="s">
        <v>1149</v>
      </c>
      <c r="AD156" s="16"/>
      <c r="AE156" s="16"/>
      <c r="AF156" s="18"/>
      <c r="AG156" s="22"/>
      <c r="AH156" s="22"/>
      <c r="AI156" s="22"/>
      <c r="AJ156" s="23"/>
      <c r="AK156" s="24"/>
      <c r="AL156" s="24"/>
      <c r="AM156" s="24"/>
      <c r="AN156" s="24"/>
      <c r="AO156" s="18"/>
      <c r="AP156" s="25"/>
      <c r="AQ156" s="114"/>
    </row>
    <row r="157" spans="1:43" ht="20.25" hidden="1" customHeight="1">
      <c r="A157" s="13" t="str">
        <f t="shared" si="147"/>
        <v/>
      </c>
      <c r="B157" s="14"/>
      <c r="C157" s="13"/>
      <c r="D157" s="15" t="str">
        <f t="shared" si="165"/>
        <v/>
      </c>
      <c r="E157" s="15" t="str">
        <f t="shared" si="164"/>
        <v/>
      </c>
      <c r="F157" s="15" t="str">
        <f t="shared" si="166"/>
        <v/>
      </c>
      <c r="G157" s="16" t="s">
        <v>1150</v>
      </c>
      <c r="H157" s="16"/>
      <c r="I157" s="16" t="s">
        <v>1151</v>
      </c>
      <c r="J157" s="16"/>
      <c r="K157" s="17"/>
      <c r="L157" s="17"/>
      <c r="M157" s="17" t="s">
        <v>54</v>
      </c>
      <c r="N157" s="18" t="s">
        <v>219</v>
      </c>
      <c r="O157" s="18"/>
      <c r="P157" s="17"/>
      <c r="Q157" s="18"/>
      <c r="R157" s="19"/>
      <c r="S157" s="19"/>
      <c r="T157" s="19">
        <v>41456</v>
      </c>
      <c r="U157" s="19">
        <v>41820</v>
      </c>
      <c r="V157" s="71" t="s">
        <v>1152</v>
      </c>
      <c r="W157" s="16"/>
      <c r="X157" s="16"/>
      <c r="Y157" s="20"/>
      <c r="Z157" s="16" t="s">
        <v>1153</v>
      </c>
      <c r="AA157" s="16" t="s">
        <v>1154</v>
      </c>
      <c r="AB157" s="16" t="s">
        <v>674</v>
      </c>
      <c r="AC157" s="21" t="s">
        <v>1155</v>
      </c>
      <c r="AD157" s="16"/>
      <c r="AE157" s="16" t="s">
        <v>1156</v>
      </c>
      <c r="AF157" s="18"/>
      <c r="AG157" s="22"/>
      <c r="AH157" s="22"/>
      <c r="AI157" s="22"/>
      <c r="AJ157" s="23"/>
      <c r="AK157" s="24"/>
      <c r="AL157" s="24"/>
      <c r="AM157" s="24"/>
      <c r="AN157" s="38"/>
      <c r="AO157" s="18"/>
      <c r="AP157" s="67"/>
    </row>
    <row r="158" spans="1:43" ht="20.25" customHeight="1">
      <c r="A158" s="13" t="str">
        <f t="shared" si="147"/>
        <v/>
      </c>
      <c r="B158" s="14" t="s">
        <v>1157</v>
      </c>
      <c r="C158" s="13"/>
      <c r="D158" s="15" t="str">
        <f t="shared" si="165"/>
        <v>X</v>
      </c>
      <c r="E158" s="15" t="str">
        <f t="shared" si="164"/>
        <v/>
      </c>
      <c r="F158" s="15" t="str">
        <f t="shared" si="166"/>
        <v>X</v>
      </c>
      <c r="G158" s="16" t="s">
        <v>1158</v>
      </c>
      <c r="H158" s="16"/>
      <c r="I158" s="16" t="s">
        <v>1159</v>
      </c>
      <c r="J158" s="16"/>
      <c r="K158" s="17"/>
      <c r="L158" s="17" t="s">
        <v>54</v>
      </c>
      <c r="M158" s="17" t="s">
        <v>54</v>
      </c>
      <c r="N158" s="18" t="s">
        <v>219</v>
      </c>
      <c r="O158" s="18"/>
      <c r="P158" s="17"/>
      <c r="Q158" s="18"/>
      <c r="R158" s="19">
        <v>38892</v>
      </c>
      <c r="S158" s="19">
        <v>40724</v>
      </c>
      <c r="T158" s="19">
        <v>40725</v>
      </c>
      <c r="U158" s="19">
        <v>41090</v>
      </c>
      <c r="V158" s="16" t="s">
        <v>1160</v>
      </c>
      <c r="W158" s="16" t="s">
        <v>1161</v>
      </c>
      <c r="X158" s="24"/>
      <c r="Y158" s="20" t="s">
        <v>1162</v>
      </c>
      <c r="Z158" s="24" t="s">
        <v>1163</v>
      </c>
      <c r="AA158" s="16" t="s">
        <v>1164</v>
      </c>
      <c r="AB158" s="16" t="s">
        <v>58</v>
      </c>
      <c r="AC158" s="21" t="s">
        <v>1165</v>
      </c>
      <c r="AD158" s="16"/>
      <c r="AE158" s="24"/>
      <c r="AF158" s="18" t="s">
        <v>1166</v>
      </c>
      <c r="AG158" s="22"/>
      <c r="AH158" s="22"/>
      <c r="AI158" s="22"/>
      <c r="AJ158" s="23"/>
      <c r="AK158" s="24"/>
      <c r="AL158" s="24"/>
      <c r="AM158" s="24"/>
      <c r="AN158" s="38"/>
      <c r="AO158" s="18"/>
      <c r="AP158" s="67"/>
    </row>
    <row r="159" spans="1:43" ht="20.25" hidden="1" customHeight="1">
      <c r="A159" s="13" t="str">
        <f t="shared" si="147"/>
        <v/>
      </c>
      <c r="B159" s="26"/>
      <c r="C159" s="27"/>
      <c r="D159" s="15" t="str">
        <f t="shared" si="165"/>
        <v/>
      </c>
      <c r="E159" s="15" t="str">
        <f t="shared" si="164"/>
        <v/>
      </c>
      <c r="F159" s="15" t="str">
        <f t="shared" si="166"/>
        <v/>
      </c>
      <c r="G159" s="20" t="s">
        <v>1167</v>
      </c>
      <c r="H159" s="20"/>
      <c r="I159" s="20" t="s">
        <v>1168</v>
      </c>
      <c r="J159" s="20"/>
      <c r="K159" s="28"/>
      <c r="L159" s="28" t="s">
        <v>54</v>
      </c>
      <c r="M159" s="28" t="s">
        <v>54</v>
      </c>
      <c r="N159" s="29" t="s">
        <v>522</v>
      </c>
      <c r="O159" s="29"/>
      <c r="P159" s="28"/>
      <c r="Q159" s="29"/>
      <c r="R159" s="30" t="s">
        <v>486</v>
      </c>
      <c r="S159" s="30" t="s">
        <v>251</v>
      </c>
      <c r="T159" s="30"/>
      <c r="U159" s="30"/>
      <c r="V159" s="20"/>
      <c r="W159" s="20" t="s">
        <v>221</v>
      </c>
      <c r="X159" s="20"/>
      <c r="Y159" s="45"/>
      <c r="Z159" s="45" t="s">
        <v>1169</v>
      </c>
      <c r="AA159" s="45" t="s">
        <v>1170</v>
      </c>
      <c r="AB159" s="45" t="s">
        <v>246</v>
      </c>
      <c r="AC159" s="75" t="s">
        <v>1171</v>
      </c>
      <c r="AD159" s="24"/>
      <c r="AE159" s="16"/>
      <c r="AF159" s="18"/>
      <c r="AG159" s="22"/>
      <c r="AH159" s="22"/>
      <c r="AI159" s="22"/>
      <c r="AJ159" s="23"/>
      <c r="AK159" s="24"/>
      <c r="AL159" s="24"/>
      <c r="AM159" s="24"/>
      <c r="AN159" s="24"/>
      <c r="AO159" s="18"/>
      <c r="AP159" s="67"/>
    </row>
    <row r="160" spans="1:43" ht="20.25" hidden="1" customHeight="1">
      <c r="A160" s="13" t="str">
        <f t="shared" si="147"/>
        <v/>
      </c>
      <c r="B160" s="14"/>
      <c r="C160" s="13"/>
      <c r="D160" s="15" t="str">
        <f t="shared" si="165"/>
        <v/>
      </c>
      <c r="E160" s="15" t="str">
        <f t="shared" si="164"/>
        <v/>
      </c>
      <c r="F160" s="15" t="str">
        <f t="shared" si="166"/>
        <v/>
      </c>
      <c r="G160" s="24" t="s">
        <v>1172</v>
      </c>
      <c r="H160" s="24"/>
      <c r="I160" s="24" t="s">
        <v>230</v>
      </c>
      <c r="J160" s="24"/>
      <c r="K160" s="15"/>
      <c r="L160" s="15"/>
      <c r="M160" s="15"/>
      <c r="N160" s="22"/>
      <c r="O160" s="22"/>
      <c r="P160" s="15" t="s">
        <v>54</v>
      </c>
      <c r="Q160" s="22"/>
      <c r="R160" s="76"/>
      <c r="S160" s="76"/>
      <c r="T160" s="76"/>
      <c r="U160" s="76"/>
      <c r="V160" s="24"/>
      <c r="W160" s="24" t="s">
        <v>377</v>
      </c>
      <c r="X160" s="24"/>
      <c r="Y160" s="24"/>
      <c r="Z160" s="24" t="s">
        <v>1173</v>
      </c>
      <c r="AA160" s="24" t="s">
        <v>1174</v>
      </c>
      <c r="AB160" s="24" t="s">
        <v>1175</v>
      </c>
      <c r="AC160" s="38"/>
      <c r="AD160" s="24"/>
      <c r="AE160" s="24"/>
      <c r="AF160" s="22"/>
      <c r="AG160" s="22"/>
      <c r="AH160" s="22"/>
      <c r="AI160" s="22"/>
      <c r="AJ160" s="23"/>
      <c r="AK160" s="24"/>
      <c r="AL160" s="24"/>
      <c r="AM160" s="24"/>
      <c r="AN160" s="24"/>
      <c r="AO160" s="77"/>
      <c r="AP160" s="78">
        <v>41940</v>
      </c>
    </row>
    <row r="161" spans="1:43" ht="20.25" hidden="1" customHeight="1">
      <c r="A161" s="13"/>
      <c r="B161" s="14"/>
      <c r="C161" s="13"/>
      <c r="D161" s="15" t="str">
        <f t="shared" si="165"/>
        <v/>
      </c>
      <c r="E161" s="15" t="str">
        <f t="shared" si="164"/>
        <v/>
      </c>
      <c r="F161" s="15" t="str">
        <f t="shared" si="166"/>
        <v/>
      </c>
      <c r="G161" s="24" t="s">
        <v>1176</v>
      </c>
      <c r="H161" s="24"/>
      <c r="I161" s="24" t="s">
        <v>1177</v>
      </c>
      <c r="J161" s="24"/>
      <c r="K161" s="15"/>
      <c r="L161" s="15" t="s">
        <v>54</v>
      </c>
      <c r="M161" s="15"/>
      <c r="N161" s="22"/>
      <c r="O161" s="22"/>
      <c r="P161" s="15"/>
      <c r="Q161" s="22"/>
      <c r="R161" s="79">
        <v>39630</v>
      </c>
      <c r="S161" s="79">
        <v>41120</v>
      </c>
      <c r="T161" s="79"/>
      <c r="U161" s="79"/>
      <c r="V161" s="24" t="s">
        <v>1178</v>
      </c>
      <c r="W161" s="24"/>
      <c r="X161" s="24"/>
      <c r="Y161" s="45"/>
      <c r="Z161" s="24" t="s">
        <v>1179</v>
      </c>
      <c r="AA161" s="24" t="s">
        <v>1180</v>
      </c>
      <c r="AB161" s="24" t="s">
        <v>954</v>
      </c>
      <c r="AC161" s="38" t="s">
        <v>1181</v>
      </c>
      <c r="AD161" s="24"/>
      <c r="AE161" s="24" t="s">
        <v>1182</v>
      </c>
      <c r="AF161" s="22"/>
      <c r="AG161" s="22"/>
      <c r="AH161" s="22"/>
      <c r="AI161" s="22"/>
      <c r="AJ161" s="23"/>
      <c r="AK161" s="24"/>
      <c r="AL161" s="24"/>
      <c r="AM161" s="24"/>
      <c r="AN161" s="38"/>
      <c r="AO161" s="22"/>
      <c r="AP161" s="65">
        <v>41911</v>
      </c>
    </row>
    <row r="162" spans="1:43" ht="20.25" hidden="1" customHeight="1">
      <c r="A162" s="13" t="str">
        <f t="shared" ref="A162:A163" si="167">IF(COUNTIF($G$3:$G$472,G162)&gt;1,"Duplicate","")</f>
        <v>Duplicate</v>
      </c>
      <c r="B162" s="14"/>
      <c r="C162" s="13"/>
      <c r="D162" s="15" t="s">
        <v>292</v>
      </c>
      <c r="E162" s="15"/>
      <c r="F162" s="15" t="s">
        <v>292</v>
      </c>
      <c r="G162" s="24" t="s">
        <v>1176</v>
      </c>
      <c r="H162" s="24"/>
      <c r="I162" s="24" t="s">
        <v>1183</v>
      </c>
      <c r="J162" s="24"/>
      <c r="K162" s="15"/>
      <c r="L162" s="15"/>
      <c r="M162" s="15" t="s">
        <v>54</v>
      </c>
      <c r="N162" s="22" t="s">
        <v>190</v>
      </c>
      <c r="O162" s="22"/>
      <c r="P162" s="15"/>
      <c r="Q162" s="22"/>
      <c r="R162" s="79"/>
      <c r="S162" s="79"/>
      <c r="T162" s="79">
        <v>41821</v>
      </c>
      <c r="U162" s="79">
        <v>42185</v>
      </c>
      <c r="V162" s="24" t="s">
        <v>1184</v>
      </c>
      <c r="W162" s="24" t="s">
        <v>817</v>
      </c>
      <c r="X162" s="24"/>
      <c r="Y162" s="24" t="s">
        <v>1185</v>
      </c>
      <c r="Z162" s="24" t="s">
        <v>1186</v>
      </c>
      <c r="AA162" s="24" t="s">
        <v>1187</v>
      </c>
      <c r="AB162" s="24" t="s">
        <v>519</v>
      </c>
      <c r="AC162" s="38" t="s">
        <v>1188</v>
      </c>
      <c r="AD162" s="24"/>
      <c r="AE162" s="24" t="s">
        <v>1189</v>
      </c>
      <c r="AF162" s="22" t="s">
        <v>1190</v>
      </c>
      <c r="AG162" s="22" t="s">
        <v>1191</v>
      </c>
      <c r="AH162" s="22" t="s">
        <v>1192</v>
      </c>
      <c r="AI162" s="22" t="s">
        <v>519</v>
      </c>
      <c r="AJ162" s="23" t="s">
        <v>1193</v>
      </c>
      <c r="AK162" s="24"/>
      <c r="AL162" s="24"/>
      <c r="AM162" s="24"/>
      <c r="AN162" s="38"/>
      <c r="AO162" s="61" t="str">
        <f>HYPERLINK("https://www.linkedin.com/pub/jill-hammersley/58/565/431","https://www.linkedin.com/pub/jill-hammersley/58/565/431")</f>
        <v>https://www.linkedin.com/pub/jill-hammersley/58/565/431</v>
      </c>
      <c r="AP162" s="65">
        <v>41911</v>
      </c>
    </row>
    <row r="163" spans="1:43" ht="20.25" hidden="1" customHeight="1">
      <c r="A163" s="13" t="str">
        <f t="shared" si="167"/>
        <v/>
      </c>
      <c r="B163" s="14"/>
      <c r="C163" s="13"/>
      <c r="D163" s="15" t="str">
        <f t="shared" ref="D163:D202" si="168">IF(AND(ISBLANK(X163),ISBLANK(Y163)), "", "X")</f>
        <v/>
      </c>
      <c r="E163" s="15" t="str">
        <f t="shared" ref="E163:F163" si="169">IF(ISBLANK(X163), "", "X")</f>
        <v/>
      </c>
      <c r="F163" s="15" t="str">
        <f t="shared" si="169"/>
        <v/>
      </c>
      <c r="G163" s="24" t="s">
        <v>1194</v>
      </c>
      <c r="H163" s="24"/>
      <c r="I163" s="24" t="s">
        <v>1195</v>
      </c>
      <c r="J163" s="24"/>
      <c r="K163" s="15"/>
      <c r="L163" s="15" t="s">
        <v>54</v>
      </c>
      <c r="M163" s="15"/>
      <c r="N163" s="22"/>
      <c r="O163" s="22"/>
      <c r="P163" s="15"/>
      <c r="Q163" s="22"/>
      <c r="R163" s="79">
        <v>40360</v>
      </c>
      <c r="S163" s="79">
        <v>41820</v>
      </c>
      <c r="T163" s="79"/>
      <c r="U163" s="79"/>
      <c r="V163" s="24" t="s">
        <v>74</v>
      </c>
      <c r="W163" s="24" t="s">
        <v>1196</v>
      </c>
      <c r="X163" s="24"/>
      <c r="Y163" s="24"/>
      <c r="Z163" s="24" t="s">
        <v>1197</v>
      </c>
      <c r="AA163" s="24" t="s">
        <v>79</v>
      </c>
      <c r="AB163" s="24" t="s">
        <v>80</v>
      </c>
      <c r="AC163" s="38" t="s">
        <v>81</v>
      </c>
      <c r="AD163" s="24"/>
      <c r="AE163" s="24" t="s">
        <v>1198</v>
      </c>
      <c r="AF163" s="22"/>
      <c r="AG163" s="22"/>
      <c r="AH163" s="22"/>
      <c r="AI163" s="22"/>
      <c r="AJ163" s="23"/>
      <c r="AK163" s="24"/>
      <c r="AL163" s="24"/>
      <c r="AM163" s="24"/>
      <c r="AN163" s="38"/>
      <c r="AO163" s="61"/>
      <c r="AP163" s="65"/>
      <c r="AQ163" s="114"/>
    </row>
    <row r="164" spans="1:43" ht="20.25" customHeight="1">
      <c r="A164" s="13"/>
      <c r="B164" s="14"/>
      <c r="C164" s="13"/>
      <c r="D164" s="15" t="str">
        <f t="shared" si="168"/>
        <v>X</v>
      </c>
      <c r="E164" s="15" t="str">
        <f t="shared" ref="E164:F164" si="170">IF(ISBLANK(X164), "", "X")</f>
        <v/>
      </c>
      <c r="F164" s="15" t="str">
        <f t="shared" si="170"/>
        <v>X</v>
      </c>
      <c r="G164" s="24" t="s">
        <v>1199</v>
      </c>
      <c r="H164" s="24"/>
      <c r="I164" s="24" t="s">
        <v>428</v>
      </c>
      <c r="J164" s="24"/>
      <c r="K164" s="15"/>
      <c r="L164" s="15" t="s">
        <v>54</v>
      </c>
      <c r="M164" s="15" t="s">
        <v>54</v>
      </c>
      <c r="N164" s="22" t="s">
        <v>219</v>
      </c>
      <c r="O164" s="22"/>
      <c r="P164" s="15"/>
      <c r="Q164" s="22"/>
      <c r="R164" s="79">
        <v>39264</v>
      </c>
      <c r="S164" s="79">
        <v>41090</v>
      </c>
      <c r="T164" s="79">
        <v>41091</v>
      </c>
      <c r="U164" s="79">
        <v>41455</v>
      </c>
      <c r="V164" s="24" t="s">
        <v>260</v>
      </c>
      <c r="W164" s="24"/>
      <c r="X164" s="24"/>
      <c r="Y164" s="24" t="s">
        <v>1200</v>
      </c>
      <c r="Z164" s="24" t="s">
        <v>1201</v>
      </c>
      <c r="AA164" s="24" t="s">
        <v>263</v>
      </c>
      <c r="AB164" s="24" t="s">
        <v>58</v>
      </c>
      <c r="AC164" s="38" t="s">
        <v>264</v>
      </c>
      <c r="AD164" s="24"/>
      <c r="AE164" s="24" t="s">
        <v>1202</v>
      </c>
      <c r="AF164" s="22"/>
      <c r="AG164" s="22"/>
      <c r="AH164" s="22"/>
      <c r="AI164" s="22"/>
      <c r="AJ164" s="23"/>
      <c r="AK164" s="24"/>
      <c r="AL164" s="24"/>
      <c r="AM164" s="24"/>
      <c r="AN164" s="24"/>
      <c r="AO164" s="22"/>
      <c r="AP164" s="14"/>
    </row>
    <row r="165" spans="1:43" ht="20.25" customHeight="1">
      <c r="A165" s="13"/>
      <c r="B165" s="14"/>
      <c r="C165" s="13"/>
      <c r="D165" s="15" t="str">
        <f t="shared" si="168"/>
        <v>X</v>
      </c>
      <c r="E165" s="15" t="str">
        <f t="shared" ref="E165:F165" si="171">IF(ISBLANK(X165), "", "X")</f>
        <v/>
      </c>
      <c r="F165" s="15" t="str">
        <f t="shared" si="171"/>
        <v>X</v>
      </c>
      <c r="G165" s="24" t="s">
        <v>1199</v>
      </c>
      <c r="H165" s="24"/>
      <c r="I165" s="24" t="s">
        <v>1203</v>
      </c>
      <c r="J165" s="24"/>
      <c r="K165" s="15"/>
      <c r="L165" s="15" t="s">
        <v>54</v>
      </c>
      <c r="M165" s="15" t="s">
        <v>54</v>
      </c>
      <c r="N165" s="22" t="s">
        <v>85</v>
      </c>
      <c r="O165" s="22"/>
      <c r="P165" s="15"/>
      <c r="Q165" s="22"/>
      <c r="R165" s="79">
        <v>38892</v>
      </c>
      <c r="S165" s="79">
        <v>40724</v>
      </c>
      <c r="T165" s="79">
        <v>40725</v>
      </c>
      <c r="U165" s="79">
        <v>41090</v>
      </c>
      <c r="V165" s="24" t="s">
        <v>260</v>
      </c>
      <c r="W165" s="24" t="s">
        <v>1204</v>
      </c>
      <c r="X165" s="24"/>
      <c r="Y165" s="45" t="s">
        <v>1205</v>
      </c>
      <c r="Z165" s="24" t="s">
        <v>1201</v>
      </c>
      <c r="AA165" s="24" t="s">
        <v>263</v>
      </c>
      <c r="AB165" s="24" t="s">
        <v>58</v>
      </c>
      <c r="AC165" s="38" t="s">
        <v>264</v>
      </c>
      <c r="AD165" s="24"/>
      <c r="AE165" s="74" t="s">
        <v>908</v>
      </c>
      <c r="AF165" s="22" t="s">
        <v>1206</v>
      </c>
      <c r="AG165" s="22" t="s">
        <v>1207</v>
      </c>
      <c r="AH165" s="22" t="s">
        <v>1208</v>
      </c>
      <c r="AI165" s="22" t="s">
        <v>58</v>
      </c>
      <c r="AJ165" s="23" t="s">
        <v>1209</v>
      </c>
      <c r="AK165" s="24"/>
      <c r="AL165" s="24"/>
      <c r="AM165" s="24"/>
      <c r="AN165" s="38"/>
      <c r="AO165" s="118" t="str">
        <f>HYPERLINK("http://www.linkedin.com/pub/meghan-hanson/8/776/a08","www.linkedin.com/pub/meghan-hanson/8/776/a08")</f>
        <v>www.linkedin.com/pub/meghan-hanson/8/776/a08</v>
      </c>
      <c r="AP165" s="65">
        <v>41911</v>
      </c>
    </row>
    <row r="166" spans="1:43" ht="20.25" customHeight="1">
      <c r="A166" s="13"/>
      <c r="B166" s="14"/>
      <c r="C166" s="13"/>
      <c r="D166" s="15" t="str">
        <f t="shared" si="168"/>
        <v>X</v>
      </c>
      <c r="E166" s="15" t="str">
        <f t="shared" ref="E166:F166" si="172">IF(ISBLANK(X166), "", "X")</f>
        <v/>
      </c>
      <c r="F166" s="15" t="str">
        <f t="shared" si="172"/>
        <v>X</v>
      </c>
      <c r="G166" s="24" t="s">
        <v>1210</v>
      </c>
      <c r="H166" s="24"/>
      <c r="I166" s="24" t="s">
        <v>1211</v>
      </c>
      <c r="J166" s="24"/>
      <c r="K166" s="15"/>
      <c r="L166" s="15" t="s">
        <v>54</v>
      </c>
      <c r="M166" s="15" t="s">
        <v>54</v>
      </c>
      <c r="N166" s="22" t="s">
        <v>120</v>
      </c>
      <c r="O166" s="22"/>
      <c r="P166" s="15"/>
      <c r="Q166" s="22"/>
      <c r="R166" s="79">
        <v>39630</v>
      </c>
      <c r="S166" s="79">
        <v>41090</v>
      </c>
      <c r="T166" s="79">
        <v>41091</v>
      </c>
      <c r="U166" s="79">
        <v>41820</v>
      </c>
      <c r="V166" s="24" t="s">
        <v>1212</v>
      </c>
      <c r="W166" s="24"/>
      <c r="X166" s="24"/>
      <c r="Y166" s="31" t="s">
        <v>1213</v>
      </c>
      <c r="Z166" s="24" t="s">
        <v>1214</v>
      </c>
      <c r="AA166" s="24" t="s">
        <v>1215</v>
      </c>
      <c r="AB166" s="24" t="s">
        <v>246</v>
      </c>
      <c r="AC166" s="38" t="s">
        <v>1216</v>
      </c>
      <c r="AD166" s="24"/>
      <c r="AE166" s="24" t="s">
        <v>1217</v>
      </c>
      <c r="AF166" s="22" t="s">
        <v>1218</v>
      </c>
      <c r="AG166" s="22"/>
      <c r="AH166" s="22" t="s">
        <v>1215</v>
      </c>
      <c r="AI166" s="22" t="s">
        <v>246</v>
      </c>
      <c r="AJ166" s="23" t="s">
        <v>1216</v>
      </c>
      <c r="AK166" s="24"/>
      <c r="AL166" s="24"/>
      <c r="AM166" s="24"/>
      <c r="AN166" s="38"/>
      <c r="AO166" s="22"/>
      <c r="AP166" s="65">
        <v>41911</v>
      </c>
    </row>
    <row r="167" spans="1:43" ht="20.25" hidden="1" customHeight="1">
      <c r="A167" s="13"/>
      <c r="B167" s="26"/>
      <c r="C167" s="27"/>
      <c r="D167" s="15" t="str">
        <f t="shared" si="168"/>
        <v>X</v>
      </c>
      <c r="E167" s="15" t="str">
        <f t="shared" ref="E167:F167" si="173">IF(ISBLANK(X167), "", "X")</f>
        <v/>
      </c>
      <c r="F167" s="15" t="str">
        <f t="shared" si="173"/>
        <v>X</v>
      </c>
      <c r="G167" s="45" t="s">
        <v>1210</v>
      </c>
      <c r="H167" s="45"/>
      <c r="I167" s="45" t="s">
        <v>182</v>
      </c>
      <c r="J167" s="45"/>
      <c r="K167" s="80"/>
      <c r="L167" s="80" t="s">
        <v>54</v>
      </c>
      <c r="M167" s="80" t="s">
        <v>54</v>
      </c>
      <c r="N167" s="33" t="s">
        <v>522</v>
      </c>
      <c r="O167" s="33"/>
      <c r="P167" s="80" t="s">
        <v>54</v>
      </c>
      <c r="Q167" s="22" t="s">
        <v>120</v>
      </c>
      <c r="R167" s="81">
        <v>35977</v>
      </c>
      <c r="S167" s="81" t="s">
        <v>963</v>
      </c>
      <c r="T167" s="81"/>
      <c r="U167" s="81"/>
      <c r="V167" s="24" t="s">
        <v>1219</v>
      </c>
      <c r="W167" s="45"/>
      <c r="X167" s="45"/>
      <c r="Y167" s="24" t="s">
        <v>1220</v>
      </c>
      <c r="Z167" s="45" t="s">
        <v>1221</v>
      </c>
      <c r="AA167" s="45" t="s">
        <v>69</v>
      </c>
      <c r="AB167" s="45" t="s">
        <v>58</v>
      </c>
      <c r="AC167" s="75" t="s">
        <v>1110</v>
      </c>
      <c r="AD167" s="24"/>
      <c r="AE167" s="24"/>
      <c r="AF167" s="22"/>
      <c r="AG167" s="22"/>
      <c r="AH167" s="22"/>
      <c r="AI167" s="22"/>
      <c r="AJ167" s="23"/>
      <c r="AK167" s="24"/>
      <c r="AL167" s="24"/>
      <c r="AM167" s="24"/>
      <c r="AN167" s="24"/>
      <c r="AO167" s="22"/>
      <c r="AP167" s="65">
        <v>41911</v>
      </c>
    </row>
    <row r="168" spans="1:43" ht="20.25" hidden="1" customHeight="1">
      <c r="A168" s="13"/>
      <c r="B168" s="14"/>
      <c r="C168" s="13"/>
      <c r="D168" s="15" t="str">
        <f t="shared" si="168"/>
        <v>X</v>
      </c>
      <c r="E168" s="15" t="str">
        <f t="shared" ref="E168:F168" si="174">IF(ISBLANK(X168), "", "X")</f>
        <v/>
      </c>
      <c r="F168" s="15" t="str">
        <f t="shared" si="174"/>
        <v>X</v>
      </c>
      <c r="G168" s="24" t="s">
        <v>1210</v>
      </c>
      <c r="H168" s="24" t="s">
        <v>1222</v>
      </c>
      <c r="I168" s="24" t="s">
        <v>182</v>
      </c>
      <c r="J168" s="24"/>
      <c r="K168" s="15"/>
      <c r="L168" s="15" t="s">
        <v>54</v>
      </c>
      <c r="M168" s="15" t="s">
        <v>54</v>
      </c>
      <c r="N168" s="22"/>
      <c r="O168" s="22"/>
      <c r="P168" s="15" t="s">
        <v>292</v>
      </c>
      <c r="Q168" s="22" t="s">
        <v>120</v>
      </c>
      <c r="R168" s="76"/>
      <c r="S168" s="76"/>
      <c r="T168" s="76"/>
      <c r="U168" s="76"/>
      <c r="V168" s="24"/>
      <c r="W168" s="24"/>
      <c r="X168" s="24"/>
      <c r="Y168" s="24" t="s">
        <v>1220</v>
      </c>
      <c r="Z168" s="24"/>
      <c r="AA168" s="24"/>
      <c r="AB168" s="24"/>
      <c r="AC168" s="38"/>
      <c r="AD168" s="24"/>
      <c r="AE168" s="24"/>
      <c r="AF168" s="22" t="s">
        <v>1223</v>
      </c>
      <c r="AG168" s="22" t="s">
        <v>1224</v>
      </c>
      <c r="AH168" s="22" t="s">
        <v>1215</v>
      </c>
      <c r="AI168" s="22" t="s">
        <v>246</v>
      </c>
      <c r="AJ168" s="23" t="s">
        <v>1216</v>
      </c>
      <c r="AK168" s="24"/>
      <c r="AL168" s="24"/>
      <c r="AM168" s="24"/>
      <c r="AN168" s="38"/>
      <c r="AO168" s="22"/>
      <c r="AP168" s="14"/>
    </row>
    <row r="169" spans="1:43" ht="20.25" hidden="1" customHeight="1">
      <c r="A169" s="13" t="str">
        <f t="shared" ref="A169:A188" si="175">IF(COUNTIF($G$3:$G$472,G169)&gt;1,"Duplicate","")</f>
        <v/>
      </c>
      <c r="B169" s="14" t="s">
        <v>1225</v>
      </c>
      <c r="C169" s="13"/>
      <c r="D169" s="15" t="str">
        <f t="shared" si="168"/>
        <v/>
      </c>
      <c r="E169" s="15" t="str">
        <f t="shared" ref="E169:F169" si="176">IF(ISBLANK(X169), "", "X")</f>
        <v/>
      </c>
      <c r="F169" s="15" t="str">
        <f t="shared" si="176"/>
        <v/>
      </c>
      <c r="G169" s="24" t="s">
        <v>1226</v>
      </c>
      <c r="H169" s="24"/>
      <c r="I169" s="24" t="s">
        <v>1227</v>
      </c>
      <c r="J169" s="24"/>
      <c r="K169" s="15"/>
      <c r="L169" s="15"/>
      <c r="M169" s="15" t="s">
        <v>54</v>
      </c>
      <c r="N169" s="22"/>
      <c r="O169" s="22"/>
      <c r="P169" s="15"/>
      <c r="Q169" s="22"/>
      <c r="R169" s="76"/>
      <c r="S169" s="76"/>
      <c r="T169" s="76"/>
      <c r="U169" s="76"/>
      <c r="V169" s="24"/>
      <c r="W169" s="24"/>
      <c r="X169" s="24"/>
      <c r="Y169" s="24"/>
      <c r="Z169" s="24"/>
      <c r="AA169" s="24"/>
      <c r="AB169" s="24"/>
      <c r="AC169" s="38"/>
      <c r="AD169" s="24"/>
      <c r="AE169" s="24"/>
      <c r="AF169" s="22"/>
      <c r="AG169" s="22"/>
      <c r="AH169" s="22"/>
      <c r="AI169" s="22"/>
      <c r="AJ169" s="23"/>
      <c r="AK169" s="24"/>
      <c r="AL169" s="24"/>
      <c r="AM169" s="24"/>
      <c r="AN169" s="38"/>
      <c r="AO169" s="22"/>
      <c r="AP169" s="65">
        <v>41801</v>
      </c>
    </row>
    <row r="170" spans="1:43" ht="20.25" hidden="1" customHeight="1">
      <c r="A170" s="13" t="str">
        <f t="shared" si="175"/>
        <v/>
      </c>
      <c r="B170" s="14"/>
      <c r="C170" s="13"/>
      <c r="D170" s="15" t="str">
        <f t="shared" si="168"/>
        <v/>
      </c>
      <c r="E170" s="15" t="str">
        <f t="shared" ref="E170:F170" si="177">IF(ISBLANK(X170), "", "X")</f>
        <v/>
      </c>
      <c r="F170" s="15" t="str">
        <f t="shared" si="177"/>
        <v/>
      </c>
      <c r="G170" s="24" t="s">
        <v>1228</v>
      </c>
      <c r="H170" s="24"/>
      <c r="I170" s="24" t="s">
        <v>1229</v>
      </c>
      <c r="J170" s="24"/>
      <c r="K170" s="15"/>
      <c r="L170" s="15"/>
      <c r="M170" s="15" t="s">
        <v>54</v>
      </c>
      <c r="N170" s="22"/>
      <c r="O170" s="22"/>
      <c r="P170" s="15"/>
      <c r="Q170" s="22"/>
      <c r="R170" s="76"/>
      <c r="S170" s="76"/>
      <c r="T170" s="76"/>
      <c r="U170" s="76"/>
      <c r="V170" s="24"/>
      <c r="W170" s="24"/>
      <c r="X170" s="24"/>
      <c r="Y170" s="24"/>
      <c r="Z170" s="24" t="s">
        <v>1230</v>
      </c>
      <c r="AA170" s="24" t="s">
        <v>79</v>
      </c>
      <c r="AB170" s="24" t="s">
        <v>80</v>
      </c>
      <c r="AC170" s="38" t="s">
        <v>1231</v>
      </c>
      <c r="AD170" s="24"/>
      <c r="AE170" s="24"/>
      <c r="AF170" s="22"/>
      <c r="AG170" s="22"/>
      <c r="AH170" s="22"/>
      <c r="AI170" s="22"/>
      <c r="AJ170" s="23"/>
      <c r="AK170" s="24"/>
      <c r="AL170" s="24"/>
      <c r="AM170" s="24"/>
      <c r="AN170" s="24"/>
      <c r="AO170" s="22"/>
      <c r="AP170" s="14"/>
    </row>
    <row r="171" spans="1:43" ht="20.25" customHeight="1">
      <c r="A171" s="13" t="str">
        <f t="shared" si="175"/>
        <v/>
      </c>
      <c r="B171" s="26"/>
      <c r="C171" s="27"/>
      <c r="D171" s="15" t="str">
        <f t="shared" si="168"/>
        <v>X</v>
      </c>
      <c r="E171" s="15" t="str">
        <f t="shared" ref="E171:F171" si="178">IF(ISBLANK(X171), "", "X")</f>
        <v/>
      </c>
      <c r="F171" s="15" t="str">
        <f t="shared" si="178"/>
        <v>X</v>
      </c>
      <c r="G171" s="45" t="s">
        <v>1232</v>
      </c>
      <c r="H171" s="45"/>
      <c r="I171" s="45" t="s">
        <v>385</v>
      </c>
      <c r="J171" s="45"/>
      <c r="K171" s="80"/>
      <c r="L171" s="80" t="s">
        <v>54</v>
      </c>
      <c r="M171" s="80" t="s">
        <v>54</v>
      </c>
      <c r="N171" s="33" t="s">
        <v>774</v>
      </c>
      <c r="O171" s="33"/>
      <c r="P171" s="80"/>
      <c r="Q171" s="33"/>
      <c r="R171" s="81">
        <v>37073</v>
      </c>
      <c r="S171" s="81" t="s">
        <v>353</v>
      </c>
      <c r="T171" s="81"/>
      <c r="U171" s="81"/>
      <c r="V171" s="45"/>
      <c r="W171" s="45"/>
      <c r="X171" s="45"/>
      <c r="Y171" s="45" t="s">
        <v>1233</v>
      </c>
      <c r="Z171" s="45" t="s">
        <v>1234</v>
      </c>
      <c r="AA171" s="45" t="s">
        <v>214</v>
      </c>
      <c r="AB171" s="45" t="s">
        <v>215</v>
      </c>
      <c r="AC171" s="75" t="s">
        <v>216</v>
      </c>
      <c r="AD171" s="24"/>
      <c r="AE171" s="24"/>
      <c r="AF171" s="22"/>
      <c r="AG171" s="22"/>
      <c r="AH171" s="22"/>
      <c r="AI171" s="22"/>
      <c r="AJ171" s="23"/>
      <c r="AK171" s="24"/>
      <c r="AL171" s="24"/>
      <c r="AM171" s="24"/>
      <c r="AN171" s="24"/>
      <c r="AO171" s="22"/>
      <c r="AP171" s="14"/>
    </row>
    <row r="172" spans="1:43" ht="20.25" hidden="1" customHeight="1">
      <c r="A172" s="13" t="str">
        <f t="shared" si="175"/>
        <v/>
      </c>
      <c r="B172" s="14"/>
      <c r="C172" s="13"/>
      <c r="D172" s="15" t="str">
        <f t="shared" si="168"/>
        <v/>
      </c>
      <c r="E172" s="15" t="str">
        <f t="shared" ref="E172:F172" si="179">IF(ISBLANK(X172), "", "X")</f>
        <v/>
      </c>
      <c r="F172" s="15" t="str">
        <f t="shared" si="179"/>
        <v/>
      </c>
      <c r="G172" s="24" t="s">
        <v>1235</v>
      </c>
      <c r="H172" s="24"/>
      <c r="I172" s="24" t="s">
        <v>940</v>
      </c>
      <c r="J172" s="24"/>
      <c r="K172" s="15"/>
      <c r="L172" s="15"/>
      <c r="M172" s="15" t="s">
        <v>54</v>
      </c>
      <c r="N172" s="22"/>
      <c r="O172" s="22"/>
      <c r="P172" s="15"/>
      <c r="Q172" s="22"/>
      <c r="R172" s="76"/>
      <c r="S172" s="76"/>
      <c r="T172" s="76"/>
      <c r="U172" s="76"/>
      <c r="V172" s="24"/>
      <c r="W172" s="24"/>
      <c r="X172" s="24"/>
      <c r="Y172" s="24"/>
      <c r="Z172" s="24" t="s">
        <v>1236</v>
      </c>
      <c r="AA172" s="24" t="s">
        <v>1237</v>
      </c>
      <c r="AB172" s="24" t="s">
        <v>58</v>
      </c>
      <c r="AC172" s="38" t="s">
        <v>1238</v>
      </c>
      <c r="AD172" s="24"/>
      <c r="AE172" s="24"/>
      <c r="AF172" s="22"/>
      <c r="AG172" s="22"/>
      <c r="AH172" s="22"/>
      <c r="AI172" s="22"/>
      <c r="AJ172" s="23"/>
      <c r="AK172" s="24"/>
      <c r="AL172" s="24"/>
      <c r="AM172" s="24"/>
      <c r="AN172" s="24"/>
      <c r="AO172" s="22"/>
      <c r="AP172" s="14"/>
    </row>
    <row r="173" spans="1:43" ht="20.25" hidden="1" customHeight="1">
      <c r="A173" s="13" t="str">
        <f t="shared" si="175"/>
        <v/>
      </c>
      <c r="B173" s="14"/>
      <c r="C173" s="13"/>
      <c r="D173" s="15" t="str">
        <f t="shared" si="168"/>
        <v/>
      </c>
      <c r="E173" s="15" t="str">
        <f t="shared" ref="E173:F173" si="180">IF(ISBLANK(X173), "", "X")</f>
        <v/>
      </c>
      <c r="F173" s="15" t="str">
        <f t="shared" si="180"/>
        <v/>
      </c>
      <c r="G173" s="24" t="s">
        <v>1239</v>
      </c>
      <c r="H173" s="24"/>
      <c r="I173" s="24" t="s">
        <v>761</v>
      </c>
      <c r="J173" s="24"/>
      <c r="K173" s="15"/>
      <c r="L173" s="15"/>
      <c r="M173" s="15"/>
      <c r="N173" s="22"/>
      <c r="O173" s="22"/>
      <c r="P173" s="15" t="s">
        <v>54</v>
      </c>
      <c r="Q173" s="22"/>
      <c r="R173" s="76"/>
      <c r="S173" s="76"/>
      <c r="T173" s="76"/>
      <c r="U173" s="76"/>
      <c r="V173" s="24"/>
      <c r="W173" s="24"/>
      <c r="X173" s="24"/>
      <c r="Y173" s="24"/>
      <c r="Z173" s="24"/>
      <c r="AA173" s="24"/>
      <c r="AB173" s="24"/>
      <c r="AC173" s="38"/>
      <c r="AD173" s="24"/>
      <c r="AE173" s="24"/>
      <c r="AF173" s="22"/>
      <c r="AG173" s="22" t="s">
        <v>1240</v>
      </c>
      <c r="AH173" s="22" t="s">
        <v>69</v>
      </c>
      <c r="AI173" s="22" t="s">
        <v>58</v>
      </c>
      <c r="AJ173" s="23" t="s">
        <v>452</v>
      </c>
      <c r="AK173" s="24"/>
      <c r="AL173" s="24"/>
      <c r="AM173" s="24"/>
      <c r="AN173" s="24"/>
      <c r="AO173" s="22"/>
      <c r="AP173" s="14"/>
    </row>
    <row r="174" spans="1:43" ht="20.25" customHeight="1">
      <c r="A174" s="13" t="str">
        <f t="shared" si="175"/>
        <v/>
      </c>
      <c r="B174" s="14"/>
      <c r="C174" s="13"/>
      <c r="D174" s="15" t="str">
        <f t="shared" si="168"/>
        <v>X</v>
      </c>
      <c r="E174" s="15" t="str">
        <f t="shared" ref="E174:F174" si="181">IF(ISBLANK(X174), "", "X")</f>
        <v/>
      </c>
      <c r="F174" s="15" t="str">
        <f t="shared" si="181"/>
        <v>X</v>
      </c>
      <c r="G174" s="24" t="s">
        <v>1241</v>
      </c>
      <c r="H174" s="24"/>
      <c r="I174" s="24" t="s">
        <v>733</v>
      </c>
      <c r="J174" s="24"/>
      <c r="K174" s="15"/>
      <c r="L174" s="15"/>
      <c r="M174" s="15" t="s">
        <v>54</v>
      </c>
      <c r="N174" s="22"/>
      <c r="O174" s="22"/>
      <c r="P174" s="15"/>
      <c r="Q174" s="22"/>
      <c r="R174" s="76"/>
      <c r="S174" s="76"/>
      <c r="T174" s="76"/>
      <c r="U174" s="76"/>
      <c r="V174" s="24"/>
      <c r="W174" s="24"/>
      <c r="X174" s="24"/>
      <c r="Y174" s="24" t="s">
        <v>1242</v>
      </c>
      <c r="Z174" s="24" t="s">
        <v>1243</v>
      </c>
      <c r="AA174" s="24" t="s">
        <v>1244</v>
      </c>
      <c r="AB174" s="24" t="s">
        <v>58</v>
      </c>
      <c r="AC174" s="38" t="s">
        <v>1245</v>
      </c>
      <c r="AD174" s="24"/>
      <c r="AE174" s="24"/>
      <c r="AF174" s="22"/>
      <c r="AG174" s="22"/>
      <c r="AH174" s="22"/>
      <c r="AI174" s="22"/>
      <c r="AJ174" s="23"/>
      <c r="AK174" s="24"/>
      <c r="AL174" s="24"/>
      <c r="AM174" s="24"/>
      <c r="AN174" s="24"/>
      <c r="AO174" s="22"/>
      <c r="AP174" s="14"/>
    </row>
    <row r="175" spans="1:43" ht="20.25" customHeight="1">
      <c r="A175" s="13" t="str">
        <f t="shared" si="175"/>
        <v/>
      </c>
      <c r="B175" s="26"/>
      <c r="C175" s="27"/>
      <c r="D175" s="15" t="str">
        <f t="shared" si="168"/>
        <v>X</v>
      </c>
      <c r="E175" s="15" t="str">
        <f t="shared" ref="E175:F175" si="182">IF(ISBLANK(X175), "", "X")</f>
        <v/>
      </c>
      <c r="F175" s="15" t="str">
        <f t="shared" si="182"/>
        <v>X</v>
      </c>
      <c r="G175" s="45" t="s">
        <v>1246</v>
      </c>
      <c r="H175" s="45"/>
      <c r="I175" s="45" t="s">
        <v>1247</v>
      </c>
      <c r="J175" s="45"/>
      <c r="K175" s="80"/>
      <c r="L175" s="80" t="s">
        <v>54</v>
      </c>
      <c r="M175" s="80" t="s">
        <v>54</v>
      </c>
      <c r="N175" s="33" t="s">
        <v>522</v>
      </c>
      <c r="O175" s="33"/>
      <c r="P175" s="80"/>
      <c r="Q175" s="33"/>
      <c r="R175" s="81">
        <v>37073</v>
      </c>
      <c r="S175" s="81" t="s">
        <v>353</v>
      </c>
      <c r="T175" s="81"/>
      <c r="U175" s="81"/>
      <c r="V175" s="45" t="s">
        <v>1248</v>
      </c>
      <c r="W175" s="45" t="s">
        <v>221</v>
      </c>
      <c r="X175" s="45"/>
      <c r="Y175" s="45" t="s">
        <v>1249</v>
      </c>
      <c r="Z175" s="45" t="s">
        <v>1250</v>
      </c>
      <c r="AA175" s="45" t="s">
        <v>589</v>
      </c>
      <c r="AB175" s="45" t="s">
        <v>590</v>
      </c>
      <c r="AC175" s="75" t="s">
        <v>1251</v>
      </c>
      <c r="AD175" s="24"/>
      <c r="AE175" s="24"/>
      <c r="AF175" s="22"/>
      <c r="AG175" s="22"/>
      <c r="AH175" s="22"/>
      <c r="AI175" s="22"/>
      <c r="AJ175" s="23"/>
      <c r="AK175" s="24" t="s">
        <v>1252</v>
      </c>
      <c r="AL175" s="24" t="s">
        <v>1137</v>
      </c>
      <c r="AM175" s="24" t="s">
        <v>590</v>
      </c>
      <c r="AN175" s="24">
        <v>68502</v>
      </c>
      <c r="AO175" s="22"/>
      <c r="AP175" s="14"/>
    </row>
    <row r="176" spans="1:43" ht="20.25" customHeight="1">
      <c r="A176" s="13" t="str">
        <f t="shared" si="175"/>
        <v/>
      </c>
      <c r="B176" s="26"/>
      <c r="C176" s="27"/>
      <c r="D176" s="15" t="str">
        <f t="shared" si="168"/>
        <v>X</v>
      </c>
      <c r="E176" s="15" t="str">
        <f t="shared" ref="E176:F176" si="183">IF(ISBLANK(X176), "", "X")</f>
        <v/>
      </c>
      <c r="F176" s="15" t="str">
        <f t="shared" si="183"/>
        <v>X</v>
      </c>
      <c r="G176" s="45" t="s">
        <v>1253</v>
      </c>
      <c r="H176" s="45"/>
      <c r="I176" s="45" t="s">
        <v>53</v>
      </c>
      <c r="J176" s="45"/>
      <c r="K176" s="80"/>
      <c r="L176" s="80" t="s">
        <v>54</v>
      </c>
      <c r="M176" s="80"/>
      <c r="N176" s="33" t="s">
        <v>313</v>
      </c>
      <c r="O176" s="33"/>
      <c r="P176" s="80"/>
      <c r="Q176" s="33"/>
      <c r="R176" s="81" t="s">
        <v>1254</v>
      </c>
      <c r="S176" s="81" t="s">
        <v>487</v>
      </c>
      <c r="T176" s="81"/>
      <c r="U176" s="81"/>
      <c r="V176" s="45" t="s">
        <v>1255</v>
      </c>
      <c r="W176" s="45" t="s">
        <v>855</v>
      </c>
      <c r="X176" s="45"/>
      <c r="Y176" s="45" t="s">
        <v>1256</v>
      </c>
      <c r="Z176" s="45"/>
      <c r="AA176" s="45"/>
      <c r="AB176" s="45" t="s">
        <v>246</v>
      </c>
      <c r="AC176" s="75"/>
      <c r="AD176" s="24"/>
      <c r="AE176" s="24"/>
      <c r="AF176" s="22"/>
      <c r="AG176" s="22"/>
      <c r="AH176" s="22"/>
      <c r="AI176" s="22"/>
      <c r="AJ176" s="23"/>
      <c r="AK176" s="24" t="s">
        <v>1257</v>
      </c>
      <c r="AL176" s="24" t="s">
        <v>1258</v>
      </c>
      <c r="AM176" s="24" t="s">
        <v>650</v>
      </c>
      <c r="AN176" s="38" t="s">
        <v>1259</v>
      </c>
      <c r="AO176" s="22"/>
      <c r="AP176" s="14"/>
    </row>
    <row r="177" spans="1:42" ht="20.25" customHeight="1">
      <c r="A177" s="13" t="str">
        <f t="shared" si="175"/>
        <v/>
      </c>
      <c r="B177" s="26"/>
      <c r="C177" s="27"/>
      <c r="D177" s="15" t="str">
        <f t="shared" si="168"/>
        <v>X</v>
      </c>
      <c r="E177" s="15" t="str">
        <f t="shared" ref="E177:F177" si="184">IF(ISBLANK(X177), "", "X")</f>
        <v/>
      </c>
      <c r="F177" s="15" t="str">
        <f t="shared" si="184"/>
        <v>X</v>
      </c>
      <c r="G177" s="45" t="s">
        <v>1260</v>
      </c>
      <c r="H177" s="45"/>
      <c r="I177" s="45" t="s">
        <v>1261</v>
      </c>
      <c r="J177" s="45"/>
      <c r="K177" s="80"/>
      <c r="L177" s="80"/>
      <c r="M177" s="80" t="s">
        <v>54</v>
      </c>
      <c r="N177" s="33" t="s">
        <v>774</v>
      </c>
      <c r="O177" s="33"/>
      <c r="P177" s="80"/>
      <c r="Q177" s="33"/>
      <c r="R177" s="81" t="s">
        <v>250</v>
      </c>
      <c r="S177" s="81" t="s">
        <v>251</v>
      </c>
      <c r="T177" s="81"/>
      <c r="U177" s="81"/>
      <c r="V177" s="45" t="s">
        <v>1262</v>
      </c>
      <c r="W177" s="45" t="s">
        <v>221</v>
      </c>
      <c r="X177" s="45"/>
      <c r="Y177" s="45" t="s">
        <v>1263</v>
      </c>
      <c r="Z177" s="45" t="s">
        <v>1264</v>
      </c>
      <c r="AA177" s="45" t="s">
        <v>664</v>
      </c>
      <c r="AB177" s="45" t="s">
        <v>1265</v>
      </c>
      <c r="AC177" s="75" t="s">
        <v>1266</v>
      </c>
      <c r="AD177" s="24"/>
      <c r="AE177" s="24"/>
      <c r="AF177" s="22"/>
      <c r="AG177" s="22"/>
      <c r="AH177" s="22"/>
      <c r="AI177" s="22"/>
      <c r="AJ177" s="23"/>
      <c r="AK177" s="24"/>
      <c r="AL177" s="24"/>
      <c r="AM177" s="24"/>
      <c r="AN177" s="24"/>
      <c r="AO177" s="22"/>
      <c r="AP177" s="14"/>
    </row>
    <row r="178" spans="1:42" ht="20.25" hidden="1" customHeight="1">
      <c r="A178" s="13" t="str">
        <f t="shared" si="175"/>
        <v/>
      </c>
      <c r="B178" s="26"/>
      <c r="C178" s="27"/>
      <c r="D178" s="15" t="str">
        <f t="shared" si="168"/>
        <v/>
      </c>
      <c r="E178" s="15" t="str">
        <f t="shared" ref="E178:F178" si="185">IF(ISBLANK(X178), "", "X")</f>
        <v/>
      </c>
      <c r="F178" s="15" t="str">
        <f t="shared" si="185"/>
        <v/>
      </c>
      <c r="G178" s="45" t="s">
        <v>1267</v>
      </c>
      <c r="H178" s="45"/>
      <c r="I178" s="45" t="s">
        <v>1268</v>
      </c>
      <c r="J178" s="45"/>
      <c r="K178" s="80"/>
      <c r="L178" s="80"/>
      <c r="M178" s="80" t="s">
        <v>54</v>
      </c>
      <c r="N178" s="33" t="s">
        <v>774</v>
      </c>
      <c r="O178" s="33"/>
      <c r="P178" s="80"/>
      <c r="Q178" s="33"/>
      <c r="R178" s="81" t="s">
        <v>599</v>
      </c>
      <c r="S178" s="81" t="s">
        <v>600</v>
      </c>
      <c r="T178" s="81"/>
      <c r="U178" s="81"/>
      <c r="V178" s="45"/>
      <c r="W178" s="45"/>
      <c r="X178" s="45"/>
      <c r="Y178" s="45"/>
      <c r="Z178" s="24" t="s">
        <v>1269</v>
      </c>
      <c r="AA178" s="24" t="s">
        <v>414</v>
      </c>
      <c r="AB178" s="24" t="s">
        <v>415</v>
      </c>
      <c r="AC178" s="38" t="s">
        <v>1270</v>
      </c>
      <c r="AD178" s="24"/>
      <c r="AE178" s="24"/>
      <c r="AF178" s="22"/>
      <c r="AG178" s="22"/>
      <c r="AH178" s="22"/>
      <c r="AI178" s="22"/>
      <c r="AJ178" s="23"/>
      <c r="AK178" s="24"/>
      <c r="AL178" s="24"/>
      <c r="AM178" s="24"/>
      <c r="AN178" s="24"/>
      <c r="AO178" s="22"/>
      <c r="AP178" s="14"/>
    </row>
    <row r="179" spans="1:42" ht="20.25" customHeight="1">
      <c r="A179" s="13" t="str">
        <f t="shared" si="175"/>
        <v/>
      </c>
      <c r="B179" s="14"/>
      <c r="C179" s="13"/>
      <c r="D179" s="15" t="str">
        <f t="shared" si="168"/>
        <v>X</v>
      </c>
      <c r="E179" s="15" t="str">
        <f t="shared" ref="E179:F179" si="186">IF(ISBLANK(X179), "", "X")</f>
        <v/>
      </c>
      <c r="F179" s="15" t="str">
        <f t="shared" si="186"/>
        <v>X</v>
      </c>
      <c r="G179" s="24" t="s">
        <v>1271</v>
      </c>
      <c r="H179" s="24"/>
      <c r="I179" s="24" t="s">
        <v>1272</v>
      </c>
      <c r="J179" s="24"/>
      <c r="K179" s="15"/>
      <c r="L179" s="15" t="s">
        <v>54</v>
      </c>
      <c r="M179" s="15"/>
      <c r="N179" s="22"/>
      <c r="O179" s="22"/>
      <c r="P179" s="15"/>
      <c r="Q179" s="22"/>
      <c r="R179" s="76"/>
      <c r="S179" s="76"/>
      <c r="T179" s="76"/>
      <c r="U179" s="76"/>
      <c r="V179" s="24"/>
      <c r="W179" s="24"/>
      <c r="X179" s="24"/>
      <c r="Y179" s="31" t="s">
        <v>1273</v>
      </c>
      <c r="Z179" s="24" t="s">
        <v>1274</v>
      </c>
      <c r="AA179" s="24" t="s">
        <v>1275</v>
      </c>
      <c r="AB179" s="24" t="s">
        <v>519</v>
      </c>
      <c r="AC179" s="38" t="s">
        <v>1276</v>
      </c>
      <c r="AD179" s="24"/>
      <c r="AE179" s="24"/>
      <c r="AF179" s="22"/>
      <c r="AG179" s="22"/>
      <c r="AH179" s="22"/>
      <c r="AI179" s="22"/>
      <c r="AJ179" s="23"/>
      <c r="AK179" s="24"/>
      <c r="AL179" s="24"/>
      <c r="AM179" s="24"/>
      <c r="AN179" s="24"/>
      <c r="AO179" s="22"/>
      <c r="AP179" s="14"/>
    </row>
    <row r="180" spans="1:42" ht="20.25" hidden="1" customHeight="1">
      <c r="A180" s="13" t="str">
        <f t="shared" si="175"/>
        <v/>
      </c>
      <c r="B180" s="14"/>
      <c r="C180" s="13"/>
      <c r="D180" s="15" t="str">
        <f t="shared" si="168"/>
        <v/>
      </c>
      <c r="E180" s="15" t="str">
        <f t="shared" ref="E180:F180" si="187">IF(ISBLANK(X180), "", "X")</f>
        <v/>
      </c>
      <c r="F180" s="15" t="str">
        <f t="shared" si="187"/>
        <v/>
      </c>
      <c r="G180" s="24" t="s">
        <v>1277</v>
      </c>
      <c r="H180" s="24"/>
      <c r="I180" s="24" t="s">
        <v>1278</v>
      </c>
      <c r="J180" s="24"/>
      <c r="K180" s="15"/>
      <c r="L180" s="15"/>
      <c r="M180" s="15" t="s">
        <v>54</v>
      </c>
      <c r="N180" s="22"/>
      <c r="O180" s="22"/>
      <c r="P180" s="15"/>
      <c r="Q180" s="22"/>
      <c r="R180" s="76"/>
      <c r="S180" s="76"/>
      <c r="T180" s="76"/>
      <c r="U180" s="76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2"/>
      <c r="AG180" s="22" t="s">
        <v>1279</v>
      </c>
      <c r="AH180" s="22" t="s">
        <v>69</v>
      </c>
      <c r="AI180" s="22" t="s">
        <v>58</v>
      </c>
      <c r="AJ180" s="23" t="s">
        <v>504</v>
      </c>
      <c r="AK180" s="24"/>
      <c r="AL180" s="24"/>
      <c r="AM180" s="24"/>
      <c r="AN180" s="24"/>
      <c r="AO180" s="22"/>
      <c r="AP180" s="14"/>
    </row>
    <row r="181" spans="1:42" ht="20.25" customHeight="1">
      <c r="A181" s="13" t="str">
        <f t="shared" si="175"/>
        <v/>
      </c>
      <c r="B181" s="14"/>
      <c r="C181" s="13"/>
      <c r="D181" s="15" t="str">
        <f t="shared" si="168"/>
        <v>X</v>
      </c>
      <c r="E181" s="15" t="str">
        <f t="shared" ref="E181:F181" si="188">IF(ISBLANK(X181), "", "X")</f>
        <v/>
      </c>
      <c r="F181" s="15" t="str">
        <f t="shared" si="188"/>
        <v>X</v>
      </c>
      <c r="G181" s="24" t="s">
        <v>1280</v>
      </c>
      <c r="H181" s="24"/>
      <c r="I181" s="24" t="s">
        <v>681</v>
      </c>
      <c r="J181" s="24"/>
      <c r="K181" s="15"/>
      <c r="L181" s="15" t="s">
        <v>54</v>
      </c>
      <c r="M181" s="15"/>
      <c r="N181" s="22"/>
      <c r="O181" s="22"/>
      <c r="P181" s="15"/>
      <c r="Q181" s="22"/>
      <c r="R181" s="76"/>
      <c r="S181" s="76"/>
      <c r="T181" s="76"/>
      <c r="U181" s="76"/>
      <c r="V181" s="24"/>
      <c r="W181" s="24"/>
      <c r="X181" s="24"/>
      <c r="Y181" s="24" t="s">
        <v>1281</v>
      </c>
      <c r="Z181" s="24" t="s">
        <v>1282</v>
      </c>
      <c r="AA181" s="24" t="s">
        <v>1039</v>
      </c>
      <c r="AB181" s="24" t="s">
        <v>358</v>
      </c>
      <c r="AC181" s="38" t="s">
        <v>1283</v>
      </c>
      <c r="AD181" s="24"/>
      <c r="AE181" s="24"/>
      <c r="AF181" s="22"/>
      <c r="AG181" s="22"/>
      <c r="AH181" s="22"/>
      <c r="AI181" s="22"/>
      <c r="AJ181" s="23"/>
      <c r="AK181" s="24"/>
      <c r="AL181" s="24"/>
      <c r="AM181" s="24"/>
      <c r="AN181" s="24"/>
      <c r="AO181" s="22"/>
      <c r="AP181" s="14"/>
    </row>
    <row r="182" spans="1:42" ht="20.25" customHeight="1">
      <c r="A182" s="13" t="str">
        <f t="shared" si="175"/>
        <v/>
      </c>
      <c r="B182" s="26"/>
      <c r="C182" s="27"/>
      <c r="D182" s="15" t="str">
        <f t="shared" si="168"/>
        <v>X</v>
      </c>
      <c r="E182" s="15" t="str">
        <f t="shared" ref="E182:F182" si="189">IF(ISBLANK(X182), "", "X")</f>
        <v>X</v>
      </c>
      <c r="F182" s="15" t="str">
        <f t="shared" si="189"/>
        <v>X</v>
      </c>
      <c r="G182" s="45" t="s">
        <v>1284</v>
      </c>
      <c r="H182" s="45"/>
      <c r="I182" s="45" t="s">
        <v>1285</v>
      </c>
      <c r="J182" s="45"/>
      <c r="K182" s="80"/>
      <c r="L182" s="80"/>
      <c r="M182" s="80" t="s">
        <v>54</v>
      </c>
      <c r="N182" s="33" t="s">
        <v>774</v>
      </c>
      <c r="O182" s="33"/>
      <c r="P182" s="80"/>
      <c r="Q182" s="33"/>
      <c r="R182" s="81" t="s">
        <v>962</v>
      </c>
      <c r="S182" s="81" t="s">
        <v>963</v>
      </c>
      <c r="T182" s="81"/>
      <c r="U182" s="81"/>
      <c r="V182" s="45" t="s">
        <v>1286</v>
      </c>
      <c r="W182" s="45"/>
      <c r="X182" s="45" t="s">
        <v>1287</v>
      </c>
      <c r="Y182" s="45" t="s">
        <v>1288</v>
      </c>
      <c r="Z182" s="45" t="s">
        <v>1289</v>
      </c>
      <c r="AA182" s="45" t="s">
        <v>1290</v>
      </c>
      <c r="AB182" s="45" t="s">
        <v>273</v>
      </c>
      <c r="AC182" s="75" t="s">
        <v>1291</v>
      </c>
      <c r="AD182" s="24"/>
      <c r="AE182" s="24"/>
      <c r="AF182" s="22"/>
      <c r="AG182" s="22"/>
      <c r="AH182" s="22"/>
      <c r="AI182" s="22"/>
      <c r="AJ182" s="23"/>
      <c r="AK182" s="24"/>
      <c r="AL182" s="24"/>
      <c r="AM182" s="24"/>
      <c r="AN182" s="24"/>
      <c r="AO182" s="22"/>
      <c r="AP182" s="14"/>
    </row>
    <row r="183" spans="1:42" ht="20.25" customHeight="1">
      <c r="A183" s="13" t="str">
        <f t="shared" si="175"/>
        <v/>
      </c>
      <c r="B183" s="26"/>
      <c r="C183" s="27"/>
      <c r="D183" s="15" t="str">
        <f t="shared" si="168"/>
        <v>X</v>
      </c>
      <c r="E183" s="15" t="str">
        <f t="shared" ref="E183:F183" si="190">IF(ISBLANK(X183), "", "X")</f>
        <v/>
      </c>
      <c r="F183" s="15" t="str">
        <f t="shared" si="190"/>
        <v>X</v>
      </c>
      <c r="G183" s="45" t="s">
        <v>1292</v>
      </c>
      <c r="H183" s="45"/>
      <c r="I183" s="45" t="s">
        <v>1293</v>
      </c>
      <c r="J183" s="45"/>
      <c r="K183" s="80"/>
      <c r="L183" s="80" t="s">
        <v>54</v>
      </c>
      <c r="M183" s="80"/>
      <c r="N183" s="33" t="s">
        <v>313</v>
      </c>
      <c r="O183" s="33"/>
      <c r="P183" s="80"/>
      <c r="Q183" s="33"/>
      <c r="R183" s="81" t="s">
        <v>298</v>
      </c>
      <c r="S183" s="81" t="s">
        <v>251</v>
      </c>
      <c r="T183" s="81"/>
      <c r="U183" s="81"/>
      <c r="V183" s="45" t="s">
        <v>1294</v>
      </c>
      <c r="W183" s="45" t="s">
        <v>1295</v>
      </c>
      <c r="X183" s="45"/>
      <c r="Y183" s="45" t="s">
        <v>1296</v>
      </c>
      <c r="Z183" s="45" t="s">
        <v>1297</v>
      </c>
      <c r="AA183" s="45" t="s">
        <v>1298</v>
      </c>
      <c r="AB183" s="45" t="s">
        <v>367</v>
      </c>
      <c r="AC183" s="75" t="s">
        <v>1299</v>
      </c>
      <c r="AD183" s="24"/>
      <c r="AE183" s="24"/>
      <c r="AF183" s="22"/>
      <c r="AG183" s="22"/>
      <c r="AH183" s="22"/>
      <c r="AI183" s="22"/>
      <c r="AJ183" s="23"/>
      <c r="AK183" s="24"/>
      <c r="AL183" s="24"/>
      <c r="AM183" s="24"/>
      <c r="AN183" s="24"/>
      <c r="AO183" s="22"/>
      <c r="AP183" s="14"/>
    </row>
    <row r="184" spans="1:42" ht="20.25" customHeight="1">
      <c r="A184" s="13" t="str">
        <f t="shared" si="175"/>
        <v/>
      </c>
      <c r="B184" s="26"/>
      <c r="C184" s="27"/>
      <c r="D184" s="15" t="str">
        <f t="shared" si="168"/>
        <v>X</v>
      </c>
      <c r="E184" s="15" t="str">
        <f t="shared" ref="E184:F184" si="191">IF(ISBLANK(X184), "", "X")</f>
        <v/>
      </c>
      <c r="F184" s="15" t="str">
        <f t="shared" si="191"/>
        <v>X</v>
      </c>
      <c r="G184" s="45" t="s">
        <v>1300</v>
      </c>
      <c r="H184" s="45"/>
      <c r="I184" s="45" t="s">
        <v>52</v>
      </c>
      <c r="J184" s="45"/>
      <c r="K184" s="80"/>
      <c r="L184" s="80"/>
      <c r="M184" s="80" t="s">
        <v>54</v>
      </c>
      <c r="N184" s="33" t="s">
        <v>522</v>
      </c>
      <c r="O184" s="33"/>
      <c r="P184" s="80"/>
      <c r="Q184" s="33"/>
      <c r="R184" s="81" t="s">
        <v>962</v>
      </c>
      <c r="S184" s="81" t="s">
        <v>528</v>
      </c>
      <c r="T184" s="81"/>
      <c r="U184" s="81"/>
      <c r="V184" s="24" t="s">
        <v>1219</v>
      </c>
      <c r="W184" s="45" t="s">
        <v>221</v>
      </c>
      <c r="X184" s="45"/>
      <c r="Y184" s="31" t="s">
        <v>1301</v>
      </c>
      <c r="Z184" s="45" t="s">
        <v>1302</v>
      </c>
      <c r="AA184" s="45" t="s">
        <v>1303</v>
      </c>
      <c r="AB184" s="45" t="s">
        <v>186</v>
      </c>
      <c r="AC184" s="75" t="s">
        <v>1304</v>
      </c>
      <c r="AD184" s="24"/>
      <c r="AE184" s="24"/>
      <c r="AF184" s="22"/>
      <c r="AG184" s="22"/>
      <c r="AH184" s="22"/>
      <c r="AI184" s="22"/>
      <c r="AJ184" s="23"/>
      <c r="AK184" s="24" t="s">
        <v>1305</v>
      </c>
      <c r="AL184" s="24" t="s">
        <v>1303</v>
      </c>
      <c r="AM184" s="24" t="s">
        <v>186</v>
      </c>
      <c r="AN184" s="24">
        <v>85297</v>
      </c>
      <c r="AO184" s="22"/>
      <c r="AP184" s="14"/>
    </row>
    <row r="185" spans="1:42" ht="20.25" hidden="1" customHeight="1">
      <c r="A185" s="13" t="str">
        <f t="shared" si="175"/>
        <v/>
      </c>
      <c r="B185" s="14"/>
      <c r="C185" s="13"/>
      <c r="D185" s="15" t="str">
        <f t="shared" si="168"/>
        <v/>
      </c>
      <c r="E185" s="15" t="str">
        <f t="shared" ref="E185:F185" si="192">IF(ISBLANK(X185), "", "X")</f>
        <v/>
      </c>
      <c r="F185" s="15" t="str">
        <f t="shared" si="192"/>
        <v/>
      </c>
      <c r="G185" s="24" t="s">
        <v>1306</v>
      </c>
      <c r="H185" s="24"/>
      <c r="I185" s="24" t="s">
        <v>52</v>
      </c>
      <c r="J185" s="24"/>
      <c r="K185" s="15"/>
      <c r="L185" s="15" t="s">
        <v>54</v>
      </c>
      <c r="M185" s="15" t="s">
        <v>54</v>
      </c>
      <c r="N185" s="22"/>
      <c r="O185" s="22"/>
      <c r="P185" s="15"/>
      <c r="Q185" s="22"/>
      <c r="R185" s="76"/>
      <c r="S185" s="76"/>
      <c r="T185" s="76"/>
      <c r="U185" s="76"/>
      <c r="V185" s="24"/>
      <c r="W185" s="24"/>
      <c r="X185" s="24"/>
      <c r="Y185" s="24"/>
      <c r="Z185" s="24" t="s">
        <v>1307</v>
      </c>
      <c r="AA185" s="24" t="s">
        <v>1308</v>
      </c>
      <c r="AB185" s="24" t="s">
        <v>58</v>
      </c>
      <c r="AC185" s="38" t="s">
        <v>1309</v>
      </c>
      <c r="AD185" s="24"/>
      <c r="AE185" s="24"/>
      <c r="AF185" s="22"/>
      <c r="AG185" s="22"/>
      <c r="AH185" s="22"/>
      <c r="AI185" s="22"/>
      <c r="AJ185" s="23"/>
      <c r="AK185" s="24"/>
      <c r="AL185" s="24"/>
      <c r="AM185" s="24"/>
      <c r="AN185" s="24"/>
      <c r="AO185" s="22"/>
      <c r="AP185" s="14"/>
    </row>
    <row r="186" spans="1:42" ht="20.25" customHeight="1">
      <c r="A186" s="13" t="str">
        <f t="shared" si="175"/>
        <v/>
      </c>
      <c r="B186" s="14"/>
      <c r="C186" s="13"/>
      <c r="D186" s="15" t="str">
        <f t="shared" si="168"/>
        <v>X</v>
      </c>
      <c r="E186" s="15" t="str">
        <f t="shared" ref="E186:F186" si="193">IF(ISBLANK(X186), "", "X")</f>
        <v/>
      </c>
      <c r="F186" s="15" t="str">
        <f t="shared" si="193"/>
        <v>X</v>
      </c>
      <c r="G186" s="24" t="s">
        <v>1310</v>
      </c>
      <c r="H186" s="24"/>
      <c r="I186" s="24" t="s">
        <v>1311</v>
      </c>
      <c r="J186" s="24"/>
      <c r="K186" s="15"/>
      <c r="L186" s="15"/>
      <c r="M186" s="15" t="s">
        <v>54</v>
      </c>
      <c r="N186" s="22"/>
      <c r="O186" s="22"/>
      <c r="P186" s="15"/>
      <c r="Q186" s="22"/>
      <c r="R186" s="76"/>
      <c r="S186" s="76"/>
      <c r="T186" s="76"/>
      <c r="U186" s="76"/>
      <c r="V186" s="24"/>
      <c r="W186" s="24"/>
      <c r="X186" s="24"/>
      <c r="Y186" s="31" t="s">
        <v>1312</v>
      </c>
      <c r="Z186" s="24" t="s">
        <v>1313</v>
      </c>
      <c r="AA186" s="24" t="s">
        <v>1314</v>
      </c>
      <c r="AB186" s="24" t="s">
        <v>226</v>
      </c>
      <c r="AC186" s="38" t="s">
        <v>1315</v>
      </c>
      <c r="AD186" s="24"/>
      <c r="AE186" s="24"/>
      <c r="AF186" s="22"/>
      <c r="AG186" s="22"/>
      <c r="AH186" s="22"/>
      <c r="AI186" s="22"/>
      <c r="AJ186" s="23"/>
      <c r="AK186" s="24"/>
      <c r="AL186" s="24"/>
      <c r="AM186" s="24"/>
      <c r="AN186" s="24"/>
      <c r="AO186" s="22"/>
      <c r="AP186" s="14"/>
    </row>
    <row r="187" spans="1:42" ht="20.25" hidden="1" customHeight="1">
      <c r="A187" s="13" t="str">
        <f t="shared" si="175"/>
        <v/>
      </c>
      <c r="B187" s="26"/>
      <c r="C187" s="27"/>
      <c r="D187" s="15" t="str">
        <f t="shared" si="168"/>
        <v/>
      </c>
      <c r="E187" s="15" t="str">
        <f t="shared" ref="E187:F187" si="194">IF(ISBLANK(X187), "", "X")</f>
        <v/>
      </c>
      <c r="F187" s="15" t="str">
        <f t="shared" si="194"/>
        <v/>
      </c>
      <c r="G187" s="45" t="s">
        <v>1316</v>
      </c>
      <c r="H187" s="45"/>
      <c r="I187" s="45" t="s">
        <v>259</v>
      </c>
      <c r="J187" s="45"/>
      <c r="K187" s="80"/>
      <c r="L187" s="80"/>
      <c r="M187" s="80" t="s">
        <v>54</v>
      </c>
      <c r="N187" s="33" t="s">
        <v>774</v>
      </c>
      <c r="O187" s="33"/>
      <c r="P187" s="80"/>
      <c r="Q187" s="33"/>
      <c r="R187" s="81" t="s">
        <v>962</v>
      </c>
      <c r="S187" s="81" t="s">
        <v>963</v>
      </c>
      <c r="T187" s="81"/>
      <c r="U187" s="81"/>
      <c r="V187" s="45"/>
      <c r="W187" s="45" t="s">
        <v>221</v>
      </c>
      <c r="X187" s="45"/>
      <c r="Y187" s="45"/>
      <c r="Z187" s="45" t="s">
        <v>1317</v>
      </c>
      <c r="AA187" s="45" t="s">
        <v>124</v>
      </c>
      <c r="AB187" s="45" t="s">
        <v>58</v>
      </c>
      <c r="AC187" s="75" t="s">
        <v>125</v>
      </c>
      <c r="AD187" s="24"/>
      <c r="AE187" s="24"/>
      <c r="AF187" s="22"/>
      <c r="AG187" s="22"/>
      <c r="AH187" s="22"/>
      <c r="AI187" s="22"/>
      <c r="AJ187" s="23"/>
      <c r="AK187" s="24" t="s">
        <v>1318</v>
      </c>
      <c r="AL187" s="24" t="s">
        <v>1237</v>
      </c>
      <c r="AM187" s="24" t="s">
        <v>58</v>
      </c>
      <c r="AN187" s="24">
        <v>54914</v>
      </c>
      <c r="AO187" s="22"/>
      <c r="AP187" s="14"/>
    </row>
    <row r="188" spans="1:42" ht="20.25" customHeight="1">
      <c r="A188" s="13" t="str">
        <f t="shared" si="175"/>
        <v/>
      </c>
      <c r="B188" s="26"/>
      <c r="C188" s="27"/>
      <c r="D188" s="15" t="str">
        <f t="shared" si="168"/>
        <v>X</v>
      </c>
      <c r="E188" s="15" t="str">
        <f t="shared" ref="E188:F188" si="195">IF(ISBLANK(X188), "", "X")</f>
        <v/>
      </c>
      <c r="F188" s="15" t="str">
        <f t="shared" si="195"/>
        <v>X</v>
      </c>
      <c r="G188" s="45" t="s">
        <v>1319</v>
      </c>
      <c r="H188" s="45"/>
      <c r="I188" s="45" t="s">
        <v>1320</v>
      </c>
      <c r="J188" s="45"/>
      <c r="K188" s="80"/>
      <c r="L188" s="80"/>
      <c r="M188" s="80" t="s">
        <v>54</v>
      </c>
      <c r="N188" s="33" t="s">
        <v>190</v>
      </c>
      <c r="O188" s="33"/>
      <c r="P188" s="80"/>
      <c r="Q188" s="33"/>
      <c r="R188" s="81" t="s">
        <v>64</v>
      </c>
      <c r="S188" s="81" t="s">
        <v>65</v>
      </c>
      <c r="T188" s="81"/>
      <c r="U188" s="81"/>
      <c r="V188" s="45"/>
      <c r="W188" s="45"/>
      <c r="X188" s="45"/>
      <c r="Y188" s="31" t="s">
        <v>1321</v>
      </c>
      <c r="Z188" s="45"/>
      <c r="AA188" s="45"/>
      <c r="AB188" s="45"/>
      <c r="AC188" s="75"/>
      <c r="AD188" s="24"/>
      <c r="AE188" s="24"/>
      <c r="AF188" s="22"/>
      <c r="AG188" s="33" t="s">
        <v>1322</v>
      </c>
      <c r="AH188" s="33" t="s">
        <v>69</v>
      </c>
      <c r="AI188" s="33" t="s">
        <v>58</v>
      </c>
      <c r="AJ188" s="34" t="s">
        <v>1063</v>
      </c>
      <c r="AK188" s="24" t="s">
        <v>1323</v>
      </c>
      <c r="AL188" s="24" t="s">
        <v>799</v>
      </c>
      <c r="AM188" s="24" t="s">
        <v>628</v>
      </c>
      <c r="AN188" s="24">
        <v>75209</v>
      </c>
      <c r="AO188" s="22"/>
      <c r="AP188" s="14"/>
    </row>
    <row r="189" spans="1:42" ht="20.25" customHeight="1">
      <c r="A189" s="13"/>
      <c r="B189" s="26"/>
      <c r="C189" s="27"/>
      <c r="D189" s="15" t="str">
        <f t="shared" si="168"/>
        <v>X</v>
      </c>
      <c r="E189" s="15" t="str">
        <f t="shared" ref="E189:F189" si="196">IF(ISBLANK(X189), "", "X")</f>
        <v>X</v>
      </c>
      <c r="F189" s="15" t="str">
        <f t="shared" si="196"/>
        <v/>
      </c>
      <c r="G189" s="45" t="s">
        <v>1324</v>
      </c>
      <c r="H189" s="45"/>
      <c r="I189" s="45" t="s">
        <v>454</v>
      </c>
      <c r="J189" s="45"/>
      <c r="K189" s="80"/>
      <c r="L189" s="80" t="s">
        <v>54</v>
      </c>
      <c r="M189" s="80" t="s">
        <v>54</v>
      </c>
      <c r="N189" s="33" t="s">
        <v>522</v>
      </c>
      <c r="O189" s="33"/>
      <c r="P189" s="80"/>
      <c r="Q189" s="33"/>
      <c r="R189" s="81">
        <v>36342</v>
      </c>
      <c r="S189" s="81" t="s">
        <v>963</v>
      </c>
      <c r="T189" s="81"/>
      <c r="U189" s="81"/>
      <c r="V189" s="45" t="s">
        <v>1325</v>
      </c>
      <c r="W189" s="45" t="s">
        <v>221</v>
      </c>
      <c r="X189" s="119" t="str">
        <f>HYPERLINK("mailto:rhughes@nwrads.com","rhughes@nwrads.com")</f>
        <v>rhughes@nwrads.com</v>
      </c>
      <c r="Y189" s="45"/>
      <c r="Z189" s="45" t="s">
        <v>1326</v>
      </c>
      <c r="AA189" s="45" t="s">
        <v>1327</v>
      </c>
      <c r="AB189" s="45" t="s">
        <v>80</v>
      </c>
      <c r="AC189" s="75" t="s">
        <v>1328</v>
      </c>
      <c r="AD189" s="24"/>
      <c r="AE189" s="24"/>
      <c r="AF189" s="22"/>
      <c r="AG189" s="22"/>
      <c r="AH189" s="22"/>
      <c r="AI189" s="22"/>
      <c r="AJ189" s="23"/>
      <c r="AK189" s="24"/>
      <c r="AL189" s="24"/>
      <c r="AM189" s="24"/>
      <c r="AN189" s="24"/>
      <c r="AO189" s="22"/>
      <c r="AP189" s="14"/>
    </row>
    <row r="190" spans="1:42" ht="20.25" hidden="1" customHeight="1">
      <c r="A190" s="13"/>
      <c r="B190" s="14"/>
      <c r="C190" s="13"/>
      <c r="D190" s="15" t="str">
        <f t="shared" si="168"/>
        <v/>
      </c>
      <c r="E190" s="15" t="str">
        <f t="shared" ref="E190:F190" si="197">IF(ISBLANK(X190), "", "X")</f>
        <v/>
      </c>
      <c r="F190" s="15" t="str">
        <f t="shared" si="197"/>
        <v/>
      </c>
      <c r="G190" s="24" t="s">
        <v>1324</v>
      </c>
      <c r="H190" s="24"/>
      <c r="I190" s="24" t="s">
        <v>1329</v>
      </c>
      <c r="J190" s="24"/>
      <c r="K190" s="15"/>
      <c r="L190" s="15"/>
      <c r="M190" s="15" t="s">
        <v>54</v>
      </c>
      <c r="N190" s="22"/>
      <c r="O190" s="22"/>
      <c r="P190" s="15"/>
      <c r="Q190" s="22"/>
      <c r="R190" s="76"/>
      <c r="S190" s="76"/>
      <c r="T190" s="76"/>
      <c r="U190" s="76"/>
      <c r="V190" s="24"/>
      <c r="W190" s="24"/>
      <c r="X190" s="24"/>
      <c r="Y190" s="24"/>
      <c r="Z190" s="24" t="s">
        <v>1330</v>
      </c>
      <c r="AA190" s="24" t="s">
        <v>1331</v>
      </c>
      <c r="AB190" s="24" t="s">
        <v>1055</v>
      </c>
      <c r="AC190" s="38" t="s">
        <v>1332</v>
      </c>
      <c r="AD190" s="24"/>
      <c r="AE190" s="24"/>
      <c r="AF190" s="22"/>
      <c r="AG190" s="22"/>
      <c r="AH190" s="22"/>
      <c r="AI190" s="22"/>
      <c r="AJ190" s="23"/>
      <c r="AK190" s="24"/>
      <c r="AL190" s="24"/>
      <c r="AM190" s="24"/>
      <c r="AN190" s="24"/>
      <c r="AO190" s="22"/>
      <c r="AP190" s="14"/>
    </row>
    <row r="191" spans="1:42" ht="20.25" customHeight="1">
      <c r="A191" s="13" t="str">
        <f t="shared" ref="A191:A198" si="198">IF(COUNTIF($G$3:$G$472,G191)&gt;1,"Duplicate","")</f>
        <v/>
      </c>
      <c r="B191" s="26"/>
      <c r="C191" s="27"/>
      <c r="D191" s="15" t="str">
        <f t="shared" si="168"/>
        <v>X</v>
      </c>
      <c r="E191" s="15" t="str">
        <f t="shared" ref="E191:F191" si="199">IF(ISBLANK(X191), "", "X")</f>
        <v/>
      </c>
      <c r="F191" s="15" t="str">
        <f t="shared" si="199"/>
        <v>X</v>
      </c>
      <c r="G191" s="45" t="s">
        <v>1333</v>
      </c>
      <c r="H191" s="45"/>
      <c r="I191" s="45" t="s">
        <v>1334</v>
      </c>
      <c r="J191" s="45"/>
      <c r="K191" s="80"/>
      <c r="L191" s="80"/>
      <c r="M191" s="80" t="s">
        <v>54</v>
      </c>
      <c r="N191" s="33" t="s">
        <v>94</v>
      </c>
      <c r="O191" s="33"/>
      <c r="P191" s="80"/>
      <c r="Q191" s="33"/>
      <c r="R191" s="81" t="s">
        <v>352</v>
      </c>
      <c r="S191" s="81" t="s">
        <v>353</v>
      </c>
      <c r="T191" s="81"/>
      <c r="U191" s="81"/>
      <c r="V191" s="45"/>
      <c r="W191" s="45"/>
      <c r="X191" s="45"/>
      <c r="Y191" s="45" t="s">
        <v>1335</v>
      </c>
      <c r="Z191" s="24"/>
      <c r="AA191" s="24"/>
      <c r="AB191" s="24"/>
      <c r="AC191" s="24"/>
      <c r="AD191" s="24"/>
      <c r="AE191" s="24"/>
      <c r="AF191" s="22"/>
      <c r="AG191" s="33" t="s">
        <v>1336</v>
      </c>
      <c r="AH191" s="33" t="s">
        <v>1337</v>
      </c>
      <c r="AI191" s="33" t="s">
        <v>58</v>
      </c>
      <c r="AJ191" s="34" t="s">
        <v>1338</v>
      </c>
      <c r="AK191" s="24" t="s">
        <v>1339</v>
      </c>
      <c r="AL191" s="24" t="s">
        <v>1340</v>
      </c>
      <c r="AM191" s="24" t="s">
        <v>511</v>
      </c>
      <c r="AN191" s="24">
        <v>14221</v>
      </c>
      <c r="AO191" s="22"/>
      <c r="AP191" s="14"/>
    </row>
    <row r="192" spans="1:42" ht="20.25" customHeight="1">
      <c r="A192" s="13" t="str">
        <f t="shared" si="198"/>
        <v/>
      </c>
      <c r="B192" s="14" t="s">
        <v>1341</v>
      </c>
      <c r="C192" s="13"/>
      <c r="D192" s="15" t="str">
        <f t="shared" si="168"/>
        <v>X</v>
      </c>
      <c r="E192" s="15" t="str">
        <f t="shared" ref="E192:F192" si="200">IF(ISBLANK(X192), "", "X")</f>
        <v/>
      </c>
      <c r="F192" s="15" t="str">
        <f t="shared" si="200"/>
        <v>X</v>
      </c>
      <c r="G192" s="24" t="s">
        <v>1342</v>
      </c>
      <c r="H192" s="24"/>
      <c r="I192" s="24" t="s">
        <v>1247</v>
      </c>
      <c r="J192" s="24"/>
      <c r="K192" s="15"/>
      <c r="L192" s="15"/>
      <c r="M192" s="15" t="s">
        <v>54</v>
      </c>
      <c r="N192" s="22" t="s">
        <v>120</v>
      </c>
      <c r="O192" s="22"/>
      <c r="P192" s="15"/>
      <c r="Q192" s="22"/>
      <c r="R192" s="79"/>
      <c r="S192" s="79"/>
      <c r="T192" s="79">
        <v>41091</v>
      </c>
      <c r="U192" s="79">
        <v>41455</v>
      </c>
      <c r="V192" s="24" t="s">
        <v>1343</v>
      </c>
      <c r="W192" s="24"/>
      <c r="X192" s="24"/>
      <c r="Y192" s="31" t="s">
        <v>1344</v>
      </c>
      <c r="Z192" s="24" t="s">
        <v>1345</v>
      </c>
      <c r="AA192" s="24" t="s">
        <v>737</v>
      </c>
      <c r="AB192" s="24" t="s">
        <v>511</v>
      </c>
      <c r="AC192" s="38" t="s">
        <v>738</v>
      </c>
      <c r="AD192" s="24"/>
      <c r="AE192" s="24" t="s">
        <v>1346</v>
      </c>
      <c r="AF192" s="22"/>
      <c r="AG192" s="22"/>
      <c r="AH192" s="22"/>
      <c r="AI192" s="22"/>
      <c r="AJ192" s="23"/>
      <c r="AK192" s="24"/>
      <c r="AL192" s="24"/>
      <c r="AM192" s="24"/>
      <c r="AN192" s="38"/>
      <c r="AO192" s="22"/>
      <c r="AP192" s="14"/>
    </row>
    <row r="193" spans="1:43" ht="20.25" customHeight="1">
      <c r="A193" s="13" t="str">
        <f t="shared" si="198"/>
        <v/>
      </c>
      <c r="B193" s="14"/>
      <c r="C193" s="13"/>
      <c r="D193" s="15" t="str">
        <f t="shared" si="168"/>
        <v>X</v>
      </c>
      <c r="E193" s="15" t="str">
        <f t="shared" ref="E193:F193" si="201">IF(ISBLANK(X193), "", "X")</f>
        <v/>
      </c>
      <c r="F193" s="15" t="str">
        <f t="shared" si="201"/>
        <v>X</v>
      </c>
      <c r="G193" s="24" t="s">
        <v>1347</v>
      </c>
      <c r="H193" s="24"/>
      <c r="I193" s="24" t="s">
        <v>1348</v>
      </c>
      <c r="J193" s="24"/>
      <c r="K193" s="15"/>
      <c r="L193" s="15"/>
      <c r="M193" s="15" t="s">
        <v>54</v>
      </c>
      <c r="N193" s="22"/>
      <c r="O193" s="22"/>
      <c r="P193" s="15"/>
      <c r="Q193" s="22"/>
      <c r="R193" s="76"/>
      <c r="S193" s="76"/>
      <c r="T193" s="76"/>
      <c r="U193" s="76"/>
      <c r="V193" s="24"/>
      <c r="W193" s="24"/>
      <c r="X193" s="24"/>
      <c r="Y193" s="24" t="s">
        <v>1349</v>
      </c>
      <c r="Z193" s="24" t="s">
        <v>1350</v>
      </c>
      <c r="AA193" s="24" t="s">
        <v>1351</v>
      </c>
      <c r="AB193" s="24" t="s">
        <v>246</v>
      </c>
      <c r="AC193" s="38" t="s">
        <v>1352</v>
      </c>
      <c r="AD193" s="24"/>
      <c r="AE193" s="24"/>
      <c r="AF193" s="22"/>
      <c r="AG193" s="22"/>
      <c r="AH193" s="22"/>
      <c r="AI193" s="22"/>
      <c r="AJ193" s="23"/>
      <c r="AK193" s="24"/>
      <c r="AL193" s="24"/>
      <c r="AM193" s="24"/>
      <c r="AN193" s="24"/>
      <c r="AO193" s="22"/>
      <c r="AP193" s="65">
        <v>41911</v>
      </c>
    </row>
    <row r="194" spans="1:43" ht="20.25" customHeight="1">
      <c r="A194" s="13" t="str">
        <f t="shared" si="198"/>
        <v/>
      </c>
      <c r="B194" s="26"/>
      <c r="C194" s="27"/>
      <c r="D194" s="15" t="str">
        <f t="shared" si="168"/>
        <v>X</v>
      </c>
      <c r="E194" s="15" t="str">
        <f t="shared" ref="E194:F194" si="202">IF(ISBLANK(X194), "", "X")</f>
        <v>X</v>
      </c>
      <c r="F194" s="15" t="str">
        <f t="shared" si="202"/>
        <v/>
      </c>
      <c r="G194" s="45" t="s">
        <v>1353</v>
      </c>
      <c r="H194" s="45"/>
      <c r="I194" s="45" t="s">
        <v>259</v>
      </c>
      <c r="J194" s="45"/>
      <c r="K194" s="80"/>
      <c r="L194" s="80"/>
      <c r="M194" s="80" t="s">
        <v>54</v>
      </c>
      <c r="N194" s="33" t="s">
        <v>190</v>
      </c>
      <c r="O194" s="33"/>
      <c r="P194" s="80"/>
      <c r="Q194" s="33"/>
      <c r="R194" s="81" t="s">
        <v>352</v>
      </c>
      <c r="S194" s="81" t="s">
        <v>353</v>
      </c>
      <c r="T194" s="81"/>
      <c r="U194" s="81"/>
      <c r="V194" s="45"/>
      <c r="W194" s="45"/>
      <c r="X194" s="45" t="s">
        <v>1354</v>
      </c>
      <c r="Y194" s="45"/>
      <c r="Z194" s="24"/>
      <c r="AA194" s="24"/>
      <c r="AB194" s="24"/>
      <c r="AC194" s="24"/>
      <c r="AD194" s="24"/>
      <c r="AE194" s="24"/>
      <c r="AF194" s="22"/>
      <c r="AG194" s="33" t="s">
        <v>1355</v>
      </c>
      <c r="AH194" s="33" t="s">
        <v>69</v>
      </c>
      <c r="AI194" s="33" t="s">
        <v>58</v>
      </c>
      <c r="AJ194" s="34" t="s">
        <v>1356</v>
      </c>
      <c r="AK194" s="24" t="s">
        <v>1357</v>
      </c>
      <c r="AL194" s="24" t="s">
        <v>1358</v>
      </c>
      <c r="AM194" s="24" t="s">
        <v>650</v>
      </c>
      <c r="AN194" s="24">
        <v>21502</v>
      </c>
      <c r="AO194" s="22"/>
      <c r="AP194" s="14"/>
    </row>
    <row r="195" spans="1:43" ht="20.25" customHeight="1">
      <c r="A195" s="13" t="str">
        <f t="shared" si="198"/>
        <v/>
      </c>
      <c r="B195" s="14"/>
      <c r="C195" s="13"/>
      <c r="D195" s="15" t="str">
        <f t="shared" si="168"/>
        <v>X</v>
      </c>
      <c r="E195" s="15" t="str">
        <f t="shared" ref="E195:F195" si="203">IF(ISBLANK(X195), "", "X")</f>
        <v/>
      </c>
      <c r="F195" s="15" t="str">
        <f t="shared" si="203"/>
        <v>X</v>
      </c>
      <c r="G195" s="24" t="s">
        <v>1359</v>
      </c>
      <c r="H195" s="24"/>
      <c r="I195" s="24" t="s">
        <v>1360</v>
      </c>
      <c r="J195" s="24"/>
      <c r="K195" s="15"/>
      <c r="L195" s="15"/>
      <c r="M195" s="15" t="s">
        <v>54</v>
      </c>
      <c r="N195" s="22"/>
      <c r="O195" s="22"/>
      <c r="P195" s="15"/>
      <c r="Q195" s="22"/>
      <c r="R195" s="76"/>
      <c r="S195" s="76"/>
      <c r="T195" s="76"/>
      <c r="U195" s="76"/>
      <c r="V195" s="24"/>
      <c r="W195" s="24"/>
      <c r="X195" s="24"/>
      <c r="Y195" s="31" t="s">
        <v>1361</v>
      </c>
      <c r="Z195" s="24" t="s">
        <v>1362</v>
      </c>
      <c r="AA195" s="24" t="s">
        <v>138</v>
      </c>
      <c r="AB195" s="24" t="s">
        <v>58</v>
      </c>
      <c r="AC195" s="38" t="s">
        <v>858</v>
      </c>
      <c r="AD195" s="24"/>
      <c r="AE195" s="24"/>
      <c r="AF195" s="22"/>
      <c r="AG195" s="22"/>
      <c r="AH195" s="22"/>
      <c r="AI195" s="22"/>
      <c r="AJ195" s="23"/>
      <c r="AK195" s="24"/>
      <c r="AL195" s="24"/>
      <c r="AM195" s="24"/>
      <c r="AN195" s="24"/>
      <c r="AO195" s="22"/>
      <c r="AP195" s="14"/>
    </row>
    <row r="196" spans="1:43" ht="20.25" customHeight="1">
      <c r="A196" s="13" t="str">
        <f t="shared" si="198"/>
        <v/>
      </c>
      <c r="B196" s="14"/>
      <c r="C196" s="13"/>
      <c r="D196" s="15" t="str">
        <f t="shared" si="168"/>
        <v>X</v>
      </c>
      <c r="E196" s="15" t="str">
        <f t="shared" ref="E196:F196" si="204">IF(ISBLANK(X196), "", "X")</f>
        <v/>
      </c>
      <c r="F196" s="15" t="str">
        <f t="shared" si="204"/>
        <v>X</v>
      </c>
      <c r="G196" s="24" t="s">
        <v>1363</v>
      </c>
      <c r="H196" s="24"/>
      <c r="I196" s="24" t="s">
        <v>1364</v>
      </c>
      <c r="J196" s="24"/>
      <c r="K196" s="15"/>
      <c r="L196" s="15"/>
      <c r="M196" s="15" t="s">
        <v>54</v>
      </c>
      <c r="N196" s="22" t="s">
        <v>1083</v>
      </c>
      <c r="O196" s="22"/>
      <c r="P196" s="15"/>
      <c r="Q196" s="22"/>
      <c r="R196" s="79"/>
      <c r="S196" s="79"/>
      <c r="T196" s="79">
        <v>39995</v>
      </c>
      <c r="U196" s="79">
        <v>40359</v>
      </c>
      <c r="V196" s="24"/>
      <c r="W196" s="24"/>
      <c r="X196" s="24"/>
      <c r="Y196" s="31" t="s">
        <v>1365</v>
      </c>
      <c r="Z196" s="24" t="s">
        <v>1366</v>
      </c>
      <c r="AA196" s="24" t="s">
        <v>1367</v>
      </c>
      <c r="AB196" s="24" t="s">
        <v>498</v>
      </c>
      <c r="AC196" s="38" t="s">
        <v>1368</v>
      </c>
      <c r="AD196" s="24"/>
      <c r="AE196" s="24"/>
      <c r="AF196" s="22"/>
      <c r="AG196" s="22"/>
      <c r="AH196" s="22"/>
      <c r="AI196" s="22"/>
      <c r="AJ196" s="23"/>
      <c r="AK196" s="24"/>
      <c r="AL196" s="24"/>
      <c r="AM196" s="24"/>
      <c r="AN196" s="24"/>
      <c r="AO196" s="22"/>
      <c r="AP196" s="14"/>
    </row>
    <row r="197" spans="1:43" ht="20.25" customHeight="1">
      <c r="A197" s="13" t="str">
        <f t="shared" si="198"/>
        <v/>
      </c>
      <c r="B197" s="26"/>
      <c r="C197" s="27"/>
      <c r="D197" s="15" t="str">
        <f t="shared" si="168"/>
        <v>X</v>
      </c>
      <c r="E197" s="15" t="str">
        <f t="shared" ref="E197:F197" si="205">IF(ISBLANK(X197), "", "X")</f>
        <v/>
      </c>
      <c r="F197" s="15" t="str">
        <f t="shared" si="205"/>
        <v>X</v>
      </c>
      <c r="G197" s="45" t="s">
        <v>1369</v>
      </c>
      <c r="H197" s="45"/>
      <c r="I197" s="45" t="s">
        <v>940</v>
      </c>
      <c r="J197" s="45"/>
      <c r="K197" s="80"/>
      <c r="L197" s="80" t="s">
        <v>54</v>
      </c>
      <c r="M197" s="80"/>
      <c r="N197" s="33" t="s">
        <v>313</v>
      </c>
      <c r="O197" s="33"/>
      <c r="P197" s="80"/>
      <c r="Q197" s="33"/>
      <c r="R197" s="81" t="s">
        <v>1370</v>
      </c>
      <c r="S197" s="81" t="s">
        <v>528</v>
      </c>
      <c r="T197" s="81"/>
      <c r="U197" s="81"/>
      <c r="V197" s="45" t="s">
        <v>1371</v>
      </c>
      <c r="W197" s="45" t="s">
        <v>1372</v>
      </c>
      <c r="X197" s="45"/>
      <c r="Y197" s="45" t="s">
        <v>1373</v>
      </c>
      <c r="Z197" s="45" t="s">
        <v>1374</v>
      </c>
      <c r="AA197" s="45" t="s">
        <v>1375</v>
      </c>
      <c r="AB197" s="45" t="s">
        <v>215</v>
      </c>
      <c r="AC197" s="75" t="s">
        <v>1376</v>
      </c>
      <c r="AD197" s="24"/>
      <c r="AE197" s="24"/>
      <c r="AF197" s="22"/>
      <c r="AG197" s="22"/>
      <c r="AH197" s="22"/>
      <c r="AI197" s="22"/>
      <c r="AJ197" s="23"/>
      <c r="AK197" s="24"/>
      <c r="AL197" s="24"/>
      <c r="AM197" s="24"/>
      <c r="AN197" s="24"/>
      <c r="AO197" s="22"/>
      <c r="AP197" s="14"/>
    </row>
    <row r="198" spans="1:43" ht="20.25" customHeight="1">
      <c r="A198" s="13" t="str">
        <f t="shared" si="198"/>
        <v/>
      </c>
      <c r="B198" s="26"/>
      <c r="C198" s="27"/>
      <c r="D198" s="15" t="str">
        <f t="shared" si="168"/>
        <v>X</v>
      </c>
      <c r="E198" s="15" t="str">
        <f t="shared" ref="E198:F198" si="206">IF(ISBLANK(X198), "", "X")</f>
        <v/>
      </c>
      <c r="F198" s="15" t="str">
        <f t="shared" si="206"/>
        <v>X</v>
      </c>
      <c r="G198" s="45" t="s">
        <v>1377</v>
      </c>
      <c r="H198" s="45"/>
      <c r="I198" s="45" t="s">
        <v>761</v>
      </c>
      <c r="J198" s="45"/>
      <c r="K198" s="80"/>
      <c r="L198" s="80"/>
      <c r="M198" s="80" t="s">
        <v>54</v>
      </c>
      <c r="N198" s="33" t="s">
        <v>522</v>
      </c>
      <c r="O198" s="33"/>
      <c r="P198" s="80"/>
      <c r="Q198" s="33"/>
      <c r="R198" s="81" t="s">
        <v>314</v>
      </c>
      <c r="S198" s="81" t="s">
        <v>1378</v>
      </c>
      <c r="T198" s="81"/>
      <c r="U198" s="81"/>
      <c r="V198" s="45"/>
      <c r="W198" s="45"/>
      <c r="X198" s="45"/>
      <c r="Y198" s="31" t="s">
        <v>1379</v>
      </c>
      <c r="Z198" s="24"/>
      <c r="AA198" s="24"/>
      <c r="AB198" s="24"/>
      <c r="AC198" s="24"/>
      <c r="AD198" s="24"/>
      <c r="AE198" s="24"/>
      <c r="AF198" s="22"/>
      <c r="AG198" s="33" t="s">
        <v>1380</v>
      </c>
      <c r="AH198" s="33" t="s">
        <v>69</v>
      </c>
      <c r="AI198" s="33" t="s">
        <v>519</v>
      </c>
      <c r="AJ198" s="34" t="s">
        <v>452</v>
      </c>
      <c r="AK198" s="24"/>
      <c r="AL198" s="24"/>
      <c r="AM198" s="24"/>
      <c r="AN198" s="24"/>
      <c r="AO198" s="22"/>
      <c r="AP198" s="14"/>
    </row>
    <row r="199" spans="1:43" ht="20.25" customHeight="1">
      <c r="A199" s="13"/>
      <c r="B199" s="14"/>
      <c r="C199" s="13"/>
      <c r="D199" s="15" t="str">
        <f t="shared" si="168"/>
        <v>X</v>
      </c>
      <c r="E199" s="15" t="str">
        <f t="shared" ref="E199:F199" si="207">IF(ISBLANK(X199), "", "X")</f>
        <v/>
      </c>
      <c r="F199" s="15" t="str">
        <f t="shared" si="207"/>
        <v>X</v>
      </c>
      <c r="G199" s="24" t="s">
        <v>1381</v>
      </c>
      <c r="H199" s="24"/>
      <c r="I199" s="24" t="s">
        <v>1382</v>
      </c>
      <c r="J199" s="24"/>
      <c r="K199" s="15"/>
      <c r="L199" s="15"/>
      <c r="M199" s="15" t="s">
        <v>54</v>
      </c>
      <c r="N199" s="22" t="s">
        <v>73</v>
      </c>
      <c r="O199" s="22"/>
      <c r="P199" s="15"/>
      <c r="Q199" s="22"/>
      <c r="R199" s="79"/>
      <c r="S199" s="79"/>
      <c r="T199" s="79">
        <v>40725</v>
      </c>
      <c r="U199" s="79">
        <v>41090</v>
      </c>
      <c r="V199" s="24" t="s">
        <v>1383</v>
      </c>
      <c r="W199" s="24" t="s">
        <v>1384</v>
      </c>
      <c r="X199" s="24"/>
      <c r="Y199" s="45" t="s">
        <v>1385</v>
      </c>
      <c r="Z199" s="24" t="s">
        <v>1386</v>
      </c>
      <c r="AA199" s="24" t="s">
        <v>1387</v>
      </c>
      <c r="AB199" s="24" t="s">
        <v>1388</v>
      </c>
      <c r="AC199" s="38" t="s">
        <v>1389</v>
      </c>
      <c r="AD199" s="24"/>
      <c r="AE199" s="74" t="s">
        <v>1390</v>
      </c>
      <c r="AF199" s="22" t="s">
        <v>1391</v>
      </c>
      <c r="AG199" s="22" t="s">
        <v>1392</v>
      </c>
      <c r="AH199" s="22" t="s">
        <v>1387</v>
      </c>
      <c r="AI199" s="22" t="s">
        <v>1388</v>
      </c>
      <c r="AJ199" s="23" t="s">
        <v>1393</v>
      </c>
      <c r="AK199" s="24"/>
      <c r="AL199" s="24"/>
      <c r="AM199" s="24"/>
      <c r="AN199" s="38"/>
      <c r="AO199" s="22"/>
      <c r="AP199" s="14"/>
    </row>
    <row r="200" spans="1:43" ht="20.25" hidden="1" customHeight="1">
      <c r="A200" s="13"/>
      <c r="B200" s="14"/>
      <c r="C200" s="13"/>
      <c r="D200" s="15" t="str">
        <f t="shared" si="168"/>
        <v/>
      </c>
      <c r="E200" s="15" t="str">
        <f t="shared" ref="E200:F200" si="208">IF(ISBLANK(X200), "", "X")</f>
        <v/>
      </c>
      <c r="F200" s="15" t="str">
        <f t="shared" si="208"/>
        <v/>
      </c>
      <c r="G200" s="24" t="s">
        <v>1381</v>
      </c>
      <c r="H200" s="24"/>
      <c r="I200" s="24" t="s">
        <v>1329</v>
      </c>
      <c r="J200" s="24"/>
      <c r="K200" s="15"/>
      <c r="L200" s="15"/>
      <c r="M200" s="15" t="s">
        <v>54</v>
      </c>
      <c r="N200" s="22"/>
      <c r="O200" s="22"/>
      <c r="P200" s="15"/>
      <c r="Q200" s="22"/>
      <c r="R200" s="76"/>
      <c r="S200" s="76"/>
      <c r="T200" s="76"/>
      <c r="U200" s="76"/>
      <c r="V200" s="24"/>
      <c r="W200" s="24"/>
      <c r="X200" s="24"/>
      <c r="Y200" s="24"/>
      <c r="Z200" s="24" t="s">
        <v>1394</v>
      </c>
      <c r="AA200" s="24" t="s">
        <v>1395</v>
      </c>
      <c r="AB200" s="24" t="s">
        <v>246</v>
      </c>
      <c r="AC200" s="38" t="s">
        <v>1396</v>
      </c>
      <c r="AD200" s="24"/>
      <c r="AE200" s="24"/>
      <c r="AF200" s="22"/>
      <c r="AG200" s="22"/>
      <c r="AH200" s="22"/>
      <c r="AI200" s="22"/>
      <c r="AJ200" s="23"/>
      <c r="AK200" s="24"/>
      <c r="AL200" s="24"/>
      <c r="AM200" s="24"/>
      <c r="AN200" s="24"/>
      <c r="AO200" s="22"/>
      <c r="AP200" s="65">
        <v>41911</v>
      </c>
    </row>
    <row r="201" spans="1:43" ht="20.25" customHeight="1">
      <c r="A201" s="13" t="str">
        <f t="shared" ref="A201:A203" si="209">IF(COUNTIF($G$3:$G$472,G201)&gt;1,"Duplicate","")</f>
        <v/>
      </c>
      <c r="B201" s="14"/>
      <c r="C201" s="13"/>
      <c r="D201" s="15" t="str">
        <f t="shared" si="168"/>
        <v>X</v>
      </c>
      <c r="E201" s="15" t="str">
        <f t="shared" ref="E201:F201" si="210">IF(ISBLANK(X201), "", "X")</f>
        <v>X</v>
      </c>
      <c r="F201" s="15" t="str">
        <f t="shared" si="210"/>
        <v/>
      </c>
      <c r="G201" s="24" t="s">
        <v>1397</v>
      </c>
      <c r="H201" s="24"/>
      <c r="I201" s="24" t="s">
        <v>743</v>
      </c>
      <c r="J201" s="24"/>
      <c r="K201" s="15"/>
      <c r="L201" s="15"/>
      <c r="M201" s="15" t="s">
        <v>54</v>
      </c>
      <c r="N201" s="22" t="s">
        <v>1083</v>
      </c>
      <c r="O201" s="22"/>
      <c r="P201" s="15"/>
      <c r="Q201" s="22"/>
      <c r="R201" s="79"/>
      <c r="S201" s="79"/>
      <c r="T201" s="79">
        <v>41456</v>
      </c>
      <c r="U201" s="79">
        <v>41820</v>
      </c>
      <c r="V201" s="24" t="s">
        <v>1398</v>
      </c>
      <c r="W201" s="24"/>
      <c r="X201" s="31" t="s">
        <v>1399</v>
      </c>
      <c r="Y201" s="45"/>
      <c r="Z201" s="24" t="s">
        <v>1400</v>
      </c>
      <c r="AA201" s="24" t="s">
        <v>1401</v>
      </c>
      <c r="AB201" s="24" t="s">
        <v>154</v>
      </c>
      <c r="AC201" s="38" t="s">
        <v>1402</v>
      </c>
      <c r="AD201" s="24"/>
      <c r="AE201" s="24" t="s">
        <v>1403</v>
      </c>
      <c r="AF201" s="22"/>
      <c r="AG201" s="22"/>
      <c r="AH201" s="22"/>
      <c r="AI201" s="22"/>
      <c r="AJ201" s="23"/>
      <c r="AK201" s="24"/>
      <c r="AL201" s="24"/>
      <c r="AM201" s="24"/>
      <c r="AN201" s="38"/>
      <c r="AO201" s="22"/>
      <c r="AP201" s="14"/>
    </row>
    <row r="202" spans="1:43" ht="20.25" customHeight="1">
      <c r="A202" s="13" t="str">
        <f t="shared" si="209"/>
        <v/>
      </c>
      <c r="B202" s="14"/>
      <c r="C202" s="13"/>
      <c r="D202" s="15" t="str">
        <f t="shared" si="168"/>
        <v>X</v>
      </c>
      <c r="E202" s="15" t="str">
        <f t="shared" ref="E202:F202" si="211">IF(ISBLANK(X202), "", "X")</f>
        <v/>
      </c>
      <c r="F202" s="15" t="str">
        <f t="shared" si="211"/>
        <v>X</v>
      </c>
      <c r="G202" s="24" t="s">
        <v>1404</v>
      </c>
      <c r="H202" s="24"/>
      <c r="I202" s="24" t="s">
        <v>1405</v>
      </c>
      <c r="J202" s="24"/>
      <c r="K202" s="15"/>
      <c r="L202" s="15"/>
      <c r="M202" s="15"/>
      <c r="N202" s="22"/>
      <c r="O202" s="22"/>
      <c r="P202" s="15" t="s">
        <v>54</v>
      </c>
      <c r="Q202" s="22"/>
      <c r="R202" s="76"/>
      <c r="S202" s="76"/>
      <c r="T202" s="76"/>
      <c r="U202" s="76"/>
      <c r="V202" s="24"/>
      <c r="W202" s="24" t="s">
        <v>377</v>
      </c>
      <c r="X202" s="24"/>
      <c r="Y202" s="31" t="s">
        <v>1406</v>
      </c>
      <c r="Z202" s="24" t="s">
        <v>1407</v>
      </c>
      <c r="AA202" s="24" t="s">
        <v>1408</v>
      </c>
      <c r="AB202" s="24" t="s">
        <v>1175</v>
      </c>
      <c r="AC202" s="38" t="s">
        <v>1409</v>
      </c>
      <c r="AD202" s="24"/>
      <c r="AE202" s="24"/>
      <c r="AF202" s="22"/>
      <c r="AG202" s="22"/>
      <c r="AH202" s="22"/>
      <c r="AI202" s="22"/>
      <c r="AJ202" s="23"/>
      <c r="AK202" s="24"/>
      <c r="AL202" s="24"/>
      <c r="AM202" s="24"/>
      <c r="AN202" s="24"/>
      <c r="AO202" s="22"/>
      <c r="AP202" s="65">
        <v>41911</v>
      </c>
    </row>
    <row r="203" spans="1:43" ht="20.25" hidden="1" customHeight="1">
      <c r="A203" s="13" t="str">
        <f t="shared" si="209"/>
        <v>Duplicate</v>
      </c>
      <c r="B203" s="14"/>
      <c r="C203" s="13"/>
      <c r="D203" s="15" t="s">
        <v>292</v>
      </c>
      <c r="E203" s="15"/>
      <c r="F203" s="15" t="s">
        <v>292</v>
      </c>
      <c r="G203" s="24" t="s">
        <v>1410</v>
      </c>
      <c r="H203" s="24"/>
      <c r="I203" s="24" t="s">
        <v>1411</v>
      </c>
      <c r="J203" s="24"/>
      <c r="K203" s="15"/>
      <c r="L203" s="15"/>
      <c r="M203" s="15" t="s">
        <v>292</v>
      </c>
      <c r="N203" s="22" t="s">
        <v>85</v>
      </c>
      <c r="O203" s="22"/>
      <c r="P203" s="15"/>
      <c r="Q203" s="22"/>
      <c r="R203" s="76"/>
      <c r="S203" s="76"/>
      <c r="T203" s="76">
        <v>41821</v>
      </c>
      <c r="U203" s="76">
        <v>42185</v>
      </c>
      <c r="V203" s="24" t="s">
        <v>1412</v>
      </c>
      <c r="W203" s="24" t="s">
        <v>221</v>
      </c>
      <c r="X203" s="24"/>
      <c r="Y203" s="31" t="s">
        <v>1413</v>
      </c>
      <c r="Z203" s="24"/>
      <c r="AA203" s="24" t="s">
        <v>133</v>
      </c>
      <c r="AB203" s="24" t="s">
        <v>58</v>
      </c>
      <c r="AC203" s="38"/>
      <c r="AD203" s="24"/>
      <c r="AE203" s="24"/>
      <c r="AF203" s="22" t="s">
        <v>1414</v>
      </c>
      <c r="AG203" s="22" t="s">
        <v>1415</v>
      </c>
      <c r="AH203" s="22" t="s">
        <v>1416</v>
      </c>
      <c r="AI203" s="22" t="s">
        <v>58</v>
      </c>
      <c r="AJ203" s="23" t="s">
        <v>345</v>
      </c>
      <c r="AK203" s="24"/>
      <c r="AL203" s="24"/>
      <c r="AM203" s="24"/>
      <c r="AN203" s="24"/>
      <c r="AO203" s="22"/>
      <c r="AP203" s="65"/>
      <c r="AQ203" s="114"/>
    </row>
    <row r="204" spans="1:43" ht="20.25" customHeight="1">
      <c r="A204" s="13"/>
      <c r="B204" s="14"/>
      <c r="C204" s="13"/>
      <c r="D204" s="15" t="str">
        <f t="shared" ref="D204:D233" si="212">IF(AND(ISBLANK(X204),ISBLANK(Y204)), "", "X")</f>
        <v>X</v>
      </c>
      <c r="E204" s="15" t="str">
        <f t="shared" ref="E204:F204" si="213">IF(ISBLANK(X204), "", "X")</f>
        <v>X</v>
      </c>
      <c r="F204" s="15" t="str">
        <f t="shared" si="213"/>
        <v/>
      </c>
      <c r="G204" s="24" t="s">
        <v>1410</v>
      </c>
      <c r="H204" s="24"/>
      <c r="I204" s="24" t="s">
        <v>93</v>
      </c>
      <c r="J204" s="24"/>
      <c r="K204" s="15"/>
      <c r="L204" s="15"/>
      <c r="M204" s="15" t="s">
        <v>54</v>
      </c>
      <c r="N204" s="22"/>
      <c r="O204" s="22"/>
      <c r="P204" s="15"/>
      <c r="Q204" s="22"/>
      <c r="R204" s="76"/>
      <c r="S204" s="76"/>
      <c r="T204" s="76"/>
      <c r="U204" s="76"/>
      <c r="V204" s="24"/>
      <c r="W204" s="24"/>
      <c r="X204" s="31" t="s">
        <v>1417</v>
      </c>
      <c r="Y204" s="24"/>
      <c r="Z204" s="24" t="s">
        <v>1418</v>
      </c>
      <c r="AA204" s="24" t="s">
        <v>357</v>
      </c>
      <c r="AB204" s="24" t="s">
        <v>954</v>
      </c>
      <c r="AC204" s="38" t="s">
        <v>1419</v>
      </c>
      <c r="AD204" s="24"/>
      <c r="AE204" s="24"/>
      <c r="AF204" s="22"/>
      <c r="AG204" s="22"/>
      <c r="AH204" s="22"/>
      <c r="AI204" s="22"/>
      <c r="AJ204" s="23"/>
      <c r="AK204" s="24"/>
      <c r="AL204" s="24"/>
      <c r="AM204" s="24"/>
      <c r="AN204" s="24"/>
      <c r="AO204" s="22"/>
      <c r="AP204" s="14"/>
    </row>
    <row r="205" spans="1:43" ht="20.25" customHeight="1">
      <c r="A205" s="13"/>
      <c r="B205" s="14" t="s">
        <v>1420</v>
      </c>
      <c r="C205" s="13"/>
      <c r="D205" s="15" t="str">
        <f t="shared" si="212"/>
        <v>X</v>
      </c>
      <c r="E205" s="15" t="str">
        <f t="shared" ref="E205:F205" si="214">IF(ISBLANK(X205), "", "X")</f>
        <v/>
      </c>
      <c r="F205" s="15" t="str">
        <f t="shared" si="214"/>
        <v>X</v>
      </c>
      <c r="G205" s="24" t="s">
        <v>1410</v>
      </c>
      <c r="H205" s="24"/>
      <c r="I205" s="24" t="s">
        <v>1421</v>
      </c>
      <c r="J205" s="24" t="s">
        <v>1422</v>
      </c>
      <c r="K205" s="15"/>
      <c r="L205" s="15"/>
      <c r="M205" s="15" t="s">
        <v>54</v>
      </c>
      <c r="N205" s="22" t="s">
        <v>536</v>
      </c>
      <c r="O205" s="22"/>
      <c r="P205" s="15"/>
      <c r="Q205" s="22"/>
      <c r="R205" s="79"/>
      <c r="S205" s="79"/>
      <c r="T205" s="79">
        <v>40725</v>
      </c>
      <c r="U205" s="79">
        <v>41090</v>
      </c>
      <c r="V205" s="24" t="s">
        <v>1423</v>
      </c>
      <c r="W205" s="24" t="s">
        <v>536</v>
      </c>
      <c r="X205" s="24"/>
      <c r="Y205" s="45" t="s">
        <v>1424</v>
      </c>
      <c r="Z205" s="24" t="s">
        <v>1425</v>
      </c>
      <c r="AA205" s="24" t="s">
        <v>1244</v>
      </c>
      <c r="AB205" s="24" t="s">
        <v>58</v>
      </c>
      <c r="AC205" s="24">
        <v>54452</v>
      </c>
      <c r="AD205" s="24"/>
      <c r="AE205" s="24"/>
      <c r="AF205" s="22"/>
      <c r="AG205" s="22"/>
      <c r="AH205" s="22"/>
      <c r="AI205" s="22"/>
      <c r="AJ205" s="23"/>
      <c r="AK205" s="24" t="s">
        <v>1426</v>
      </c>
      <c r="AL205" s="24" t="s">
        <v>1427</v>
      </c>
      <c r="AM205" s="24" t="s">
        <v>1428</v>
      </c>
      <c r="AN205" s="38" t="s">
        <v>1429</v>
      </c>
      <c r="AO205" s="22"/>
      <c r="AP205" s="65">
        <v>41911</v>
      </c>
    </row>
    <row r="206" spans="1:43" ht="20.25" customHeight="1">
      <c r="A206" s="13"/>
      <c r="B206" s="14"/>
      <c r="C206" s="13"/>
      <c r="D206" s="15" t="str">
        <f t="shared" si="212"/>
        <v>X</v>
      </c>
      <c r="E206" s="15" t="str">
        <f t="shared" ref="E206:F206" si="215">IF(ISBLANK(X206), "", "X")</f>
        <v/>
      </c>
      <c r="F206" s="15" t="str">
        <f t="shared" si="215"/>
        <v>X</v>
      </c>
      <c r="G206" s="24" t="s">
        <v>1410</v>
      </c>
      <c r="H206" s="24"/>
      <c r="I206" s="24" t="s">
        <v>1430</v>
      </c>
      <c r="J206" s="24"/>
      <c r="K206" s="15"/>
      <c r="L206" s="15"/>
      <c r="M206" s="15" t="s">
        <v>54</v>
      </c>
      <c r="N206" s="22"/>
      <c r="O206" s="22"/>
      <c r="P206" s="15"/>
      <c r="Q206" s="22"/>
      <c r="R206" s="76"/>
      <c r="S206" s="76"/>
      <c r="T206" s="76"/>
      <c r="U206" s="76"/>
      <c r="V206" s="24"/>
      <c r="W206" s="24"/>
      <c r="X206" s="24"/>
      <c r="Y206" s="24" t="s">
        <v>1431</v>
      </c>
      <c r="Z206" s="24" t="s">
        <v>1432</v>
      </c>
      <c r="AA206" s="24" t="s">
        <v>1433</v>
      </c>
      <c r="AB206" s="24" t="s">
        <v>256</v>
      </c>
      <c r="AC206" s="38" t="s">
        <v>1434</v>
      </c>
      <c r="AD206" s="24"/>
      <c r="AE206" s="24"/>
      <c r="AF206" s="22"/>
      <c r="AG206" s="22"/>
      <c r="AH206" s="22"/>
      <c r="AI206" s="22"/>
      <c r="AJ206" s="23"/>
      <c r="AK206" s="24"/>
      <c r="AL206" s="24"/>
      <c r="AM206" s="24"/>
      <c r="AN206" s="24"/>
      <c r="AO206" s="22"/>
      <c r="AP206" s="14"/>
    </row>
    <row r="207" spans="1:43" ht="20.25" hidden="1" customHeight="1">
      <c r="A207" s="13" t="str">
        <f t="shared" ref="A207:A210" si="216">IF(COUNTIF($G$3:$G$472,G207)&gt;1,"Duplicate","")</f>
        <v/>
      </c>
      <c r="B207" s="14"/>
      <c r="C207" s="13"/>
      <c r="D207" s="15" t="str">
        <f t="shared" si="212"/>
        <v/>
      </c>
      <c r="E207" s="15" t="str">
        <f t="shared" ref="E207:F207" si="217">IF(ISBLANK(X207), "", "X")</f>
        <v/>
      </c>
      <c r="F207" s="15" t="str">
        <f t="shared" si="217"/>
        <v/>
      </c>
      <c r="G207" s="24" t="s">
        <v>1435</v>
      </c>
      <c r="H207" s="24"/>
      <c r="I207" s="24" t="s">
        <v>259</v>
      </c>
      <c r="J207" s="24"/>
      <c r="K207" s="15"/>
      <c r="L207" s="15" t="s">
        <v>54</v>
      </c>
      <c r="M207" s="15"/>
      <c r="N207" s="22"/>
      <c r="O207" s="22"/>
      <c r="P207" s="15"/>
      <c r="Q207" s="22"/>
      <c r="R207" s="76"/>
      <c r="S207" s="76"/>
      <c r="T207" s="76"/>
      <c r="U207" s="76"/>
      <c r="V207" s="24"/>
      <c r="W207" s="24"/>
      <c r="X207" s="24"/>
      <c r="Y207" s="24"/>
      <c r="Z207" s="24" t="s">
        <v>1436</v>
      </c>
      <c r="AA207" s="24" t="s">
        <v>1437</v>
      </c>
      <c r="AB207" s="24" t="s">
        <v>236</v>
      </c>
      <c r="AC207" s="38" t="s">
        <v>1438</v>
      </c>
      <c r="AD207" s="24"/>
      <c r="AE207" s="24"/>
      <c r="AF207" s="22"/>
      <c r="AG207" s="22"/>
      <c r="AH207" s="22"/>
      <c r="AI207" s="22"/>
      <c r="AJ207" s="23"/>
      <c r="AK207" s="24"/>
      <c r="AL207" s="24"/>
      <c r="AM207" s="24"/>
      <c r="AN207" s="24"/>
      <c r="AO207" s="22"/>
      <c r="AP207" s="14"/>
    </row>
    <row r="208" spans="1:43" ht="20.25" customHeight="1">
      <c r="A208" s="13" t="str">
        <f t="shared" si="216"/>
        <v/>
      </c>
      <c r="B208" s="26"/>
      <c r="C208" s="27"/>
      <c r="D208" s="15" t="str">
        <f t="shared" si="212"/>
        <v>X</v>
      </c>
      <c r="E208" s="15" t="str">
        <f t="shared" ref="E208:F208" si="218">IF(ISBLANK(X208), "", "X")</f>
        <v/>
      </c>
      <c r="F208" s="15" t="str">
        <f t="shared" si="218"/>
        <v>X</v>
      </c>
      <c r="G208" s="45" t="s">
        <v>1439</v>
      </c>
      <c r="H208" s="45"/>
      <c r="I208" s="45" t="s">
        <v>1440</v>
      </c>
      <c r="J208" s="45"/>
      <c r="K208" s="80"/>
      <c r="L208" s="80" t="s">
        <v>54</v>
      </c>
      <c r="M208" s="80"/>
      <c r="N208" s="33" t="s">
        <v>313</v>
      </c>
      <c r="O208" s="33"/>
      <c r="P208" s="80"/>
      <c r="Q208" s="33"/>
      <c r="R208" s="81" t="s">
        <v>298</v>
      </c>
      <c r="S208" s="81" t="s">
        <v>251</v>
      </c>
      <c r="T208" s="81"/>
      <c r="U208" s="81"/>
      <c r="V208" s="45" t="s">
        <v>1441</v>
      </c>
      <c r="W208" s="45" t="s">
        <v>1442</v>
      </c>
      <c r="X208" s="45"/>
      <c r="Y208" s="45" t="s">
        <v>1443</v>
      </c>
      <c r="Z208" s="45" t="s">
        <v>1444</v>
      </c>
      <c r="AA208" s="45" t="s">
        <v>1445</v>
      </c>
      <c r="AB208" s="45" t="s">
        <v>80</v>
      </c>
      <c r="AC208" s="75" t="s">
        <v>1446</v>
      </c>
      <c r="AD208" s="24"/>
      <c r="AE208" s="24"/>
      <c r="AF208" s="22"/>
      <c r="AG208" s="22"/>
      <c r="AH208" s="22"/>
      <c r="AI208" s="22"/>
      <c r="AJ208" s="23"/>
      <c r="AK208" s="24"/>
      <c r="AL208" s="24"/>
      <c r="AM208" s="24"/>
      <c r="AN208" s="24"/>
      <c r="AO208" s="22"/>
      <c r="AP208" s="14"/>
    </row>
    <row r="209" spans="1:42" ht="20.25" hidden="1" customHeight="1">
      <c r="A209" s="13" t="str">
        <f t="shared" si="216"/>
        <v/>
      </c>
      <c r="B209" s="26"/>
      <c r="C209" s="27"/>
      <c r="D209" s="15" t="str">
        <f t="shared" si="212"/>
        <v/>
      </c>
      <c r="E209" s="15" t="str">
        <f t="shared" ref="E209:F209" si="219">IF(ISBLANK(X209), "", "X")</f>
        <v/>
      </c>
      <c r="F209" s="15" t="str">
        <f t="shared" si="219"/>
        <v/>
      </c>
      <c r="G209" s="45" t="s">
        <v>1447</v>
      </c>
      <c r="H209" s="45"/>
      <c r="I209" s="45" t="s">
        <v>1448</v>
      </c>
      <c r="J209" s="45"/>
      <c r="K209" s="80"/>
      <c r="L209" s="80"/>
      <c r="M209" s="80" t="s">
        <v>54</v>
      </c>
      <c r="N209" s="33" t="s">
        <v>774</v>
      </c>
      <c r="O209" s="33"/>
      <c r="P209" s="80"/>
      <c r="Q209" s="33"/>
      <c r="R209" s="81" t="s">
        <v>314</v>
      </c>
      <c r="S209" s="81" t="s">
        <v>528</v>
      </c>
      <c r="T209" s="81"/>
      <c r="U209" s="81"/>
      <c r="V209" s="45"/>
      <c r="W209" s="45" t="s">
        <v>221</v>
      </c>
      <c r="X209" s="45"/>
      <c r="Y209" s="45"/>
      <c r="Z209" s="45" t="s">
        <v>1449</v>
      </c>
      <c r="AA209" s="45" t="s">
        <v>323</v>
      </c>
      <c r="AB209" s="45" t="s">
        <v>58</v>
      </c>
      <c r="AC209" s="75" t="s">
        <v>959</v>
      </c>
      <c r="AD209" s="24"/>
      <c r="AE209" s="24"/>
      <c r="AF209" s="22"/>
      <c r="AG209" s="22"/>
      <c r="AH209" s="22"/>
      <c r="AI209" s="22"/>
      <c r="AJ209" s="23"/>
      <c r="AK209" s="24"/>
      <c r="AL209" s="24"/>
      <c r="AM209" s="24"/>
      <c r="AN209" s="24"/>
      <c r="AO209" s="22"/>
      <c r="AP209" s="14"/>
    </row>
    <row r="210" spans="1:42" ht="20.25" customHeight="1">
      <c r="A210" s="13" t="str">
        <f t="shared" si="216"/>
        <v/>
      </c>
      <c r="B210" s="14"/>
      <c r="C210" s="13"/>
      <c r="D210" s="15" t="str">
        <f t="shared" si="212"/>
        <v>X</v>
      </c>
      <c r="E210" s="15" t="str">
        <f t="shared" ref="E210:F210" si="220">IF(ISBLANK(X210), "", "X")</f>
        <v>X</v>
      </c>
      <c r="F210" s="15" t="str">
        <f t="shared" si="220"/>
        <v/>
      </c>
      <c r="G210" s="24" t="s">
        <v>1450</v>
      </c>
      <c r="H210" s="24"/>
      <c r="I210" s="24" t="s">
        <v>706</v>
      </c>
      <c r="J210" s="24"/>
      <c r="K210" s="15"/>
      <c r="L210" s="15"/>
      <c r="M210" s="15" t="s">
        <v>54</v>
      </c>
      <c r="N210" s="22"/>
      <c r="O210" s="22"/>
      <c r="P210" s="15"/>
      <c r="Q210" s="22"/>
      <c r="R210" s="76"/>
      <c r="S210" s="76"/>
      <c r="T210" s="76"/>
      <c r="U210" s="76"/>
      <c r="V210" s="24"/>
      <c r="W210" s="24"/>
      <c r="X210" s="31" t="s">
        <v>1451</v>
      </c>
      <c r="Y210" s="24"/>
      <c r="Z210" s="24" t="s">
        <v>1452</v>
      </c>
      <c r="AA210" s="24" t="s">
        <v>1453</v>
      </c>
      <c r="AB210" s="24" t="s">
        <v>519</v>
      </c>
      <c r="AC210" s="38" t="s">
        <v>1454</v>
      </c>
      <c r="AD210" s="24"/>
      <c r="AE210" s="24"/>
      <c r="AF210" s="22"/>
      <c r="AG210" s="22"/>
      <c r="AH210" s="22"/>
      <c r="AI210" s="22"/>
      <c r="AJ210" s="23"/>
      <c r="AK210" s="24"/>
      <c r="AL210" s="24"/>
      <c r="AM210" s="24"/>
      <c r="AN210" s="24"/>
      <c r="AO210" s="22"/>
      <c r="AP210" s="14"/>
    </row>
    <row r="211" spans="1:42" ht="20.25" customHeight="1">
      <c r="A211" s="13"/>
      <c r="B211" s="14"/>
      <c r="C211" s="13"/>
      <c r="D211" s="15" t="str">
        <f t="shared" si="212"/>
        <v>X</v>
      </c>
      <c r="E211" s="15" t="str">
        <f t="shared" ref="E211:F211" si="221">IF(ISBLANK(X211), "", "X")</f>
        <v/>
      </c>
      <c r="F211" s="15" t="str">
        <f t="shared" si="221"/>
        <v>X</v>
      </c>
      <c r="G211" s="24" t="s">
        <v>1455</v>
      </c>
      <c r="H211" s="24" t="s">
        <v>1456</v>
      </c>
      <c r="I211" s="24" t="s">
        <v>1457</v>
      </c>
      <c r="J211" s="24" t="s">
        <v>108</v>
      </c>
      <c r="K211" s="15"/>
      <c r="L211" s="15" t="s">
        <v>54</v>
      </c>
      <c r="M211" s="15"/>
      <c r="N211" s="22"/>
      <c r="O211" s="22"/>
      <c r="P211" s="15"/>
      <c r="Q211" s="22"/>
      <c r="R211" s="76">
        <v>39630</v>
      </c>
      <c r="S211" s="76">
        <v>39994</v>
      </c>
      <c r="T211" s="76"/>
      <c r="U211" s="76"/>
      <c r="V211" s="24" t="s">
        <v>1458</v>
      </c>
      <c r="W211" s="24" t="s">
        <v>1459</v>
      </c>
      <c r="X211" s="24"/>
      <c r="Y211" s="24" t="s">
        <v>1460</v>
      </c>
      <c r="Z211" s="24" t="s">
        <v>1461</v>
      </c>
      <c r="AA211" s="24" t="s">
        <v>1462</v>
      </c>
      <c r="AB211" s="24" t="s">
        <v>246</v>
      </c>
      <c r="AC211" s="38" t="s">
        <v>1463</v>
      </c>
      <c r="AD211" s="24"/>
      <c r="AE211" s="24" t="s">
        <v>1464</v>
      </c>
      <c r="AF211" s="22" t="s">
        <v>1465</v>
      </c>
      <c r="AG211" s="22"/>
      <c r="AH211" s="22"/>
      <c r="AI211" s="22"/>
      <c r="AJ211" s="23"/>
      <c r="AK211" s="24"/>
      <c r="AL211" s="24"/>
      <c r="AM211" s="24"/>
      <c r="AN211" s="38"/>
      <c r="AO211" s="22"/>
      <c r="AP211" s="14"/>
    </row>
    <row r="212" spans="1:42" ht="20.25" customHeight="1">
      <c r="A212" s="13" t="str">
        <f t="shared" ref="A212:A223" si="222">IF(COUNTIF($G$3:$G$472,G212)&gt;1,"Duplicate","")</f>
        <v/>
      </c>
      <c r="B212" s="14"/>
      <c r="C212" s="13"/>
      <c r="D212" s="15" t="str">
        <f t="shared" si="212"/>
        <v>X</v>
      </c>
      <c r="E212" s="15" t="str">
        <f t="shared" ref="E212:F212" si="223">IF(ISBLANK(X212), "", "X")</f>
        <v/>
      </c>
      <c r="F212" s="15" t="str">
        <f t="shared" si="223"/>
        <v>X</v>
      </c>
      <c r="G212" s="24" t="s">
        <v>1466</v>
      </c>
      <c r="H212" s="24"/>
      <c r="I212" s="24" t="s">
        <v>1467</v>
      </c>
      <c r="J212" s="24"/>
      <c r="K212" s="15"/>
      <c r="L212" s="15"/>
      <c r="M212" s="15" t="s">
        <v>54</v>
      </c>
      <c r="N212" s="22"/>
      <c r="O212" s="22"/>
      <c r="P212" s="15"/>
      <c r="Q212" s="22"/>
      <c r="R212" s="76"/>
      <c r="S212" s="76"/>
      <c r="T212" s="76"/>
      <c r="U212" s="76"/>
      <c r="V212" s="24"/>
      <c r="W212" s="24"/>
      <c r="X212" s="24"/>
      <c r="Y212" s="24" t="s">
        <v>1468</v>
      </c>
      <c r="Z212" s="24" t="s">
        <v>1469</v>
      </c>
      <c r="AA212" s="24" t="s">
        <v>669</v>
      </c>
      <c r="AB212" s="24" t="s">
        <v>256</v>
      </c>
      <c r="AC212" s="38" t="s">
        <v>670</v>
      </c>
      <c r="AD212" s="24"/>
      <c r="AE212" s="24"/>
      <c r="AF212" s="22"/>
      <c r="AG212" s="22"/>
      <c r="AH212" s="22"/>
      <c r="AI212" s="22"/>
      <c r="AJ212" s="23"/>
      <c r="AK212" s="24"/>
      <c r="AL212" s="24"/>
      <c r="AM212" s="24"/>
      <c r="AN212" s="24"/>
      <c r="AO212" s="61" t="str">
        <f>HYPERLINK("https://www.linkedin.com/pub/andrea-lundeen-kales/4/480/a9","https://www.linkedin.com/pub/andrea-lundeen-kales/4/480/a9")</f>
        <v>https://www.linkedin.com/pub/andrea-lundeen-kales/4/480/a9</v>
      </c>
      <c r="AP212" s="65">
        <v>41912</v>
      </c>
    </row>
    <row r="213" spans="1:42" ht="20.25" hidden="1" customHeight="1">
      <c r="A213" s="13" t="str">
        <f t="shared" si="222"/>
        <v/>
      </c>
      <c r="B213" s="14"/>
      <c r="C213" s="13"/>
      <c r="D213" s="15" t="str">
        <f t="shared" si="212"/>
        <v/>
      </c>
      <c r="E213" s="15" t="str">
        <f t="shared" ref="E213:F213" si="224">IF(ISBLANK(X213), "", "X")</f>
        <v/>
      </c>
      <c r="F213" s="15" t="str">
        <f t="shared" si="224"/>
        <v/>
      </c>
      <c r="G213" s="24" t="s">
        <v>1470</v>
      </c>
      <c r="H213" s="24"/>
      <c r="I213" s="24" t="s">
        <v>1471</v>
      </c>
      <c r="J213" s="24"/>
      <c r="K213" s="15"/>
      <c r="L213" s="15" t="s">
        <v>54</v>
      </c>
      <c r="M213" s="15"/>
      <c r="N213" s="22"/>
      <c r="O213" s="22"/>
      <c r="P213" s="15"/>
      <c r="Q213" s="22"/>
      <c r="R213" s="76"/>
      <c r="S213" s="76"/>
      <c r="T213" s="76"/>
      <c r="U213" s="76"/>
      <c r="V213" s="24"/>
      <c r="W213" s="24"/>
      <c r="X213" s="24"/>
      <c r="Y213" s="24"/>
      <c r="Z213" s="24" t="s">
        <v>1472</v>
      </c>
      <c r="AA213" s="24" t="s">
        <v>627</v>
      </c>
      <c r="AB213" s="24" t="s">
        <v>628</v>
      </c>
      <c r="AC213" s="38" t="s">
        <v>1473</v>
      </c>
      <c r="AD213" s="24"/>
      <c r="AE213" s="24"/>
      <c r="AF213" s="22"/>
      <c r="AG213" s="22"/>
      <c r="AH213" s="22"/>
      <c r="AI213" s="22"/>
      <c r="AJ213" s="23"/>
      <c r="AK213" s="24"/>
      <c r="AL213" s="24"/>
      <c r="AM213" s="24"/>
      <c r="AN213" s="24"/>
      <c r="AO213" s="22"/>
      <c r="AP213" s="14"/>
    </row>
    <row r="214" spans="1:42" ht="20.25" hidden="1" customHeight="1">
      <c r="A214" s="13" t="str">
        <f t="shared" si="222"/>
        <v/>
      </c>
      <c r="B214" s="14"/>
      <c r="C214" s="13"/>
      <c r="D214" s="15" t="str">
        <f t="shared" si="212"/>
        <v/>
      </c>
      <c r="E214" s="15" t="str">
        <f t="shared" ref="E214:F214" si="225">IF(ISBLANK(X214), "", "X")</f>
        <v/>
      </c>
      <c r="F214" s="15" t="str">
        <f t="shared" si="225"/>
        <v/>
      </c>
      <c r="G214" s="24" t="s">
        <v>1474</v>
      </c>
      <c r="H214" s="24"/>
      <c r="I214" s="24" t="s">
        <v>1475</v>
      </c>
      <c r="J214" s="24"/>
      <c r="K214" s="15"/>
      <c r="L214" s="15"/>
      <c r="M214" s="15"/>
      <c r="N214" s="22"/>
      <c r="O214" s="22"/>
      <c r="P214" s="15" t="s">
        <v>54</v>
      </c>
      <c r="Q214" s="22"/>
      <c r="R214" s="76"/>
      <c r="S214" s="76"/>
      <c r="T214" s="76"/>
      <c r="U214" s="76"/>
      <c r="V214" s="24"/>
      <c r="W214" s="24"/>
      <c r="X214" s="24"/>
      <c r="Y214" s="24"/>
      <c r="Z214" s="24" t="s">
        <v>1476</v>
      </c>
      <c r="AA214" s="24" t="s">
        <v>1477</v>
      </c>
      <c r="AB214" s="24" t="s">
        <v>1265</v>
      </c>
      <c r="AC214" s="38" t="s">
        <v>1478</v>
      </c>
      <c r="AD214" s="24"/>
      <c r="AE214" s="24"/>
      <c r="AF214" s="22"/>
      <c r="AG214" s="22"/>
      <c r="AH214" s="22"/>
      <c r="AI214" s="22"/>
      <c r="AJ214" s="23"/>
      <c r="AK214" s="24"/>
      <c r="AL214" s="24"/>
      <c r="AM214" s="24"/>
      <c r="AN214" s="24"/>
      <c r="AO214" s="22"/>
      <c r="AP214" s="14"/>
    </row>
    <row r="215" spans="1:42" ht="20.25" customHeight="1">
      <c r="A215" s="13" t="str">
        <f t="shared" si="222"/>
        <v/>
      </c>
      <c r="B215" s="14"/>
      <c r="C215" s="13"/>
      <c r="D215" s="15" t="str">
        <f t="shared" si="212"/>
        <v>X</v>
      </c>
      <c r="E215" s="15" t="str">
        <f t="shared" ref="E215:F215" si="226">IF(ISBLANK(X215), "", "X")</f>
        <v/>
      </c>
      <c r="F215" s="15" t="str">
        <f t="shared" si="226"/>
        <v>X</v>
      </c>
      <c r="G215" s="24" t="s">
        <v>1479</v>
      </c>
      <c r="H215" s="24"/>
      <c r="I215" s="24" t="s">
        <v>1480</v>
      </c>
      <c r="J215" s="24"/>
      <c r="K215" s="15"/>
      <c r="L215" s="15"/>
      <c r="M215" s="15" t="s">
        <v>54</v>
      </c>
      <c r="N215" s="22"/>
      <c r="O215" s="22"/>
      <c r="P215" s="15"/>
      <c r="Q215" s="22"/>
      <c r="R215" s="76"/>
      <c r="S215" s="76"/>
      <c r="T215" s="76"/>
      <c r="U215" s="76"/>
      <c r="V215" s="24"/>
      <c r="W215" s="24"/>
      <c r="X215" s="24"/>
      <c r="Y215" s="31" t="s">
        <v>1481</v>
      </c>
      <c r="Z215" s="24" t="s">
        <v>1482</v>
      </c>
      <c r="AA215" s="24" t="s">
        <v>1483</v>
      </c>
      <c r="AB215" s="24" t="s">
        <v>1055</v>
      </c>
      <c r="AC215" s="38" t="s">
        <v>1484</v>
      </c>
      <c r="AD215" s="24"/>
      <c r="AE215" s="24"/>
      <c r="AF215" s="22"/>
      <c r="AG215" s="22"/>
      <c r="AH215" s="22"/>
      <c r="AI215" s="22"/>
      <c r="AJ215" s="23"/>
      <c r="AK215" s="24"/>
      <c r="AL215" s="24"/>
      <c r="AM215" s="24"/>
      <c r="AN215" s="24"/>
      <c r="AO215" s="22"/>
      <c r="AP215" s="14"/>
    </row>
    <row r="216" spans="1:42" ht="20.25" customHeight="1">
      <c r="A216" s="13" t="str">
        <f t="shared" si="222"/>
        <v/>
      </c>
      <c r="B216" s="14"/>
      <c r="C216" s="13"/>
      <c r="D216" s="15" t="str">
        <f t="shared" si="212"/>
        <v>X</v>
      </c>
      <c r="E216" s="15" t="str">
        <f t="shared" ref="E216:F216" si="227">IF(ISBLANK(X216), "", "X")</f>
        <v>X</v>
      </c>
      <c r="F216" s="15" t="str">
        <f t="shared" si="227"/>
        <v/>
      </c>
      <c r="G216" s="24" t="s">
        <v>1485</v>
      </c>
      <c r="H216" s="24"/>
      <c r="I216" s="24" t="s">
        <v>1486</v>
      </c>
      <c r="J216" s="24"/>
      <c r="K216" s="15"/>
      <c r="L216" s="15"/>
      <c r="M216" s="15"/>
      <c r="N216" s="22"/>
      <c r="O216" s="22"/>
      <c r="P216" s="15" t="s">
        <v>54</v>
      </c>
      <c r="Q216" s="22"/>
      <c r="R216" s="76"/>
      <c r="S216" s="76"/>
      <c r="T216" s="76"/>
      <c r="U216" s="76"/>
      <c r="V216" s="24"/>
      <c r="W216" s="24"/>
      <c r="X216" s="31" t="s">
        <v>1487</v>
      </c>
      <c r="Y216" s="24"/>
      <c r="Z216" s="24" t="s">
        <v>1488</v>
      </c>
      <c r="AA216" s="24" t="s">
        <v>1154</v>
      </c>
      <c r="AB216" s="24" t="s">
        <v>674</v>
      </c>
      <c r="AC216" s="38" t="s">
        <v>1489</v>
      </c>
      <c r="AD216" s="24"/>
      <c r="AE216" s="24"/>
      <c r="AF216" s="22"/>
      <c r="AG216" s="22"/>
      <c r="AH216" s="22"/>
      <c r="AI216" s="22"/>
      <c r="AJ216" s="23"/>
      <c r="AK216" s="24"/>
      <c r="AL216" s="24"/>
      <c r="AM216" s="24"/>
      <c r="AN216" s="24"/>
      <c r="AO216" s="22"/>
      <c r="AP216" s="14"/>
    </row>
    <row r="217" spans="1:42" ht="20.25" customHeight="1">
      <c r="A217" s="13" t="str">
        <f t="shared" si="222"/>
        <v/>
      </c>
      <c r="B217" s="26"/>
      <c r="C217" s="27"/>
      <c r="D217" s="15" t="str">
        <f t="shared" si="212"/>
        <v>X</v>
      </c>
      <c r="E217" s="15" t="str">
        <f t="shared" ref="E217:F217" si="228">IF(ISBLANK(X217), "", "X")</f>
        <v/>
      </c>
      <c r="F217" s="15" t="str">
        <f t="shared" si="228"/>
        <v>X</v>
      </c>
      <c r="G217" s="45" t="s">
        <v>1490</v>
      </c>
      <c r="H217" s="45"/>
      <c r="I217" s="45" t="s">
        <v>544</v>
      </c>
      <c r="J217" s="45"/>
      <c r="K217" s="80"/>
      <c r="L217" s="80" t="s">
        <v>54</v>
      </c>
      <c r="M217" s="80" t="s">
        <v>54</v>
      </c>
      <c r="N217" s="33" t="s">
        <v>774</v>
      </c>
      <c r="O217" s="33"/>
      <c r="P217" s="80"/>
      <c r="Q217" s="33"/>
      <c r="R217" s="81">
        <v>36342</v>
      </c>
      <c r="S217" s="81" t="s">
        <v>963</v>
      </c>
      <c r="T217" s="81"/>
      <c r="U217" s="81"/>
      <c r="V217" s="45" t="s">
        <v>1491</v>
      </c>
      <c r="W217" s="45" t="s">
        <v>538</v>
      </c>
      <c r="X217" s="45"/>
      <c r="Y217" s="45" t="s">
        <v>1492</v>
      </c>
      <c r="Z217" s="45" t="s">
        <v>1493</v>
      </c>
      <c r="AA217" s="45" t="s">
        <v>1494</v>
      </c>
      <c r="AB217" s="45" t="s">
        <v>58</v>
      </c>
      <c r="AC217" s="75" t="s">
        <v>1495</v>
      </c>
      <c r="AD217" s="24"/>
      <c r="AE217" s="24"/>
      <c r="AF217" s="22"/>
      <c r="AG217" s="22"/>
      <c r="AH217" s="22"/>
      <c r="AI217" s="22"/>
      <c r="AJ217" s="23"/>
      <c r="AK217" s="24"/>
      <c r="AL217" s="24"/>
      <c r="AM217" s="24"/>
      <c r="AN217" s="24"/>
      <c r="AO217" s="22"/>
      <c r="AP217" s="14"/>
    </row>
    <row r="218" spans="1:42" ht="20.25" hidden="1" customHeight="1">
      <c r="A218" s="13" t="str">
        <f t="shared" si="222"/>
        <v/>
      </c>
      <c r="B218" s="14"/>
      <c r="C218" s="13"/>
      <c r="D218" s="15" t="str">
        <f t="shared" si="212"/>
        <v/>
      </c>
      <c r="E218" s="15" t="str">
        <f t="shared" ref="E218:F218" si="229">IF(ISBLANK(X218), "", "X")</f>
        <v/>
      </c>
      <c r="F218" s="15" t="str">
        <f t="shared" si="229"/>
        <v/>
      </c>
      <c r="G218" s="24" t="s">
        <v>1496</v>
      </c>
      <c r="H218" s="24"/>
      <c r="I218" s="24" t="s">
        <v>1497</v>
      </c>
      <c r="J218" s="24"/>
      <c r="K218" s="15"/>
      <c r="L218" s="15" t="s">
        <v>54</v>
      </c>
      <c r="M218" s="15"/>
      <c r="N218" s="22"/>
      <c r="O218" s="22"/>
      <c r="P218" s="15"/>
      <c r="Q218" s="22"/>
      <c r="R218" s="76"/>
      <c r="S218" s="76"/>
      <c r="T218" s="76"/>
      <c r="U218" s="76"/>
      <c r="V218" s="24"/>
      <c r="W218" s="24"/>
      <c r="X218" s="24"/>
      <c r="Y218" s="24"/>
      <c r="Z218" s="24" t="s">
        <v>1498</v>
      </c>
      <c r="AA218" s="24" t="s">
        <v>1499</v>
      </c>
      <c r="AB218" s="24" t="s">
        <v>1055</v>
      </c>
      <c r="AC218" s="38" t="s">
        <v>1500</v>
      </c>
      <c r="AD218" s="24"/>
      <c r="AE218" s="24"/>
      <c r="AF218" s="22"/>
      <c r="AG218" s="22"/>
      <c r="AH218" s="22"/>
      <c r="AI218" s="22"/>
      <c r="AJ218" s="23"/>
      <c r="AK218" s="24"/>
      <c r="AL218" s="24"/>
      <c r="AM218" s="24"/>
      <c r="AN218" s="24"/>
      <c r="AO218" s="22"/>
      <c r="AP218" s="14"/>
    </row>
    <row r="219" spans="1:42" ht="20.25" customHeight="1">
      <c r="A219" s="13" t="str">
        <f t="shared" si="222"/>
        <v/>
      </c>
      <c r="B219" s="14"/>
      <c r="C219" s="13"/>
      <c r="D219" s="15" t="str">
        <f t="shared" si="212"/>
        <v>X</v>
      </c>
      <c r="E219" s="15" t="str">
        <f t="shared" ref="E219:F219" si="230">IF(ISBLANK(X219), "", "X")</f>
        <v/>
      </c>
      <c r="F219" s="15" t="str">
        <f t="shared" si="230"/>
        <v>X</v>
      </c>
      <c r="G219" s="24" t="s">
        <v>1501</v>
      </c>
      <c r="H219" s="24"/>
      <c r="I219" s="24" t="s">
        <v>1502</v>
      </c>
      <c r="J219" s="24"/>
      <c r="K219" s="15"/>
      <c r="L219" s="15"/>
      <c r="M219" s="15" t="s">
        <v>54</v>
      </c>
      <c r="N219" s="22"/>
      <c r="O219" s="22"/>
      <c r="P219" s="15"/>
      <c r="Q219" s="22"/>
      <c r="R219" s="76"/>
      <c r="S219" s="76"/>
      <c r="T219" s="76"/>
      <c r="U219" s="76"/>
      <c r="V219" s="24"/>
      <c r="W219" s="24"/>
      <c r="X219" s="24"/>
      <c r="Y219" s="31" t="s">
        <v>1503</v>
      </c>
      <c r="Z219" s="24" t="s">
        <v>1504</v>
      </c>
      <c r="AA219" s="24" t="s">
        <v>1505</v>
      </c>
      <c r="AB219" s="24" t="s">
        <v>519</v>
      </c>
      <c r="AC219" s="38" t="s">
        <v>1506</v>
      </c>
      <c r="AD219" s="24"/>
      <c r="AE219" s="24"/>
      <c r="AF219" s="22"/>
      <c r="AG219" s="22"/>
      <c r="AH219" s="22"/>
      <c r="AI219" s="22"/>
      <c r="AJ219" s="23"/>
      <c r="AK219" s="24"/>
      <c r="AL219" s="24"/>
      <c r="AM219" s="24"/>
      <c r="AN219" s="24"/>
      <c r="AO219" s="22"/>
      <c r="AP219" s="14"/>
    </row>
    <row r="220" spans="1:42" ht="20.25" customHeight="1">
      <c r="A220" s="13" t="str">
        <f t="shared" si="222"/>
        <v/>
      </c>
      <c r="B220" s="14"/>
      <c r="C220" s="13"/>
      <c r="D220" s="15" t="str">
        <f t="shared" si="212"/>
        <v>X</v>
      </c>
      <c r="E220" s="15" t="str">
        <f t="shared" ref="E220:F220" si="231">IF(ISBLANK(X220), "", "X")</f>
        <v/>
      </c>
      <c r="F220" s="15" t="str">
        <f t="shared" si="231"/>
        <v>X</v>
      </c>
      <c r="G220" s="24" t="s">
        <v>1507</v>
      </c>
      <c r="H220" s="24"/>
      <c r="I220" s="24" t="s">
        <v>1508</v>
      </c>
      <c r="J220" s="24"/>
      <c r="K220" s="15"/>
      <c r="L220" s="15"/>
      <c r="M220" s="15" t="s">
        <v>54</v>
      </c>
      <c r="N220" s="22"/>
      <c r="O220" s="22"/>
      <c r="P220" s="15"/>
      <c r="Q220" s="22"/>
      <c r="R220" s="76"/>
      <c r="S220" s="76"/>
      <c r="T220" s="76"/>
      <c r="U220" s="76"/>
      <c r="V220" s="24"/>
      <c r="W220" s="24"/>
      <c r="X220" s="24"/>
      <c r="Y220" s="24" t="s">
        <v>1509</v>
      </c>
      <c r="Z220" s="24" t="s">
        <v>1510</v>
      </c>
      <c r="AA220" s="24" t="s">
        <v>627</v>
      </c>
      <c r="AB220" s="24" t="s">
        <v>628</v>
      </c>
      <c r="AC220" s="38" t="s">
        <v>1511</v>
      </c>
      <c r="AD220" s="24"/>
      <c r="AE220" s="24"/>
      <c r="AF220" s="22"/>
      <c r="AG220" s="22"/>
      <c r="AH220" s="22"/>
      <c r="AI220" s="22"/>
      <c r="AJ220" s="23"/>
      <c r="AK220" s="24"/>
      <c r="AL220" s="24"/>
      <c r="AM220" s="24"/>
      <c r="AN220" s="24"/>
      <c r="AO220" s="22"/>
      <c r="AP220" s="14"/>
    </row>
    <row r="221" spans="1:42" ht="20.25" hidden="1" customHeight="1">
      <c r="A221" s="13" t="str">
        <f t="shared" si="222"/>
        <v/>
      </c>
      <c r="B221" s="14"/>
      <c r="C221" s="13"/>
      <c r="D221" s="15" t="str">
        <f t="shared" si="212"/>
        <v/>
      </c>
      <c r="E221" s="15" t="str">
        <f t="shared" ref="E221:F221" si="232">IF(ISBLANK(X221), "", "X")</f>
        <v/>
      </c>
      <c r="F221" s="15" t="str">
        <f t="shared" si="232"/>
        <v/>
      </c>
      <c r="G221" s="24" t="s">
        <v>1512</v>
      </c>
      <c r="H221" s="24"/>
      <c r="I221" s="24" t="s">
        <v>53</v>
      </c>
      <c r="J221" s="24"/>
      <c r="K221" s="15"/>
      <c r="L221" s="15" t="s">
        <v>54</v>
      </c>
      <c r="M221" s="15"/>
      <c r="N221" s="22"/>
      <c r="O221" s="22"/>
      <c r="P221" s="15"/>
      <c r="Q221" s="22"/>
      <c r="R221" s="76"/>
      <c r="S221" s="76"/>
      <c r="T221" s="76"/>
      <c r="U221" s="76"/>
      <c r="V221" s="24"/>
      <c r="W221" s="24"/>
      <c r="X221" s="24"/>
      <c r="Y221" s="24"/>
      <c r="Z221" s="24" t="s">
        <v>1513</v>
      </c>
      <c r="AA221" s="24" t="s">
        <v>1514</v>
      </c>
      <c r="AB221" s="24" t="s">
        <v>58</v>
      </c>
      <c r="AC221" s="38" t="s">
        <v>1515</v>
      </c>
      <c r="AD221" s="24"/>
      <c r="AE221" s="24"/>
      <c r="AF221" s="22"/>
      <c r="AG221" s="22"/>
      <c r="AH221" s="22"/>
      <c r="AI221" s="22"/>
      <c r="AJ221" s="23"/>
      <c r="AK221" s="24"/>
      <c r="AL221" s="24"/>
      <c r="AM221" s="24"/>
      <c r="AN221" s="24"/>
      <c r="AO221" s="22"/>
      <c r="AP221" s="14"/>
    </row>
    <row r="222" spans="1:42" ht="20.25" hidden="1" customHeight="1">
      <c r="A222" s="13" t="str">
        <f t="shared" si="222"/>
        <v/>
      </c>
      <c r="B222" s="14"/>
      <c r="C222" s="13"/>
      <c r="D222" s="15" t="str">
        <f t="shared" si="212"/>
        <v/>
      </c>
      <c r="E222" s="15" t="str">
        <f t="shared" ref="E222:F222" si="233">IF(ISBLANK(X222), "", "X")</f>
        <v/>
      </c>
      <c r="F222" s="15" t="str">
        <f t="shared" si="233"/>
        <v/>
      </c>
      <c r="G222" s="24" t="s">
        <v>1516</v>
      </c>
      <c r="H222" s="24"/>
      <c r="I222" s="24" t="s">
        <v>1517</v>
      </c>
      <c r="J222" s="24"/>
      <c r="K222" s="15"/>
      <c r="L222" s="15"/>
      <c r="M222" s="15" t="s">
        <v>54</v>
      </c>
      <c r="N222" s="22"/>
      <c r="O222" s="22"/>
      <c r="P222" s="15"/>
      <c r="Q222" s="22"/>
      <c r="R222" s="76"/>
      <c r="S222" s="76"/>
      <c r="T222" s="76"/>
      <c r="U222" s="76"/>
      <c r="V222" s="24"/>
      <c r="W222" s="24"/>
      <c r="X222" s="24"/>
      <c r="Y222" s="24"/>
      <c r="Z222" s="24" t="s">
        <v>1518</v>
      </c>
      <c r="AA222" s="24" t="s">
        <v>1519</v>
      </c>
      <c r="AB222" s="24" t="s">
        <v>976</v>
      </c>
      <c r="AC222" s="38" t="s">
        <v>1520</v>
      </c>
      <c r="AD222" s="24"/>
      <c r="AE222" s="24"/>
      <c r="AF222" s="22"/>
      <c r="AG222" s="22"/>
      <c r="AH222" s="22"/>
      <c r="AI222" s="22"/>
      <c r="AJ222" s="23"/>
      <c r="AK222" s="24"/>
      <c r="AL222" s="24"/>
      <c r="AM222" s="24"/>
      <c r="AN222" s="24"/>
      <c r="AO222" s="22"/>
      <c r="AP222" s="14"/>
    </row>
    <row r="223" spans="1:42" ht="20.25" customHeight="1">
      <c r="A223" s="13" t="str">
        <f t="shared" si="222"/>
        <v/>
      </c>
      <c r="B223" s="14"/>
      <c r="C223" s="13"/>
      <c r="D223" s="15" t="str">
        <f t="shared" si="212"/>
        <v>X</v>
      </c>
      <c r="E223" s="15" t="str">
        <f t="shared" ref="E223:F223" si="234">IF(ISBLANK(X223), "", "X")</f>
        <v/>
      </c>
      <c r="F223" s="15" t="str">
        <f t="shared" si="234"/>
        <v>X</v>
      </c>
      <c r="G223" s="24" t="s">
        <v>1521</v>
      </c>
      <c r="H223" s="24"/>
      <c r="I223" s="24" t="s">
        <v>1522</v>
      </c>
      <c r="J223" s="24"/>
      <c r="K223" s="15"/>
      <c r="L223" s="15"/>
      <c r="M223" s="15" t="s">
        <v>54</v>
      </c>
      <c r="N223" s="22"/>
      <c r="O223" s="22"/>
      <c r="P223" s="15"/>
      <c r="Q223" s="22"/>
      <c r="R223" s="76"/>
      <c r="S223" s="76"/>
      <c r="T223" s="76"/>
      <c r="U223" s="76"/>
      <c r="V223" s="24"/>
      <c r="W223" s="24"/>
      <c r="X223" s="24"/>
      <c r="Y223" s="24" t="s">
        <v>1523</v>
      </c>
      <c r="Z223" s="24" t="s">
        <v>1524</v>
      </c>
      <c r="AA223" s="24" t="s">
        <v>1525</v>
      </c>
      <c r="AB223" s="24" t="s">
        <v>1526</v>
      </c>
      <c r="AC223" s="38" t="s">
        <v>1527</v>
      </c>
      <c r="AD223" s="24"/>
      <c r="AE223" s="24"/>
      <c r="AF223" s="22"/>
      <c r="AG223" s="22"/>
      <c r="AH223" s="22"/>
      <c r="AI223" s="22"/>
      <c r="AJ223" s="23"/>
      <c r="AK223" s="24"/>
      <c r="AL223" s="24"/>
      <c r="AM223" s="24"/>
      <c r="AN223" s="24"/>
      <c r="AO223" s="22"/>
      <c r="AP223" s="14"/>
    </row>
    <row r="224" spans="1:42" ht="20.25" customHeight="1">
      <c r="A224" s="13"/>
      <c r="B224" s="14"/>
      <c r="C224" s="13"/>
      <c r="D224" s="15" t="str">
        <f t="shared" si="212"/>
        <v>X</v>
      </c>
      <c r="E224" s="15" t="str">
        <f t="shared" ref="E224:F224" si="235">IF(ISBLANK(X224), "", "X")</f>
        <v>X</v>
      </c>
      <c r="F224" s="15" t="str">
        <f t="shared" si="235"/>
        <v/>
      </c>
      <c r="G224" s="24" t="s">
        <v>1528</v>
      </c>
      <c r="H224" s="24"/>
      <c r="I224" s="24" t="s">
        <v>1529</v>
      </c>
      <c r="J224" s="24"/>
      <c r="K224" s="15"/>
      <c r="L224" s="15"/>
      <c r="M224" s="15"/>
      <c r="N224" s="22"/>
      <c r="O224" s="22"/>
      <c r="P224" s="15" t="s">
        <v>54</v>
      </c>
      <c r="Q224" s="22"/>
      <c r="R224" s="76"/>
      <c r="S224" s="76"/>
      <c r="T224" s="76"/>
      <c r="U224" s="76"/>
      <c r="V224" s="24"/>
      <c r="W224" s="24"/>
      <c r="X224" s="31" t="s">
        <v>1530</v>
      </c>
      <c r="Y224" s="24"/>
      <c r="Z224" s="24" t="s">
        <v>1531</v>
      </c>
      <c r="AA224" s="24" t="s">
        <v>1532</v>
      </c>
      <c r="AB224" s="24" t="s">
        <v>569</v>
      </c>
      <c r="AC224" s="38" t="s">
        <v>1533</v>
      </c>
      <c r="AD224" s="24"/>
      <c r="AE224" s="24"/>
      <c r="AF224" s="22"/>
      <c r="AG224" s="22"/>
      <c r="AH224" s="22"/>
      <c r="AI224" s="22"/>
      <c r="AJ224" s="23"/>
      <c r="AK224" s="24"/>
      <c r="AL224" s="24"/>
      <c r="AM224" s="24"/>
      <c r="AN224" s="24"/>
      <c r="AO224" s="22"/>
      <c r="AP224" s="14"/>
    </row>
    <row r="225" spans="1:43" ht="20.25" customHeight="1">
      <c r="A225" s="13"/>
      <c r="B225" s="14"/>
      <c r="C225" s="13"/>
      <c r="D225" s="15" t="str">
        <f t="shared" si="212"/>
        <v>X</v>
      </c>
      <c r="E225" s="15" t="str">
        <f t="shared" ref="E225:F225" si="236">IF(ISBLANK(X225), "", "X")</f>
        <v>X</v>
      </c>
      <c r="F225" s="15" t="str">
        <f t="shared" si="236"/>
        <v/>
      </c>
      <c r="G225" s="24" t="s">
        <v>1528</v>
      </c>
      <c r="H225" s="24"/>
      <c r="I225" s="24" t="s">
        <v>1534</v>
      </c>
      <c r="J225" s="24"/>
      <c r="K225" s="15"/>
      <c r="L225" s="15"/>
      <c r="M225" s="15"/>
      <c r="N225" s="22"/>
      <c r="O225" s="22"/>
      <c r="P225" s="15" t="s">
        <v>54</v>
      </c>
      <c r="Q225" s="22"/>
      <c r="R225" s="76"/>
      <c r="S225" s="76"/>
      <c r="T225" s="76"/>
      <c r="U225" s="76"/>
      <c r="V225" s="24"/>
      <c r="W225" s="24" t="s">
        <v>377</v>
      </c>
      <c r="X225" s="31" t="s">
        <v>1535</v>
      </c>
      <c r="Y225" s="24"/>
      <c r="Z225" s="24" t="s">
        <v>1536</v>
      </c>
      <c r="AA225" s="24" t="s">
        <v>1537</v>
      </c>
      <c r="AB225" s="24" t="s">
        <v>1538</v>
      </c>
      <c r="AC225" s="38"/>
      <c r="AD225" s="24"/>
      <c r="AE225" s="24"/>
      <c r="AF225" s="22"/>
      <c r="AG225" s="22"/>
      <c r="AH225" s="22"/>
      <c r="AI225" s="22"/>
      <c r="AJ225" s="23"/>
      <c r="AK225" s="24"/>
      <c r="AL225" s="24"/>
      <c r="AM225" s="24"/>
      <c r="AN225" s="24"/>
      <c r="AO225" s="22"/>
      <c r="AP225" s="14"/>
    </row>
    <row r="226" spans="1:43" ht="20.25" customHeight="1">
      <c r="A226" s="13" t="str">
        <f t="shared" ref="A226:A248" si="237">IF(COUNTIF($G$3:$G$472,G226)&gt;1,"Duplicate","")</f>
        <v/>
      </c>
      <c r="B226" s="14"/>
      <c r="C226" s="13"/>
      <c r="D226" s="15" t="str">
        <f t="shared" si="212"/>
        <v>X</v>
      </c>
      <c r="E226" s="15" t="str">
        <f t="shared" ref="E226:F226" si="238">IF(ISBLANK(X226), "", "X")</f>
        <v/>
      </c>
      <c r="F226" s="15" t="str">
        <f t="shared" si="238"/>
        <v>X</v>
      </c>
      <c r="G226" s="24" t="s">
        <v>1539</v>
      </c>
      <c r="H226" s="24"/>
      <c r="I226" s="24" t="s">
        <v>420</v>
      </c>
      <c r="J226" s="24" t="s">
        <v>50</v>
      </c>
      <c r="K226" s="15"/>
      <c r="L226" s="15"/>
      <c r="M226" s="15" t="s">
        <v>54</v>
      </c>
      <c r="N226" s="22" t="s">
        <v>85</v>
      </c>
      <c r="O226" s="22"/>
      <c r="P226" s="15"/>
      <c r="Q226" s="22"/>
      <c r="R226" s="79"/>
      <c r="S226" s="79"/>
      <c r="T226" s="79">
        <v>40725</v>
      </c>
      <c r="U226" s="79">
        <v>41090</v>
      </c>
      <c r="V226" s="24" t="s">
        <v>1540</v>
      </c>
      <c r="W226" s="24" t="s">
        <v>1541</v>
      </c>
      <c r="X226" s="24"/>
      <c r="Y226" s="31" t="s">
        <v>1542</v>
      </c>
      <c r="Z226" s="24" t="s">
        <v>1543</v>
      </c>
      <c r="AA226" s="24" t="s">
        <v>1544</v>
      </c>
      <c r="AB226" s="24" t="s">
        <v>80</v>
      </c>
      <c r="AC226" s="38" t="s">
        <v>1545</v>
      </c>
      <c r="AD226" s="24"/>
      <c r="AE226" s="24" t="s">
        <v>1546</v>
      </c>
      <c r="AF226" s="22" t="s">
        <v>1547</v>
      </c>
      <c r="AG226" s="22" t="s">
        <v>1543</v>
      </c>
      <c r="AH226" s="22" t="s">
        <v>1544</v>
      </c>
      <c r="AI226" s="22" t="s">
        <v>80</v>
      </c>
      <c r="AJ226" s="23" t="s">
        <v>1545</v>
      </c>
      <c r="AK226" s="24"/>
      <c r="AL226" s="24"/>
      <c r="AM226" s="24"/>
      <c r="AN226" s="38"/>
      <c r="AO226" s="22"/>
      <c r="AP226" s="14"/>
    </row>
    <row r="227" spans="1:43" ht="20.25" customHeight="1">
      <c r="A227" s="13" t="str">
        <f t="shared" si="237"/>
        <v/>
      </c>
      <c r="B227" s="14"/>
      <c r="C227" s="13"/>
      <c r="D227" s="15" t="str">
        <f t="shared" si="212"/>
        <v>X</v>
      </c>
      <c r="E227" s="15" t="str">
        <f t="shared" ref="E227:F227" si="239">IF(ISBLANK(X227), "", "X")</f>
        <v/>
      </c>
      <c r="F227" s="15" t="str">
        <f t="shared" si="239"/>
        <v>X</v>
      </c>
      <c r="G227" s="24" t="s">
        <v>1548</v>
      </c>
      <c r="H227" s="24"/>
      <c r="I227" s="24" t="s">
        <v>428</v>
      </c>
      <c r="J227" s="24"/>
      <c r="K227" s="15"/>
      <c r="L227" s="15"/>
      <c r="M227" s="15" t="s">
        <v>54</v>
      </c>
      <c r="N227" s="22" t="s">
        <v>536</v>
      </c>
      <c r="O227" s="22"/>
      <c r="P227" s="15"/>
      <c r="Q227" s="22"/>
      <c r="R227" s="79"/>
      <c r="S227" s="79"/>
      <c r="T227" s="79">
        <v>40725</v>
      </c>
      <c r="U227" s="79">
        <v>40908</v>
      </c>
      <c r="V227" s="24"/>
      <c r="W227" s="24"/>
      <c r="X227" s="24"/>
      <c r="Y227" s="45" t="s">
        <v>1549</v>
      </c>
      <c r="Z227" s="24" t="s">
        <v>1550</v>
      </c>
      <c r="AA227" s="24" t="s">
        <v>1551</v>
      </c>
      <c r="AB227" s="24" t="s">
        <v>58</v>
      </c>
      <c r="AC227" s="38" t="s">
        <v>1552</v>
      </c>
      <c r="AD227" s="24"/>
      <c r="AE227" s="24"/>
      <c r="AF227" s="22" t="s">
        <v>1553</v>
      </c>
      <c r="AG227" s="22" t="s">
        <v>1554</v>
      </c>
      <c r="AH227" s="22" t="s">
        <v>1555</v>
      </c>
      <c r="AI227" s="22" t="s">
        <v>58</v>
      </c>
      <c r="AJ227" s="23" t="s">
        <v>1556</v>
      </c>
      <c r="AK227" s="24"/>
      <c r="AL227" s="24"/>
      <c r="AM227" s="24"/>
      <c r="AN227" s="24"/>
      <c r="AO227" s="22"/>
      <c r="AP227" s="65">
        <v>41912</v>
      </c>
    </row>
    <row r="228" spans="1:43" ht="20.25" hidden="1" customHeight="1">
      <c r="A228" s="13" t="str">
        <f t="shared" si="237"/>
        <v/>
      </c>
      <c r="B228" s="14"/>
      <c r="C228" s="13"/>
      <c r="D228" s="15" t="str">
        <f t="shared" si="212"/>
        <v/>
      </c>
      <c r="E228" s="15" t="str">
        <f t="shared" ref="E228:F228" si="240">IF(ISBLANK(X228), "", "X")</f>
        <v/>
      </c>
      <c r="F228" s="15" t="str">
        <f t="shared" si="240"/>
        <v/>
      </c>
      <c r="G228" s="24" t="s">
        <v>1557</v>
      </c>
      <c r="H228" s="24"/>
      <c r="I228" s="24" t="s">
        <v>1480</v>
      </c>
      <c r="J228" s="24"/>
      <c r="K228" s="15"/>
      <c r="L228" s="15" t="s">
        <v>54</v>
      </c>
      <c r="M228" s="15"/>
      <c r="N228" s="22"/>
      <c r="O228" s="22"/>
      <c r="P228" s="15"/>
      <c r="Q228" s="22"/>
      <c r="R228" s="76"/>
      <c r="S228" s="76"/>
      <c r="T228" s="76"/>
      <c r="U228" s="76"/>
      <c r="V228" s="24"/>
      <c r="W228" s="24"/>
      <c r="X228" s="24"/>
      <c r="Y228" s="24"/>
      <c r="Z228" s="24" t="s">
        <v>1558</v>
      </c>
      <c r="AA228" s="24" t="s">
        <v>1559</v>
      </c>
      <c r="AB228" s="24" t="s">
        <v>58</v>
      </c>
      <c r="AC228" s="38" t="s">
        <v>1560</v>
      </c>
      <c r="AD228" s="24"/>
      <c r="AE228" s="24"/>
      <c r="AF228" s="22"/>
      <c r="AG228" s="22"/>
      <c r="AH228" s="22"/>
      <c r="AI228" s="22"/>
      <c r="AJ228" s="23"/>
      <c r="AK228" s="24"/>
      <c r="AL228" s="24"/>
      <c r="AM228" s="24"/>
      <c r="AN228" s="24"/>
      <c r="AO228" s="22"/>
      <c r="AP228" s="14"/>
    </row>
    <row r="229" spans="1:43" ht="20.25" hidden="1" customHeight="1">
      <c r="A229" s="13" t="str">
        <f t="shared" si="237"/>
        <v/>
      </c>
      <c r="B229" s="14"/>
      <c r="C229" s="13"/>
      <c r="D229" s="15" t="str">
        <f t="shared" si="212"/>
        <v/>
      </c>
      <c r="E229" s="15" t="str">
        <f t="shared" ref="E229:F229" si="241">IF(ISBLANK(X229), "", "X")</f>
        <v/>
      </c>
      <c r="F229" s="15" t="str">
        <f t="shared" si="241"/>
        <v/>
      </c>
      <c r="G229" s="24" t="s">
        <v>1561</v>
      </c>
      <c r="H229" s="24"/>
      <c r="I229" s="24" t="s">
        <v>428</v>
      </c>
      <c r="J229" s="24"/>
      <c r="K229" s="15"/>
      <c r="L229" s="15"/>
      <c r="M229" s="15" t="s">
        <v>54</v>
      </c>
      <c r="N229" s="22"/>
      <c r="O229" s="22"/>
      <c r="P229" s="15"/>
      <c r="Q229" s="22"/>
      <c r="R229" s="76"/>
      <c r="S229" s="76"/>
      <c r="T229" s="76"/>
      <c r="U229" s="76"/>
      <c r="V229" s="24"/>
      <c r="W229" s="24"/>
      <c r="X229" s="24"/>
      <c r="Y229" s="24"/>
      <c r="Z229" s="24" t="s">
        <v>1562</v>
      </c>
      <c r="AA229" s="16" t="s">
        <v>1563</v>
      </c>
      <c r="AB229" s="16" t="s">
        <v>58</v>
      </c>
      <c r="AC229" s="38" t="s">
        <v>1564</v>
      </c>
      <c r="AD229" s="16"/>
      <c r="AE229" s="24"/>
      <c r="AF229" s="22"/>
      <c r="AG229" s="22"/>
      <c r="AH229" s="22"/>
      <c r="AI229" s="22"/>
      <c r="AJ229" s="23"/>
      <c r="AK229" s="24"/>
      <c r="AL229" s="24"/>
      <c r="AM229" s="24"/>
      <c r="AN229" s="24"/>
      <c r="AO229" s="22"/>
      <c r="AP229" s="14"/>
    </row>
    <row r="230" spans="1:43" ht="20.25" customHeight="1">
      <c r="A230" s="13" t="str">
        <f t="shared" si="237"/>
        <v/>
      </c>
      <c r="B230" s="14"/>
      <c r="C230" s="13"/>
      <c r="D230" s="15" t="str">
        <f t="shared" si="212"/>
        <v>X</v>
      </c>
      <c r="E230" s="15" t="str">
        <f t="shared" ref="E230:F230" si="242">IF(ISBLANK(X230), "", "X")</f>
        <v/>
      </c>
      <c r="F230" s="15" t="str">
        <f t="shared" si="242"/>
        <v>X</v>
      </c>
      <c r="G230" s="24" t="s">
        <v>1565</v>
      </c>
      <c r="H230" s="24"/>
      <c r="I230" s="24" t="s">
        <v>572</v>
      </c>
      <c r="J230" s="24"/>
      <c r="K230" s="15"/>
      <c r="L230" s="15"/>
      <c r="M230" s="15" t="s">
        <v>54</v>
      </c>
      <c r="N230" s="22" t="s">
        <v>85</v>
      </c>
      <c r="O230" s="22"/>
      <c r="P230" s="15" t="s">
        <v>54</v>
      </c>
      <c r="Q230" s="22" t="s">
        <v>85</v>
      </c>
      <c r="R230" s="79"/>
      <c r="S230" s="79"/>
      <c r="T230" s="79">
        <v>41091</v>
      </c>
      <c r="U230" s="79">
        <v>41424</v>
      </c>
      <c r="V230" s="24" t="s">
        <v>386</v>
      </c>
      <c r="W230" s="24"/>
      <c r="X230" s="24"/>
      <c r="Y230" s="31" t="s">
        <v>1566</v>
      </c>
      <c r="Z230" s="24" t="s">
        <v>1567</v>
      </c>
      <c r="AA230" s="24" t="s">
        <v>69</v>
      </c>
      <c r="AB230" s="24" t="s">
        <v>58</v>
      </c>
      <c r="AC230" s="38" t="s">
        <v>1568</v>
      </c>
      <c r="AD230" s="24"/>
      <c r="AE230" s="24" t="s">
        <v>395</v>
      </c>
      <c r="AF230" s="22"/>
      <c r="AG230" s="22"/>
      <c r="AH230" s="22"/>
      <c r="AI230" s="22"/>
      <c r="AJ230" s="23"/>
      <c r="AK230" s="24"/>
      <c r="AL230" s="24"/>
      <c r="AM230" s="24"/>
      <c r="AN230" s="38"/>
      <c r="AO230" s="22"/>
      <c r="AP230" s="14"/>
    </row>
    <row r="231" spans="1:43" ht="20.25" customHeight="1">
      <c r="A231" s="13" t="str">
        <f t="shared" si="237"/>
        <v/>
      </c>
      <c r="B231" s="14"/>
      <c r="C231" s="13"/>
      <c r="D231" s="15" t="str">
        <f t="shared" si="212"/>
        <v>X</v>
      </c>
      <c r="E231" s="15" t="str">
        <f t="shared" ref="E231:F231" si="243">IF(ISBLANK(X231), "", "X")</f>
        <v/>
      </c>
      <c r="F231" s="15" t="str">
        <f t="shared" si="243"/>
        <v>X</v>
      </c>
      <c r="G231" s="24" t="s">
        <v>1569</v>
      </c>
      <c r="H231" s="24"/>
      <c r="I231" s="24" t="s">
        <v>385</v>
      </c>
      <c r="J231" s="24"/>
      <c r="K231" s="15"/>
      <c r="L231" s="15" t="s">
        <v>54</v>
      </c>
      <c r="M231" s="15" t="s">
        <v>54</v>
      </c>
      <c r="N231" s="22" t="s">
        <v>85</v>
      </c>
      <c r="O231" s="22"/>
      <c r="P231" s="15"/>
      <c r="Q231" s="22"/>
      <c r="R231" s="79">
        <v>39630</v>
      </c>
      <c r="S231" s="79">
        <v>41090</v>
      </c>
      <c r="T231" s="79">
        <v>41091</v>
      </c>
      <c r="U231" s="79">
        <v>41455</v>
      </c>
      <c r="V231" s="24" t="s">
        <v>386</v>
      </c>
      <c r="W231" s="24"/>
      <c r="X231" s="24"/>
      <c r="Y231" s="24" t="s">
        <v>1570</v>
      </c>
      <c r="Z231" s="24" t="s">
        <v>1567</v>
      </c>
      <c r="AA231" s="24" t="s">
        <v>69</v>
      </c>
      <c r="AB231" s="24" t="s">
        <v>58</v>
      </c>
      <c r="AC231" s="38" t="s">
        <v>1568</v>
      </c>
      <c r="AD231" s="24"/>
      <c r="AE231" s="24" t="s">
        <v>395</v>
      </c>
      <c r="AF231" s="22" t="s">
        <v>1571</v>
      </c>
      <c r="AG231" s="22"/>
      <c r="AH231" s="22"/>
      <c r="AI231" s="22"/>
      <c r="AJ231" s="23"/>
      <c r="AK231" s="24"/>
      <c r="AL231" s="24"/>
      <c r="AM231" s="24"/>
      <c r="AN231" s="38"/>
      <c r="AO231" s="82" t="str">
        <f>HYPERLINK("http://www.linkedin.com/pub/doug-kitchin/82/5b5/334","www.linkedin.com/pub/doug-kitchin/82/5b5/334")</f>
        <v>www.linkedin.com/pub/doug-kitchin/82/5b5/334</v>
      </c>
      <c r="AP231" s="65">
        <v>41912</v>
      </c>
    </row>
    <row r="232" spans="1:43" ht="20.25" hidden="1" customHeight="1">
      <c r="A232" s="13" t="str">
        <f t="shared" si="237"/>
        <v/>
      </c>
      <c r="B232" s="14"/>
      <c r="C232" s="13"/>
      <c r="D232" s="15" t="str">
        <f t="shared" si="212"/>
        <v/>
      </c>
      <c r="E232" s="15" t="str">
        <f t="shared" ref="E232:F232" si="244">IF(ISBLANK(X232), "", "X")</f>
        <v/>
      </c>
      <c r="F232" s="15" t="str">
        <f t="shared" si="244"/>
        <v/>
      </c>
      <c r="G232" s="24" t="s">
        <v>1572</v>
      </c>
      <c r="H232" s="24"/>
      <c r="I232" s="24" t="s">
        <v>1573</v>
      </c>
      <c r="J232" s="24"/>
      <c r="K232" s="15"/>
      <c r="L232" s="15"/>
      <c r="M232" s="15" t="s">
        <v>54</v>
      </c>
      <c r="N232" s="22"/>
      <c r="O232" s="22"/>
      <c r="P232" s="15"/>
      <c r="Q232" s="22"/>
      <c r="R232" s="76"/>
      <c r="S232" s="76"/>
      <c r="T232" s="76"/>
      <c r="U232" s="76"/>
      <c r="V232" s="24"/>
      <c r="W232" s="24"/>
      <c r="X232" s="24"/>
      <c r="Y232" s="24"/>
      <c r="Z232" s="24" t="s">
        <v>1574</v>
      </c>
      <c r="AA232" s="24" t="s">
        <v>1514</v>
      </c>
      <c r="AB232" s="24" t="s">
        <v>58</v>
      </c>
      <c r="AC232" s="38" t="s">
        <v>1515</v>
      </c>
      <c r="AD232" s="24"/>
      <c r="AE232" s="24"/>
      <c r="AF232" s="22"/>
      <c r="AG232" s="22"/>
      <c r="AH232" s="22"/>
      <c r="AI232" s="22"/>
      <c r="AJ232" s="23"/>
      <c r="AK232" s="24"/>
      <c r="AL232" s="24"/>
      <c r="AM232" s="24"/>
      <c r="AN232" s="24"/>
      <c r="AO232" s="22"/>
      <c r="AP232" s="65">
        <v>41912</v>
      </c>
    </row>
    <row r="233" spans="1:43" ht="20.25" customHeight="1">
      <c r="A233" s="13" t="str">
        <f t="shared" si="237"/>
        <v/>
      </c>
      <c r="B233" s="26"/>
      <c r="C233" s="27"/>
      <c r="D233" s="15" t="str">
        <f t="shared" si="212"/>
        <v>X</v>
      </c>
      <c r="E233" s="15" t="str">
        <f t="shared" ref="E233:F233" si="245">IF(ISBLANK(X233), "", "X")</f>
        <v/>
      </c>
      <c r="F233" s="15" t="str">
        <f t="shared" si="245"/>
        <v>X</v>
      </c>
      <c r="G233" s="45" t="s">
        <v>1575</v>
      </c>
      <c r="H233" s="45"/>
      <c r="I233" s="45" t="s">
        <v>1320</v>
      </c>
      <c r="J233" s="45"/>
      <c r="K233" s="80"/>
      <c r="L233" s="80" t="s">
        <v>54</v>
      </c>
      <c r="M233" s="80"/>
      <c r="N233" s="33" t="s">
        <v>313</v>
      </c>
      <c r="O233" s="33"/>
      <c r="P233" s="80"/>
      <c r="Q233" s="33"/>
      <c r="R233" s="81" t="s">
        <v>352</v>
      </c>
      <c r="S233" s="81" t="s">
        <v>600</v>
      </c>
      <c r="T233" s="81"/>
      <c r="U233" s="81"/>
      <c r="V233" s="45" t="s">
        <v>1576</v>
      </c>
      <c r="W233" s="45" t="s">
        <v>1577</v>
      </c>
      <c r="X233" s="45"/>
      <c r="Y233" s="45" t="s">
        <v>1578</v>
      </c>
      <c r="Z233" s="45" t="s">
        <v>1579</v>
      </c>
      <c r="AA233" s="45" t="s">
        <v>1298</v>
      </c>
      <c r="AB233" s="45" t="s">
        <v>367</v>
      </c>
      <c r="AC233" s="75" t="s">
        <v>1580</v>
      </c>
      <c r="AD233" s="24"/>
      <c r="AE233" s="24"/>
      <c r="AF233" s="22"/>
      <c r="AG233" s="22"/>
      <c r="AH233" s="22"/>
      <c r="AI233" s="22"/>
      <c r="AJ233" s="23"/>
      <c r="AK233" s="24"/>
      <c r="AL233" s="24"/>
      <c r="AM233" s="24"/>
      <c r="AN233" s="24"/>
      <c r="AO233" s="22"/>
      <c r="AP233" s="14"/>
    </row>
    <row r="234" spans="1:43" ht="20.25" hidden="1" customHeight="1">
      <c r="A234" s="13" t="str">
        <f t="shared" si="237"/>
        <v/>
      </c>
      <c r="B234" s="14"/>
      <c r="C234" s="13"/>
      <c r="D234" s="15" t="s">
        <v>292</v>
      </c>
      <c r="E234" s="15"/>
      <c r="F234" s="15" t="s">
        <v>292</v>
      </c>
      <c r="G234" s="24" t="s">
        <v>1581</v>
      </c>
      <c r="H234" s="24"/>
      <c r="I234" s="24" t="s">
        <v>1026</v>
      </c>
      <c r="J234" s="24"/>
      <c r="K234" s="15"/>
      <c r="L234" s="15"/>
      <c r="M234" s="15" t="s">
        <v>292</v>
      </c>
      <c r="N234" s="22" t="s">
        <v>774</v>
      </c>
      <c r="O234" s="22"/>
      <c r="P234" s="15"/>
      <c r="Q234" s="22"/>
      <c r="R234" s="76"/>
      <c r="S234" s="76"/>
      <c r="T234" s="76">
        <v>41821</v>
      </c>
      <c r="U234" s="76">
        <v>42185</v>
      </c>
      <c r="V234" s="24" t="s">
        <v>1582</v>
      </c>
      <c r="W234" s="24" t="s">
        <v>313</v>
      </c>
      <c r="X234" s="24"/>
      <c r="Y234" s="24" t="s">
        <v>1583</v>
      </c>
      <c r="Z234" s="24" t="s">
        <v>1584</v>
      </c>
      <c r="AA234" s="24" t="s">
        <v>1585</v>
      </c>
      <c r="AB234" s="24" t="s">
        <v>569</v>
      </c>
      <c r="AC234" s="38" t="s">
        <v>1586</v>
      </c>
      <c r="AD234" s="24"/>
      <c r="AE234" s="24" t="s">
        <v>1587</v>
      </c>
      <c r="AF234" s="22" t="s">
        <v>1588</v>
      </c>
      <c r="AG234" s="22"/>
      <c r="AH234" s="22"/>
      <c r="AI234" s="22"/>
      <c r="AJ234" s="23"/>
      <c r="AK234" s="24"/>
      <c r="AL234" s="24"/>
      <c r="AM234" s="24"/>
      <c r="AN234" s="24"/>
      <c r="AO234" s="22"/>
      <c r="AP234" s="14"/>
      <c r="AQ234" s="114"/>
    </row>
    <row r="235" spans="1:43" ht="20.25" hidden="1" customHeight="1">
      <c r="A235" s="13" t="str">
        <f t="shared" si="237"/>
        <v/>
      </c>
      <c r="B235" s="14"/>
      <c r="C235" s="13"/>
      <c r="D235" s="15" t="str">
        <f t="shared" ref="D235:D255" si="246">IF(AND(ISBLANK(X235),ISBLANK(Y235)), "", "X")</f>
        <v/>
      </c>
      <c r="E235" s="15" t="str">
        <f t="shared" ref="E235:F235" si="247">IF(ISBLANK(X235), "", "X")</f>
        <v/>
      </c>
      <c r="F235" s="15" t="str">
        <f t="shared" si="247"/>
        <v/>
      </c>
      <c r="G235" s="24" t="s">
        <v>1589</v>
      </c>
      <c r="H235" s="24"/>
      <c r="I235" s="24" t="s">
        <v>681</v>
      </c>
      <c r="J235" s="24"/>
      <c r="K235" s="15"/>
      <c r="L235" s="15"/>
      <c r="M235" s="15" t="s">
        <v>54</v>
      </c>
      <c r="N235" s="22"/>
      <c r="O235" s="22"/>
      <c r="P235" s="15"/>
      <c r="Q235" s="22"/>
      <c r="R235" s="76"/>
      <c r="S235" s="76"/>
      <c r="T235" s="76"/>
      <c r="U235" s="76"/>
      <c r="V235" s="24"/>
      <c r="W235" s="24"/>
      <c r="X235" s="24"/>
      <c r="Y235" s="24"/>
      <c r="Z235" s="24" t="s">
        <v>1590</v>
      </c>
      <c r="AA235" s="24" t="s">
        <v>1591</v>
      </c>
      <c r="AB235" s="24" t="s">
        <v>172</v>
      </c>
      <c r="AC235" s="38" t="s">
        <v>1592</v>
      </c>
      <c r="AD235" s="24"/>
      <c r="AE235" s="24"/>
      <c r="AF235" s="22"/>
      <c r="AG235" s="22"/>
      <c r="AH235" s="22"/>
      <c r="AI235" s="22"/>
      <c r="AJ235" s="23"/>
      <c r="AK235" s="24"/>
      <c r="AL235" s="24"/>
      <c r="AM235" s="24"/>
      <c r="AN235" s="24"/>
      <c r="AO235" s="22"/>
      <c r="AP235" s="14"/>
    </row>
    <row r="236" spans="1:43" ht="20.25" hidden="1" customHeight="1">
      <c r="A236" s="13" t="str">
        <f t="shared" si="237"/>
        <v/>
      </c>
      <c r="B236" s="14"/>
      <c r="C236" s="13"/>
      <c r="D236" s="15" t="str">
        <f t="shared" si="246"/>
        <v/>
      </c>
      <c r="E236" s="15" t="str">
        <f t="shared" ref="E236:F236" si="248">IF(ISBLANK(X236), "", "X")</f>
        <v/>
      </c>
      <c r="F236" s="15" t="str">
        <f t="shared" si="248"/>
        <v/>
      </c>
      <c r="G236" s="24" t="s">
        <v>1593</v>
      </c>
      <c r="H236" s="24"/>
      <c r="I236" s="24" t="s">
        <v>1594</v>
      </c>
      <c r="J236" s="24"/>
      <c r="K236" s="15"/>
      <c r="L236" s="15" t="s">
        <v>54</v>
      </c>
      <c r="M236" s="15"/>
      <c r="N236" s="22"/>
      <c r="O236" s="22"/>
      <c r="P236" s="15"/>
      <c r="Q236" s="22"/>
      <c r="R236" s="76"/>
      <c r="S236" s="76"/>
      <c r="T236" s="76"/>
      <c r="U236" s="76"/>
      <c r="V236" s="24"/>
      <c r="W236" s="24"/>
      <c r="X236" s="24"/>
      <c r="Y236" s="24"/>
      <c r="Z236" s="24" t="s">
        <v>1595</v>
      </c>
      <c r="AA236" s="24" t="s">
        <v>1395</v>
      </c>
      <c r="AB236" s="24" t="s">
        <v>246</v>
      </c>
      <c r="AC236" s="38" t="s">
        <v>1396</v>
      </c>
      <c r="AD236" s="24"/>
      <c r="AE236" s="24"/>
      <c r="AF236" s="22"/>
      <c r="AG236" s="22"/>
      <c r="AH236" s="22"/>
      <c r="AI236" s="22"/>
      <c r="AJ236" s="23"/>
      <c r="AK236" s="24"/>
      <c r="AL236" s="24"/>
      <c r="AM236" s="24"/>
      <c r="AN236" s="24"/>
      <c r="AO236" s="22"/>
      <c r="AP236" s="14"/>
    </row>
    <row r="237" spans="1:43" ht="20.25" customHeight="1">
      <c r="A237" s="13" t="str">
        <f t="shared" si="237"/>
        <v/>
      </c>
      <c r="B237" s="14" t="s">
        <v>1596</v>
      </c>
      <c r="C237" s="13"/>
      <c r="D237" s="15" t="str">
        <f t="shared" si="246"/>
        <v>X</v>
      </c>
      <c r="E237" s="15" t="str">
        <f t="shared" ref="E237:F237" si="249">IF(ISBLANK(X237), "", "X")</f>
        <v>X</v>
      </c>
      <c r="F237" s="15" t="str">
        <f t="shared" si="249"/>
        <v/>
      </c>
      <c r="G237" s="24" t="s">
        <v>1597</v>
      </c>
      <c r="H237" s="24"/>
      <c r="I237" s="24" t="s">
        <v>1598</v>
      </c>
      <c r="J237" s="24"/>
      <c r="K237" s="15"/>
      <c r="L237" s="15"/>
      <c r="M237" s="15"/>
      <c r="N237" s="22"/>
      <c r="O237" s="22"/>
      <c r="P237" s="15" t="s">
        <v>54</v>
      </c>
      <c r="Q237" s="22" t="s">
        <v>1083</v>
      </c>
      <c r="R237" s="79"/>
      <c r="S237" s="79"/>
      <c r="T237" s="79"/>
      <c r="U237" s="79"/>
      <c r="V237" s="24" t="s">
        <v>1599</v>
      </c>
      <c r="W237" s="24"/>
      <c r="X237" s="24" t="s">
        <v>1600</v>
      </c>
      <c r="Y237" s="45"/>
      <c r="Z237" s="24"/>
      <c r="AA237" s="24" t="s">
        <v>1601</v>
      </c>
      <c r="AB237" s="24"/>
      <c r="AC237" s="38"/>
      <c r="AD237" s="24" t="s">
        <v>381</v>
      </c>
      <c r="AE237" s="24" t="s">
        <v>1602</v>
      </c>
      <c r="AF237" s="22"/>
      <c r="AG237" s="22"/>
      <c r="AH237" s="22"/>
      <c r="AI237" s="22"/>
      <c r="AJ237" s="23"/>
      <c r="AK237" s="24"/>
      <c r="AL237" s="24"/>
      <c r="AM237" s="24"/>
      <c r="AN237" s="38"/>
      <c r="AO237" s="22"/>
      <c r="AP237" s="14"/>
    </row>
    <row r="238" spans="1:43" ht="20.25" customHeight="1">
      <c r="A238" s="13" t="str">
        <f t="shared" si="237"/>
        <v/>
      </c>
      <c r="B238" s="14"/>
      <c r="C238" s="13"/>
      <c r="D238" s="15" t="str">
        <f t="shared" si="246"/>
        <v>X</v>
      </c>
      <c r="E238" s="15" t="str">
        <f t="shared" ref="E238:F238" si="250">IF(ISBLANK(X238), "", "X")</f>
        <v>X</v>
      </c>
      <c r="F238" s="15" t="str">
        <f t="shared" si="250"/>
        <v/>
      </c>
      <c r="G238" s="24" t="s">
        <v>1603</v>
      </c>
      <c r="H238" s="24"/>
      <c r="I238" s="24" t="s">
        <v>1430</v>
      </c>
      <c r="J238" s="24"/>
      <c r="K238" s="15"/>
      <c r="L238" s="15"/>
      <c r="M238" s="15" t="s">
        <v>54</v>
      </c>
      <c r="N238" s="22"/>
      <c r="O238" s="22"/>
      <c r="P238" s="15"/>
      <c r="Q238" s="22"/>
      <c r="R238" s="76"/>
      <c r="S238" s="76"/>
      <c r="T238" s="76"/>
      <c r="U238" s="76"/>
      <c r="V238" s="24"/>
      <c r="W238" s="24"/>
      <c r="X238" s="31" t="s">
        <v>1604</v>
      </c>
      <c r="Y238" s="24"/>
      <c r="Z238" s="24" t="s">
        <v>1605</v>
      </c>
      <c r="AA238" s="24" t="s">
        <v>1606</v>
      </c>
      <c r="AB238" s="24" t="s">
        <v>246</v>
      </c>
      <c r="AC238" s="38" t="s">
        <v>1607</v>
      </c>
      <c r="AD238" s="24"/>
      <c r="AE238" s="24"/>
      <c r="AF238" s="22"/>
      <c r="AG238" s="22"/>
      <c r="AH238" s="22"/>
      <c r="AI238" s="22"/>
      <c r="AJ238" s="23"/>
      <c r="AK238" s="24"/>
      <c r="AL238" s="24"/>
      <c r="AM238" s="24"/>
      <c r="AN238" s="24"/>
      <c r="AO238" s="22"/>
      <c r="AP238" s="65">
        <v>41912</v>
      </c>
    </row>
    <row r="239" spans="1:43" ht="20.25" customHeight="1">
      <c r="A239" s="13" t="str">
        <f t="shared" si="237"/>
        <v/>
      </c>
      <c r="B239" s="14"/>
      <c r="C239" s="13"/>
      <c r="D239" s="15" t="str">
        <f t="shared" si="246"/>
        <v>X</v>
      </c>
      <c r="E239" s="15" t="str">
        <f t="shared" ref="E239:F239" si="251">IF(ISBLANK(X239), "", "X")</f>
        <v/>
      </c>
      <c r="F239" s="15" t="str">
        <f t="shared" si="251"/>
        <v>X</v>
      </c>
      <c r="G239" s="24" t="s">
        <v>1608</v>
      </c>
      <c r="H239" s="24"/>
      <c r="I239" s="24" t="s">
        <v>656</v>
      </c>
      <c r="J239" s="24"/>
      <c r="K239" s="15"/>
      <c r="L239" s="15"/>
      <c r="M239" s="15"/>
      <c r="N239" s="22"/>
      <c r="O239" s="22"/>
      <c r="P239" s="15" t="s">
        <v>54</v>
      </c>
      <c r="Q239" s="22" t="s">
        <v>984</v>
      </c>
      <c r="R239" s="79"/>
      <c r="S239" s="79"/>
      <c r="T239" s="79"/>
      <c r="U239" s="79"/>
      <c r="V239" s="24"/>
      <c r="W239" s="24"/>
      <c r="X239" s="24"/>
      <c r="Y239" s="31" t="s">
        <v>1609</v>
      </c>
      <c r="Z239" s="24" t="s">
        <v>1610</v>
      </c>
      <c r="AA239" s="24" t="s">
        <v>1611</v>
      </c>
      <c r="AB239" s="24" t="s">
        <v>58</v>
      </c>
      <c r="AC239" s="38" t="s">
        <v>643</v>
      </c>
      <c r="AD239" s="24"/>
      <c r="AE239" s="24"/>
      <c r="AF239" s="22"/>
      <c r="AG239" s="22"/>
      <c r="AH239" s="22"/>
      <c r="AI239" s="22"/>
      <c r="AJ239" s="23"/>
      <c r="AK239" s="24"/>
      <c r="AL239" s="24"/>
      <c r="AM239" s="24"/>
      <c r="AN239" s="24"/>
      <c r="AO239" s="22"/>
      <c r="AP239" s="14"/>
    </row>
    <row r="240" spans="1:43" ht="20.25" customHeight="1">
      <c r="A240" s="13" t="str">
        <f t="shared" si="237"/>
        <v/>
      </c>
      <c r="B240" s="14"/>
      <c r="C240" s="13"/>
      <c r="D240" s="15" t="str">
        <f t="shared" si="246"/>
        <v>X</v>
      </c>
      <c r="E240" s="15" t="str">
        <f t="shared" ref="E240:F240" si="252">IF(ISBLANK(X240), "", "X")</f>
        <v>X</v>
      </c>
      <c r="F240" s="15" t="str">
        <f t="shared" si="252"/>
        <v/>
      </c>
      <c r="G240" s="24" t="s">
        <v>1612</v>
      </c>
      <c r="H240" s="24"/>
      <c r="I240" s="24" t="s">
        <v>1613</v>
      </c>
      <c r="J240" s="24"/>
      <c r="K240" s="15"/>
      <c r="L240" s="15"/>
      <c r="M240" s="15" t="s">
        <v>54</v>
      </c>
      <c r="N240" s="22"/>
      <c r="O240" s="22"/>
      <c r="P240" s="15" t="s">
        <v>54</v>
      </c>
      <c r="Q240" s="22"/>
      <c r="R240" s="76"/>
      <c r="S240" s="76"/>
      <c r="T240" s="76"/>
      <c r="U240" s="76"/>
      <c r="V240" s="24"/>
      <c r="W240" s="24"/>
      <c r="X240" s="31" t="s">
        <v>1614</v>
      </c>
      <c r="Y240" s="24"/>
      <c r="Z240" s="24" t="s">
        <v>1615</v>
      </c>
      <c r="AA240" s="24" t="s">
        <v>1616</v>
      </c>
      <c r="AB240" s="24" t="s">
        <v>103</v>
      </c>
      <c r="AC240" s="38" t="s">
        <v>1617</v>
      </c>
      <c r="AD240" s="24"/>
      <c r="AE240" s="24"/>
      <c r="AF240" s="22"/>
      <c r="AG240" s="22"/>
      <c r="AH240" s="22"/>
      <c r="AI240" s="22"/>
      <c r="AJ240" s="23"/>
      <c r="AK240" s="24"/>
      <c r="AL240" s="24"/>
      <c r="AM240" s="24"/>
      <c r="AN240" s="24"/>
      <c r="AO240" s="22"/>
      <c r="AP240" s="14"/>
    </row>
    <row r="241" spans="1:43" ht="20.25" customHeight="1">
      <c r="A241" s="13" t="str">
        <f t="shared" si="237"/>
        <v/>
      </c>
      <c r="B241" s="14" t="s">
        <v>1618</v>
      </c>
      <c r="C241" s="13"/>
      <c r="D241" s="15" t="str">
        <f t="shared" si="246"/>
        <v>X</v>
      </c>
      <c r="E241" s="15" t="str">
        <f t="shared" ref="E241:F241" si="253">IF(ISBLANK(X241), "", "X")</f>
        <v>X</v>
      </c>
      <c r="F241" s="15" t="str">
        <f t="shared" si="253"/>
        <v/>
      </c>
      <c r="G241" s="24" t="s">
        <v>1619</v>
      </c>
      <c r="H241" s="24"/>
      <c r="I241" s="24" t="s">
        <v>1620</v>
      </c>
      <c r="J241" s="24"/>
      <c r="K241" s="15"/>
      <c r="L241" s="15"/>
      <c r="M241" s="15"/>
      <c r="N241" s="22"/>
      <c r="O241" s="22"/>
      <c r="P241" s="15" t="s">
        <v>54</v>
      </c>
      <c r="Q241" s="22" t="s">
        <v>1083</v>
      </c>
      <c r="R241" s="79"/>
      <c r="S241" s="79"/>
      <c r="T241" s="79"/>
      <c r="U241" s="79"/>
      <c r="V241" s="83" t="s">
        <v>1621</v>
      </c>
      <c r="W241" s="24"/>
      <c r="X241" s="24" t="s">
        <v>1622</v>
      </c>
      <c r="Y241" s="45"/>
      <c r="Z241" s="24" t="s">
        <v>1623</v>
      </c>
      <c r="AA241" s="24" t="s">
        <v>1624</v>
      </c>
      <c r="AB241" s="24"/>
      <c r="AC241" s="38"/>
      <c r="AD241" s="24" t="s">
        <v>381</v>
      </c>
      <c r="AE241" s="24"/>
      <c r="AF241" s="22"/>
      <c r="AG241" s="22"/>
      <c r="AH241" s="22"/>
      <c r="AI241" s="22"/>
      <c r="AJ241" s="23"/>
      <c r="AK241" s="24"/>
      <c r="AL241" s="24"/>
      <c r="AM241" s="24"/>
      <c r="AN241" s="38"/>
      <c r="AO241" s="22"/>
      <c r="AP241" s="14"/>
    </row>
    <row r="242" spans="1:43" ht="20.25" hidden="1" customHeight="1">
      <c r="A242" s="13" t="str">
        <f t="shared" si="237"/>
        <v/>
      </c>
      <c r="B242" s="14"/>
      <c r="C242" s="13"/>
      <c r="D242" s="15" t="str">
        <f t="shared" si="246"/>
        <v/>
      </c>
      <c r="E242" s="15" t="str">
        <f t="shared" ref="E242:F242" si="254">IF(ISBLANK(X242), "", "X")</f>
        <v/>
      </c>
      <c r="F242" s="15" t="str">
        <f t="shared" si="254"/>
        <v/>
      </c>
      <c r="G242" s="24" t="s">
        <v>1625</v>
      </c>
      <c r="H242" s="24"/>
      <c r="I242" s="24" t="s">
        <v>1626</v>
      </c>
      <c r="J242" s="24"/>
      <c r="K242" s="15"/>
      <c r="L242" s="15"/>
      <c r="M242" s="15"/>
      <c r="N242" s="22"/>
      <c r="O242" s="22"/>
      <c r="P242" s="15" t="s">
        <v>54</v>
      </c>
      <c r="Q242" s="22" t="s">
        <v>73</v>
      </c>
      <c r="R242" s="79"/>
      <c r="S242" s="79"/>
      <c r="T242" s="79"/>
      <c r="U242" s="79"/>
      <c r="V242" s="24"/>
      <c r="W242" s="24"/>
      <c r="X242" s="24"/>
      <c r="Y242" s="45"/>
      <c r="Z242" s="24" t="s">
        <v>1627</v>
      </c>
      <c r="AA242" s="24" t="s">
        <v>69</v>
      </c>
      <c r="AB242" s="24" t="s">
        <v>58</v>
      </c>
      <c r="AC242" s="38" t="s">
        <v>70</v>
      </c>
      <c r="AD242" s="24"/>
      <c r="AE242" s="24"/>
      <c r="AF242" s="22"/>
      <c r="AG242" s="22"/>
      <c r="AH242" s="22"/>
      <c r="AI242" s="22"/>
      <c r="AJ242" s="23"/>
      <c r="AK242" s="24"/>
      <c r="AL242" s="24"/>
      <c r="AM242" s="24"/>
      <c r="AN242" s="24"/>
      <c r="AO242" s="22"/>
      <c r="AP242" s="65">
        <v>41911</v>
      </c>
    </row>
    <row r="243" spans="1:43" ht="20.25" customHeight="1">
      <c r="A243" s="13" t="str">
        <f t="shared" si="237"/>
        <v/>
      </c>
      <c r="B243" s="14"/>
      <c r="C243" s="13"/>
      <c r="D243" s="15" t="str">
        <f t="shared" si="246"/>
        <v>X</v>
      </c>
      <c r="E243" s="15" t="str">
        <f t="shared" ref="E243:F243" si="255">IF(ISBLANK(X243), "", "X")</f>
        <v/>
      </c>
      <c r="F243" s="15" t="str">
        <f t="shared" si="255"/>
        <v>X</v>
      </c>
      <c r="G243" s="24" t="s">
        <v>1628</v>
      </c>
      <c r="H243" s="24"/>
      <c r="I243" s="24" t="s">
        <v>1629</v>
      </c>
      <c r="J243" s="24"/>
      <c r="K243" s="15"/>
      <c r="L243" s="15"/>
      <c r="M243" s="15" t="s">
        <v>54</v>
      </c>
      <c r="N243" s="22" t="s">
        <v>85</v>
      </c>
      <c r="O243" s="22"/>
      <c r="P243" s="15"/>
      <c r="Q243" s="22"/>
      <c r="R243" s="79"/>
      <c r="S243" s="79"/>
      <c r="T243" s="79">
        <v>41456</v>
      </c>
      <c r="U243" s="79">
        <v>41820</v>
      </c>
      <c r="V243" s="24"/>
      <c r="W243" s="24"/>
      <c r="X243" s="24"/>
      <c r="Y243" s="45" t="s">
        <v>1630</v>
      </c>
      <c r="Z243" s="24"/>
      <c r="AA243" s="24"/>
      <c r="AB243" s="24"/>
      <c r="AC243" s="38"/>
      <c r="AD243" s="24"/>
      <c r="AE243" s="24"/>
      <c r="AF243" s="22" t="s">
        <v>1631</v>
      </c>
      <c r="AG243" s="22" t="s">
        <v>1632</v>
      </c>
      <c r="AH243" s="22" t="s">
        <v>1401</v>
      </c>
      <c r="AI243" s="22" t="s">
        <v>154</v>
      </c>
      <c r="AJ243" s="23" t="s">
        <v>1633</v>
      </c>
      <c r="AK243" s="24"/>
      <c r="AL243" s="24"/>
      <c r="AM243" s="24"/>
      <c r="AN243" s="38"/>
      <c r="AO243" s="22"/>
      <c r="AP243" s="65">
        <v>41912</v>
      </c>
    </row>
    <row r="244" spans="1:43" ht="20.25" hidden="1" customHeight="1">
      <c r="A244" s="13" t="str">
        <f t="shared" si="237"/>
        <v/>
      </c>
      <c r="B244" s="14"/>
      <c r="C244" s="13"/>
      <c r="D244" s="15" t="str">
        <f t="shared" si="246"/>
        <v/>
      </c>
      <c r="E244" s="15" t="str">
        <f t="shared" ref="E244:F244" si="256">IF(ISBLANK(X244), "", "X")</f>
        <v/>
      </c>
      <c r="F244" s="15" t="str">
        <f t="shared" si="256"/>
        <v/>
      </c>
      <c r="G244" s="24" t="s">
        <v>1634</v>
      </c>
      <c r="H244" s="24"/>
      <c r="I244" s="24" t="s">
        <v>52</v>
      </c>
      <c r="J244" s="24"/>
      <c r="K244" s="15"/>
      <c r="L244" s="15"/>
      <c r="M244" s="15" t="s">
        <v>54</v>
      </c>
      <c r="N244" s="22"/>
      <c r="O244" s="22"/>
      <c r="P244" s="15"/>
      <c r="Q244" s="22"/>
      <c r="R244" s="76"/>
      <c r="S244" s="76"/>
      <c r="T244" s="76"/>
      <c r="U244" s="76"/>
      <c r="V244" s="24"/>
      <c r="W244" s="24"/>
      <c r="X244" s="24"/>
      <c r="Y244" s="24"/>
      <c r="Z244" s="24" t="s">
        <v>1635</v>
      </c>
      <c r="AA244" s="24" t="s">
        <v>414</v>
      </c>
      <c r="AB244" s="24" t="s">
        <v>415</v>
      </c>
      <c r="AC244" s="38" t="s">
        <v>416</v>
      </c>
      <c r="AD244" s="24"/>
      <c r="AE244" s="24"/>
      <c r="AF244" s="22"/>
      <c r="AG244" s="22"/>
      <c r="AH244" s="22"/>
      <c r="AI244" s="22"/>
      <c r="AJ244" s="23"/>
      <c r="AK244" s="24"/>
      <c r="AL244" s="24"/>
      <c r="AM244" s="24"/>
      <c r="AN244" s="24"/>
      <c r="AO244" s="22"/>
      <c r="AP244" s="65">
        <v>41801</v>
      </c>
    </row>
    <row r="245" spans="1:43" ht="20.25" customHeight="1">
      <c r="A245" s="13" t="str">
        <f t="shared" si="237"/>
        <v/>
      </c>
      <c r="B245" s="14"/>
      <c r="C245" s="13"/>
      <c r="D245" s="15" t="str">
        <f t="shared" si="246"/>
        <v>X</v>
      </c>
      <c r="E245" s="15" t="str">
        <f t="shared" ref="E245:F245" si="257">IF(ISBLANK(X245), "", "X")</f>
        <v>X</v>
      </c>
      <c r="F245" s="15" t="str">
        <f t="shared" si="257"/>
        <v/>
      </c>
      <c r="G245" s="24" t="s">
        <v>1636</v>
      </c>
      <c r="H245" s="24" t="s">
        <v>1637</v>
      </c>
      <c r="I245" s="24" t="s">
        <v>1638</v>
      </c>
      <c r="J245" s="24" t="s">
        <v>108</v>
      </c>
      <c r="K245" s="15"/>
      <c r="L245" s="15"/>
      <c r="M245" s="15" t="s">
        <v>54</v>
      </c>
      <c r="N245" s="22" t="s">
        <v>219</v>
      </c>
      <c r="O245" s="22"/>
      <c r="P245" s="15"/>
      <c r="Q245" s="22"/>
      <c r="R245" s="79"/>
      <c r="S245" s="79"/>
      <c r="T245" s="79">
        <v>41456</v>
      </c>
      <c r="U245" s="79">
        <v>41820</v>
      </c>
      <c r="V245" s="24" t="s">
        <v>1639</v>
      </c>
      <c r="W245" s="24" t="s">
        <v>1640</v>
      </c>
      <c r="X245" s="24" t="s">
        <v>1641</v>
      </c>
      <c r="Y245" s="45"/>
      <c r="Z245" s="83" t="s">
        <v>1642</v>
      </c>
      <c r="AA245" s="24" t="s">
        <v>848</v>
      </c>
      <c r="AB245" s="24" t="s">
        <v>273</v>
      </c>
      <c r="AC245" s="38" t="s">
        <v>849</v>
      </c>
      <c r="AD245" s="24"/>
      <c r="AE245" s="74" t="s">
        <v>1643</v>
      </c>
      <c r="AF245" s="22">
        <v>7654322035</v>
      </c>
      <c r="AG245" s="22" t="s">
        <v>1644</v>
      </c>
      <c r="AH245" s="22" t="s">
        <v>848</v>
      </c>
      <c r="AI245" s="22" t="s">
        <v>273</v>
      </c>
      <c r="AJ245" s="23" t="s">
        <v>1645</v>
      </c>
      <c r="AK245" s="24"/>
      <c r="AL245" s="24"/>
      <c r="AM245" s="24"/>
      <c r="AN245" s="38"/>
      <c r="AO245" s="22"/>
      <c r="AP245" s="14"/>
    </row>
    <row r="246" spans="1:43" ht="20.25" customHeight="1">
      <c r="A246" s="13" t="str">
        <f t="shared" si="237"/>
        <v/>
      </c>
      <c r="B246" s="26"/>
      <c r="C246" s="27"/>
      <c r="D246" s="15" t="str">
        <f t="shared" si="246"/>
        <v>X</v>
      </c>
      <c r="E246" s="15" t="str">
        <f t="shared" ref="E246:F246" si="258">IF(ISBLANK(X246), "", "X")</f>
        <v/>
      </c>
      <c r="F246" s="15" t="str">
        <f t="shared" si="258"/>
        <v>X</v>
      </c>
      <c r="G246" s="45" t="s">
        <v>1646</v>
      </c>
      <c r="H246" s="45"/>
      <c r="I246" s="45" t="s">
        <v>1647</v>
      </c>
      <c r="J246" s="45"/>
      <c r="K246" s="80"/>
      <c r="L246" s="80"/>
      <c r="M246" s="80" t="s">
        <v>54</v>
      </c>
      <c r="N246" s="33" t="s">
        <v>774</v>
      </c>
      <c r="O246" s="33"/>
      <c r="P246" s="80"/>
      <c r="Q246" s="33"/>
      <c r="R246" s="81" t="s">
        <v>599</v>
      </c>
      <c r="S246" s="81" t="s">
        <v>600</v>
      </c>
      <c r="T246" s="81"/>
      <c r="U246" s="81"/>
      <c r="V246" s="45"/>
      <c r="W246" s="45"/>
      <c r="X246" s="45"/>
      <c r="Y246" s="24" t="s">
        <v>1648</v>
      </c>
      <c r="Z246" s="24" t="s">
        <v>1649</v>
      </c>
      <c r="AA246" s="24" t="s">
        <v>1650</v>
      </c>
      <c r="AB246" s="24" t="s">
        <v>256</v>
      </c>
      <c r="AC246" s="38" t="s">
        <v>1651</v>
      </c>
      <c r="AD246" s="24"/>
      <c r="AE246" s="24"/>
      <c r="AF246" s="22"/>
      <c r="AG246" s="22"/>
      <c r="AH246" s="22"/>
      <c r="AI246" s="22"/>
      <c r="AJ246" s="23"/>
      <c r="AK246" s="24"/>
      <c r="AL246" s="24"/>
      <c r="AM246" s="24"/>
      <c r="AN246" s="24"/>
      <c r="AO246" s="22"/>
      <c r="AP246" s="65">
        <v>41912</v>
      </c>
    </row>
    <row r="247" spans="1:43" ht="20.25" customHeight="1">
      <c r="A247" s="13" t="str">
        <f t="shared" si="237"/>
        <v/>
      </c>
      <c r="B247" s="14"/>
      <c r="C247" s="13"/>
      <c r="D247" s="15" t="str">
        <f t="shared" si="246"/>
        <v>X</v>
      </c>
      <c r="E247" s="15" t="str">
        <f t="shared" ref="E247:F247" si="259">IF(ISBLANK(X247), "", "X")</f>
        <v>X</v>
      </c>
      <c r="F247" s="15" t="str">
        <f t="shared" si="259"/>
        <v/>
      </c>
      <c r="G247" s="24" t="s">
        <v>1652</v>
      </c>
      <c r="H247" s="24"/>
      <c r="I247" s="24" t="s">
        <v>1653</v>
      </c>
      <c r="J247" s="24"/>
      <c r="K247" s="15"/>
      <c r="L247" s="15"/>
      <c r="M247" s="15" t="s">
        <v>54</v>
      </c>
      <c r="N247" s="22"/>
      <c r="O247" s="22"/>
      <c r="P247" s="15"/>
      <c r="Q247" s="22"/>
      <c r="R247" s="76"/>
      <c r="S247" s="76"/>
      <c r="T247" s="76"/>
      <c r="U247" s="76"/>
      <c r="V247" s="24"/>
      <c r="W247" s="24"/>
      <c r="X247" s="31" t="s">
        <v>1654</v>
      </c>
      <c r="Y247" s="24"/>
      <c r="Z247" s="24" t="s">
        <v>1655</v>
      </c>
      <c r="AA247" s="24" t="s">
        <v>617</v>
      </c>
      <c r="AB247" s="24" t="s">
        <v>273</v>
      </c>
      <c r="AC247" s="38" t="s">
        <v>618</v>
      </c>
      <c r="AD247" s="24"/>
      <c r="AE247" s="24"/>
      <c r="AF247" s="22"/>
      <c r="AG247" s="22"/>
      <c r="AH247" s="22"/>
      <c r="AI247" s="22"/>
      <c r="AJ247" s="23"/>
      <c r="AK247" s="24"/>
      <c r="AL247" s="24"/>
      <c r="AM247" s="24"/>
      <c r="AN247" s="24"/>
      <c r="AO247" s="22"/>
      <c r="AP247" s="14"/>
    </row>
    <row r="248" spans="1:43" ht="20.25" hidden="1" customHeight="1">
      <c r="A248" s="13" t="str">
        <f t="shared" si="237"/>
        <v/>
      </c>
      <c r="B248" s="14"/>
      <c r="C248" s="13"/>
      <c r="D248" s="15" t="str">
        <f t="shared" si="246"/>
        <v/>
      </c>
      <c r="E248" s="15" t="str">
        <f t="shared" ref="E248:F248" si="260">IF(ISBLANK(X248), "", "X")</f>
        <v/>
      </c>
      <c r="F248" s="15" t="str">
        <f t="shared" si="260"/>
        <v/>
      </c>
      <c r="G248" s="24" t="s">
        <v>1656</v>
      </c>
      <c r="H248" s="24"/>
      <c r="I248" s="24" t="s">
        <v>1311</v>
      </c>
      <c r="J248" s="24"/>
      <c r="K248" s="15"/>
      <c r="L248" s="15"/>
      <c r="M248" s="15"/>
      <c r="N248" s="22"/>
      <c r="O248" s="22"/>
      <c r="P248" s="15" t="s">
        <v>54</v>
      </c>
      <c r="Q248" s="22"/>
      <c r="R248" s="76"/>
      <c r="S248" s="76"/>
      <c r="T248" s="76"/>
      <c r="U248" s="76"/>
      <c r="V248" s="24"/>
      <c r="W248" s="24"/>
      <c r="X248" s="24"/>
      <c r="Y248" s="24"/>
      <c r="Z248" s="24" t="s">
        <v>1657</v>
      </c>
      <c r="AA248" s="24" t="s">
        <v>1658</v>
      </c>
      <c r="AB248" s="24" t="s">
        <v>246</v>
      </c>
      <c r="AC248" s="38" t="s">
        <v>1073</v>
      </c>
      <c r="AD248" s="24"/>
      <c r="AE248" s="24"/>
      <c r="AF248" s="22"/>
      <c r="AG248" s="22"/>
      <c r="AH248" s="22"/>
      <c r="AI248" s="22"/>
      <c r="AJ248" s="23"/>
      <c r="AK248" s="24"/>
      <c r="AL248" s="24"/>
      <c r="AM248" s="24"/>
      <c r="AN248" s="24"/>
      <c r="AO248" s="22"/>
      <c r="AP248" s="14"/>
    </row>
    <row r="249" spans="1:43" ht="20.25" customHeight="1">
      <c r="A249" s="13"/>
      <c r="B249" s="14"/>
      <c r="C249" s="13"/>
      <c r="D249" s="15" t="str">
        <f t="shared" si="246"/>
        <v>X</v>
      </c>
      <c r="E249" s="15" t="str">
        <f t="shared" ref="E249:F249" si="261">IF(ISBLANK(X249), "", "X")</f>
        <v>X</v>
      </c>
      <c r="F249" s="15" t="str">
        <f t="shared" si="261"/>
        <v/>
      </c>
      <c r="G249" s="24" t="s">
        <v>1285</v>
      </c>
      <c r="H249" s="24"/>
      <c r="I249" s="24" t="s">
        <v>1659</v>
      </c>
      <c r="J249" s="24"/>
      <c r="K249" s="15"/>
      <c r="L249" s="15" t="s">
        <v>54</v>
      </c>
      <c r="M249" s="15" t="s">
        <v>54</v>
      </c>
      <c r="N249" s="22" t="s">
        <v>85</v>
      </c>
      <c r="O249" s="22"/>
      <c r="P249" s="15"/>
      <c r="Q249" s="22"/>
      <c r="R249" s="79">
        <v>37431</v>
      </c>
      <c r="S249" s="79">
        <v>39263</v>
      </c>
      <c r="T249" s="79">
        <v>39264</v>
      </c>
      <c r="U249" s="79">
        <v>39629</v>
      </c>
      <c r="V249" s="24"/>
      <c r="W249" s="24"/>
      <c r="X249" s="119" t="str">
        <f>HYPERLINK("mailto:alee@subrad.com","alee@subrad.com")</f>
        <v>alee@subrad.com</v>
      </c>
      <c r="Y249" s="45"/>
      <c r="Z249" s="45" t="s">
        <v>1660</v>
      </c>
      <c r="AA249" s="45" t="s">
        <v>1658</v>
      </c>
      <c r="AB249" s="45" t="s">
        <v>246</v>
      </c>
      <c r="AC249" s="75" t="s">
        <v>1661</v>
      </c>
      <c r="AD249" s="24"/>
      <c r="AE249" s="24"/>
      <c r="AF249" s="22"/>
      <c r="AG249" s="22"/>
      <c r="AH249" s="22"/>
      <c r="AI249" s="22"/>
      <c r="AJ249" s="23"/>
      <c r="AK249" s="24"/>
      <c r="AL249" s="24"/>
      <c r="AM249" s="24"/>
      <c r="AN249" s="24"/>
      <c r="AO249" s="22"/>
      <c r="AP249" s="14"/>
    </row>
    <row r="250" spans="1:43" ht="20.25" customHeight="1">
      <c r="A250" s="13"/>
      <c r="B250" s="14"/>
      <c r="C250" s="13"/>
      <c r="D250" s="15" t="str">
        <f t="shared" si="246"/>
        <v>X</v>
      </c>
      <c r="E250" s="15" t="str">
        <f t="shared" ref="E250:F250" si="262">IF(ISBLANK(X250), "", "X")</f>
        <v/>
      </c>
      <c r="F250" s="15" t="str">
        <f t="shared" si="262"/>
        <v>X</v>
      </c>
      <c r="G250" s="24" t="s">
        <v>1285</v>
      </c>
      <c r="H250" s="24"/>
      <c r="I250" s="24" t="s">
        <v>681</v>
      </c>
      <c r="J250" s="24" t="s">
        <v>230</v>
      </c>
      <c r="K250" s="15"/>
      <c r="L250" s="15" t="s">
        <v>54</v>
      </c>
      <c r="M250" s="15" t="s">
        <v>54</v>
      </c>
      <c r="N250" s="22" t="s">
        <v>1083</v>
      </c>
      <c r="O250" s="22"/>
      <c r="P250" s="15"/>
      <c r="Q250" s="22"/>
      <c r="R250" s="79">
        <v>39995</v>
      </c>
      <c r="S250" s="79">
        <v>41455</v>
      </c>
      <c r="T250" s="79">
        <v>41456</v>
      </c>
      <c r="U250" s="79">
        <v>41820</v>
      </c>
      <c r="V250" s="24" t="s">
        <v>1662</v>
      </c>
      <c r="W250" s="24"/>
      <c r="X250" s="24"/>
      <c r="Y250" s="24" t="s">
        <v>1663</v>
      </c>
      <c r="Z250" s="24" t="s">
        <v>1664</v>
      </c>
      <c r="AA250" s="24" t="s">
        <v>1563</v>
      </c>
      <c r="AB250" s="24" t="s">
        <v>58</v>
      </c>
      <c r="AC250" s="38" t="s">
        <v>1665</v>
      </c>
      <c r="AD250" s="24"/>
      <c r="AE250" s="24" t="s">
        <v>1666</v>
      </c>
      <c r="AF250" s="22">
        <v>6088524602</v>
      </c>
      <c r="AG250" s="22" t="s">
        <v>1667</v>
      </c>
      <c r="AH250" s="22" t="s">
        <v>1668</v>
      </c>
      <c r="AI250" s="22" t="s">
        <v>58</v>
      </c>
      <c r="AJ250" s="23" t="s">
        <v>1669</v>
      </c>
      <c r="AK250" s="24"/>
      <c r="AL250" s="24"/>
      <c r="AM250" s="24"/>
      <c r="AN250" s="38"/>
      <c r="AO250" s="22"/>
      <c r="AP250" s="65">
        <v>41912</v>
      </c>
    </row>
    <row r="251" spans="1:43" ht="20.25" hidden="1" customHeight="1">
      <c r="A251" s="13"/>
      <c r="B251" s="14"/>
      <c r="C251" s="13"/>
      <c r="D251" s="15" t="str">
        <f t="shared" si="246"/>
        <v/>
      </c>
      <c r="E251" s="15" t="str">
        <f t="shared" ref="E251:F251" si="263">IF(ISBLANK(X251), "", "X")</f>
        <v/>
      </c>
      <c r="F251" s="15" t="str">
        <f t="shared" si="263"/>
        <v/>
      </c>
      <c r="G251" s="24" t="s">
        <v>1285</v>
      </c>
      <c r="H251" s="24"/>
      <c r="I251" s="24" t="s">
        <v>1670</v>
      </c>
      <c r="J251" s="24"/>
      <c r="K251" s="15"/>
      <c r="L251" s="15"/>
      <c r="M251" s="15" t="s">
        <v>54</v>
      </c>
      <c r="N251" s="22" t="s">
        <v>85</v>
      </c>
      <c r="O251" s="22"/>
      <c r="P251" s="15"/>
      <c r="Q251" s="22"/>
      <c r="R251" s="79"/>
      <c r="S251" s="79"/>
      <c r="T251" s="79">
        <v>39995</v>
      </c>
      <c r="U251" s="79">
        <v>40359</v>
      </c>
      <c r="V251" s="24"/>
      <c r="W251" s="24"/>
      <c r="X251" s="24"/>
      <c r="Y251" s="45"/>
      <c r="Z251" s="24" t="s">
        <v>1671</v>
      </c>
      <c r="AA251" s="24" t="s">
        <v>1672</v>
      </c>
      <c r="AB251" s="24" t="s">
        <v>511</v>
      </c>
      <c r="AC251" s="38" t="s">
        <v>1673</v>
      </c>
      <c r="AD251" s="24"/>
      <c r="AE251" s="24"/>
      <c r="AF251" s="22"/>
      <c r="AG251" s="22"/>
      <c r="AH251" s="22"/>
      <c r="AI251" s="22"/>
      <c r="AJ251" s="23"/>
      <c r="AK251" s="24"/>
      <c r="AL251" s="24"/>
      <c r="AM251" s="24"/>
      <c r="AN251" s="24"/>
      <c r="AO251" s="22"/>
      <c r="AP251" s="14"/>
    </row>
    <row r="252" spans="1:43" ht="20.25" customHeight="1">
      <c r="A252" s="13" t="str">
        <f>IF(COUNTIF($G$3:$G$472,G252)&gt;1,"Duplicate","")</f>
        <v/>
      </c>
      <c r="B252" s="26"/>
      <c r="C252" s="27"/>
      <c r="D252" s="15" t="str">
        <f t="shared" si="246"/>
        <v>X</v>
      </c>
      <c r="E252" s="15" t="str">
        <f t="shared" ref="E252:F252" si="264">IF(ISBLANK(X252), "", "X")</f>
        <v/>
      </c>
      <c r="F252" s="15" t="str">
        <f t="shared" si="264"/>
        <v>X</v>
      </c>
      <c r="G252" s="45" t="s">
        <v>1674</v>
      </c>
      <c r="H252" s="45"/>
      <c r="I252" s="45" t="s">
        <v>1675</v>
      </c>
      <c r="J252" s="45"/>
      <c r="K252" s="80"/>
      <c r="L252" s="80" t="s">
        <v>54</v>
      </c>
      <c r="M252" s="80"/>
      <c r="N252" s="33" t="s">
        <v>313</v>
      </c>
      <c r="O252" s="33"/>
      <c r="P252" s="80"/>
      <c r="Q252" s="33"/>
      <c r="R252" s="81" t="s">
        <v>1676</v>
      </c>
      <c r="S252" s="81" t="s">
        <v>600</v>
      </c>
      <c r="T252" s="81"/>
      <c r="U252" s="81"/>
      <c r="V252" s="45"/>
      <c r="W252" s="45"/>
      <c r="X252" s="45"/>
      <c r="Y252" s="45" t="s">
        <v>1677</v>
      </c>
      <c r="Z252" s="45" t="s">
        <v>1678</v>
      </c>
      <c r="AA252" s="45" t="s">
        <v>225</v>
      </c>
      <c r="AB252" s="45" t="s">
        <v>226</v>
      </c>
      <c r="AC252" s="75" t="s">
        <v>1679</v>
      </c>
      <c r="AD252" s="24"/>
      <c r="AE252" s="24"/>
      <c r="AF252" s="22"/>
      <c r="AG252" s="22"/>
      <c r="AH252" s="22"/>
      <c r="AI252" s="22"/>
      <c r="AJ252" s="23"/>
      <c r="AK252" s="24"/>
      <c r="AL252" s="24"/>
      <c r="AM252" s="24"/>
      <c r="AN252" s="24"/>
      <c r="AO252" s="22"/>
      <c r="AP252" s="14"/>
    </row>
    <row r="253" spans="1:43" ht="20.25" customHeight="1">
      <c r="A253" s="13"/>
      <c r="B253" s="26"/>
      <c r="C253" s="27"/>
      <c r="D253" s="15" t="str">
        <f t="shared" si="246"/>
        <v>X</v>
      </c>
      <c r="E253" s="15" t="str">
        <f t="shared" ref="E253:F253" si="265">IF(ISBLANK(X253), "", "X")</f>
        <v/>
      </c>
      <c r="F253" s="15" t="str">
        <f t="shared" si="265"/>
        <v>X</v>
      </c>
      <c r="G253" s="45" t="s">
        <v>1680</v>
      </c>
      <c r="H253" s="45"/>
      <c r="I253" s="45" t="s">
        <v>449</v>
      </c>
      <c r="J253" s="45"/>
      <c r="K253" s="80"/>
      <c r="L253" s="80"/>
      <c r="M253" s="80" t="s">
        <v>54</v>
      </c>
      <c r="N253" s="33" t="s">
        <v>94</v>
      </c>
      <c r="O253" s="33"/>
      <c r="P253" s="80"/>
      <c r="Q253" s="33"/>
      <c r="R253" s="81" t="s">
        <v>962</v>
      </c>
      <c r="S253" s="81" t="s">
        <v>963</v>
      </c>
      <c r="T253" s="81"/>
      <c r="U253" s="81"/>
      <c r="V253" s="45" t="s">
        <v>1681</v>
      </c>
      <c r="W253" s="45"/>
      <c r="X253" s="45"/>
      <c r="Y253" s="24" t="s">
        <v>1682</v>
      </c>
      <c r="Z253" s="45" t="s">
        <v>1683</v>
      </c>
      <c r="AA253" s="45" t="s">
        <v>1684</v>
      </c>
      <c r="AB253" s="45" t="s">
        <v>199</v>
      </c>
      <c r="AC253" s="75" t="s">
        <v>1685</v>
      </c>
      <c r="AD253" s="24"/>
      <c r="AE253" s="24"/>
      <c r="AF253" s="22"/>
      <c r="AG253" s="22"/>
      <c r="AH253" s="22"/>
      <c r="AI253" s="22"/>
      <c r="AJ253" s="23"/>
      <c r="AK253" s="24"/>
      <c r="AL253" s="24"/>
      <c r="AM253" s="24"/>
      <c r="AN253" s="24"/>
      <c r="AO253" s="22"/>
      <c r="AP253" s="14"/>
    </row>
    <row r="254" spans="1:43" ht="20.25" hidden="1" customHeight="1">
      <c r="A254" s="13" t="str">
        <f t="shared" ref="A254:A255" si="266">IF(COUNTIF($G$3:$G$472,G254)&gt;1,"Duplicate","")</f>
        <v/>
      </c>
      <c r="B254" s="14"/>
      <c r="C254" s="13"/>
      <c r="D254" s="15" t="str">
        <f t="shared" si="246"/>
        <v/>
      </c>
      <c r="E254" s="15" t="str">
        <f t="shared" ref="E254:F254" si="267">IF(ISBLANK(X254), "", "X")</f>
        <v/>
      </c>
      <c r="F254" s="15" t="str">
        <f t="shared" si="267"/>
        <v/>
      </c>
      <c r="G254" s="24" t="s">
        <v>1686</v>
      </c>
      <c r="H254" s="24"/>
      <c r="I254" s="24" t="s">
        <v>454</v>
      </c>
      <c r="J254" s="24"/>
      <c r="K254" s="15"/>
      <c r="L254" s="15"/>
      <c r="M254" s="15"/>
      <c r="N254" s="22"/>
      <c r="O254" s="22"/>
      <c r="P254" s="15" t="s">
        <v>54</v>
      </c>
      <c r="Q254" s="22"/>
      <c r="R254" s="76"/>
      <c r="S254" s="76"/>
      <c r="T254" s="76"/>
      <c r="U254" s="76"/>
      <c r="V254" s="24"/>
      <c r="W254" s="24"/>
      <c r="X254" s="24"/>
      <c r="Y254" s="24"/>
      <c r="Z254" s="24" t="s">
        <v>1687</v>
      </c>
      <c r="AA254" s="24" t="s">
        <v>1688</v>
      </c>
      <c r="AB254" s="24" t="s">
        <v>226</v>
      </c>
      <c r="AC254" s="38" t="s">
        <v>1689</v>
      </c>
      <c r="AD254" s="24"/>
      <c r="AE254" s="24"/>
      <c r="AF254" s="22"/>
      <c r="AG254" s="22"/>
      <c r="AH254" s="22"/>
      <c r="AI254" s="22"/>
      <c r="AJ254" s="23"/>
      <c r="AK254" s="24"/>
      <c r="AL254" s="24"/>
      <c r="AM254" s="24"/>
      <c r="AN254" s="24"/>
      <c r="AO254" s="22"/>
      <c r="AP254" s="14"/>
      <c r="AQ254" s="114"/>
    </row>
    <row r="255" spans="1:43" ht="20.25" hidden="1" customHeight="1">
      <c r="A255" s="13" t="str">
        <f t="shared" si="266"/>
        <v/>
      </c>
      <c r="B255" s="14"/>
      <c r="C255" s="13"/>
      <c r="D255" s="15" t="str">
        <f t="shared" si="246"/>
        <v/>
      </c>
      <c r="E255" s="15" t="str">
        <f t="shared" ref="E255:F255" si="268">IF(ISBLANK(X255), "", "X")</f>
        <v/>
      </c>
      <c r="F255" s="15" t="str">
        <f t="shared" si="268"/>
        <v/>
      </c>
      <c r="G255" s="24" t="s">
        <v>1690</v>
      </c>
      <c r="H255" s="24"/>
      <c r="I255" s="24" t="s">
        <v>454</v>
      </c>
      <c r="J255" s="24"/>
      <c r="K255" s="15"/>
      <c r="L255" s="15"/>
      <c r="M255" s="15"/>
      <c r="N255" s="22"/>
      <c r="O255" s="22"/>
      <c r="P255" s="15" t="s">
        <v>54</v>
      </c>
      <c r="Q255" s="22"/>
      <c r="R255" s="76"/>
      <c r="S255" s="76"/>
      <c r="T255" s="76"/>
      <c r="U255" s="76"/>
      <c r="V255" s="24"/>
      <c r="W255" s="24"/>
      <c r="X255" s="24"/>
      <c r="Y255" s="24"/>
      <c r="Z255" s="24" t="s">
        <v>1691</v>
      </c>
      <c r="AA255" s="24" t="s">
        <v>589</v>
      </c>
      <c r="AB255" s="24" t="s">
        <v>590</v>
      </c>
      <c r="AC255" s="38" t="s">
        <v>1692</v>
      </c>
      <c r="AD255" s="24"/>
      <c r="AE255" s="24"/>
      <c r="AF255" s="22"/>
      <c r="AG255" s="22"/>
      <c r="AH255" s="22"/>
      <c r="AI255" s="22"/>
      <c r="AJ255" s="23"/>
      <c r="AK255" s="24"/>
      <c r="AL255" s="24"/>
      <c r="AM255" s="24"/>
      <c r="AN255" s="24"/>
      <c r="AO255" s="22"/>
      <c r="AP255" s="14"/>
    </row>
    <row r="256" spans="1:43" ht="20.25" hidden="1" customHeight="1">
      <c r="A256" s="13"/>
      <c r="B256" s="26"/>
      <c r="C256" s="27"/>
      <c r="D256" s="15"/>
      <c r="E256" s="15"/>
      <c r="F256" s="15"/>
      <c r="G256" s="45" t="s">
        <v>1693</v>
      </c>
      <c r="H256" s="45"/>
      <c r="I256" s="45" t="s">
        <v>454</v>
      </c>
      <c r="J256" s="45"/>
      <c r="K256" s="80"/>
      <c r="L256" s="80"/>
      <c r="M256" s="80" t="s">
        <v>292</v>
      </c>
      <c r="N256" s="33" t="s">
        <v>1694</v>
      </c>
      <c r="O256" s="33"/>
      <c r="P256" s="80"/>
      <c r="Q256" s="33"/>
      <c r="R256" s="81"/>
      <c r="S256" s="81"/>
      <c r="T256" s="81">
        <v>41821</v>
      </c>
      <c r="U256" s="81">
        <v>42185</v>
      </c>
      <c r="V256" s="45" t="s">
        <v>1695</v>
      </c>
      <c r="W256" s="45" t="s">
        <v>1696</v>
      </c>
      <c r="X256" s="45"/>
      <c r="Y256" s="24"/>
      <c r="Z256" s="45"/>
      <c r="AA256" s="45" t="s">
        <v>1697</v>
      </c>
      <c r="AB256" s="45" t="s">
        <v>80</v>
      </c>
      <c r="AC256" s="75" t="s">
        <v>1698</v>
      </c>
      <c r="AD256" s="24"/>
      <c r="AE256" s="24" t="s">
        <v>1699</v>
      </c>
      <c r="AF256" s="22" t="s">
        <v>1700</v>
      </c>
      <c r="AG256" s="22" t="s">
        <v>1701</v>
      </c>
      <c r="AH256" s="22" t="s">
        <v>1697</v>
      </c>
      <c r="AI256" s="22" t="s">
        <v>80</v>
      </c>
      <c r="AJ256" s="23" t="s">
        <v>1702</v>
      </c>
      <c r="AK256" s="24"/>
      <c r="AL256" s="24"/>
      <c r="AM256" s="24"/>
      <c r="AN256" s="24"/>
      <c r="AO256" s="22"/>
      <c r="AP256" s="14"/>
    </row>
    <row r="257" spans="1:43" ht="20.25" hidden="1" customHeight="1">
      <c r="A257" s="13" t="str">
        <f t="shared" ref="A257:A270" si="269">IF(COUNTIF($G$3:$G$472,G257)&gt;1,"Duplicate","")</f>
        <v/>
      </c>
      <c r="B257" s="14"/>
      <c r="C257" s="13"/>
      <c r="D257" s="15" t="str">
        <f t="shared" ref="D257:D269" si="270">IF(AND(ISBLANK(X257),ISBLANK(Y257)), "", "X")</f>
        <v/>
      </c>
      <c r="E257" s="15" t="str">
        <f t="shared" ref="E257:F257" si="271">IF(ISBLANK(X257), "", "X")</f>
        <v/>
      </c>
      <c r="F257" s="15" t="str">
        <f t="shared" si="271"/>
        <v/>
      </c>
      <c r="G257" s="24" t="s">
        <v>1703</v>
      </c>
      <c r="H257" s="24"/>
      <c r="I257" s="24" t="s">
        <v>1704</v>
      </c>
      <c r="J257" s="24"/>
      <c r="K257" s="15"/>
      <c r="L257" s="15"/>
      <c r="M257" s="15"/>
      <c r="N257" s="22"/>
      <c r="O257" s="22"/>
      <c r="P257" s="15" t="s">
        <v>54</v>
      </c>
      <c r="Q257" s="22" t="s">
        <v>536</v>
      </c>
      <c r="R257" s="79"/>
      <c r="S257" s="79"/>
      <c r="T257" s="79"/>
      <c r="U257" s="79"/>
      <c r="V257" s="24"/>
      <c r="W257" s="24"/>
      <c r="X257" s="24"/>
      <c r="Y257" s="45"/>
      <c r="Z257" s="24" t="s">
        <v>1705</v>
      </c>
      <c r="AA257" s="24" t="s">
        <v>1706</v>
      </c>
      <c r="AB257" s="24" t="s">
        <v>367</v>
      </c>
      <c r="AC257" s="38" t="s">
        <v>1707</v>
      </c>
      <c r="AD257" s="24"/>
      <c r="AE257" s="24"/>
      <c r="AF257" s="22"/>
      <c r="AG257" s="22"/>
      <c r="AH257" s="22"/>
      <c r="AI257" s="22"/>
      <c r="AJ257" s="23"/>
      <c r="AK257" s="24"/>
      <c r="AL257" s="24"/>
      <c r="AM257" s="24"/>
      <c r="AN257" s="24"/>
      <c r="AO257" s="22"/>
      <c r="AP257" s="14"/>
    </row>
    <row r="258" spans="1:43" ht="20.25" hidden="1" customHeight="1">
      <c r="A258" s="13" t="str">
        <f t="shared" si="269"/>
        <v/>
      </c>
      <c r="B258" s="14"/>
      <c r="C258" s="13"/>
      <c r="D258" s="15" t="str">
        <f t="shared" si="270"/>
        <v/>
      </c>
      <c r="E258" s="15" t="str">
        <f t="shared" ref="E258:F258" si="272">IF(ISBLANK(X258), "", "X")</f>
        <v/>
      </c>
      <c r="F258" s="15" t="str">
        <f t="shared" si="272"/>
        <v/>
      </c>
      <c r="G258" s="24" t="s">
        <v>1708</v>
      </c>
      <c r="H258" s="24"/>
      <c r="I258" s="24" t="s">
        <v>370</v>
      </c>
      <c r="J258" s="24"/>
      <c r="K258" s="15"/>
      <c r="L258" s="15"/>
      <c r="M258" s="15" t="s">
        <v>54</v>
      </c>
      <c r="N258" s="22"/>
      <c r="O258" s="22"/>
      <c r="P258" s="15"/>
      <c r="Q258" s="22"/>
      <c r="R258" s="76"/>
      <c r="S258" s="76"/>
      <c r="T258" s="76"/>
      <c r="U258" s="76"/>
      <c r="V258" s="24"/>
      <c r="W258" s="24"/>
      <c r="X258" s="24"/>
      <c r="Y258" s="24"/>
      <c r="Z258" s="24" t="s">
        <v>1709</v>
      </c>
      <c r="AA258" s="24" t="s">
        <v>1563</v>
      </c>
      <c r="AB258" s="24" t="s">
        <v>58</v>
      </c>
      <c r="AC258" s="38" t="s">
        <v>1564</v>
      </c>
      <c r="AD258" s="24"/>
      <c r="AE258" s="24"/>
      <c r="AF258" s="22"/>
      <c r="AG258" s="22"/>
      <c r="AH258" s="22"/>
      <c r="AI258" s="22"/>
      <c r="AJ258" s="23"/>
      <c r="AK258" s="24"/>
      <c r="AL258" s="24"/>
      <c r="AM258" s="24"/>
      <c r="AN258" s="24"/>
      <c r="AO258" s="22"/>
      <c r="AP258" s="14"/>
    </row>
    <row r="259" spans="1:43" ht="20.25" hidden="1" customHeight="1">
      <c r="A259" s="13" t="str">
        <f t="shared" si="269"/>
        <v/>
      </c>
      <c r="B259" s="14"/>
      <c r="C259" s="13"/>
      <c r="D259" s="15" t="str">
        <f t="shared" si="270"/>
        <v/>
      </c>
      <c r="E259" s="15" t="str">
        <f t="shared" ref="E259:F259" si="273">IF(ISBLANK(X259), "", "X")</f>
        <v/>
      </c>
      <c r="F259" s="15" t="str">
        <f t="shared" si="273"/>
        <v/>
      </c>
      <c r="G259" s="24" t="s">
        <v>1710</v>
      </c>
      <c r="H259" s="24"/>
      <c r="I259" s="24" t="s">
        <v>1711</v>
      </c>
      <c r="J259" s="24"/>
      <c r="K259" s="15"/>
      <c r="L259" s="15"/>
      <c r="M259" s="15"/>
      <c r="N259" s="22"/>
      <c r="O259" s="22"/>
      <c r="P259" s="15" t="s">
        <v>54</v>
      </c>
      <c r="Q259" s="22"/>
      <c r="R259" s="76"/>
      <c r="S259" s="76"/>
      <c r="T259" s="76"/>
      <c r="U259" s="76"/>
      <c r="V259" s="24"/>
      <c r="W259" s="24"/>
      <c r="X259" s="24"/>
      <c r="Y259" s="24"/>
      <c r="Z259" s="24" t="s">
        <v>1712</v>
      </c>
      <c r="AA259" s="24" t="s">
        <v>1713</v>
      </c>
      <c r="AB259" s="24" t="s">
        <v>650</v>
      </c>
      <c r="AC259" s="38" t="s">
        <v>1714</v>
      </c>
      <c r="AD259" s="24"/>
      <c r="AE259" s="24"/>
      <c r="AF259" s="22"/>
      <c r="AG259" s="22"/>
      <c r="AH259" s="22"/>
      <c r="AI259" s="22"/>
      <c r="AJ259" s="23"/>
      <c r="AK259" s="24"/>
      <c r="AL259" s="24"/>
      <c r="AM259" s="24"/>
      <c r="AN259" s="24"/>
      <c r="AO259" s="22"/>
      <c r="AP259" s="14"/>
    </row>
    <row r="260" spans="1:43" ht="20.25" hidden="1" customHeight="1">
      <c r="A260" s="13" t="str">
        <f t="shared" si="269"/>
        <v/>
      </c>
      <c r="B260" s="14"/>
      <c r="C260" s="13"/>
      <c r="D260" s="15" t="str">
        <f t="shared" si="270"/>
        <v/>
      </c>
      <c r="E260" s="15" t="str">
        <f t="shared" ref="E260:F260" si="274">IF(ISBLANK(X260), "", "X")</f>
        <v/>
      </c>
      <c r="F260" s="15" t="str">
        <f t="shared" si="274"/>
        <v/>
      </c>
      <c r="G260" s="24" t="s">
        <v>1715</v>
      </c>
      <c r="H260" s="24"/>
      <c r="I260" s="24" t="s">
        <v>1716</v>
      </c>
      <c r="J260" s="24"/>
      <c r="K260" s="15"/>
      <c r="L260" s="15"/>
      <c r="M260" s="15" t="s">
        <v>54</v>
      </c>
      <c r="N260" s="22"/>
      <c r="O260" s="22"/>
      <c r="P260" s="15"/>
      <c r="Q260" s="22"/>
      <c r="R260" s="76"/>
      <c r="S260" s="76"/>
      <c r="T260" s="76"/>
      <c r="U260" s="76"/>
      <c r="V260" s="24"/>
      <c r="W260" s="24"/>
      <c r="X260" s="24"/>
      <c r="Y260" s="24"/>
      <c r="Z260" s="24" t="s">
        <v>1717</v>
      </c>
      <c r="AA260" s="24" t="s">
        <v>1532</v>
      </c>
      <c r="AB260" s="24" t="s">
        <v>569</v>
      </c>
      <c r="AC260" s="38" t="s">
        <v>1533</v>
      </c>
      <c r="AD260" s="24"/>
      <c r="AE260" s="24"/>
      <c r="AF260" s="22"/>
      <c r="AG260" s="22"/>
      <c r="AH260" s="22"/>
      <c r="AI260" s="22"/>
      <c r="AJ260" s="23"/>
      <c r="AK260" s="24"/>
      <c r="AL260" s="24"/>
      <c r="AM260" s="24"/>
      <c r="AN260" s="24"/>
      <c r="AO260" s="22"/>
      <c r="AP260" s="14"/>
    </row>
    <row r="261" spans="1:43" ht="20.25" hidden="1" customHeight="1">
      <c r="A261" s="13" t="str">
        <f t="shared" si="269"/>
        <v/>
      </c>
      <c r="B261" s="14"/>
      <c r="C261" s="13"/>
      <c r="D261" s="15" t="str">
        <f t="shared" si="270"/>
        <v/>
      </c>
      <c r="E261" s="15" t="str">
        <f t="shared" ref="E261:F261" si="275">IF(ISBLANK(X261), "", "X")</f>
        <v/>
      </c>
      <c r="F261" s="15" t="str">
        <f t="shared" si="275"/>
        <v/>
      </c>
      <c r="G261" s="24" t="s">
        <v>1718</v>
      </c>
      <c r="H261" s="24"/>
      <c r="I261" s="24" t="s">
        <v>420</v>
      </c>
      <c r="J261" s="24" t="s">
        <v>1719</v>
      </c>
      <c r="K261" s="15"/>
      <c r="L261" s="15"/>
      <c r="M261" s="15" t="s">
        <v>54</v>
      </c>
      <c r="N261" s="22" t="s">
        <v>85</v>
      </c>
      <c r="O261" s="22"/>
      <c r="P261" s="15"/>
      <c r="Q261" s="22"/>
      <c r="R261" s="79"/>
      <c r="S261" s="79"/>
      <c r="T261" s="79">
        <v>41456</v>
      </c>
      <c r="U261" s="79">
        <v>41820</v>
      </c>
      <c r="V261" s="24" t="s">
        <v>1720</v>
      </c>
      <c r="W261" s="24" t="s">
        <v>1721</v>
      </c>
      <c r="X261" s="24"/>
      <c r="Y261" s="45"/>
      <c r="Z261" s="24" t="s">
        <v>1722</v>
      </c>
      <c r="AA261" s="24" t="s">
        <v>1483</v>
      </c>
      <c r="AB261" s="24" t="s">
        <v>1055</v>
      </c>
      <c r="AC261" s="38" t="s">
        <v>1723</v>
      </c>
      <c r="AD261" s="24"/>
      <c r="AE261" s="24"/>
      <c r="AF261" s="22"/>
      <c r="AG261" s="22"/>
      <c r="AH261" s="22"/>
      <c r="AI261" s="22"/>
      <c r="AJ261" s="23"/>
      <c r="AK261" s="24"/>
      <c r="AL261" s="24"/>
      <c r="AM261" s="24"/>
      <c r="AN261" s="38"/>
      <c r="AO261" s="22"/>
      <c r="AP261" s="14"/>
    </row>
    <row r="262" spans="1:43" ht="20.25" hidden="1" customHeight="1">
      <c r="A262" s="13" t="str">
        <f t="shared" si="269"/>
        <v/>
      </c>
      <c r="B262" s="14"/>
      <c r="C262" s="13"/>
      <c r="D262" s="15" t="str">
        <f t="shared" si="270"/>
        <v/>
      </c>
      <c r="E262" s="15" t="str">
        <f t="shared" ref="E262:F262" si="276">IF(ISBLANK(X262), "", "X")</f>
        <v/>
      </c>
      <c r="F262" s="15" t="str">
        <f t="shared" si="276"/>
        <v/>
      </c>
      <c r="G262" s="24" t="s">
        <v>1724</v>
      </c>
      <c r="H262" s="24"/>
      <c r="I262" s="24" t="s">
        <v>1725</v>
      </c>
      <c r="J262" s="24"/>
      <c r="K262" s="15"/>
      <c r="L262" s="15"/>
      <c r="M262" s="15" t="s">
        <v>54</v>
      </c>
      <c r="N262" s="22"/>
      <c r="O262" s="22"/>
      <c r="P262" s="15"/>
      <c r="Q262" s="22"/>
      <c r="R262" s="76"/>
      <c r="S262" s="76"/>
      <c r="T262" s="76"/>
      <c r="U262" s="76"/>
      <c r="V262" s="24"/>
      <c r="W262" s="24"/>
      <c r="X262" s="24"/>
      <c r="Y262" s="24"/>
      <c r="Z262" s="24" t="s">
        <v>1726</v>
      </c>
      <c r="AA262" s="24" t="s">
        <v>932</v>
      </c>
      <c r="AB262" s="24" t="s">
        <v>519</v>
      </c>
      <c r="AC262" s="38" t="s">
        <v>1727</v>
      </c>
      <c r="AD262" s="24"/>
      <c r="AE262" s="24"/>
      <c r="AF262" s="22"/>
      <c r="AG262" s="22"/>
      <c r="AH262" s="22"/>
      <c r="AI262" s="22"/>
      <c r="AJ262" s="23"/>
      <c r="AK262" s="24"/>
      <c r="AL262" s="24"/>
      <c r="AM262" s="24"/>
      <c r="AN262" s="24"/>
      <c r="AO262" s="22"/>
      <c r="AP262" s="65">
        <v>41912</v>
      </c>
    </row>
    <row r="263" spans="1:43" ht="20.25" customHeight="1">
      <c r="A263" s="13" t="str">
        <f t="shared" si="269"/>
        <v/>
      </c>
      <c r="B263" s="14"/>
      <c r="C263" s="13"/>
      <c r="D263" s="15" t="str">
        <f t="shared" si="270"/>
        <v>X</v>
      </c>
      <c r="E263" s="15" t="str">
        <f t="shared" ref="E263:F263" si="277">IF(ISBLANK(X263), "", "X")</f>
        <v/>
      </c>
      <c r="F263" s="15" t="str">
        <f t="shared" si="277"/>
        <v>X</v>
      </c>
      <c r="G263" s="24" t="s">
        <v>1728</v>
      </c>
      <c r="H263" s="24"/>
      <c r="I263" s="24" t="s">
        <v>1729</v>
      </c>
      <c r="J263" s="24"/>
      <c r="K263" s="15"/>
      <c r="L263" s="15"/>
      <c r="M263" s="15" t="s">
        <v>54</v>
      </c>
      <c r="N263" s="22" t="s">
        <v>85</v>
      </c>
      <c r="O263" s="22"/>
      <c r="P263" s="15"/>
      <c r="Q263" s="22"/>
      <c r="R263" s="79"/>
      <c r="S263" s="79"/>
      <c r="T263" s="79">
        <v>40725</v>
      </c>
      <c r="U263" s="79">
        <v>41090</v>
      </c>
      <c r="V263" s="24" t="s">
        <v>1730</v>
      </c>
      <c r="W263" s="24" t="s">
        <v>221</v>
      </c>
      <c r="X263" s="24"/>
      <c r="Y263" s="45" t="s">
        <v>1731</v>
      </c>
      <c r="Z263" s="24" t="s">
        <v>1732</v>
      </c>
      <c r="AA263" s="24" t="s">
        <v>1070</v>
      </c>
      <c r="AB263" s="24" t="s">
        <v>246</v>
      </c>
      <c r="AC263" s="38" t="s">
        <v>1071</v>
      </c>
      <c r="AD263" s="24"/>
      <c r="AE263" s="24"/>
      <c r="AF263" s="22" t="s">
        <v>1733</v>
      </c>
      <c r="AG263" s="22" t="s">
        <v>1734</v>
      </c>
      <c r="AH263" s="22" t="s">
        <v>1735</v>
      </c>
      <c r="AI263" s="22" t="s">
        <v>58</v>
      </c>
      <c r="AJ263" s="23" t="s">
        <v>1736</v>
      </c>
      <c r="AK263" s="24"/>
      <c r="AL263" s="24"/>
      <c r="AM263" s="24"/>
      <c r="AN263" s="24"/>
      <c r="AO263" s="22"/>
      <c r="AP263" s="14"/>
    </row>
    <row r="264" spans="1:43" ht="20.25" customHeight="1">
      <c r="A264" s="13" t="str">
        <f t="shared" si="269"/>
        <v/>
      </c>
      <c r="B264" s="26"/>
      <c r="C264" s="27"/>
      <c r="D264" s="15" t="str">
        <f t="shared" si="270"/>
        <v>X</v>
      </c>
      <c r="E264" s="15" t="str">
        <f t="shared" ref="E264:F264" si="278">IF(ISBLANK(X264), "", "X")</f>
        <v/>
      </c>
      <c r="F264" s="15" t="str">
        <f t="shared" si="278"/>
        <v>X</v>
      </c>
      <c r="G264" s="45" t="s">
        <v>1737</v>
      </c>
      <c r="H264" s="45"/>
      <c r="I264" s="45" t="s">
        <v>1738</v>
      </c>
      <c r="J264" s="45"/>
      <c r="K264" s="80"/>
      <c r="L264" s="80" t="s">
        <v>54</v>
      </c>
      <c r="M264" s="80" t="s">
        <v>54</v>
      </c>
      <c r="N264" s="33" t="s">
        <v>1739</v>
      </c>
      <c r="O264" s="33"/>
      <c r="P264" s="80"/>
      <c r="Q264" s="33"/>
      <c r="R264" s="81">
        <v>37803</v>
      </c>
      <c r="S264" s="81" t="s">
        <v>192</v>
      </c>
      <c r="T264" s="81"/>
      <c r="U264" s="81"/>
      <c r="V264" s="45"/>
      <c r="W264" s="45"/>
      <c r="X264" s="45"/>
      <c r="Y264" s="45" t="s">
        <v>1740</v>
      </c>
      <c r="Z264" s="45" t="s">
        <v>1741</v>
      </c>
      <c r="AA264" s="45" t="s">
        <v>69</v>
      </c>
      <c r="AB264" s="45" t="s">
        <v>58</v>
      </c>
      <c r="AC264" s="75" t="s">
        <v>452</v>
      </c>
      <c r="AD264" s="24"/>
      <c r="AE264" s="24"/>
      <c r="AF264" s="22"/>
      <c r="AG264" s="22"/>
      <c r="AH264" s="22"/>
      <c r="AI264" s="22"/>
      <c r="AJ264" s="23"/>
      <c r="AK264" s="24" t="s">
        <v>1742</v>
      </c>
      <c r="AL264" s="24" t="s">
        <v>1743</v>
      </c>
      <c r="AM264" s="24" t="s">
        <v>1744</v>
      </c>
      <c r="AN264" s="24">
        <v>96816</v>
      </c>
      <c r="AO264" s="22"/>
      <c r="AP264" s="14"/>
    </row>
    <row r="265" spans="1:43" ht="20.25" hidden="1" customHeight="1">
      <c r="A265" s="13" t="str">
        <f t="shared" si="269"/>
        <v/>
      </c>
      <c r="B265" s="14"/>
      <c r="C265" s="13"/>
      <c r="D265" s="15" t="str">
        <f t="shared" si="270"/>
        <v/>
      </c>
      <c r="E265" s="15" t="str">
        <f t="shared" ref="E265:F265" si="279">IF(ISBLANK(X265), "", "X")</f>
        <v/>
      </c>
      <c r="F265" s="15" t="str">
        <f t="shared" si="279"/>
        <v/>
      </c>
      <c r="G265" s="24" t="s">
        <v>1745</v>
      </c>
      <c r="H265" s="24"/>
      <c r="I265" s="24" t="s">
        <v>449</v>
      </c>
      <c r="J265" s="24"/>
      <c r="K265" s="15"/>
      <c r="L265" s="15"/>
      <c r="M265" s="15" t="s">
        <v>54</v>
      </c>
      <c r="N265" s="22"/>
      <c r="O265" s="22"/>
      <c r="P265" s="15"/>
      <c r="Q265" s="22"/>
      <c r="R265" s="76"/>
      <c r="S265" s="76"/>
      <c r="T265" s="76"/>
      <c r="U265" s="76"/>
      <c r="V265" s="24"/>
      <c r="W265" s="24"/>
      <c r="X265" s="24"/>
      <c r="Y265" s="24"/>
      <c r="Z265" s="24" t="s">
        <v>1746</v>
      </c>
      <c r="AA265" s="24" t="s">
        <v>1331</v>
      </c>
      <c r="AB265" s="24" t="s">
        <v>1055</v>
      </c>
      <c r="AC265" s="38" t="s">
        <v>1747</v>
      </c>
      <c r="AD265" s="24"/>
      <c r="AE265" s="24"/>
      <c r="AF265" s="22"/>
      <c r="AG265" s="22"/>
      <c r="AH265" s="22"/>
      <c r="AI265" s="22"/>
      <c r="AJ265" s="23"/>
      <c r="AK265" s="24"/>
      <c r="AL265" s="24"/>
      <c r="AM265" s="24"/>
      <c r="AN265" s="24"/>
      <c r="AO265" s="22"/>
      <c r="AP265" s="14"/>
    </row>
    <row r="266" spans="1:43" ht="20.25" customHeight="1">
      <c r="A266" s="13" t="str">
        <f t="shared" si="269"/>
        <v/>
      </c>
      <c r="B266" s="26"/>
      <c r="C266" s="27"/>
      <c r="D266" s="15" t="str">
        <f t="shared" si="270"/>
        <v>X</v>
      </c>
      <c r="E266" s="15" t="str">
        <f t="shared" ref="E266:F266" si="280">IF(ISBLANK(X266), "", "X")</f>
        <v/>
      </c>
      <c r="F266" s="15" t="str">
        <f t="shared" si="280"/>
        <v>X</v>
      </c>
      <c r="G266" s="45" t="s">
        <v>1748</v>
      </c>
      <c r="H266" s="45"/>
      <c r="I266" s="45" t="s">
        <v>1749</v>
      </c>
      <c r="J266" s="45"/>
      <c r="K266" s="80"/>
      <c r="L266" s="80"/>
      <c r="M266" s="80" t="s">
        <v>54</v>
      </c>
      <c r="N266" s="33" t="s">
        <v>94</v>
      </c>
      <c r="O266" s="33"/>
      <c r="P266" s="80"/>
      <c r="Q266" s="33"/>
      <c r="R266" s="81" t="s">
        <v>962</v>
      </c>
      <c r="S266" s="81" t="s">
        <v>963</v>
      </c>
      <c r="T266" s="81"/>
      <c r="U266" s="81"/>
      <c r="V266" s="45" t="s">
        <v>1750</v>
      </c>
      <c r="W266" s="45"/>
      <c r="X266" s="45"/>
      <c r="Y266" s="24" t="s">
        <v>1751</v>
      </c>
      <c r="Z266" s="45" t="s">
        <v>1752</v>
      </c>
      <c r="AA266" s="45" t="s">
        <v>1753</v>
      </c>
      <c r="AB266" s="45" t="s">
        <v>1754</v>
      </c>
      <c r="AC266" s="75" t="s">
        <v>1755</v>
      </c>
      <c r="AD266" s="24"/>
      <c r="AE266" s="24"/>
      <c r="AF266" s="22"/>
      <c r="AG266" s="22"/>
      <c r="AH266" s="22"/>
      <c r="AI266" s="22"/>
      <c r="AJ266" s="23"/>
      <c r="AK266" s="24"/>
      <c r="AL266" s="24"/>
      <c r="AM266" s="24"/>
      <c r="AN266" s="24"/>
      <c r="AO266" s="22"/>
      <c r="AP266" s="14"/>
    </row>
    <row r="267" spans="1:43" ht="20.25" hidden="1" customHeight="1">
      <c r="A267" s="13" t="str">
        <f t="shared" si="269"/>
        <v/>
      </c>
      <c r="B267" s="14"/>
      <c r="C267" s="13"/>
      <c r="D267" s="15" t="str">
        <f t="shared" si="270"/>
        <v/>
      </c>
      <c r="E267" s="15" t="str">
        <f t="shared" ref="E267:F267" si="281">IF(ISBLANK(X267), "", "X")</f>
        <v/>
      </c>
      <c r="F267" s="15" t="str">
        <f t="shared" si="281"/>
        <v/>
      </c>
      <c r="G267" s="24" t="s">
        <v>1756</v>
      </c>
      <c r="H267" s="24"/>
      <c r="I267" s="24" t="s">
        <v>1757</v>
      </c>
      <c r="J267" s="24"/>
      <c r="K267" s="15"/>
      <c r="L267" s="15"/>
      <c r="M267" s="15" t="s">
        <v>54</v>
      </c>
      <c r="N267" s="22" t="s">
        <v>120</v>
      </c>
      <c r="O267" s="22"/>
      <c r="P267" s="15"/>
      <c r="Q267" s="22"/>
      <c r="R267" s="79"/>
      <c r="S267" s="79"/>
      <c r="T267" s="79">
        <v>41091</v>
      </c>
      <c r="U267" s="79">
        <v>41820</v>
      </c>
      <c r="V267" s="24" t="s">
        <v>1758</v>
      </c>
      <c r="W267" s="24"/>
      <c r="X267" s="24"/>
      <c r="Y267" s="45"/>
      <c r="Z267" s="24" t="s">
        <v>1759</v>
      </c>
      <c r="AA267" s="24" t="s">
        <v>473</v>
      </c>
      <c r="AB267" s="24" t="s">
        <v>256</v>
      </c>
      <c r="AC267" s="38" t="s">
        <v>1760</v>
      </c>
      <c r="AD267" s="24"/>
      <c r="AE267" s="24" t="s">
        <v>1761</v>
      </c>
      <c r="AF267" s="22"/>
      <c r="AG267" s="22"/>
      <c r="AH267" s="22"/>
      <c r="AI267" s="22"/>
      <c r="AJ267" s="23"/>
      <c r="AK267" s="24"/>
      <c r="AL267" s="24"/>
      <c r="AM267" s="24"/>
      <c r="AN267" s="38"/>
      <c r="AO267" s="22"/>
      <c r="AP267" s="14"/>
    </row>
    <row r="268" spans="1:43" ht="20.25" customHeight="1">
      <c r="A268" s="13" t="str">
        <f t="shared" si="269"/>
        <v/>
      </c>
      <c r="B268" s="14"/>
      <c r="C268" s="13"/>
      <c r="D268" s="15" t="str">
        <f t="shared" si="270"/>
        <v>X</v>
      </c>
      <c r="E268" s="15" t="str">
        <f t="shared" ref="E268:F268" si="282">IF(ISBLANK(X268), "", "X")</f>
        <v/>
      </c>
      <c r="F268" s="15" t="str">
        <f t="shared" si="282"/>
        <v>X</v>
      </c>
      <c r="G268" s="24" t="s">
        <v>1762</v>
      </c>
      <c r="H268" s="24"/>
      <c r="I268" s="24" t="s">
        <v>52</v>
      </c>
      <c r="J268" s="24"/>
      <c r="K268" s="15"/>
      <c r="L268" s="15"/>
      <c r="M268" s="15"/>
      <c r="N268" s="22"/>
      <c r="O268" s="22"/>
      <c r="P268" s="15" t="s">
        <v>54</v>
      </c>
      <c r="Q268" s="22"/>
      <c r="R268" s="76"/>
      <c r="S268" s="76"/>
      <c r="T268" s="76"/>
      <c r="U268" s="76"/>
      <c r="V268" s="24"/>
      <c r="W268" s="24"/>
      <c r="X268" s="24"/>
      <c r="Y268" s="31" t="s">
        <v>1763</v>
      </c>
      <c r="Z268" s="24" t="s">
        <v>1764</v>
      </c>
      <c r="AA268" s="24" t="s">
        <v>1765</v>
      </c>
      <c r="AB268" s="24" t="s">
        <v>519</v>
      </c>
      <c r="AC268" s="38" t="s">
        <v>1766</v>
      </c>
      <c r="AD268" s="24"/>
      <c r="AE268" s="24"/>
      <c r="AF268" s="22"/>
      <c r="AG268" s="22"/>
      <c r="AH268" s="22"/>
      <c r="AI268" s="22"/>
      <c r="AJ268" s="23"/>
      <c r="AK268" s="24"/>
      <c r="AL268" s="24"/>
      <c r="AM268" s="24"/>
      <c r="AN268" s="24"/>
      <c r="AO268" s="22"/>
      <c r="AP268" s="65">
        <v>41912</v>
      </c>
    </row>
    <row r="269" spans="1:43" ht="20.25" hidden="1" customHeight="1">
      <c r="A269" s="13" t="str">
        <f t="shared" si="269"/>
        <v/>
      </c>
      <c r="B269" s="14"/>
      <c r="C269" s="13"/>
      <c r="D269" s="15" t="str">
        <f t="shared" si="270"/>
        <v/>
      </c>
      <c r="E269" s="15" t="str">
        <f t="shared" ref="E269:F269" si="283">IF(ISBLANK(X269), "", "X")</f>
        <v/>
      </c>
      <c r="F269" s="15" t="str">
        <f t="shared" si="283"/>
        <v/>
      </c>
      <c r="G269" s="24" t="s">
        <v>1767</v>
      </c>
      <c r="H269" s="24"/>
      <c r="I269" s="24" t="s">
        <v>449</v>
      </c>
      <c r="J269" s="24"/>
      <c r="K269" s="15"/>
      <c r="L269" s="15"/>
      <c r="M269" s="15"/>
      <c r="N269" s="22"/>
      <c r="O269" s="22"/>
      <c r="P269" s="15" t="s">
        <v>54</v>
      </c>
      <c r="Q269" s="22"/>
      <c r="R269" s="76"/>
      <c r="S269" s="76"/>
      <c r="T269" s="76"/>
      <c r="U269" s="76"/>
      <c r="V269" s="24"/>
      <c r="W269" s="24"/>
      <c r="X269" s="24"/>
      <c r="Y269" s="24"/>
      <c r="Z269" s="24" t="s">
        <v>1768</v>
      </c>
      <c r="AA269" s="24" t="s">
        <v>1130</v>
      </c>
      <c r="AB269" s="24" t="s">
        <v>58</v>
      </c>
      <c r="AC269" s="38" t="s">
        <v>1131</v>
      </c>
      <c r="AD269" s="24"/>
      <c r="AE269" s="24"/>
      <c r="AF269" s="22"/>
      <c r="AG269" s="22"/>
      <c r="AH269" s="22"/>
      <c r="AI269" s="22"/>
      <c r="AJ269" s="23"/>
      <c r="AK269" s="24"/>
      <c r="AL269" s="24"/>
      <c r="AM269" s="24"/>
      <c r="AN269" s="24"/>
      <c r="AO269" s="22"/>
      <c r="AP269" s="65"/>
      <c r="AQ269" s="114"/>
    </row>
    <row r="270" spans="1:43" ht="20.25" hidden="1" customHeight="1">
      <c r="A270" s="13" t="str">
        <f t="shared" si="269"/>
        <v/>
      </c>
      <c r="B270" s="14"/>
      <c r="C270" s="13"/>
      <c r="D270" s="15" t="s">
        <v>292</v>
      </c>
      <c r="E270" s="15"/>
      <c r="F270" s="15" t="s">
        <v>292</v>
      </c>
      <c r="G270" s="24" t="s">
        <v>1769</v>
      </c>
      <c r="H270" s="24"/>
      <c r="I270" s="24" t="s">
        <v>1770</v>
      </c>
      <c r="J270" s="24"/>
      <c r="K270" s="15"/>
      <c r="L270" s="15"/>
      <c r="M270" s="15" t="s">
        <v>292</v>
      </c>
      <c r="N270" s="22" t="s">
        <v>120</v>
      </c>
      <c r="O270" s="22"/>
      <c r="P270" s="15"/>
      <c r="Q270" s="22"/>
      <c r="R270" s="79"/>
      <c r="S270" s="79"/>
      <c r="T270" s="79">
        <v>41821</v>
      </c>
      <c r="U270" s="79">
        <v>42185</v>
      </c>
      <c r="V270" s="24" t="s">
        <v>1771</v>
      </c>
      <c r="W270" s="24" t="s">
        <v>297</v>
      </c>
      <c r="X270" s="24"/>
      <c r="Y270" s="45" t="s">
        <v>1772</v>
      </c>
      <c r="Z270" s="24"/>
      <c r="AA270" s="24" t="s">
        <v>133</v>
      </c>
      <c r="AB270" s="24" t="s">
        <v>58</v>
      </c>
      <c r="AC270" s="38"/>
      <c r="AD270" s="24"/>
      <c r="AE270" s="24"/>
      <c r="AF270" s="22" t="s">
        <v>1773</v>
      </c>
      <c r="AG270" s="22" t="s">
        <v>1774</v>
      </c>
      <c r="AH270" s="22" t="s">
        <v>1775</v>
      </c>
      <c r="AI270" s="22" t="s">
        <v>58</v>
      </c>
      <c r="AJ270" s="23" t="s">
        <v>345</v>
      </c>
      <c r="AK270" s="24"/>
      <c r="AL270" s="24"/>
      <c r="AM270" s="24"/>
      <c r="AN270" s="38"/>
      <c r="AO270" s="22"/>
      <c r="AP270" s="14"/>
    </row>
    <row r="271" spans="1:43" ht="20.25" customHeight="1">
      <c r="A271" s="13"/>
      <c r="B271" s="14"/>
      <c r="C271" s="13"/>
      <c r="D271" s="15" t="str">
        <f t="shared" ref="D271:D323" si="284">IF(AND(ISBLANK(X271),ISBLANK(Y271)), "", "X")</f>
        <v>X</v>
      </c>
      <c r="E271" s="15" t="str">
        <f t="shared" ref="E271:F271" si="285">IF(ISBLANK(X271), "", "X")</f>
        <v/>
      </c>
      <c r="F271" s="15" t="str">
        <f t="shared" si="285"/>
        <v>X</v>
      </c>
      <c r="G271" s="24" t="s">
        <v>1776</v>
      </c>
      <c r="H271" s="24"/>
      <c r="I271" s="24" t="s">
        <v>1777</v>
      </c>
      <c r="J271" s="24"/>
      <c r="K271" s="15"/>
      <c r="L271" s="15"/>
      <c r="M271" s="15"/>
      <c r="N271" s="22"/>
      <c r="O271" s="22"/>
      <c r="P271" s="15"/>
      <c r="Q271" s="22"/>
      <c r="R271" s="76"/>
      <c r="S271" s="76"/>
      <c r="T271" s="76"/>
      <c r="U271" s="76"/>
      <c r="V271" s="24" t="s">
        <v>1778</v>
      </c>
      <c r="W271" s="24"/>
      <c r="X271" s="24"/>
      <c r="Y271" s="24" t="s">
        <v>1779</v>
      </c>
      <c r="Z271" s="24" t="s">
        <v>1780</v>
      </c>
      <c r="AA271" s="24" t="s">
        <v>1781</v>
      </c>
      <c r="AB271" s="24" t="s">
        <v>256</v>
      </c>
      <c r="AC271" s="38" t="s">
        <v>1782</v>
      </c>
      <c r="AD271" s="24"/>
      <c r="AE271" s="24"/>
      <c r="AF271" s="22"/>
      <c r="AG271" s="22"/>
      <c r="AH271" s="22"/>
      <c r="AI271" s="22"/>
      <c r="AJ271" s="23"/>
      <c r="AK271" s="24"/>
      <c r="AL271" s="24"/>
      <c r="AM271" s="24"/>
      <c r="AN271" s="38"/>
      <c r="AO271" s="22"/>
      <c r="AP271" s="14"/>
    </row>
    <row r="272" spans="1:43" ht="20.25" customHeight="1">
      <c r="A272" s="13" t="str">
        <f t="shared" ref="A272:A285" si="286">IF(COUNTIF($G$3:$G$472,G272)&gt;1,"Duplicate","")</f>
        <v/>
      </c>
      <c r="B272" s="14"/>
      <c r="C272" s="13"/>
      <c r="D272" s="15" t="str">
        <f t="shared" si="284"/>
        <v>X</v>
      </c>
      <c r="E272" s="15" t="str">
        <f t="shared" ref="E272:F272" si="287">IF(ISBLANK(X272), "", "X")</f>
        <v>X</v>
      </c>
      <c r="F272" s="15" t="str">
        <f t="shared" si="287"/>
        <v/>
      </c>
      <c r="G272" s="24" t="s">
        <v>1783</v>
      </c>
      <c r="H272" s="24"/>
      <c r="I272" s="24" t="s">
        <v>1784</v>
      </c>
      <c r="J272" s="24"/>
      <c r="K272" s="15"/>
      <c r="L272" s="15"/>
      <c r="M272" s="15" t="s">
        <v>54</v>
      </c>
      <c r="N272" s="22"/>
      <c r="O272" s="22"/>
      <c r="P272" s="15"/>
      <c r="Q272" s="22"/>
      <c r="R272" s="76"/>
      <c r="S272" s="76"/>
      <c r="T272" s="76"/>
      <c r="U272" s="76"/>
      <c r="V272" s="24"/>
      <c r="W272" s="24"/>
      <c r="X272" s="31" t="s">
        <v>1785</v>
      </c>
      <c r="Y272" s="24"/>
      <c r="Z272" s="24" t="s">
        <v>1786</v>
      </c>
      <c r="AA272" s="24" t="s">
        <v>493</v>
      </c>
      <c r="AB272" s="24" t="s">
        <v>186</v>
      </c>
      <c r="AC272" s="38" t="s">
        <v>892</v>
      </c>
      <c r="AD272" s="24"/>
      <c r="AE272" s="24"/>
      <c r="AF272" s="22"/>
      <c r="AG272" s="22"/>
      <c r="AH272" s="22"/>
      <c r="AI272" s="22"/>
      <c r="AJ272" s="23"/>
      <c r="AK272" s="24"/>
      <c r="AL272" s="24"/>
      <c r="AM272" s="24"/>
      <c r="AN272" s="24"/>
      <c r="AO272" s="22"/>
      <c r="AP272" s="65">
        <v>41912</v>
      </c>
    </row>
    <row r="273" spans="1:42" ht="20.25" hidden="1" customHeight="1">
      <c r="A273" s="13" t="str">
        <f t="shared" si="286"/>
        <v/>
      </c>
      <c r="B273" s="26"/>
      <c r="C273" s="27"/>
      <c r="D273" s="15" t="str">
        <f t="shared" si="284"/>
        <v/>
      </c>
      <c r="E273" s="15" t="str">
        <f t="shared" ref="E273:F273" si="288">IF(ISBLANK(X273), "", "X")</f>
        <v/>
      </c>
      <c r="F273" s="15" t="str">
        <f t="shared" si="288"/>
        <v/>
      </c>
      <c r="G273" s="45" t="s">
        <v>1787</v>
      </c>
      <c r="H273" s="45"/>
      <c r="I273" s="45" t="s">
        <v>940</v>
      </c>
      <c r="J273" s="45"/>
      <c r="K273" s="80"/>
      <c r="L273" s="80"/>
      <c r="M273" s="80" t="s">
        <v>54</v>
      </c>
      <c r="N273" s="33" t="s">
        <v>109</v>
      </c>
      <c r="O273" s="33"/>
      <c r="P273" s="80"/>
      <c r="Q273" s="33"/>
      <c r="R273" s="81" t="s">
        <v>599</v>
      </c>
      <c r="S273" s="81" t="s">
        <v>600</v>
      </c>
      <c r="T273" s="81"/>
      <c r="U273" s="81"/>
      <c r="V273" s="45"/>
      <c r="W273" s="45"/>
      <c r="X273" s="45"/>
      <c r="Y273" s="24"/>
      <c r="Z273" s="24" t="s">
        <v>1788</v>
      </c>
      <c r="AA273" s="24" t="s">
        <v>1789</v>
      </c>
      <c r="AB273" s="24" t="s">
        <v>154</v>
      </c>
      <c r="AC273" s="38" t="s">
        <v>1790</v>
      </c>
      <c r="AD273" s="24"/>
      <c r="AE273" s="24"/>
      <c r="AF273" s="22"/>
      <c r="AG273" s="22"/>
      <c r="AH273" s="22"/>
      <c r="AI273" s="22"/>
      <c r="AJ273" s="23"/>
      <c r="AK273" s="24"/>
      <c r="AL273" s="24"/>
      <c r="AM273" s="24"/>
      <c r="AN273" s="24"/>
      <c r="AO273" s="22"/>
      <c r="AP273" s="14"/>
    </row>
    <row r="274" spans="1:42" ht="20.25" customHeight="1">
      <c r="A274" s="13" t="str">
        <f t="shared" si="286"/>
        <v/>
      </c>
      <c r="B274" s="14"/>
      <c r="C274" s="13"/>
      <c r="D274" s="15" t="str">
        <f t="shared" si="284"/>
        <v>X</v>
      </c>
      <c r="E274" s="15" t="str">
        <f t="shared" ref="E274:F274" si="289">IF(ISBLANK(X274), "", "X")</f>
        <v>X</v>
      </c>
      <c r="F274" s="15" t="str">
        <f t="shared" si="289"/>
        <v/>
      </c>
      <c r="G274" s="24" t="s">
        <v>1791</v>
      </c>
      <c r="H274" s="24"/>
      <c r="I274" s="24" t="s">
        <v>1792</v>
      </c>
      <c r="J274" s="24"/>
      <c r="K274" s="15"/>
      <c r="L274" s="15"/>
      <c r="M274" s="15" t="s">
        <v>54</v>
      </c>
      <c r="N274" s="22"/>
      <c r="O274" s="22"/>
      <c r="P274" s="15"/>
      <c r="Q274" s="22"/>
      <c r="R274" s="76"/>
      <c r="S274" s="76"/>
      <c r="T274" s="76"/>
      <c r="U274" s="76"/>
      <c r="V274" s="24"/>
      <c r="W274" s="24"/>
      <c r="X274" s="24" t="s">
        <v>1793</v>
      </c>
      <c r="Y274" s="24"/>
      <c r="Z274" s="84" t="s">
        <v>1794</v>
      </c>
      <c r="AA274" s="85" t="s">
        <v>1795</v>
      </c>
      <c r="AB274" s="85" t="s">
        <v>58</v>
      </c>
      <c r="AC274" s="86" t="s">
        <v>1796</v>
      </c>
      <c r="AD274" s="85"/>
      <c r="AE274" s="84"/>
      <c r="AF274" s="22"/>
      <c r="AG274" s="22"/>
      <c r="AH274" s="22"/>
      <c r="AI274" s="22"/>
      <c r="AJ274" s="23"/>
      <c r="AK274" s="24"/>
      <c r="AL274" s="24"/>
      <c r="AM274" s="24"/>
      <c r="AN274" s="24"/>
      <c r="AO274" s="22"/>
      <c r="AP274" s="14"/>
    </row>
    <row r="275" spans="1:42" ht="20.25" customHeight="1">
      <c r="A275" s="13" t="str">
        <f t="shared" si="286"/>
        <v/>
      </c>
      <c r="B275" s="26"/>
      <c r="C275" s="27"/>
      <c r="D275" s="15" t="str">
        <f t="shared" si="284"/>
        <v>X</v>
      </c>
      <c r="E275" s="15" t="str">
        <f t="shared" ref="E275:F275" si="290">IF(ISBLANK(X275), "", "X")</f>
        <v/>
      </c>
      <c r="F275" s="15" t="str">
        <f t="shared" si="290"/>
        <v>X</v>
      </c>
      <c r="G275" s="45" t="s">
        <v>1797</v>
      </c>
      <c r="H275" s="45"/>
      <c r="I275" s="45" t="s">
        <v>1798</v>
      </c>
      <c r="J275" s="45"/>
      <c r="K275" s="80"/>
      <c r="L275" s="80" t="s">
        <v>54</v>
      </c>
      <c r="M275" s="80" t="s">
        <v>54</v>
      </c>
      <c r="N275" s="33" t="s">
        <v>522</v>
      </c>
      <c r="O275" s="33"/>
      <c r="P275" s="80"/>
      <c r="Q275" s="33"/>
      <c r="R275" s="81">
        <v>36342</v>
      </c>
      <c r="S275" s="81" t="s">
        <v>353</v>
      </c>
      <c r="T275" s="81"/>
      <c r="U275" s="81"/>
      <c r="V275" s="45"/>
      <c r="W275" s="45"/>
      <c r="X275" s="45"/>
      <c r="Y275" s="45" t="s">
        <v>1799</v>
      </c>
      <c r="Z275" s="45" t="s">
        <v>1800</v>
      </c>
      <c r="AA275" s="45" t="s">
        <v>69</v>
      </c>
      <c r="AB275" s="45" t="s">
        <v>58</v>
      </c>
      <c r="AC275" s="75" t="s">
        <v>504</v>
      </c>
      <c r="AD275" s="24"/>
      <c r="AE275" s="24"/>
      <c r="AF275" s="22"/>
      <c r="AG275" s="22"/>
      <c r="AH275" s="22"/>
      <c r="AI275" s="22"/>
      <c r="AJ275" s="23"/>
      <c r="AK275" s="24"/>
      <c r="AL275" s="24"/>
      <c r="AM275" s="24"/>
      <c r="AN275" s="24"/>
      <c r="AO275" s="22"/>
      <c r="AP275" s="14"/>
    </row>
    <row r="276" spans="1:42" ht="20.25" hidden="1" customHeight="1">
      <c r="A276" s="13" t="str">
        <f t="shared" si="286"/>
        <v/>
      </c>
      <c r="B276" s="14"/>
      <c r="C276" s="13"/>
      <c r="D276" s="15" t="str">
        <f t="shared" si="284"/>
        <v/>
      </c>
      <c r="E276" s="15" t="str">
        <f t="shared" ref="E276:F276" si="291">IF(ISBLANK(X276), "", "X")</f>
        <v/>
      </c>
      <c r="F276" s="15" t="str">
        <f t="shared" si="291"/>
        <v/>
      </c>
      <c r="G276" s="24" t="s">
        <v>1801</v>
      </c>
      <c r="H276" s="24"/>
      <c r="I276" s="24" t="s">
        <v>351</v>
      </c>
      <c r="J276" s="24"/>
      <c r="K276" s="15"/>
      <c r="L276" s="15" t="s">
        <v>54</v>
      </c>
      <c r="M276" s="15"/>
      <c r="N276" s="22"/>
      <c r="O276" s="22"/>
      <c r="P276" s="15"/>
      <c r="Q276" s="22"/>
      <c r="R276" s="76"/>
      <c r="S276" s="76"/>
      <c r="T276" s="76"/>
      <c r="U276" s="76"/>
      <c r="V276" s="24"/>
      <c r="W276" s="24"/>
      <c r="X276" s="24"/>
      <c r="Y276" s="24"/>
      <c r="Z276" s="24" t="s">
        <v>1802</v>
      </c>
      <c r="AA276" s="24" t="s">
        <v>57</v>
      </c>
      <c r="AB276" s="24" t="s">
        <v>58</v>
      </c>
      <c r="AC276" s="38" t="s">
        <v>1803</v>
      </c>
      <c r="AD276" s="24"/>
      <c r="AE276" s="24"/>
      <c r="AF276" s="22"/>
      <c r="AG276" s="22"/>
      <c r="AH276" s="22"/>
      <c r="AI276" s="22"/>
      <c r="AJ276" s="23"/>
      <c r="AK276" s="24"/>
      <c r="AL276" s="24"/>
      <c r="AM276" s="24"/>
      <c r="AN276" s="24"/>
      <c r="AO276" s="22"/>
      <c r="AP276" s="14"/>
    </row>
    <row r="277" spans="1:42" ht="20.25" customHeight="1">
      <c r="A277" s="13" t="str">
        <f t="shared" si="286"/>
        <v/>
      </c>
      <c r="B277" s="14"/>
      <c r="C277" s="13"/>
      <c r="D277" s="15" t="str">
        <f t="shared" si="284"/>
        <v>X</v>
      </c>
      <c r="E277" s="15" t="str">
        <f t="shared" ref="E277:F277" si="292">IF(ISBLANK(X277), "", "X")</f>
        <v/>
      </c>
      <c r="F277" s="15" t="str">
        <f t="shared" si="292"/>
        <v>X</v>
      </c>
      <c r="G277" s="24" t="s">
        <v>1804</v>
      </c>
      <c r="H277" s="24"/>
      <c r="I277" s="24" t="s">
        <v>312</v>
      </c>
      <c r="J277" s="24"/>
      <c r="K277" s="15"/>
      <c r="L277" s="15" t="s">
        <v>54</v>
      </c>
      <c r="M277" s="15" t="s">
        <v>54</v>
      </c>
      <c r="N277" s="22" t="s">
        <v>219</v>
      </c>
      <c r="O277" s="22"/>
      <c r="P277" s="15"/>
      <c r="Q277" s="22"/>
      <c r="R277" s="79">
        <v>39264</v>
      </c>
      <c r="S277" s="79">
        <v>40724</v>
      </c>
      <c r="T277" s="79">
        <v>40725</v>
      </c>
      <c r="U277" s="79">
        <v>41090</v>
      </c>
      <c r="V277" s="24" t="s">
        <v>1805</v>
      </c>
      <c r="W277" s="24" t="s">
        <v>297</v>
      </c>
      <c r="X277" s="24"/>
      <c r="Y277" s="45" t="s">
        <v>1806</v>
      </c>
      <c r="Z277" s="24" t="s">
        <v>1807</v>
      </c>
      <c r="AA277" s="24" t="s">
        <v>1544</v>
      </c>
      <c r="AB277" s="24" t="s">
        <v>80</v>
      </c>
      <c r="AC277" s="38" t="s">
        <v>1808</v>
      </c>
      <c r="AD277" s="24"/>
      <c r="AE277" s="24"/>
      <c r="AF277" s="22" t="s">
        <v>1809</v>
      </c>
      <c r="AG277" s="22" t="s">
        <v>1810</v>
      </c>
      <c r="AH277" s="22" t="s">
        <v>1544</v>
      </c>
      <c r="AI277" s="22" t="s">
        <v>80</v>
      </c>
      <c r="AJ277" s="23" t="s">
        <v>1811</v>
      </c>
      <c r="AK277" s="24"/>
      <c r="AL277" s="24"/>
      <c r="AM277" s="24"/>
      <c r="AN277" s="38"/>
      <c r="AO277" s="22"/>
      <c r="AP277" s="14"/>
    </row>
    <row r="278" spans="1:42" ht="20.25" customHeight="1">
      <c r="A278" s="13" t="str">
        <f t="shared" si="286"/>
        <v/>
      </c>
      <c r="B278" s="14"/>
      <c r="C278" s="13"/>
      <c r="D278" s="15" t="str">
        <f t="shared" si="284"/>
        <v>X</v>
      </c>
      <c r="E278" s="15" t="str">
        <f t="shared" ref="E278:F278" si="293">IF(ISBLANK(X278), "", "X")</f>
        <v/>
      </c>
      <c r="F278" s="15" t="str">
        <f t="shared" si="293"/>
        <v>X</v>
      </c>
      <c r="G278" s="24" t="s">
        <v>1812</v>
      </c>
      <c r="H278" s="24"/>
      <c r="I278" s="24" t="s">
        <v>1813</v>
      </c>
      <c r="J278" s="24"/>
      <c r="K278" s="15"/>
      <c r="L278" s="15"/>
      <c r="M278" s="15" t="s">
        <v>54</v>
      </c>
      <c r="N278" s="22"/>
      <c r="O278" s="22"/>
      <c r="P278" s="15"/>
      <c r="Q278" s="22"/>
      <c r="R278" s="76"/>
      <c r="S278" s="76"/>
      <c r="T278" s="76"/>
      <c r="U278" s="76"/>
      <c r="V278" s="24"/>
      <c r="W278" s="24"/>
      <c r="X278" s="24"/>
      <c r="Y278" s="31" t="s">
        <v>1814</v>
      </c>
      <c r="Z278" s="24"/>
      <c r="AA278" s="24"/>
      <c r="AB278" s="24"/>
      <c r="AC278" s="24"/>
      <c r="AD278" s="24"/>
      <c r="AE278" s="24"/>
      <c r="AF278" s="22"/>
      <c r="AG278" s="22" t="s">
        <v>1815</v>
      </c>
      <c r="AH278" s="22" t="s">
        <v>69</v>
      </c>
      <c r="AI278" s="22" t="s">
        <v>58</v>
      </c>
      <c r="AJ278" s="23" t="s">
        <v>1816</v>
      </c>
      <c r="AK278" s="24"/>
      <c r="AL278" s="24"/>
      <c r="AM278" s="24"/>
      <c r="AN278" s="24"/>
      <c r="AO278" s="22"/>
      <c r="AP278" s="65">
        <v>41912</v>
      </c>
    </row>
    <row r="279" spans="1:42" ht="20.25" customHeight="1">
      <c r="A279" s="13" t="str">
        <f t="shared" si="286"/>
        <v/>
      </c>
      <c r="B279" s="14" t="s">
        <v>1817</v>
      </c>
      <c r="C279" s="13"/>
      <c r="D279" s="15" t="str">
        <f t="shared" si="284"/>
        <v>X</v>
      </c>
      <c r="E279" s="15" t="str">
        <f t="shared" ref="E279:F279" si="294">IF(ISBLANK(X279), "", "X")</f>
        <v/>
      </c>
      <c r="F279" s="15" t="str">
        <f t="shared" si="294"/>
        <v>X</v>
      </c>
      <c r="G279" s="24" t="s">
        <v>1818</v>
      </c>
      <c r="H279" s="24"/>
      <c r="I279" s="24" t="s">
        <v>1819</v>
      </c>
      <c r="J279" s="24" t="s">
        <v>401</v>
      </c>
      <c r="K279" s="15"/>
      <c r="L279" s="15"/>
      <c r="M279" s="15" t="s">
        <v>54</v>
      </c>
      <c r="N279" s="22" t="s">
        <v>536</v>
      </c>
      <c r="O279" s="22"/>
      <c r="P279" s="15"/>
      <c r="Q279" s="22"/>
      <c r="R279" s="79"/>
      <c r="S279" s="79"/>
      <c r="T279" s="79">
        <v>41456</v>
      </c>
      <c r="U279" s="79">
        <v>41820</v>
      </c>
      <c r="V279" s="24" t="s">
        <v>1820</v>
      </c>
      <c r="W279" s="24" t="s">
        <v>297</v>
      </c>
      <c r="X279" s="24"/>
      <c r="Y279" s="45" t="s">
        <v>1821</v>
      </c>
      <c r="Z279" s="24"/>
      <c r="AA279" s="24"/>
      <c r="AB279" s="24"/>
      <c r="AC279" s="38"/>
      <c r="AD279" s="24"/>
      <c r="AE279" s="24"/>
      <c r="AF279" s="22" t="s">
        <v>1822</v>
      </c>
      <c r="AG279" s="22" t="s">
        <v>1823</v>
      </c>
      <c r="AH279" s="22" t="s">
        <v>133</v>
      </c>
      <c r="AI279" s="22" t="s">
        <v>58</v>
      </c>
      <c r="AJ279" s="23" t="s">
        <v>858</v>
      </c>
      <c r="AK279" s="24"/>
      <c r="AL279" s="24"/>
      <c r="AM279" s="24"/>
      <c r="AN279" s="38"/>
      <c r="AO279" s="22"/>
      <c r="AP279" s="14"/>
    </row>
    <row r="280" spans="1:42" ht="20.25" customHeight="1">
      <c r="A280" s="13" t="str">
        <f t="shared" si="286"/>
        <v/>
      </c>
      <c r="B280" s="14"/>
      <c r="C280" s="13"/>
      <c r="D280" s="15" t="str">
        <f t="shared" si="284"/>
        <v>X</v>
      </c>
      <c r="E280" s="15" t="str">
        <f t="shared" ref="E280:F280" si="295">IF(ISBLANK(X280), "", "X")</f>
        <v/>
      </c>
      <c r="F280" s="15" t="str">
        <f t="shared" si="295"/>
        <v>X</v>
      </c>
      <c r="G280" s="24" t="s">
        <v>1824</v>
      </c>
      <c r="H280" s="24"/>
      <c r="I280" s="24" t="s">
        <v>1825</v>
      </c>
      <c r="J280" s="24"/>
      <c r="K280" s="15"/>
      <c r="L280" s="15" t="s">
        <v>54</v>
      </c>
      <c r="M280" s="15"/>
      <c r="N280" s="22"/>
      <c r="O280" s="22"/>
      <c r="P280" s="15"/>
      <c r="Q280" s="22"/>
      <c r="R280" s="76"/>
      <c r="S280" s="76"/>
      <c r="T280" s="76"/>
      <c r="U280" s="76"/>
      <c r="V280" s="24"/>
      <c r="W280" s="24"/>
      <c r="X280" s="24"/>
      <c r="Y280" s="24" t="s">
        <v>1826</v>
      </c>
      <c r="Z280" s="24" t="s">
        <v>1827</v>
      </c>
      <c r="AA280" s="24" t="s">
        <v>1258</v>
      </c>
      <c r="AB280" s="24" t="s">
        <v>650</v>
      </c>
      <c r="AC280" s="38" t="s">
        <v>1828</v>
      </c>
      <c r="AD280" s="24"/>
      <c r="AE280" s="24"/>
      <c r="AF280" s="22"/>
      <c r="AG280" s="22"/>
      <c r="AH280" s="22"/>
      <c r="AI280" s="22"/>
      <c r="AJ280" s="23"/>
      <c r="AK280" s="24"/>
      <c r="AL280" s="24"/>
      <c r="AM280" s="24"/>
      <c r="AN280" s="24"/>
      <c r="AO280" s="22"/>
      <c r="AP280" s="65">
        <v>41808</v>
      </c>
    </row>
    <row r="281" spans="1:42" ht="20.25" customHeight="1">
      <c r="A281" s="13" t="str">
        <f t="shared" si="286"/>
        <v/>
      </c>
      <c r="B281" s="14"/>
      <c r="C281" s="13"/>
      <c r="D281" s="15" t="str">
        <f t="shared" si="284"/>
        <v>X</v>
      </c>
      <c r="E281" s="15" t="str">
        <f t="shared" ref="E281:F281" si="296">IF(ISBLANK(X281), "", "X")</f>
        <v/>
      </c>
      <c r="F281" s="15" t="str">
        <f t="shared" si="296"/>
        <v>X</v>
      </c>
      <c r="G281" s="24" t="s">
        <v>1829</v>
      </c>
      <c r="H281" s="24"/>
      <c r="I281" s="24" t="s">
        <v>1830</v>
      </c>
      <c r="J281" s="24"/>
      <c r="K281" s="15"/>
      <c r="L281" s="15"/>
      <c r="M281" s="15" t="s">
        <v>54</v>
      </c>
      <c r="N281" s="22" t="s">
        <v>219</v>
      </c>
      <c r="O281" s="22"/>
      <c r="P281" s="15"/>
      <c r="Q281" s="22"/>
      <c r="R281" s="79"/>
      <c r="S281" s="79"/>
      <c r="T281" s="79">
        <v>40360</v>
      </c>
      <c r="U281" s="79">
        <v>40724</v>
      </c>
      <c r="V281" s="24"/>
      <c r="W281" s="24"/>
      <c r="X281" s="24"/>
      <c r="Y281" s="31" t="s">
        <v>1831</v>
      </c>
      <c r="Z281" s="24" t="s">
        <v>1832</v>
      </c>
      <c r="AA281" s="24" t="s">
        <v>69</v>
      </c>
      <c r="AB281" s="24" t="s">
        <v>58</v>
      </c>
      <c r="AC281" s="38" t="s">
        <v>504</v>
      </c>
      <c r="AD281" s="24"/>
      <c r="AE281" s="24"/>
      <c r="AF281" s="22"/>
      <c r="AG281" s="22"/>
      <c r="AH281" s="22"/>
      <c r="AI281" s="22"/>
      <c r="AJ281" s="23"/>
      <c r="AK281" s="24"/>
      <c r="AL281" s="24"/>
      <c r="AM281" s="24"/>
      <c r="AN281" s="24"/>
      <c r="AO281" s="22"/>
      <c r="AP281" s="14"/>
    </row>
    <row r="282" spans="1:42" ht="20.25" customHeight="1">
      <c r="A282" s="13" t="str">
        <f t="shared" si="286"/>
        <v/>
      </c>
      <c r="B282" s="26"/>
      <c r="C282" s="27"/>
      <c r="D282" s="15" t="str">
        <f t="shared" si="284"/>
        <v>X</v>
      </c>
      <c r="E282" s="15" t="str">
        <f t="shared" ref="E282:F282" si="297">IF(ISBLANK(X282), "", "X")</f>
        <v/>
      </c>
      <c r="F282" s="15" t="str">
        <f t="shared" si="297"/>
        <v>X</v>
      </c>
      <c r="G282" s="45" t="s">
        <v>1833</v>
      </c>
      <c r="H282" s="45"/>
      <c r="I282" s="45" t="s">
        <v>1177</v>
      </c>
      <c r="J282" s="45"/>
      <c r="K282" s="80"/>
      <c r="L282" s="80"/>
      <c r="M282" s="80" t="s">
        <v>54</v>
      </c>
      <c r="N282" s="33" t="s">
        <v>94</v>
      </c>
      <c r="O282" s="33"/>
      <c r="P282" s="80"/>
      <c r="Q282" s="33"/>
      <c r="R282" s="81" t="s">
        <v>64</v>
      </c>
      <c r="S282" s="81" t="s">
        <v>65</v>
      </c>
      <c r="T282" s="81"/>
      <c r="U282" s="81"/>
      <c r="V282" s="45"/>
      <c r="W282" s="45"/>
      <c r="X282" s="45"/>
      <c r="Y282" s="31" t="s">
        <v>1834</v>
      </c>
      <c r="Z282" s="45" t="s">
        <v>1835</v>
      </c>
      <c r="AA282" s="45" t="s">
        <v>69</v>
      </c>
      <c r="AB282" s="45" t="s">
        <v>58</v>
      </c>
      <c r="AC282" s="75" t="s">
        <v>452</v>
      </c>
      <c r="AD282" s="24"/>
      <c r="AE282" s="24"/>
      <c r="AF282" s="22"/>
      <c r="AG282" s="22"/>
      <c r="AH282" s="22"/>
      <c r="AI282" s="22"/>
      <c r="AJ282" s="23"/>
      <c r="AK282" s="24" t="s">
        <v>1836</v>
      </c>
      <c r="AL282" s="24" t="s">
        <v>323</v>
      </c>
      <c r="AM282" s="24" t="s">
        <v>58</v>
      </c>
      <c r="AN282" s="24">
        <v>53045</v>
      </c>
      <c r="AO282" s="22"/>
      <c r="AP282" s="14"/>
    </row>
    <row r="283" spans="1:42" ht="20.25" customHeight="1">
      <c r="A283" s="13" t="str">
        <f t="shared" si="286"/>
        <v/>
      </c>
      <c r="B283" s="26"/>
      <c r="C283" s="27"/>
      <c r="D283" s="15" t="str">
        <f t="shared" si="284"/>
        <v>X</v>
      </c>
      <c r="E283" s="15" t="str">
        <f t="shared" ref="E283:F283" si="298">IF(ISBLANK(X283), "", "X")</f>
        <v/>
      </c>
      <c r="F283" s="15" t="str">
        <f t="shared" si="298"/>
        <v>X</v>
      </c>
      <c r="G283" s="45" t="s">
        <v>1837</v>
      </c>
      <c r="H283" s="45"/>
      <c r="I283" s="45" t="s">
        <v>1838</v>
      </c>
      <c r="J283" s="45"/>
      <c r="K283" s="80"/>
      <c r="L283" s="80"/>
      <c r="M283" s="80" t="s">
        <v>54</v>
      </c>
      <c r="N283" s="33" t="s">
        <v>190</v>
      </c>
      <c r="O283" s="33"/>
      <c r="P283" s="80"/>
      <c r="Q283" s="33"/>
      <c r="R283" s="81" t="s">
        <v>599</v>
      </c>
      <c r="S283" s="81" t="s">
        <v>600</v>
      </c>
      <c r="T283" s="81"/>
      <c r="U283" s="81"/>
      <c r="V283" s="45" t="s">
        <v>1839</v>
      </c>
      <c r="W283" s="45" t="s">
        <v>1840</v>
      </c>
      <c r="X283" s="45"/>
      <c r="Y283" s="45" t="s">
        <v>1841</v>
      </c>
      <c r="Z283" s="24" t="s">
        <v>1842</v>
      </c>
      <c r="AA283" s="24" t="s">
        <v>166</v>
      </c>
      <c r="AB283" s="24" t="s">
        <v>628</v>
      </c>
      <c r="AC283" s="38" t="s">
        <v>1843</v>
      </c>
      <c r="AD283" s="24"/>
      <c r="AE283" s="24"/>
      <c r="AF283" s="22"/>
      <c r="AG283" s="22"/>
      <c r="AH283" s="22"/>
      <c r="AI283" s="22"/>
      <c r="AJ283" s="23"/>
      <c r="AK283" s="24"/>
      <c r="AL283" s="24"/>
      <c r="AM283" s="24"/>
      <c r="AN283" s="24"/>
      <c r="AO283" s="22"/>
      <c r="AP283" s="14"/>
    </row>
    <row r="284" spans="1:42" ht="20.25" customHeight="1">
      <c r="A284" s="13" t="str">
        <f t="shared" si="286"/>
        <v/>
      </c>
      <c r="B284" s="26"/>
      <c r="C284" s="27"/>
      <c r="D284" s="15" t="str">
        <f t="shared" si="284"/>
        <v>X</v>
      </c>
      <c r="E284" s="15" t="str">
        <f t="shared" ref="E284:F284" si="299">IF(ISBLANK(X284), "", "X")</f>
        <v/>
      </c>
      <c r="F284" s="15" t="str">
        <f t="shared" si="299"/>
        <v>X</v>
      </c>
      <c r="G284" s="45" t="s">
        <v>1844</v>
      </c>
      <c r="H284" s="45"/>
      <c r="I284" s="45" t="s">
        <v>1329</v>
      </c>
      <c r="J284" s="45"/>
      <c r="K284" s="80"/>
      <c r="L284" s="80"/>
      <c r="M284" s="80" t="s">
        <v>54</v>
      </c>
      <c r="N284" s="33" t="s">
        <v>94</v>
      </c>
      <c r="O284" s="33"/>
      <c r="P284" s="80"/>
      <c r="Q284" s="33"/>
      <c r="R284" s="81" t="s">
        <v>352</v>
      </c>
      <c r="S284" s="81" t="s">
        <v>353</v>
      </c>
      <c r="T284" s="81"/>
      <c r="U284" s="81"/>
      <c r="V284" s="45"/>
      <c r="W284" s="45"/>
      <c r="X284" s="45"/>
      <c r="Y284" s="45" t="s">
        <v>1845</v>
      </c>
      <c r="Z284" s="45" t="s">
        <v>1846</v>
      </c>
      <c r="AA284" s="45" t="s">
        <v>69</v>
      </c>
      <c r="AB284" s="45" t="s">
        <v>58</v>
      </c>
      <c r="AC284" s="75" t="s">
        <v>504</v>
      </c>
      <c r="AD284" s="24"/>
      <c r="AE284" s="24"/>
      <c r="AF284" s="22"/>
      <c r="AG284" s="22"/>
      <c r="AH284" s="22"/>
      <c r="AI284" s="22"/>
      <c r="AJ284" s="23"/>
      <c r="AK284" s="24" t="s">
        <v>1847</v>
      </c>
      <c r="AL284" s="24" t="s">
        <v>1327</v>
      </c>
      <c r="AM284" s="24" t="s">
        <v>80</v>
      </c>
      <c r="AN284" s="24">
        <v>98226</v>
      </c>
      <c r="AO284" s="22"/>
      <c r="AP284" s="14"/>
    </row>
    <row r="285" spans="1:42" ht="20.25" customHeight="1">
      <c r="A285" s="13" t="str">
        <f t="shared" si="286"/>
        <v/>
      </c>
      <c r="B285" s="14"/>
      <c r="C285" s="13"/>
      <c r="D285" s="15" t="str">
        <f t="shared" si="284"/>
        <v>X</v>
      </c>
      <c r="E285" s="15" t="str">
        <f t="shared" ref="E285:F285" si="300">IF(ISBLANK(X285), "", "X")</f>
        <v/>
      </c>
      <c r="F285" s="15" t="str">
        <f t="shared" si="300"/>
        <v>X</v>
      </c>
      <c r="G285" s="24" t="s">
        <v>1848</v>
      </c>
      <c r="H285" s="24"/>
      <c r="I285" s="24" t="s">
        <v>743</v>
      </c>
      <c r="J285" s="24"/>
      <c r="K285" s="15"/>
      <c r="L285" s="15"/>
      <c r="M285" s="15" t="s">
        <v>54</v>
      </c>
      <c r="N285" s="22"/>
      <c r="O285" s="22"/>
      <c r="P285" s="15"/>
      <c r="Q285" s="22"/>
      <c r="R285" s="76"/>
      <c r="S285" s="76"/>
      <c r="T285" s="76"/>
      <c r="U285" s="76"/>
      <c r="V285" s="24"/>
      <c r="W285" s="24"/>
      <c r="X285" s="24"/>
      <c r="Y285" s="31" t="s">
        <v>1849</v>
      </c>
      <c r="Z285" s="24" t="s">
        <v>1850</v>
      </c>
      <c r="AA285" s="24" t="s">
        <v>1851</v>
      </c>
      <c r="AB285" s="24" t="s">
        <v>1852</v>
      </c>
      <c r="AC285" s="38" t="s">
        <v>1853</v>
      </c>
      <c r="AD285" s="24"/>
      <c r="AE285" s="24"/>
      <c r="AF285" s="22"/>
      <c r="AG285" s="22"/>
      <c r="AH285" s="22"/>
      <c r="AI285" s="22"/>
      <c r="AJ285" s="23"/>
      <c r="AK285" s="24"/>
      <c r="AL285" s="24"/>
      <c r="AM285" s="24"/>
      <c r="AN285" s="24"/>
      <c r="AO285" s="22"/>
      <c r="AP285" s="14"/>
    </row>
    <row r="286" spans="1:42" ht="20.25" hidden="1" customHeight="1">
      <c r="A286" s="13"/>
      <c r="B286" s="14"/>
      <c r="C286" s="13"/>
      <c r="D286" s="15" t="str">
        <f t="shared" si="284"/>
        <v/>
      </c>
      <c r="E286" s="15" t="str">
        <f t="shared" ref="E286:F286" si="301">IF(ISBLANK(X286), "", "X")</f>
        <v/>
      </c>
      <c r="F286" s="15" t="str">
        <f t="shared" si="301"/>
        <v/>
      </c>
      <c r="G286" s="24" t="s">
        <v>1854</v>
      </c>
      <c r="H286" s="24"/>
      <c r="I286" s="24" t="s">
        <v>1855</v>
      </c>
      <c r="J286" s="24"/>
      <c r="K286" s="15"/>
      <c r="L286" s="15" t="s">
        <v>54</v>
      </c>
      <c r="M286" s="15"/>
      <c r="N286" s="22"/>
      <c r="O286" s="22"/>
      <c r="P286" s="15"/>
      <c r="Q286" s="22"/>
      <c r="R286" s="76"/>
      <c r="S286" s="76"/>
      <c r="T286" s="76"/>
      <c r="U286" s="76"/>
      <c r="V286" s="24"/>
      <c r="W286" s="24"/>
      <c r="X286" s="24"/>
      <c r="Y286" s="24"/>
      <c r="Z286" s="24" t="s">
        <v>1856</v>
      </c>
      <c r="AA286" s="24" t="s">
        <v>133</v>
      </c>
      <c r="AB286" s="24" t="s">
        <v>58</v>
      </c>
      <c r="AC286" s="38" t="s">
        <v>1857</v>
      </c>
      <c r="AD286" s="24"/>
      <c r="AE286" s="24"/>
      <c r="AF286" s="22"/>
      <c r="AG286" s="22"/>
      <c r="AH286" s="22"/>
      <c r="AI286" s="22"/>
      <c r="AJ286" s="23"/>
      <c r="AK286" s="24"/>
      <c r="AL286" s="24"/>
      <c r="AM286" s="24"/>
      <c r="AN286" s="24"/>
      <c r="AO286" s="22"/>
      <c r="AP286" s="14"/>
    </row>
    <row r="287" spans="1:42" ht="20.25" hidden="1" customHeight="1">
      <c r="A287" s="13"/>
      <c r="B287" s="14"/>
      <c r="C287" s="13"/>
      <c r="D287" s="15" t="str">
        <f t="shared" si="284"/>
        <v/>
      </c>
      <c r="E287" s="15" t="str">
        <f t="shared" ref="E287:F287" si="302">IF(ISBLANK(X287), "", "X")</f>
        <v/>
      </c>
      <c r="F287" s="15" t="str">
        <f t="shared" si="302"/>
        <v/>
      </c>
      <c r="G287" s="24" t="s">
        <v>1854</v>
      </c>
      <c r="H287" s="24"/>
      <c r="I287" s="24" t="s">
        <v>1858</v>
      </c>
      <c r="J287" s="24"/>
      <c r="K287" s="15"/>
      <c r="L287" s="15"/>
      <c r="M287" s="15" t="s">
        <v>54</v>
      </c>
      <c r="N287" s="22"/>
      <c r="O287" s="22"/>
      <c r="P287" s="15"/>
      <c r="Q287" s="22"/>
      <c r="R287" s="76"/>
      <c r="S287" s="76"/>
      <c r="T287" s="76"/>
      <c r="U287" s="76"/>
      <c r="V287" s="24"/>
      <c r="W287" s="24"/>
      <c r="X287" s="24"/>
      <c r="Y287" s="24"/>
      <c r="Z287" s="24" t="s">
        <v>1859</v>
      </c>
      <c r="AA287" s="24" t="s">
        <v>1130</v>
      </c>
      <c r="AB287" s="24" t="s">
        <v>58</v>
      </c>
      <c r="AC287" s="38" t="s">
        <v>1131</v>
      </c>
      <c r="AD287" s="24"/>
      <c r="AE287" s="24"/>
      <c r="AF287" s="22"/>
      <c r="AG287" s="22"/>
      <c r="AH287" s="22"/>
      <c r="AI287" s="22"/>
      <c r="AJ287" s="23"/>
      <c r="AK287" s="24"/>
      <c r="AL287" s="24"/>
      <c r="AM287" s="24"/>
      <c r="AN287" s="24"/>
      <c r="AO287" s="22"/>
      <c r="AP287" s="14"/>
    </row>
    <row r="288" spans="1:42" ht="20.25" customHeight="1">
      <c r="A288" s="13" t="str">
        <f t="shared" ref="A288:A299" si="303">IF(COUNTIF($G$3:$G$472,G288)&gt;1,"Duplicate","")</f>
        <v/>
      </c>
      <c r="B288" s="14"/>
      <c r="C288" s="13"/>
      <c r="D288" s="15" t="str">
        <f t="shared" si="284"/>
        <v>X</v>
      </c>
      <c r="E288" s="15" t="str">
        <f t="shared" ref="E288:F288" si="304">IF(ISBLANK(X288), "", "X")</f>
        <v/>
      </c>
      <c r="F288" s="15" t="str">
        <f t="shared" si="304"/>
        <v>X</v>
      </c>
      <c r="G288" s="24" t="s">
        <v>1860</v>
      </c>
      <c r="H288" s="24"/>
      <c r="I288" s="24" t="s">
        <v>1861</v>
      </c>
      <c r="J288" s="24"/>
      <c r="K288" s="15"/>
      <c r="L288" s="15" t="s">
        <v>54</v>
      </c>
      <c r="M288" s="15"/>
      <c r="N288" s="22"/>
      <c r="O288" s="22"/>
      <c r="P288" s="15"/>
      <c r="Q288" s="22"/>
      <c r="R288" s="76"/>
      <c r="S288" s="76"/>
      <c r="T288" s="76"/>
      <c r="U288" s="76"/>
      <c r="V288" s="24"/>
      <c r="W288" s="24"/>
      <c r="X288" s="24"/>
      <c r="Y288" s="31" t="s">
        <v>1862</v>
      </c>
      <c r="Z288" s="24" t="s">
        <v>1863</v>
      </c>
      <c r="AA288" s="24" t="s">
        <v>69</v>
      </c>
      <c r="AB288" s="24" t="s">
        <v>58</v>
      </c>
      <c r="AC288" s="38" t="s">
        <v>452</v>
      </c>
      <c r="AD288" s="24"/>
      <c r="AE288" s="24"/>
      <c r="AF288" s="22"/>
      <c r="AG288" s="22"/>
      <c r="AH288" s="22"/>
      <c r="AI288" s="22"/>
      <c r="AJ288" s="23"/>
      <c r="AK288" s="24"/>
      <c r="AL288" s="24"/>
      <c r="AM288" s="24"/>
      <c r="AN288" s="24"/>
      <c r="AO288" s="22"/>
      <c r="AP288" s="14"/>
    </row>
    <row r="289" spans="1:42" ht="20.25" customHeight="1">
      <c r="A289" s="13" t="str">
        <f t="shared" si="303"/>
        <v/>
      </c>
      <c r="B289" s="26"/>
      <c r="C289" s="27"/>
      <c r="D289" s="15" t="str">
        <f t="shared" si="284"/>
        <v>X</v>
      </c>
      <c r="E289" s="15" t="str">
        <f t="shared" ref="E289:F289" si="305">IF(ISBLANK(X289), "", "X")</f>
        <v/>
      </c>
      <c r="F289" s="15" t="str">
        <f t="shared" si="305"/>
        <v>X</v>
      </c>
      <c r="G289" s="45" t="s">
        <v>1864</v>
      </c>
      <c r="H289" s="45"/>
      <c r="I289" s="45" t="s">
        <v>259</v>
      </c>
      <c r="J289" s="45"/>
      <c r="K289" s="80">
        <v>6</v>
      </c>
      <c r="L289" s="80" t="s">
        <v>54</v>
      </c>
      <c r="M289" s="80"/>
      <c r="N289" s="33" t="s">
        <v>313</v>
      </c>
      <c r="O289" s="33"/>
      <c r="P289" s="80"/>
      <c r="Q289" s="33"/>
      <c r="R289" s="81" t="s">
        <v>1370</v>
      </c>
      <c r="S289" s="81" t="s">
        <v>528</v>
      </c>
      <c r="T289" s="81"/>
      <c r="U289" s="81"/>
      <c r="V289" s="45" t="s">
        <v>1865</v>
      </c>
      <c r="W289" s="45"/>
      <c r="X289" s="45"/>
      <c r="Y289" s="45" t="s">
        <v>1866</v>
      </c>
      <c r="Z289" s="45" t="s">
        <v>1867</v>
      </c>
      <c r="AA289" s="45" t="s">
        <v>133</v>
      </c>
      <c r="AB289" s="45" t="s">
        <v>58</v>
      </c>
      <c r="AC289" s="75" t="s">
        <v>1857</v>
      </c>
      <c r="AD289" s="24"/>
      <c r="AE289" s="24"/>
      <c r="AF289" s="22"/>
      <c r="AG289" s="22"/>
      <c r="AH289" s="22"/>
      <c r="AI289" s="22"/>
      <c r="AJ289" s="23"/>
      <c r="AK289" s="24"/>
      <c r="AL289" s="24"/>
      <c r="AM289" s="24"/>
      <c r="AN289" s="38"/>
      <c r="AO289" s="22"/>
      <c r="AP289" s="14"/>
    </row>
    <row r="290" spans="1:42" ht="20.25" customHeight="1">
      <c r="A290" s="13" t="str">
        <f t="shared" si="303"/>
        <v/>
      </c>
      <c r="B290" s="14" t="s">
        <v>1868</v>
      </c>
      <c r="C290" s="13"/>
      <c r="D290" s="15" t="str">
        <f t="shared" si="284"/>
        <v>X</v>
      </c>
      <c r="E290" s="15" t="str">
        <f t="shared" ref="E290:F290" si="306">IF(ISBLANK(X290), "", "X")</f>
        <v/>
      </c>
      <c r="F290" s="15" t="str">
        <f t="shared" si="306"/>
        <v>X</v>
      </c>
      <c r="G290" s="24" t="s">
        <v>1869</v>
      </c>
      <c r="H290" s="24"/>
      <c r="I290" s="24" t="s">
        <v>1870</v>
      </c>
      <c r="J290" s="24"/>
      <c r="K290" s="15"/>
      <c r="L290" s="15"/>
      <c r="M290" s="15" t="s">
        <v>54</v>
      </c>
      <c r="N290" s="22" t="s">
        <v>1083</v>
      </c>
      <c r="O290" s="22"/>
      <c r="P290" s="15"/>
      <c r="Q290" s="22"/>
      <c r="R290" s="79"/>
      <c r="S290" s="79"/>
      <c r="T290" s="79">
        <v>40360</v>
      </c>
      <c r="U290" s="79">
        <v>40724</v>
      </c>
      <c r="V290" s="24"/>
      <c r="W290" s="24"/>
      <c r="X290" s="24"/>
      <c r="Y290" s="24" t="s">
        <v>1871</v>
      </c>
      <c r="Z290" s="24"/>
      <c r="AA290" s="24"/>
      <c r="AB290" s="24"/>
      <c r="AC290" s="38"/>
      <c r="AD290" s="24"/>
      <c r="AE290" s="24"/>
      <c r="AF290" s="22"/>
      <c r="AG290" s="22"/>
      <c r="AH290" s="22"/>
      <c r="AI290" s="22"/>
      <c r="AJ290" s="23"/>
      <c r="AK290" s="24"/>
      <c r="AL290" s="24"/>
      <c r="AM290" s="24"/>
      <c r="AN290" s="38"/>
      <c r="AO290" s="22"/>
      <c r="AP290" s="65">
        <v>41912</v>
      </c>
    </row>
    <row r="291" spans="1:42" ht="20.25" customHeight="1">
      <c r="A291" s="13" t="str">
        <f t="shared" si="303"/>
        <v/>
      </c>
      <c r="B291" s="14"/>
      <c r="C291" s="13"/>
      <c r="D291" s="15" t="str">
        <f t="shared" si="284"/>
        <v>X</v>
      </c>
      <c r="E291" s="15" t="str">
        <f t="shared" ref="E291:F291" si="307">IF(ISBLANK(X291), "", "X")</f>
        <v/>
      </c>
      <c r="F291" s="15" t="str">
        <f t="shared" si="307"/>
        <v>X</v>
      </c>
      <c r="G291" s="24" t="s">
        <v>1872</v>
      </c>
      <c r="H291" s="24"/>
      <c r="I291" s="24" t="s">
        <v>911</v>
      </c>
      <c r="J291" s="24"/>
      <c r="K291" s="15"/>
      <c r="L291" s="15"/>
      <c r="M291" s="15" t="s">
        <v>54</v>
      </c>
      <c r="N291" s="22"/>
      <c r="O291" s="22"/>
      <c r="P291" s="15"/>
      <c r="Q291" s="22"/>
      <c r="R291" s="76"/>
      <c r="S291" s="76"/>
      <c r="T291" s="76"/>
      <c r="U291" s="76"/>
      <c r="V291" s="24"/>
      <c r="W291" s="24"/>
      <c r="X291" s="24"/>
      <c r="Y291" s="31" t="s">
        <v>1873</v>
      </c>
      <c r="Z291" s="24" t="s">
        <v>1874</v>
      </c>
      <c r="AA291" s="24" t="s">
        <v>69</v>
      </c>
      <c r="AB291" s="24" t="s">
        <v>58</v>
      </c>
      <c r="AC291" s="38" t="s">
        <v>1110</v>
      </c>
      <c r="AD291" s="24"/>
      <c r="AE291" s="24"/>
      <c r="AF291" s="22"/>
      <c r="AG291" s="22"/>
      <c r="AH291" s="22"/>
      <c r="AI291" s="22"/>
      <c r="AJ291" s="23"/>
      <c r="AK291" s="24"/>
      <c r="AL291" s="24"/>
      <c r="AM291" s="24"/>
      <c r="AN291" s="24"/>
      <c r="AO291" s="22"/>
      <c r="AP291" s="14"/>
    </row>
    <row r="292" spans="1:42" ht="20.25" customHeight="1">
      <c r="A292" s="13" t="str">
        <f t="shared" si="303"/>
        <v/>
      </c>
      <c r="B292" s="14"/>
      <c r="C292" s="13"/>
      <c r="D292" s="15" t="str">
        <f t="shared" si="284"/>
        <v>X</v>
      </c>
      <c r="E292" s="15" t="str">
        <f t="shared" ref="E292:F292" si="308">IF(ISBLANK(X292), "", "X")</f>
        <v/>
      </c>
      <c r="F292" s="15" t="str">
        <f t="shared" si="308"/>
        <v>X</v>
      </c>
      <c r="G292" s="24" t="s">
        <v>1875</v>
      </c>
      <c r="H292" s="24"/>
      <c r="I292" s="24" t="s">
        <v>1876</v>
      </c>
      <c r="J292" s="24"/>
      <c r="K292" s="15"/>
      <c r="L292" s="15"/>
      <c r="M292" s="15" t="s">
        <v>54</v>
      </c>
      <c r="N292" s="22"/>
      <c r="O292" s="22"/>
      <c r="P292" s="15"/>
      <c r="Q292" s="22"/>
      <c r="R292" s="76"/>
      <c r="S292" s="76"/>
      <c r="T292" s="76"/>
      <c r="U292" s="76"/>
      <c r="V292" s="24"/>
      <c r="W292" s="24"/>
      <c r="X292" s="24"/>
      <c r="Y292" s="31" t="s">
        <v>1877</v>
      </c>
      <c r="Z292" s="24" t="s">
        <v>1878</v>
      </c>
      <c r="AA292" s="24" t="s">
        <v>1879</v>
      </c>
      <c r="AB292" s="24" t="s">
        <v>1388</v>
      </c>
      <c r="AC292" s="38" t="s">
        <v>1880</v>
      </c>
      <c r="AD292" s="24"/>
      <c r="AE292" s="24"/>
      <c r="AF292" s="22"/>
      <c r="AG292" s="22"/>
      <c r="AH292" s="22"/>
      <c r="AI292" s="22"/>
      <c r="AJ292" s="23"/>
      <c r="AK292" s="24"/>
      <c r="AL292" s="24"/>
      <c r="AM292" s="24"/>
      <c r="AN292" s="24"/>
      <c r="AO292" s="22"/>
      <c r="AP292" s="14"/>
    </row>
    <row r="293" spans="1:42" ht="20.25" customHeight="1">
      <c r="A293" s="13" t="str">
        <f t="shared" si="303"/>
        <v/>
      </c>
      <c r="B293" s="14"/>
      <c r="C293" s="13"/>
      <c r="D293" s="15" t="str">
        <f t="shared" si="284"/>
        <v>X</v>
      </c>
      <c r="E293" s="15" t="str">
        <f t="shared" ref="E293:F293" si="309">IF(ISBLANK(X293), "", "X")</f>
        <v>X</v>
      </c>
      <c r="F293" s="15" t="str">
        <f t="shared" si="309"/>
        <v/>
      </c>
      <c r="G293" s="24" t="s">
        <v>1881</v>
      </c>
      <c r="H293" s="24"/>
      <c r="I293" s="24" t="s">
        <v>1882</v>
      </c>
      <c r="J293" s="24"/>
      <c r="K293" s="15"/>
      <c r="L293" s="15"/>
      <c r="M293" s="15" t="s">
        <v>54</v>
      </c>
      <c r="N293" s="22"/>
      <c r="O293" s="22"/>
      <c r="P293" s="15"/>
      <c r="Q293" s="22"/>
      <c r="R293" s="76"/>
      <c r="S293" s="76"/>
      <c r="T293" s="76"/>
      <c r="U293" s="76"/>
      <c r="V293" s="24"/>
      <c r="W293" s="24"/>
      <c r="X293" s="31" t="s">
        <v>1883</v>
      </c>
      <c r="Y293" s="24"/>
      <c r="Z293" s="24" t="s">
        <v>1884</v>
      </c>
      <c r="AA293" s="24" t="s">
        <v>245</v>
      </c>
      <c r="AB293" s="24" t="s">
        <v>511</v>
      </c>
      <c r="AC293" s="38" t="s">
        <v>1885</v>
      </c>
      <c r="AD293" s="24"/>
      <c r="AE293" s="24"/>
      <c r="AF293" s="22"/>
      <c r="AG293" s="22"/>
      <c r="AH293" s="22"/>
      <c r="AI293" s="22"/>
      <c r="AJ293" s="23"/>
      <c r="AK293" s="24"/>
      <c r="AL293" s="24"/>
      <c r="AM293" s="24"/>
      <c r="AN293" s="24"/>
      <c r="AO293" s="22"/>
      <c r="AP293" s="14"/>
    </row>
    <row r="294" spans="1:42" ht="20.25" customHeight="1">
      <c r="A294" s="13" t="str">
        <f t="shared" si="303"/>
        <v/>
      </c>
      <c r="B294" s="14"/>
      <c r="C294" s="13"/>
      <c r="D294" s="15" t="str">
        <f t="shared" si="284"/>
        <v>X</v>
      </c>
      <c r="E294" s="15" t="str">
        <f t="shared" ref="E294:F294" si="310">IF(ISBLANK(X294), "", "X")</f>
        <v/>
      </c>
      <c r="F294" s="15" t="str">
        <f t="shared" si="310"/>
        <v>X</v>
      </c>
      <c r="G294" s="24" t="s">
        <v>1886</v>
      </c>
      <c r="H294" s="24"/>
      <c r="I294" s="24" t="s">
        <v>1887</v>
      </c>
      <c r="J294" s="24"/>
      <c r="K294" s="15"/>
      <c r="L294" s="15" t="s">
        <v>54</v>
      </c>
      <c r="M294" s="15"/>
      <c r="N294" s="22"/>
      <c r="O294" s="22"/>
      <c r="P294" s="15"/>
      <c r="Q294" s="22"/>
      <c r="R294" s="76"/>
      <c r="S294" s="76"/>
      <c r="T294" s="76"/>
      <c r="U294" s="76"/>
      <c r="V294" s="24"/>
      <c r="W294" s="24"/>
      <c r="X294" s="24"/>
      <c r="Y294" s="31" t="s">
        <v>1888</v>
      </c>
      <c r="Z294" s="24" t="s">
        <v>1889</v>
      </c>
      <c r="AA294" s="24" t="s">
        <v>1890</v>
      </c>
      <c r="AB294" s="24" t="s">
        <v>58</v>
      </c>
      <c r="AC294" s="38" t="s">
        <v>1891</v>
      </c>
      <c r="AD294" s="24"/>
      <c r="AE294" s="24"/>
      <c r="AF294" s="22"/>
      <c r="AG294" s="22"/>
      <c r="AH294" s="22"/>
      <c r="AI294" s="22"/>
      <c r="AJ294" s="23"/>
      <c r="AK294" s="24"/>
      <c r="AL294" s="24"/>
      <c r="AM294" s="24"/>
      <c r="AN294" s="24"/>
      <c r="AO294" s="22"/>
      <c r="AP294" s="14"/>
    </row>
    <row r="295" spans="1:42" ht="20.25" customHeight="1">
      <c r="A295" s="13" t="str">
        <f t="shared" si="303"/>
        <v/>
      </c>
      <c r="B295" s="14"/>
      <c r="C295" s="13"/>
      <c r="D295" s="15" t="str">
        <f t="shared" si="284"/>
        <v>X</v>
      </c>
      <c r="E295" s="15" t="str">
        <f t="shared" ref="E295:F295" si="311">IF(ISBLANK(X295), "", "X")</f>
        <v/>
      </c>
      <c r="F295" s="15" t="str">
        <f t="shared" si="311"/>
        <v>X</v>
      </c>
      <c r="G295" s="24" t="s">
        <v>1892</v>
      </c>
      <c r="H295" s="24"/>
      <c r="I295" s="24" t="s">
        <v>1893</v>
      </c>
      <c r="J295" s="24"/>
      <c r="K295" s="15"/>
      <c r="L295" s="15" t="s">
        <v>54</v>
      </c>
      <c r="M295" s="15"/>
      <c r="N295" s="22"/>
      <c r="O295" s="22"/>
      <c r="P295" s="15"/>
      <c r="Q295" s="22"/>
      <c r="R295" s="76"/>
      <c r="S295" s="76"/>
      <c r="T295" s="76"/>
      <c r="U295" s="76"/>
      <c r="V295" s="24"/>
      <c r="W295" s="24"/>
      <c r="X295" s="24"/>
      <c r="Y295" s="31" t="s">
        <v>1894</v>
      </c>
      <c r="Z295" s="24" t="s">
        <v>1895</v>
      </c>
      <c r="AA295" s="24" t="s">
        <v>713</v>
      </c>
      <c r="AB295" s="24" t="s">
        <v>256</v>
      </c>
      <c r="AC295" s="38" t="s">
        <v>1896</v>
      </c>
      <c r="AD295" s="24"/>
      <c r="AE295" s="24"/>
      <c r="AF295" s="22"/>
      <c r="AG295" s="22"/>
      <c r="AH295" s="22"/>
      <c r="AI295" s="22"/>
      <c r="AJ295" s="23"/>
      <c r="AK295" s="24"/>
      <c r="AL295" s="24"/>
      <c r="AM295" s="24"/>
      <c r="AN295" s="24"/>
      <c r="AO295" s="22"/>
      <c r="AP295" s="14"/>
    </row>
    <row r="296" spans="1:42" ht="20.25" customHeight="1">
      <c r="A296" s="13" t="str">
        <f t="shared" si="303"/>
        <v/>
      </c>
      <c r="B296" s="26"/>
      <c r="C296" s="27"/>
      <c r="D296" s="15" t="str">
        <f t="shared" si="284"/>
        <v>X</v>
      </c>
      <c r="E296" s="15" t="str">
        <f t="shared" ref="E296:F296" si="312">IF(ISBLANK(X296), "", "X")</f>
        <v>X</v>
      </c>
      <c r="F296" s="15" t="str">
        <f t="shared" si="312"/>
        <v>X</v>
      </c>
      <c r="G296" s="45" t="s">
        <v>1897</v>
      </c>
      <c r="H296" s="45"/>
      <c r="I296" s="45" t="s">
        <v>1898</v>
      </c>
      <c r="J296" s="45"/>
      <c r="K296" s="80"/>
      <c r="L296" s="80"/>
      <c r="M296" s="80" t="s">
        <v>54</v>
      </c>
      <c r="N296" s="33" t="s">
        <v>94</v>
      </c>
      <c r="O296" s="33"/>
      <c r="P296" s="80"/>
      <c r="Q296" s="33"/>
      <c r="R296" s="81" t="s">
        <v>191</v>
      </c>
      <c r="S296" s="81" t="s">
        <v>192</v>
      </c>
      <c r="T296" s="81"/>
      <c r="U296" s="81"/>
      <c r="V296" s="45"/>
      <c r="W296" s="45"/>
      <c r="X296" s="45" t="s">
        <v>1899</v>
      </c>
      <c r="Y296" s="119" t="str">
        <f>HYPERLINK("mailto:rmusack1@verizon.net","rmusack1@verizon.net")</f>
        <v>rmusack1@verizon.net</v>
      </c>
      <c r="Z296" s="24" t="s">
        <v>1900</v>
      </c>
      <c r="AA296" s="24" t="s">
        <v>1130</v>
      </c>
      <c r="AB296" s="24" t="s">
        <v>58</v>
      </c>
      <c r="AC296" s="38" t="s">
        <v>1131</v>
      </c>
      <c r="AD296" s="24"/>
      <c r="AE296" s="24"/>
      <c r="AF296" s="22"/>
      <c r="AG296" s="22"/>
      <c r="AH296" s="22"/>
      <c r="AI296" s="22"/>
      <c r="AJ296" s="23"/>
      <c r="AK296" s="24"/>
      <c r="AL296" s="24"/>
      <c r="AM296" s="24"/>
      <c r="AN296" s="24"/>
      <c r="AO296" s="22"/>
      <c r="AP296" s="14"/>
    </row>
    <row r="297" spans="1:42" ht="20.25" customHeight="1">
      <c r="A297" s="13" t="str">
        <f t="shared" si="303"/>
        <v/>
      </c>
      <c r="B297" s="14"/>
      <c r="C297" s="13"/>
      <c r="D297" s="15" t="str">
        <f t="shared" si="284"/>
        <v>X</v>
      </c>
      <c r="E297" s="15" t="str">
        <f t="shared" ref="E297:F297" si="313">IF(ISBLANK(X297), "", "X")</f>
        <v/>
      </c>
      <c r="F297" s="15" t="str">
        <f t="shared" si="313"/>
        <v>X</v>
      </c>
      <c r="G297" s="24" t="s">
        <v>1901</v>
      </c>
      <c r="H297" s="24"/>
      <c r="I297" s="24" t="s">
        <v>1902</v>
      </c>
      <c r="J297" s="24"/>
      <c r="K297" s="15"/>
      <c r="L297" s="15"/>
      <c r="M297" s="15" t="s">
        <v>54</v>
      </c>
      <c r="N297" s="22" t="s">
        <v>984</v>
      </c>
      <c r="O297" s="22"/>
      <c r="P297" s="15"/>
      <c r="Q297" s="22"/>
      <c r="R297" s="79"/>
      <c r="S297" s="79"/>
      <c r="T297" s="79">
        <v>41382</v>
      </c>
      <c r="U297" s="79">
        <v>41746</v>
      </c>
      <c r="V297" s="24" t="s">
        <v>1903</v>
      </c>
      <c r="W297" s="24" t="s">
        <v>984</v>
      </c>
      <c r="X297" s="24"/>
      <c r="Y297" s="45" t="s">
        <v>1904</v>
      </c>
      <c r="Z297" s="24" t="s">
        <v>1905</v>
      </c>
      <c r="AA297" s="24" t="s">
        <v>1906</v>
      </c>
      <c r="AB297" s="24" t="s">
        <v>1094</v>
      </c>
      <c r="AC297" s="38" t="s">
        <v>1907</v>
      </c>
      <c r="AD297" s="24"/>
      <c r="AE297" s="24"/>
      <c r="AF297" s="22" t="s">
        <v>1908</v>
      </c>
      <c r="AG297" s="22" t="s">
        <v>1909</v>
      </c>
      <c r="AH297" s="22" t="s">
        <v>1906</v>
      </c>
      <c r="AI297" s="22" t="s">
        <v>1094</v>
      </c>
      <c r="AJ297" s="23" t="s">
        <v>1910</v>
      </c>
      <c r="AK297" s="24"/>
      <c r="AL297" s="24"/>
      <c r="AM297" s="24"/>
      <c r="AN297" s="38"/>
      <c r="AO297" s="22"/>
      <c r="AP297" s="14"/>
    </row>
    <row r="298" spans="1:42" ht="20.25" customHeight="1">
      <c r="A298" s="13" t="str">
        <f t="shared" si="303"/>
        <v/>
      </c>
      <c r="B298" s="14"/>
      <c r="C298" s="13"/>
      <c r="D298" s="15" t="str">
        <f t="shared" si="284"/>
        <v>X</v>
      </c>
      <c r="E298" s="15" t="str">
        <f t="shared" ref="E298:F298" si="314">IF(ISBLANK(X298), "", "X")</f>
        <v/>
      </c>
      <c r="F298" s="15" t="str">
        <f t="shared" si="314"/>
        <v>X</v>
      </c>
      <c r="G298" s="24" t="s">
        <v>1911</v>
      </c>
      <c r="H298" s="24"/>
      <c r="I298" s="24" t="s">
        <v>1912</v>
      </c>
      <c r="J298" s="24"/>
      <c r="K298" s="15"/>
      <c r="L298" s="15"/>
      <c r="M298" s="15" t="s">
        <v>54</v>
      </c>
      <c r="N298" s="22" t="s">
        <v>120</v>
      </c>
      <c r="O298" s="22"/>
      <c r="P298" s="15"/>
      <c r="Q298" s="22"/>
      <c r="R298" s="79"/>
      <c r="S298" s="79"/>
      <c r="T298" s="79">
        <v>41091</v>
      </c>
      <c r="U298" s="79">
        <v>41820</v>
      </c>
      <c r="V298" s="24" t="s">
        <v>1067</v>
      </c>
      <c r="W298" s="24"/>
      <c r="X298" s="24"/>
      <c r="Y298" s="24" t="s">
        <v>1913</v>
      </c>
      <c r="Z298" s="24" t="s">
        <v>1732</v>
      </c>
      <c r="AA298" s="24" t="s">
        <v>1070</v>
      </c>
      <c r="AB298" s="24" t="s">
        <v>246</v>
      </c>
      <c r="AC298" s="38" t="s">
        <v>1071</v>
      </c>
      <c r="AD298" s="24"/>
      <c r="AE298" s="24"/>
      <c r="AF298" s="22">
        <v>6123874295</v>
      </c>
      <c r="AG298" s="22" t="s">
        <v>1914</v>
      </c>
      <c r="AH298" s="22" t="s">
        <v>1658</v>
      </c>
      <c r="AI298" s="22" t="s">
        <v>246</v>
      </c>
      <c r="AJ298" s="23"/>
      <c r="AK298" s="24"/>
      <c r="AL298" s="24"/>
      <c r="AM298" s="24"/>
      <c r="AN298" s="38"/>
      <c r="AO298" s="22"/>
      <c r="AP298" s="65">
        <v>41835</v>
      </c>
    </row>
    <row r="299" spans="1:42" ht="20.25" customHeight="1">
      <c r="A299" s="13" t="str">
        <f t="shared" si="303"/>
        <v/>
      </c>
      <c r="B299" s="14"/>
      <c r="C299" s="13"/>
      <c r="D299" s="15" t="str">
        <f t="shared" si="284"/>
        <v>X</v>
      </c>
      <c r="E299" s="15" t="str">
        <f t="shared" ref="E299:F299" si="315">IF(ISBLANK(X299), "", "X")</f>
        <v/>
      </c>
      <c r="F299" s="15" t="str">
        <f t="shared" si="315"/>
        <v>X</v>
      </c>
      <c r="G299" s="24" t="s">
        <v>1915</v>
      </c>
      <c r="H299" s="24"/>
      <c r="I299" s="24" t="s">
        <v>385</v>
      </c>
      <c r="J299" s="24"/>
      <c r="K299" s="15"/>
      <c r="L299" s="15"/>
      <c r="M299" s="15" t="s">
        <v>54</v>
      </c>
      <c r="N299" s="22" t="s">
        <v>1083</v>
      </c>
      <c r="O299" s="22"/>
      <c r="P299" s="15"/>
      <c r="Q299" s="22"/>
      <c r="R299" s="79"/>
      <c r="S299" s="79"/>
      <c r="T299" s="79">
        <v>40725</v>
      </c>
      <c r="U299" s="79">
        <v>41090</v>
      </c>
      <c r="V299" s="24" t="s">
        <v>1916</v>
      </c>
      <c r="W299" s="24" t="s">
        <v>1917</v>
      </c>
      <c r="X299" s="24"/>
      <c r="Y299" s="31" t="s">
        <v>1918</v>
      </c>
      <c r="Z299" s="24" t="s">
        <v>1919</v>
      </c>
      <c r="AA299" s="24" t="s">
        <v>1544</v>
      </c>
      <c r="AB299" s="24" t="s">
        <v>80</v>
      </c>
      <c r="AC299" s="38" t="s">
        <v>1808</v>
      </c>
      <c r="AD299" s="24"/>
      <c r="AE299" s="24" t="s">
        <v>1546</v>
      </c>
      <c r="AF299" s="22" t="s">
        <v>1920</v>
      </c>
      <c r="AG299" s="22" t="s">
        <v>1921</v>
      </c>
      <c r="AH299" s="22" t="s">
        <v>1544</v>
      </c>
      <c r="AI299" s="22" t="s">
        <v>80</v>
      </c>
      <c r="AJ299" s="23" t="s">
        <v>1922</v>
      </c>
      <c r="AK299" s="24"/>
      <c r="AL299" s="24"/>
      <c r="AM299" s="24"/>
      <c r="AN299" s="38"/>
      <c r="AO299" s="22"/>
      <c r="AP299" s="65">
        <v>41912</v>
      </c>
    </row>
    <row r="300" spans="1:42" ht="20.25" customHeight="1">
      <c r="A300" s="13"/>
      <c r="B300" s="14"/>
      <c r="C300" s="13"/>
      <c r="D300" s="15" t="str">
        <f t="shared" si="284"/>
        <v>X</v>
      </c>
      <c r="E300" s="15" t="str">
        <f t="shared" ref="E300:F300" si="316">IF(ISBLANK(X300), "", "X")</f>
        <v/>
      </c>
      <c r="F300" s="15" t="str">
        <f t="shared" si="316"/>
        <v>X</v>
      </c>
      <c r="G300" s="24" t="s">
        <v>1923</v>
      </c>
      <c r="H300" s="24"/>
      <c r="I300" s="24" t="s">
        <v>1924</v>
      </c>
      <c r="J300" s="24"/>
      <c r="K300" s="15"/>
      <c r="L300" s="15"/>
      <c r="M300" s="15"/>
      <c r="N300" s="22"/>
      <c r="O300" s="22"/>
      <c r="P300" s="15"/>
      <c r="Q300" s="22"/>
      <c r="R300" s="79"/>
      <c r="S300" s="79"/>
      <c r="T300" s="79"/>
      <c r="U300" s="79"/>
      <c r="V300" s="24"/>
      <c r="W300" s="24"/>
      <c r="X300" s="24"/>
      <c r="Y300" s="24" t="s">
        <v>1925</v>
      </c>
      <c r="Z300" s="24"/>
      <c r="AA300" s="24"/>
      <c r="AB300" s="24"/>
      <c r="AC300" s="38"/>
      <c r="AD300" s="24"/>
      <c r="AE300" s="24"/>
      <c r="AF300" s="22"/>
      <c r="AG300" s="22"/>
      <c r="AH300" s="22"/>
      <c r="AI300" s="22"/>
      <c r="AJ300" s="23"/>
      <c r="AK300" s="24"/>
      <c r="AL300" s="24"/>
      <c r="AM300" s="24"/>
      <c r="AN300" s="38"/>
      <c r="AO300" s="22"/>
      <c r="AP300" s="65">
        <v>41912</v>
      </c>
    </row>
    <row r="301" spans="1:42" ht="20.25" hidden="1" customHeight="1">
      <c r="A301" s="13" t="str">
        <f t="shared" ref="A301:A303" si="317">IF(COUNTIF($G$3:$G$472,G301)&gt;1,"Duplicate","")</f>
        <v/>
      </c>
      <c r="B301" s="14"/>
      <c r="C301" s="13"/>
      <c r="D301" s="15" t="str">
        <f t="shared" si="284"/>
        <v/>
      </c>
      <c r="E301" s="15" t="str">
        <f t="shared" ref="E301:F301" si="318">IF(ISBLANK(X301), "", "X")</f>
        <v/>
      </c>
      <c r="F301" s="15" t="str">
        <f t="shared" si="318"/>
        <v/>
      </c>
      <c r="G301" s="24" t="s">
        <v>1926</v>
      </c>
      <c r="H301" s="24"/>
      <c r="I301" s="24" t="s">
        <v>1927</v>
      </c>
      <c r="J301" s="24"/>
      <c r="K301" s="15"/>
      <c r="L301" s="15"/>
      <c r="M301" s="15" t="s">
        <v>54</v>
      </c>
      <c r="N301" s="22"/>
      <c r="O301" s="22"/>
      <c r="P301" s="15"/>
      <c r="Q301" s="22"/>
      <c r="R301" s="76"/>
      <c r="S301" s="76"/>
      <c r="T301" s="76"/>
      <c r="U301" s="76"/>
      <c r="V301" s="24"/>
      <c r="W301" s="24"/>
      <c r="X301" s="24"/>
      <c r="Y301" s="24"/>
      <c r="Z301" s="24" t="s">
        <v>1928</v>
      </c>
      <c r="AA301" s="24" t="s">
        <v>1929</v>
      </c>
      <c r="AB301" s="24" t="s">
        <v>519</v>
      </c>
      <c r="AC301" s="38" t="s">
        <v>1930</v>
      </c>
      <c r="AD301" s="24"/>
      <c r="AE301" s="24"/>
      <c r="AF301" s="22"/>
      <c r="AG301" s="22"/>
      <c r="AH301" s="22"/>
      <c r="AI301" s="22"/>
      <c r="AJ301" s="23"/>
      <c r="AK301" s="24"/>
      <c r="AL301" s="24"/>
      <c r="AM301" s="24"/>
      <c r="AN301" s="24"/>
      <c r="AO301" s="22"/>
      <c r="AP301" s="14"/>
    </row>
    <row r="302" spans="1:42" ht="20.25" customHeight="1">
      <c r="A302" s="13" t="str">
        <f t="shared" si="317"/>
        <v/>
      </c>
      <c r="B302" s="26"/>
      <c r="C302" s="27"/>
      <c r="D302" s="15" t="str">
        <f t="shared" si="284"/>
        <v>X</v>
      </c>
      <c r="E302" s="15" t="str">
        <f t="shared" ref="E302:F302" si="319">IF(ISBLANK(X302), "", "X")</f>
        <v/>
      </c>
      <c r="F302" s="15" t="str">
        <f t="shared" si="319"/>
        <v>X</v>
      </c>
      <c r="G302" s="45" t="s">
        <v>883</v>
      </c>
      <c r="H302" s="45"/>
      <c r="I302" s="45" t="s">
        <v>259</v>
      </c>
      <c r="J302" s="45"/>
      <c r="K302" s="80"/>
      <c r="L302" s="80" t="s">
        <v>54</v>
      </c>
      <c r="M302" s="80" t="s">
        <v>54</v>
      </c>
      <c r="N302" s="33" t="s">
        <v>774</v>
      </c>
      <c r="O302" s="33"/>
      <c r="P302" s="80"/>
      <c r="Q302" s="33"/>
      <c r="R302" s="81" t="s">
        <v>1931</v>
      </c>
      <c r="S302" s="81" t="s">
        <v>528</v>
      </c>
      <c r="T302" s="81"/>
      <c r="U302" s="81"/>
      <c r="V302" s="45" t="s">
        <v>1758</v>
      </c>
      <c r="W302" s="45" t="s">
        <v>221</v>
      </c>
      <c r="X302" s="45"/>
      <c r="Y302" s="45" t="s">
        <v>1932</v>
      </c>
      <c r="Z302" s="45" t="s">
        <v>1933</v>
      </c>
      <c r="AA302" s="45" t="s">
        <v>473</v>
      </c>
      <c r="AB302" s="45" t="s">
        <v>256</v>
      </c>
      <c r="AC302" s="75" t="s">
        <v>922</v>
      </c>
      <c r="AD302" s="24"/>
      <c r="AE302" s="24"/>
      <c r="AF302" s="22"/>
      <c r="AG302" s="22"/>
      <c r="AH302" s="22"/>
      <c r="AI302" s="22"/>
      <c r="AJ302" s="23"/>
      <c r="AK302" s="24"/>
      <c r="AL302" s="24"/>
      <c r="AM302" s="24"/>
      <c r="AN302" s="24"/>
      <c r="AO302" s="22"/>
      <c r="AP302" s="14"/>
    </row>
    <row r="303" spans="1:42" ht="20.25" customHeight="1">
      <c r="A303" s="13" t="str">
        <f t="shared" si="317"/>
        <v/>
      </c>
      <c r="B303" s="14" t="s">
        <v>1934</v>
      </c>
      <c r="C303" s="13"/>
      <c r="D303" s="15" t="str">
        <f t="shared" si="284"/>
        <v>X</v>
      </c>
      <c r="E303" s="15" t="str">
        <f t="shared" ref="E303:F303" si="320">IF(ISBLANK(X303), "", "X")</f>
        <v/>
      </c>
      <c r="F303" s="15" t="str">
        <f t="shared" si="320"/>
        <v>X</v>
      </c>
      <c r="G303" s="24" t="s">
        <v>1935</v>
      </c>
      <c r="H303" s="24"/>
      <c r="I303" s="24" t="s">
        <v>218</v>
      </c>
      <c r="J303" s="24"/>
      <c r="K303" s="15"/>
      <c r="L303" s="15"/>
      <c r="M303" s="15" t="s">
        <v>54</v>
      </c>
      <c r="N303" s="22" t="s">
        <v>219</v>
      </c>
      <c r="O303" s="22"/>
      <c r="P303" s="15"/>
      <c r="Q303" s="22"/>
      <c r="R303" s="79"/>
      <c r="S303" s="79"/>
      <c r="T303" s="79">
        <v>40725</v>
      </c>
      <c r="U303" s="79">
        <v>41090</v>
      </c>
      <c r="V303" s="24" t="s">
        <v>1936</v>
      </c>
      <c r="W303" s="24" t="s">
        <v>297</v>
      </c>
      <c r="X303" s="24"/>
      <c r="Y303" s="45" t="s">
        <v>1937</v>
      </c>
      <c r="Z303" s="24" t="s">
        <v>1938</v>
      </c>
      <c r="AA303" s="24" t="s">
        <v>1298</v>
      </c>
      <c r="AB303" s="24" t="s">
        <v>367</v>
      </c>
      <c r="AC303" s="38" t="s">
        <v>1939</v>
      </c>
      <c r="AD303" s="24"/>
      <c r="AE303" s="24" t="s">
        <v>1940</v>
      </c>
      <c r="AF303" s="22" t="s">
        <v>1941</v>
      </c>
      <c r="AG303" s="22" t="s">
        <v>1942</v>
      </c>
      <c r="AH303" s="22" t="s">
        <v>1298</v>
      </c>
      <c r="AI303" s="22" t="s">
        <v>367</v>
      </c>
      <c r="AJ303" s="23" t="s">
        <v>1943</v>
      </c>
      <c r="AK303" s="24"/>
      <c r="AL303" s="24"/>
      <c r="AM303" s="24"/>
      <c r="AN303" s="38"/>
      <c r="AO303" s="22"/>
      <c r="AP303" s="14"/>
    </row>
    <row r="304" spans="1:42" ht="20.25" customHeight="1">
      <c r="A304" s="13"/>
      <c r="B304" s="26"/>
      <c r="C304" s="27"/>
      <c r="D304" s="15" t="str">
        <f t="shared" si="284"/>
        <v>X</v>
      </c>
      <c r="E304" s="15" t="str">
        <f t="shared" ref="E304:F304" si="321">IF(ISBLANK(X304), "", "X")</f>
        <v/>
      </c>
      <c r="F304" s="15" t="str">
        <f t="shared" si="321"/>
        <v>X</v>
      </c>
      <c r="G304" s="45" t="s">
        <v>1944</v>
      </c>
      <c r="H304" s="45"/>
      <c r="I304" s="45" t="s">
        <v>1945</v>
      </c>
      <c r="J304" s="45"/>
      <c r="K304" s="80"/>
      <c r="L304" s="80" t="s">
        <v>54</v>
      </c>
      <c r="M304" s="80" t="s">
        <v>54</v>
      </c>
      <c r="N304" s="33" t="s">
        <v>774</v>
      </c>
      <c r="O304" s="33"/>
      <c r="P304" s="80"/>
      <c r="Q304" s="33"/>
      <c r="R304" s="81" t="s">
        <v>1931</v>
      </c>
      <c r="S304" s="81" t="s">
        <v>528</v>
      </c>
      <c r="T304" s="81"/>
      <c r="U304" s="81"/>
      <c r="V304" s="45"/>
      <c r="W304" s="45"/>
      <c r="X304" s="45"/>
      <c r="Y304" s="45" t="s">
        <v>1946</v>
      </c>
      <c r="Z304" s="45" t="s">
        <v>1947</v>
      </c>
      <c r="AA304" s="45" t="s">
        <v>617</v>
      </c>
      <c r="AB304" s="45" t="s">
        <v>273</v>
      </c>
      <c r="AC304" s="75" t="s">
        <v>618</v>
      </c>
      <c r="AD304" s="24"/>
      <c r="AE304" s="24"/>
      <c r="AF304" s="22"/>
      <c r="AG304" s="22"/>
      <c r="AH304" s="22"/>
      <c r="AI304" s="22"/>
      <c r="AJ304" s="23"/>
      <c r="AK304" s="24"/>
      <c r="AL304" s="24"/>
      <c r="AM304" s="24"/>
      <c r="AN304" s="24"/>
      <c r="AO304" s="22"/>
      <c r="AP304" s="14"/>
    </row>
    <row r="305" spans="1:43" ht="20.25" customHeight="1">
      <c r="A305" s="13" t="str">
        <f t="shared" ref="A305:A318" si="322">IF(COUNTIF($G$3:$G$472,G305)&gt;1,"Duplicate","")</f>
        <v/>
      </c>
      <c r="B305" s="14"/>
      <c r="C305" s="13"/>
      <c r="D305" s="15" t="str">
        <f t="shared" si="284"/>
        <v>X</v>
      </c>
      <c r="E305" s="15" t="str">
        <f t="shared" ref="E305:F305" si="323">IF(ISBLANK(X305), "", "X")</f>
        <v>X</v>
      </c>
      <c r="F305" s="15" t="str">
        <f t="shared" si="323"/>
        <v/>
      </c>
      <c r="G305" s="24" t="s">
        <v>1948</v>
      </c>
      <c r="H305" s="24"/>
      <c r="I305" s="24" t="s">
        <v>1949</v>
      </c>
      <c r="J305" s="24"/>
      <c r="K305" s="15"/>
      <c r="L305" s="15"/>
      <c r="M305" s="15"/>
      <c r="N305" s="22"/>
      <c r="O305" s="22"/>
      <c r="P305" s="15" t="s">
        <v>54</v>
      </c>
      <c r="Q305" s="22"/>
      <c r="R305" s="76"/>
      <c r="S305" s="76"/>
      <c r="T305" s="76"/>
      <c r="U305" s="76"/>
      <c r="V305" s="24"/>
      <c r="W305" s="24"/>
      <c r="X305" s="24" t="s">
        <v>1950</v>
      </c>
      <c r="Y305" s="24"/>
      <c r="Z305" s="24" t="s">
        <v>1504</v>
      </c>
      <c r="AA305" s="24" t="s">
        <v>1505</v>
      </c>
      <c r="AB305" s="24" t="s">
        <v>519</v>
      </c>
      <c r="AC305" s="38" t="s">
        <v>1506</v>
      </c>
      <c r="AD305" s="24"/>
      <c r="AE305" s="24"/>
      <c r="AF305" s="22"/>
      <c r="AG305" s="22"/>
      <c r="AH305" s="22"/>
      <c r="AI305" s="22"/>
      <c r="AJ305" s="23"/>
      <c r="AK305" s="24"/>
      <c r="AL305" s="24"/>
      <c r="AM305" s="24"/>
      <c r="AN305" s="24"/>
      <c r="AO305" s="22"/>
      <c r="AP305" s="14"/>
    </row>
    <row r="306" spans="1:43" ht="20.25" hidden="1" customHeight="1">
      <c r="A306" s="13" t="str">
        <f t="shared" si="322"/>
        <v/>
      </c>
      <c r="B306" s="14"/>
      <c r="C306" s="13"/>
      <c r="D306" s="15" t="str">
        <f t="shared" si="284"/>
        <v/>
      </c>
      <c r="E306" s="15" t="str">
        <f t="shared" ref="E306:F306" si="324">IF(ISBLANK(X306), "", "X")</f>
        <v/>
      </c>
      <c r="F306" s="15" t="str">
        <f t="shared" si="324"/>
        <v/>
      </c>
      <c r="G306" s="24" t="s">
        <v>1951</v>
      </c>
      <c r="H306" s="24"/>
      <c r="I306" s="24" t="s">
        <v>1952</v>
      </c>
      <c r="J306" s="24"/>
      <c r="K306" s="15"/>
      <c r="L306" s="15" t="s">
        <v>54</v>
      </c>
      <c r="M306" s="15"/>
      <c r="N306" s="22"/>
      <c r="O306" s="22"/>
      <c r="P306" s="15"/>
      <c r="Q306" s="22"/>
      <c r="R306" s="76"/>
      <c r="S306" s="76"/>
      <c r="T306" s="76"/>
      <c r="U306" s="76"/>
      <c r="V306" s="24"/>
      <c r="W306" s="24"/>
      <c r="X306" s="24"/>
      <c r="Y306" s="24"/>
      <c r="Z306" s="24" t="s">
        <v>1953</v>
      </c>
      <c r="AA306" s="24" t="s">
        <v>1954</v>
      </c>
      <c r="AB306" s="24" t="s">
        <v>58</v>
      </c>
      <c r="AC306" s="38" t="s">
        <v>1955</v>
      </c>
      <c r="AD306" s="24"/>
      <c r="AE306" s="24"/>
      <c r="AF306" s="22"/>
      <c r="AG306" s="22"/>
      <c r="AH306" s="22"/>
      <c r="AI306" s="22"/>
      <c r="AJ306" s="23"/>
      <c r="AK306" s="24"/>
      <c r="AL306" s="24"/>
      <c r="AM306" s="24"/>
      <c r="AN306" s="24"/>
      <c r="AO306" s="22"/>
      <c r="AP306" s="14"/>
    </row>
    <row r="307" spans="1:43" ht="20.25" hidden="1" customHeight="1">
      <c r="A307" s="13" t="str">
        <f t="shared" si="322"/>
        <v/>
      </c>
      <c r="B307" s="14"/>
      <c r="C307" s="13"/>
      <c r="D307" s="15" t="str">
        <f t="shared" si="284"/>
        <v/>
      </c>
      <c r="E307" s="15" t="str">
        <f t="shared" ref="E307:F307" si="325">IF(ISBLANK(X307), "", "X")</f>
        <v/>
      </c>
      <c r="F307" s="15" t="str">
        <f t="shared" si="325"/>
        <v/>
      </c>
      <c r="G307" s="24" t="s">
        <v>1956</v>
      </c>
      <c r="H307" s="24"/>
      <c r="I307" s="24" t="s">
        <v>182</v>
      </c>
      <c r="J307" s="24"/>
      <c r="K307" s="15"/>
      <c r="L307" s="15"/>
      <c r="M307" s="15" t="s">
        <v>54</v>
      </c>
      <c r="N307" s="22"/>
      <c r="O307" s="22"/>
      <c r="P307" s="15"/>
      <c r="Q307" s="22"/>
      <c r="R307" s="76"/>
      <c r="S307" s="76"/>
      <c r="T307" s="76"/>
      <c r="U307" s="76"/>
      <c r="V307" s="24"/>
      <c r="W307" s="24"/>
      <c r="X307" s="24"/>
      <c r="Y307" s="24"/>
      <c r="Z307" s="24" t="s">
        <v>1957</v>
      </c>
      <c r="AA307" s="24" t="s">
        <v>323</v>
      </c>
      <c r="AB307" s="24" t="s">
        <v>58</v>
      </c>
      <c r="AC307" s="38" t="s">
        <v>959</v>
      </c>
      <c r="AD307" s="24"/>
      <c r="AE307" s="24"/>
      <c r="AF307" s="22"/>
      <c r="AG307" s="22"/>
      <c r="AH307" s="22"/>
      <c r="AI307" s="22"/>
      <c r="AJ307" s="23"/>
      <c r="AK307" s="24"/>
      <c r="AL307" s="24"/>
      <c r="AM307" s="24"/>
      <c r="AN307" s="24"/>
      <c r="AO307" s="22"/>
      <c r="AP307" s="14"/>
    </row>
    <row r="308" spans="1:43" ht="20.25" customHeight="1">
      <c r="A308" s="13" t="str">
        <f t="shared" si="322"/>
        <v/>
      </c>
      <c r="B308" s="14"/>
      <c r="C308" s="13"/>
      <c r="D308" s="15" t="str">
        <f t="shared" si="284"/>
        <v>X</v>
      </c>
      <c r="E308" s="15" t="str">
        <f t="shared" ref="E308:F308" si="326">IF(ISBLANK(X308), "", "X")</f>
        <v/>
      </c>
      <c r="F308" s="15" t="str">
        <f t="shared" si="326"/>
        <v>X</v>
      </c>
      <c r="G308" s="24" t="s">
        <v>1958</v>
      </c>
      <c r="H308" s="24"/>
      <c r="I308" s="24" t="s">
        <v>1959</v>
      </c>
      <c r="J308" s="24"/>
      <c r="K308" s="15"/>
      <c r="L308" s="15" t="s">
        <v>54</v>
      </c>
      <c r="M308" s="15"/>
      <c r="N308" s="22"/>
      <c r="O308" s="22"/>
      <c r="P308" s="15"/>
      <c r="Q308" s="22"/>
      <c r="R308" s="79">
        <v>39995</v>
      </c>
      <c r="S308" s="79">
        <v>41455</v>
      </c>
      <c r="T308" s="79"/>
      <c r="U308" s="79"/>
      <c r="V308" s="24" t="s">
        <v>1960</v>
      </c>
      <c r="W308" s="24" t="s">
        <v>1961</v>
      </c>
      <c r="X308" s="24"/>
      <c r="Y308" s="24" t="s">
        <v>1962</v>
      </c>
      <c r="Z308" s="24" t="s">
        <v>1963</v>
      </c>
      <c r="AA308" s="24" t="s">
        <v>1258</v>
      </c>
      <c r="AB308" s="24" t="s">
        <v>650</v>
      </c>
      <c r="AC308" s="38" t="s">
        <v>1964</v>
      </c>
      <c r="AD308" s="24"/>
      <c r="AE308" s="24"/>
      <c r="AF308" s="22"/>
      <c r="AG308" s="22"/>
      <c r="AH308" s="22"/>
      <c r="AI308" s="22"/>
      <c r="AJ308" s="23"/>
      <c r="AK308" s="24"/>
      <c r="AL308" s="24"/>
      <c r="AM308" s="24"/>
      <c r="AN308" s="38"/>
      <c r="AO308" s="22"/>
      <c r="AP308" s="65">
        <v>41912</v>
      </c>
    </row>
    <row r="309" spans="1:43" ht="20.25" customHeight="1">
      <c r="A309" s="13" t="str">
        <f t="shared" si="322"/>
        <v/>
      </c>
      <c r="B309" s="14"/>
      <c r="C309" s="13"/>
      <c r="D309" s="15" t="str">
        <f t="shared" si="284"/>
        <v>X</v>
      </c>
      <c r="E309" s="15" t="str">
        <f t="shared" ref="E309:F309" si="327">IF(ISBLANK(X309), "", "X")</f>
        <v/>
      </c>
      <c r="F309" s="15" t="str">
        <f t="shared" si="327"/>
        <v>X</v>
      </c>
      <c r="G309" s="24" t="s">
        <v>1965</v>
      </c>
      <c r="H309" s="24"/>
      <c r="I309" s="24" t="s">
        <v>182</v>
      </c>
      <c r="J309" s="24"/>
      <c r="K309" s="15"/>
      <c r="L309" s="15" t="s">
        <v>54</v>
      </c>
      <c r="M309" s="15" t="s">
        <v>54</v>
      </c>
      <c r="N309" s="22" t="s">
        <v>219</v>
      </c>
      <c r="O309" s="22"/>
      <c r="P309" s="15"/>
      <c r="Q309" s="22"/>
      <c r="R309" s="79">
        <v>38534</v>
      </c>
      <c r="S309" s="79">
        <v>39994</v>
      </c>
      <c r="T309" s="79">
        <v>39995</v>
      </c>
      <c r="U309" s="79">
        <v>40359</v>
      </c>
      <c r="V309" s="24" t="s">
        <v>341</v>
      </c>
      <c r="W309" s="24" t="s">
        <v>1966</v>
      </c>
      <c r="X309" s="24"/>
      <c r="Y309" s="24" t="s">
        <v>1967</v>
      </c>
      <c r="Z309" s="24" t="s">
        <v>1968</v>
      </c>
      <c r="AA309" s="24" t="s">
        <v>344</v>
      </c>
      <c r="AB309" s="24" t="s">
        <v>58</v>
      </c>
      <c r="AC309" s="38" t="s">
        <v>345</v>
      </c>
      <c r="AD309" s="24"/>
      <c r="AE309" s="24"/>
      <c r="AF309" s="22"/>
      <c r="AG309" s="22"/>
      <c r="AH309" s="22"/>
      <c r="AI309" s="22"/>
      <c r="AJ309" s="23"/>
      <c r="AK309" s="24"/>
      <c r="AL309" s="24"/>
      <c r="AM309" s="24"/>
      <c r="AN309" s="38"/>
      <c r="AO309" s="22"/>
      <c r="AP309" s="65">
        <v>41912</v>
      </c>
    </row>
    <row r="310" spans="1:43" ht="20.25" customHeight="1">
      <c r="A310" s="13" t="str">
        <f t="shared" si="322"/>
        <v/>
      </c>
      <c r="B310" s="26"/>
      <c r="C310" s="27"/>
      <c r="D310" s="15" t="str">
        <f t="shared" si="284"/>
        <v>X</v>
      </c>
      <c r="E310" s="15" t="str">
        <f t="shared" ref="E310:F310" si="328">IF(ISBLANK(X310), "", "X")</f>
        <v>X</v>
      </c>
      <c r="F310" s="15" t="str">
        <f t="shared" si="328"/>
        <v>X</v>
      </c>
      <c r="G310" s="45" t="s">
        <v>1969</v>
      </c>
      <c r="H310" s="45"/>
      <c r="I310" s="45" t="s">
        <v>312</v>
      </c>
      <c r="J310" s="45"/>
      <c r="K310" s="80"/>
      <c r="L310" s="80"/>
      <c r="M310" s="80"/>
      <c r="N310" s="33" t="s">
        <v>313</v>
      </c>
      <c r="O310" s="33"/>
      <c r="P310" s="80" t="s">
        <v>54</v>
      </c>
      <c r="Q310" s="33"/>
      <c r="R310" s="81" t="s">
        <v>250</v>
      </c>
      <c r="S310" s="81" t="s">
        <v>353</v>
      </c>
      <c r="T310" s="81"/>
      <c r="U310" s="81"/>
      <c r="V310" s="45" t="s">
        <v>1970</v>
      </c>
      <c r="W310" s="45" t="s">
        <v>1971</v>
      </c>
      <c r="X310" s="45" t="s">
        <v>1972</v>
      </c>
      <c r="Y310" s="119" t="str">
        <f>HYPERLINK("mailto:jenochsner@yahoo.com","jenochsner@yahoo.com")</f>
        <v>jenochsner@yahoo.com</v>
      </c>
      <c r="Z310" s="45" t="s">
        <v>1973</v>
      </c>
      <c r="AA310" s="45" t="s">
        <v>1974</v>
      </c>
      <c r="AB310" s="45" t="s">
        <v>80</v>
      </c>
      <c r="AC310" s="75" t="s">
        <v>1975</v>
      </c>
      <c r="AD310" s="24"/>
      <c r="AE310" s="24"/>
      <c r="AF310" s="22"/>
      <c r="AG310" s="22"/>
      <c r="AH310" s="22"/>
      <c r="AI310" s="22"/>
      <c r="AJ310" s="23"/>
      <c r="AK310" s="24"/>
      <c r="AL310" s="24"/>
      <c r="AM310" s="24"/>
      <c r="AN310" s="24"/>
      <c r="AO310" s="22"/>
      <c r="AP310" s="14"/>
    </row>
    <row r="311" spans="1:43" ht="20.25" customHeight="1">
      <c r="A311" s="13" t="str">
        <f t="shared" si="322"/>
        <v/>
      </c>
      <c r="B311" s="14"/>
      <c r="C311" s="13"/>
      <c r="D311" s="15" t="str">
        <f t="shared" si="284"/>
        <v>X</v>
      </c>
      <c r="E311" s="15" t="str">
        <f t="shared" ref="E311:F311" si="329">IF(ISBLANK(X311), "", "X")</f>
        <v/>
      </c>
      <c r="F311" s="15" t="str">
        <f t="shared" si="329"/>
        <v>X</v>
      </c>
      <c r="G311" s="24" t="s">
        <v>1976</v>
      </c>
      <c r="H311" s="24"/>
      <c r="I311" s="24" t="s">
        <v>1977</v>
      </c>
      <c r="J311" s="24"/>
      <c r="K311" s="15"/>
      <c r="L311" s="15" t="s">
        <v>54</v>
      </c>
      <c r="M311" s="15"/>
      <c r="N311" s="22"/>
      <c r="O311" s="22"/>
      <c r="P311" s="15"/>
      <c r="Q311" s="22"/>
      <c r="R311" s="79">
        <v>39264</v>
      </c>
      <c r="S311" s="79">
        <v>40724</v>
      </c>
      <c r="T311" s="79"/>
      <c r="U311" s="79"/>
      <c r="V311" s="24" t="s">
        <v>1978</v>
      </c>
      <c r="W311" s="24"/>
      <c r="X311" s="24"/>
      <c r="Y311" s="24" t="s">
        <v>1979</v>
      </c>
      <c r="Z311" s="24" t="s">
        <v>1980</v>
      </c>
      <c r="AA311" s="24" t="s">
        <v>659</v>
      </c>
      <c r="AB311" s="24" t="s">
        <v>172</v>
      </c>
      <c r="AC311" s="38" t="s">
        <v>1981</v>
      </c>
      <c r="AD311" s="24"/>
      <c r="AE311" s="24"/>
      <c r="AF311" s="22"/>
      <c r="AG311" s="22"/>
      <c r="AH311" s="22"/>
      <c r="AI311" s="22"/>
      <c r="AJ311" s="23"/>
      <c r="AK311" s="24"/>
      <c r="AL311" s="24"/>
      <c r="AM311" s="24"/>
      <c r="AN311" s="38"/>
      <c r="AO311" s="22"/>
      <c r="AP311" s="65">
        <v>41911</v>
      </c>
    </row>
    <row r="312" spans="1:43" ht="20.25" customHeight="1">
      <c r="A312" s="13" t="str">
        <f t="shared" si="322"/>
        <v/>
      </c>
      <c r="B312" s="14"/>
      <c r="C312" s="13"/>
      <c r="D312" s="15" t="str">
        <f t="shared" si="284"/>
        <v>X</v>
      </c>
      <c r="E312" s="15" t="str">
        <f t="shared" ref="E312:F312" si="330">IF(ISBLANK(X312), "", "X")</f>
        <v>X</v>
      </c>
      <c r="F312" s="15" t="str">
        <f t="shared" si="330"/>
        <v/>
      </c>
      <c r="G312" s="24" t="s">
        <v>1982</v>
      </c>
      <c r="H312" s="24"/>
      <c r="I312" s="24" t="s">
        <v>230</v>
      </c>
      <c r="J312" s="24"/>
      <c r="K312" s="15"/>
      <c r="L312" s="15"/>
      <c r="M312" s="15" t="s">
        <v>54</v>
      </c>
      <c r="N312" s="22"/>
      <c r="O312" s="22"/>
      <c r="P312" s="15"/>
      <c r="Q312" s="22"/>
      <c r="R312" s="76"/>
      <c r="S312" s="76"/>
      <c r="T312" s="76"/>
      <c r="U312" s="76"/>
      <c r="V312" s="24"/>
      <c r="W312" s="24"/>
      <c r="X312" s="31" t="s">
        <v>1983</v>
      </c>
      <c r="Y312" s="24"/>
      <c r="Z312" s="24" t="s">
        <v>1984</v>
      </c>
      <c r="AA312" s="24" t="s">
        <v>1985</v>
      </c>
      <c r="AB312" s="24" t="s">
        <v>246</v>
      </c>
      <c r="AC312" s="38" t="s">
        <v>1986</v>
      </c>
      <c r="AD312" s="24"/>
      <c r="AE312" s="24"/>
      <c r="AF312" s="22"/>
      <c r="AG312" s="22"/>
      <c r="AH312" s="22"/>
      <c r="AI312" s="22"/>
      <c r="AJ312" s="23"/>
      <c r="AK312" s="24"/>
      <c r="AL312" s="24"/>
      <c r="AM312" s="24"/>
      <c r="AN312" s="24"/>
      <c r="AO312" s="22"/>
      <c r="AP312" s="14"/>
    </row>
    <row r="313" spans="1:43" ht="20.25" customHeight="1">
      <c r="A313" s="13" t="str">
        <f t="shared" si="322"/>
        <v/>
      </c>
      <c r="B313" s="14"/>
      <c r="C313" s="13"/>
      <c r="D313" s="15" t="str">
        <f t="shared" si="284"/>
        <v>X</v>
      </c>
      <c r="E313" s="15" t="str">
        <f t="shared" ref="E313:F313" si="331">IF(ISBLANK(X313), "", "X")</f>
        <v/>
      </c>
      <c r="F313" s="15" t="str">
        <f t="shared" si="331"/>
        <v>X</v>
      </c>
      <c r="G313" s="24" t="s">
        <v>1987</v>
      </c>
      <c r="H313" s="24"/>
      <c r="I313" s="24" t="s">
        <v>970</v>
      </c>
      <c r="J313" s="24"/>
      <c r="K313" s="15"/>
      <c r="L313" s="15" t="s">
        <v>54</v>
      </c>
      <c r="M313" s="15" t="s">
        <v>54</v>
      </c>
      <c r="N313" s="22"/>
      <c r="O313" s="22"/>
      <c r="P313" s="15"/>
      <c r="Q313" s="22"/>
      <c r="R313" s="79">
        <v>38899</v>
      </c>
      <c r="S313" s="79">
        <v>40359</v>
      </c>
      <c r="T313" s="79"/>
      <c r="U313" s="79"/>
      <c r="V313" s="24"/>
      <c r="W313" s="24"/>
      <c r="X313" s="24"/>
      <c r="Y313" s="24" t="s">
        <v>1988</v>
      </c>
      <c r="Z313" s="24" t="s">
        <v>1989</v>
      </c>
      <c r="AA313" s="24" t="s">
        <v>1494</v>
      </c>
      <c r="AB313" s="24" t="s">
        <v>58</v>
      </c>
      <c r="AC313" s="38" t="s">
        <v>1990</v>
      </c>
      <c r="AD313" s="24"/>
      <c r="AE313" s="24"/>
      <c r="AF313" s="22"/>
      <c r="AG313" s="22"/>
      <c r="AH313" s="22"/>
      <c r="AI313" s="22"/>
      <c r="AJ313" s="23"/>
      <c r="AK313" s="24"/>
      <c r="AL313" s="24"/>
      <c r="AM313" s="24"/>
      <c r="AN313" s="24"/>
      <c r="AO313" s="22"/>
      <c r="AP313" s="14"/>
    </row>
    <row r="314" spans="1:43" ht="20.25" customHeight="1">
      <c r="A314" s="13" t="str">
        <f t="shared" si="322"/>
        <v/>
      </c>
      <c r="B314" s="14"/>
      <c r="C314" s="13"/>
      <c r="D314" s="15" t="str">
        <f t="shared" si="284"/>
        <v>X</v>
      </c>
      <c r="E314" s="15" t="str">
        <f t="shared" ref="E314:F314" si="332">IF(ISBLANK(X314), "", "X")</f>
        <v/>
      </c>
      <c r="F314" s="15" t="str">
        <f t="shared" si="332"/>
        <v>X</v>
      </c>
      <c r="G314" s="24" t="s">
        <v>1991</v>
      </c>
      <c r="H314" s="24"/>
      <c r="I314" s="24" t="s">
        <v>555</v>
      </c>
      <c r="J314" s="24"/>
      <c r="K314" s="15"/>
      <c r="L314" s="15"/>
      <c r="M314" s="15"/>
      <c r="N314" s="22"/>
      <c r="O314" s="22"/>
      <c r="P314" s="15" t="s">
        <v>54</v>
      </c>
      <c r="Q314" s="22"/>
      <c r="R314" s="76"/>
      <c r="S314" s="76"/>
      <c r="T314" s="76"/>
      <c r="U314" s="76"/>
      <c r="V314" s="24"/>
      <c r="W314" s="24"/>
      <c r="X314" s="24"/>
      <c r="Y314" s="24" t="s">
        <v>1992</v>
      </c>
      <c r="Z314" s="24" t="s">
        <v>1993</v>
      </c>
      <c r="AA314" s="24" t="s">
        <v>255</v>
      </c>
      <c r="AB314" s="24" t="s">
        <v>256</v>
      </c>
      <c r="AC314" s="38" t="s">
        <v>257</v>
      </c>
      <c r="AD314" s="24"/>
      <c r="AE314" s="24"/>
      <c r="AF314" s="22"/>
      <c r="AG314" s="22"/>
      <c r="AH314" s="22"/>
      <c r="AI314" s="22"/>
      <c r="AJ314" s="23"/>
      <c r="AK314" s="24"/>
      <c r="AL314" s="24"/>
      <c r="AM314" s="24"/>
      <c r="AN314" s="24"/>
      <c r="AO314" s="22"/>
      <c r="AP314" s="14"/>
      <c r="AQ314" s="114" t="s">
        <v>1994</v>
      </c>
    </row>
    <row r="315" spans="1:43" ht="20.25" customHeight="1">
      <c r="A315" s="13" t="str">
        <f t="shared" si="322"/>
        <v/>
      </c>
      <c r="B315" s="14"/>
      <c r="C315" s="13"/>
      <c r="D315" s="15" t="str">
        <f t="shared" si="284"/>
        <v>X</v>
      </c>
      <c r="E315" s="15" t="str">
        <f t="shared" ref="E315:F315" si="333">IF(ISBLANK(X315), "", "X")</f>
        <v/>
      </c>
      <c r="F315" s="15" t="str">
        <f t="shared" si="333"/>
        <v>X</v>
      </c>
      <c r="G315" s="24" t="s">
        <v>1995</v>
      </c>
      <c r="H315" s="24"/>
      <c r="I315" s="24" t="s">
        <v>449</v>
      </c>
      <c r="J315" s="24"/>
      <c r="K315" s="15"/>
      <c r="L315" s="15"/>
      <c r="M315" s="15"/>
      <c r="N315" s="22"/>
      <c r="O315" s="22"/>
      <c r="P315" s="15" t="s">
        <v>54</v>
      </c>
      <c r="Q315" s="22"/>
      <c r="R315" s="76"/>
      <c r="S315" s="76"/>
      <c r="T315" s="76"/>
      <c r="U315" s="76"/>
      <c r="V315" s="24"/>
      <c r="W315" s="24"/>
      <c r="X315" s="24"/>
      <c r="Y315" s="31" t="s">
        <v>1996</v>
      </c>
      <c r="Z315" s="24" t="s">
        <v>1997</v>
      </c>
      <c r="AA315" s="24" t="s">
        <v>214</v>
      </c>
      <c r="AB315" s="24" t="s">
        <v>215</v>
      </c>
      <c r="AC315" s="38" t="s">
        <v>1998</v>
      </c>
      <c r="AD315" s="24"/>
      <c r="AE315" s="24"/>
      <c r="AF315" s="22"/>
      <c r="AG315" s="22"/>
      <c r="AH315" s="22"/>
      <c r="AI315" s="22"/>
      <c r="AJ315" s="23"/>
      <c r="AK315" s="24"/>
      <c r="AL315" s="24"/>
      <c r="AM315" s="24"/>
      <c r="AN315" s="24"/>
      <c r="AO315" s="22"/>
      <c r="AP315" s="14"/>
    </row>
    <row r="316" spans="1:43" ht="20.25" hidden="1" customHeight="1">
      <c r="A316" s="13" t="str">
        <f t="shared" si="322"/>
        <v/>
      </c>
      <c r="B316" s="14"/>
      <c r="C316" s="13"/>
      <c r="D316" s="15" t="str">
        <f t="shared" si="284"/>
        <v/>
      </c>
      <c r="E316" s="15" t="str">
        <f t="shared" ref="E316:F316" si="334">IF(ISBLANK(X316), "", "X")</f>
        <v/>
      </c>
      <c r="F316" s="15" t="str">
        <f t="shared" si="334"/>
        <v/>
      </c>
      <c r="G316" s="24" t="s">
        <v>1999</v>
      </c>
      <c r="H316" s="24"/>
      <c r="I316" s="24" t="s">
        <v>2000</v>
      </c>
      <c r="J316" s="24"/>
      <c r="K316" s="15"/>
      <c r="L316" s="15"/>
      <c r="M316" s="15"/>
      <c r="N316" s="22"/>
      <c r="O316" s="22"/>
      <c r="P316" s="15" t="s">
        <v>54</v>
      </c>
      <c r="Q316" s="22" t="s">
        <v>150</v>
      </c>
      <c r="R316" s="79"/>
      <c r="S316" s="79"/>
      <c r="T316" s="79"/>
      <c r="U316" s="79"/>
      <c r="V316" s="24"/>
      <c r="W316" s="24"/>
      <c r="X316" s="24"/>
      <c r="Y316" s="45"/>
      <c r="Z316" s="24" t="s">
        <v>2001</v>
      </c>
      <c r="AA316" s="24" t="s">
        <v>2002</v>
      </c>
      <c r="AB316" s="24" t="s">
        <v>650</v>
      </c>
      <c r="AC316" s="38" t="s">
        <v>2003</v>
      </c>
      <c r="AD316" s="24"/>
      <c r="AE316" s="24"/>
      <c r="AF316" s="22"/>
      <c r="AG316" s="22"/>
      <c r="AH316" s="22"/>
      <c r="AI316" s="22"/>
      <c r="AJ316" s="23"/>
      <c r="AK316" s="24"/>
      <c r="AL316" s="24"/>
      <c r="AM316" s="24"/>
      <c r="AN316" s="24"/>
      <c r="AO316" s="22"/>
      <c r="AP316" s="14"/>
    </row>
    <row r="317" spans="1:43" ht="20.25" hidden="1" customHeight="1">
      <c r="A317" s="13" t="str">
        <f t="shared" si="322"/>
        <v/>
      </c>
      <c r="B317" s="14"/>
      <c r="C317" s="13"/>
      <c r="D317" s="15" t="str">
        <f t="shared" si="284"/>
        <v/>
      </c>
      <c r="E317" s="15" t="str">
        <f t="shared" ref="E317:F317" si="335">IF(ISBLANK(X317), "", "X")</f>
        <v/>
      </c>
      <c r="F317" s="15" t="str">
        <f t="shared" si="335"/>
        <v/>
      </c>
      <c r="G317" s="24" t="s">
        <v>2004</v>
      </c>
      <c r="H317" s="24"/>
      <c r="I317" s="24" t="s">
        <v>2005</v>
      </c>
      <c r="J317" s="24"/>
      <c r="K317" s="15"/>
      <c r="L317" s="15"/>
      <c r="M317" s="15" t="s">
        <v>54</v>
      </c>
      <c r="N317" s="22"/>
      <c r="O317" s="22"/>
      <c r="P317" s="15"/>
      <c r="Q317" s="22"/>
      <c r="R317" s="76"/>
      <c r="S317" s="76"/>
      <c r="T317" s="76"/>
      <c r="U317" s="76"/>
      <c r="V317" s="24"/>
      <c r="W317" s="24"/>
      <c r="X317" s="24"/>
      <c r="Y317" s="24"/>
      <c r="Z317" s="24" t="s">
        <v>2006</v>
      </c>
      <c r="AA317" s="24" t="s">
        <v>2007</v>
      </c>
      <c r="AB317" s="24" t="s">
        <v>58</v>
      </c>
      <c r="AC317" s="38" t="s">
        <v>2008</v>
      </c>
      <c r="AD317" s="24"/>
      <c r="AE317" s="24"/>
      <c r="AF317" s="22"/>
      <c r="AG317" s="22"/>
      <c r="AH317" s="22"/>
      <c r="AI317" s="22"/>
      <c r="AJ317" s="23"/>
      <c r="AK317" s="24"/>
      <c r="AL317" s="24"/>
      <c r="AM317" s="24"/>
      <c r="AN317" s="24"/>
      <c r="AO317" s="22"/>
      <c r="AP317" s="14"/>
    </row>
    <row r="318" spans="1:43" ht="20.25" customHeight="1">
      <c r="A318" s="13" t="str">
        <f t="shared" si="322"/>
        <v/>
      </c>
      <c r="B318" s="26"/>
      <c r="C318" s="27"/>
      <c r="D318" s="15" t="str">
        <f t="shared" si="284"/>
        <v>X</v>
      </c>
      <c r="E318" s="15" t="str">
        <f t="shared" ref="E318:F318" si="336">IF(ISBLANK(X318), "", "X")</f>
        <v>X</v>
      </c>
      <c r="F318" s="15" t="str">
        <f t="shared" si="336"/>
        <v/>
      </c>
      <c r="G318" s="45" t="s">
        <v>2009</v>
      </c>
      <c r="H318" s="45"/>
      <c r="I318" s="45" t="s">
        <v>428</v>
      </c>
      <c r="J318" s="45"/>
      <c r="K318" s="80"/>
      <c r="L318" s="80"/>
      <c r="M318" s="80" t="s">
        <v>54</v>
      </c>
      <c r="N318" s="33" t="s">
        <v>94</v>
      </c>
      <c r="O318" s="33"/>
      <c r="P318" s="80"/>
      <c r="Q318" s="33"/>
      <c r="R318" s="81" t="s">
        <v>352</v>
      </c>
      <c r="S318" s="81" t="s">
        <v>353</v>
      </c>
      <c r="T318" s="81"/>
      <c r="U318" s="81"/>
      <c r="V318" s="45"/>
      <c r="W318" s="45"/>
      <c r="X318" s="45" t="s">
        <v>2010</v>
      </c>
      <c r="Y318" s="45"/>
      <c r="Z318" s="24" t="s">
        <v>2011</v>
      </c>
      <c r="AA318" s="24" t="s">
        <v>2012</v>
      </c>
      <c r="AB318" s="24" t="s">
        <v>256</v>
      </c>
      <c r="AC318" s="38" t="s">
        <v>2013</v>
      </c>
      <c r="AD318" s="24"/>
      <c r="AE318" s="24"/>
      <c r="AF318" s="22"/>
      <c r="AG318" s="22"/>
      <c r="AH318" s="22"/>
      <c r="AI318" s="22"/>
      <c r="AJ318" s="23"/>
      <c r="AK318" s="24"/>
      <c r="AL318" s="24"/>
      <c r="AM318" s="24"/>
      <c r="AN318" s="24"/>
      <c r="AO318" s="22"/>
      <c r="AP318" s="14"/>
    </row>
    <row r="319" spans="1:43" ht="20.25" hidden="1" customHeight="1">
      <c r="A319" s="13"/>
      <c r="B319" s="14"/>
      <c r="C319" s="13"/>
      <c r="D319" s="15" t="str">
        <f t="shared" si="284"/>
        <v/>
      </c>
      <c r="E319" s="15" t="str">
        <f t="shared" ref="E319:F319" si="337">IF(ISBLANK(X319), "", "X")</f>
        <v/>
      </c>
      <c r="F319" s="15" t="str">
        <f t="shared" si="337"/>
        <v/>
      </c>
      <c r="G319" s="24" t="s">
        <v>2014</v>
      </c>
      <c r="H319" s="24"/>
      <c r="I319" s="24" t="s">
        <v>2015</v>
      </c>
      <c r="J319" s="24"/>
      <c r="K319" s="15"/>
      <c r="L319" s="15"/>
      <c r="M319" s="15"/>
      <c r="N319" s="22"/>
      <c r="O319" s="22"/>
      <c r="P319" s="15" t="s">
        <v>54</v>
      </c>
      <c r="Q319" s="22"/>
      <c r="R319" s="76"/>
      <c r="S319" s="76"/>
      <c r="T319" s="76"/>
      <c r="U319" s="76"/>
      <c r="V319" s="24"/>
      <c r="W319" s="24"/>
      <c r="X319" s="24"/>
      <c r="Y319" s="24"/>
      <c r="Z319" s="24" t="s">
        <v>1531</v>
      </c>
      <c r="AA319" s="24" t="s">
        <v>1532</v>
      </c>
      <c r="AB319" s="24" t="s">
        <v>569</v>
      </c>
      <c r="AC319" s="38" t="s">
        <v>1533</v>
      </c>
      <c r="AD319" s="24"/>
      <c r="AE319" s="24"/>
      <c r="AF319" s="22"/>
      <c r="AG319" s="22"/>
      <c r="AH319" s="22"/>
      <c r="AI319" s="22"/>
      <c r="AJ319" s="23"/>
      <c r="AK319" s="24"/>
      <c r="AL319" s="24"/>
      <c r="AM319" s="24"/>
      <c r="AN319" s="24"/>
      <c r="AO319" s="22"/>
      <c r="AP319" s="14"/>
    </row>
    <row r="320" spans="1:43" ht="20.25" hidden="1" customHeight="1">
      <c r="A320" s="13"/>
      <c r="B320" s="14"/>
      <c r="C320" s="13"/>
      <c r="D320" s="15" t="str">
        <f t="shared" si="284"/>
        <v/>
      </c>
      <c r="E320" s="15" t="str">
        <f t="shared" ref="E320:F320" si="338">IF(ISBLANK(X320), "", "X")</f>
        <v/>
      </c>
      <c r="F320" s="15" t="str">
        <f t="shared" si="338"/>
        <v/>
      </c>
      <c r="G320" s="24" t="s">
        <v>2014</v>
      </c>
      <c r="H320" s="24"/>
      <c r="I320" s="24" t="s">
        <v>2016</v>
      </c>
      <c r="J320" s="24"/>
      <c r="K320" s="15"/>
      <c r="L320" s="15"/>
      <c r="M320" s="15"/>
      <c r="N320" s="22"/>
      <c r="O320" s="22"/>
      <c r="P320" s="15" t="s">
        <v>54</v>
      </c>
      <c r="Q320" s="22"/>
      <c r="R320" s="76"/>
      <c r="S320" s="76"/>
      <c r="T320" s="76"/>
      <c r="U320" s="76"/>
      <c r="V320" s="24"/>
      <c r="W320" s="24"/>
      <c r="X320" s="24"/>
      <c r="Y320" s="24"/>
      <c r="Z320" s="24" t="s">
        <v>2017</v>
      </c>
      <c r="AA320" s="24" t="s">
        <v>2018</v>
      </c>
      <c r="AB320" s="24" t="s">
        <v>1538</v>
      </c>
      <c r="AC320" s="38"/>
      <c r="AD320" s="24"/>
      <c r="AE320" s="24"/>
      <c r="AF320" s="22"/>
      <c r="AG320" s="22"/>
      <c r="AH320" s="22"/>
      <c r="AI320" s="22"/>
      <c r="AJ320" s="23"/>
      <c r="AK320" s="24"/>
      <c r="AL320" s="24"/>
      <c r="AM320" s="24"/>
      <c r="AN320" s="24"/>
      <c r="AO320" s="22"/>
      <c r="AP320" s="14"/>
    </row>
    <row r="321" spans="1:43" ht="20.25" customHeight="1">
      <c r="A321" s="13" t="str">
        <f t="shared" ref="A321:A331" si="339">IF(COUNTIF($G$3:$G$472,G321)&gt;1,"Duplicate","")</f>
        <v/>
      </c>
      <c r="B321" s="14"/>
      <c r="C321" s="13"/>
      <c r="D321" s="15" t="str">
        <f t="shared" si="284"/>
        <v>X</v>
      </c>
      <c r="E321" s="15" t="str">
        <f t="shared" ref="E321:F321" si="340">IF(ISBLANK(X321), "", "X")</f>
        <v/>
      </c>
      <c r="F321" s="15" t="str">
        <f t="shared" si="340"/>
        <v>X</v>
      </c>
      <c r="G321" s="24" t="s">
        <v>2019</v>
      </c>
      <c r="H321" s="24"/>
      <c r="I321" s="24" t="s">
        <v>182</v>
      </c>
      <c r="J321" s="24"/>
      <c r="K321" s="15"/>
      <c r="L321" s="15"/>
      <c r="M321" s="15" t="s">
        <v>54</v>
      </c>
      <c r="N321" s="22"/>
      <c r="O321" s="22"/>
      <c r="P321" s="15"/>
      <c r="Q321" s="22"/>
      <c r="R321" s="76"/>
      <c r="S321" s="76"/>
      <c r="T321" s="76"/>
      <c r="U321" s="76"/>
      <c r="V321" s="24"/>
      <c r="W321" s="24"/>
      <c r="X321" s="24"/>
      <c r="Y321" s="31" t="s">
        <v>2020</v>
      </c>
      <c r="Z321" s="24" t="s">
        <v>2021</v>
      </c>
      <c r="AA321" s="24" t="s">
        <v>2022</v>
      </c>
      <c r="AB321" s="24" t="s">
        <v>954</v>
      </c>
      <c r="AC321" s="38" t="s">
        <v>1419</v>
      </c>
      <c r="AD321" s="24"/>
      <c r="AE321" s="24"/>
      <c r="AF321" s="22"/>
      <c r="AG321" s="22"/>
      <c r="AH321" s="22"/>
      <c r="AI321" s="22"/>
      <c r="AJ321" s="23"/>
      <c r="AK321" s="24"/>
      <c r="AL321" s="24"/>
      <c r="AM321" s="24"/>
      <c r="AN321" s="24"/>
      <c r="AO321" s="22"/>
      <c r="AP321" s="14"/>
    </row>
    <row r="322" spans="1:43" ht="20.25" customHeight="1">
      <c r="A322" s="13" t="str">
        <f t="shared" si="339"/>
        <v/>
      </c>
      <c r="B322" s="14"/>
      <c r="C322" s="13"/>
      <c r="D322" s="15" t="str">
        <f t="shared" si="284"/>
        <v>X</v>
      </c>
      <c r="E322" s="15" t="str">
        <f t="shared" ref="E322:F322" si="341">IF(ISBLANK(X322), "", "X")</f>
        <v/>
      </c>
      <c r="F322" s="15" t="str">
        <f t="shared" si="341"/>
        <v>X</v>
      </c>
      <c r="G322" s="24" t="s">
        <v>2023</v>
      </c>
      <c r="H322" s="24"/>
      <c r="I322" s="24" t="s">
        <v>2024</v>
      </c>
      <c r="J322" s="24"/>
      <c r="K322" s="15"/>
      <c r="L322" s="15"/>
      <c r="M322" s="15" t="s">
        <v>54</v>
      </c>
      <c r="N322" s="22"/>
      <c r="O322" s="22"/>
      <c r="P322" s="15" t="s">
        <v>54</v>
      </c>
      <c r="Q322" s="22"/>
      <c r="R322" s="76"/>
      <c r="S322" s="76"/>
      <c r="T322" s="76"/>
      <c r="U322" s="76"/>
      <c r="V322" s="24"/>
      <c r="W322" s="24"/>
      <c r="X322" s="24"/>
      <c r="Y322" s="31" t="s">
        <v>2025</v>
      </c>
      <c r="Z322" s="24" t="s">
        <v>2026</v>
      </c>
      <c r="AA322" s="24" t="s">
        <v>2027</v>
      </c>
      <c r="AB322" s="24" t="s">
        <v>2028</v>
      </c>
      <c r="AC322" s="38" t="s">
        <v>2029</v>
      </c>
      <c r="AD322" s="24"/>
      <c r="AE322" s="24"/>
      <c r="AF322" s="22"/>
      <c r="AG322" s="22"/>
      <c r="AH322" s="22"/>
      <c r="AI322" s="22"/>
      <c r="AJ322" s="23"/>
      <c r="AK322" s="24"/>
      <c r="AL322" s="24"/>
      <c r="AM322" s="24"/>
      <c r="AN322" s="24"/>
      <c r="AO322" s="22"/>
      <c r="AP322" s="14"/>
    </row>
    <row r="323" spans="1:43" ht="20.25" customHeight="1">
      <c r="A323" s="13" t="str">
        <f t="shared" si="339"/>
        <v/>
      </c>
      <c r="B323" s="14"/>
      <c r="C323" s="13"/>
      <c r="D323" s="15" t="str">
        <f t="shared" si="284"/>
        <v>X</v>
      </c>
      <c r="E323" s="15" t="str">
        <f t="shared" ref="E323:F323" si="342">IF(ISBLANK(X323), "", "X")</f>
        <v>X</v>
      </c>
      <c r="F323" s="15" t="str">
        <f t="shared" si="342"/>
        <v/>
      </c>
      <c r="G323" s="24" t="s">
        <v>2030</v>
      </c>
      <c r="H323" s="24"/>
      <c r="I323" s="24" t="s">
        <v>2031</v>
      </c>
      <c r="J323" s="24"/>
      <c r="K323" s="15"/>
      <c r="L323" s="15"/>
      <c r="M323" s="15" t="s">
        <v>54</v>
      </c>
      <c r="N323" s="22" t="s">
        <v>109</v>
      </c>
      <c r="O323" s="22"/>
      <c r="P323" s="15"/>
      <c r="Q323" s="22"/>
      <c r="R323" s="79"/>
      <c r="S323" s="79"/>
      <c r="T323" s="79">
        <v>41456</v>
      </c>
      <c r="U323" s="79">
        <v>41820</v>
      </c>
      <c r="V323" s="24" t="s">
        <v>2032</v>
      </c>
      <c r="W323" s="24" t="s">
        <v>2033</v>
      </c>
      <c r="X323" s="24" t="s">
        <v>2034</v>
      </c>
      <c r="Y323" s="45"/>
      <c r="Z323" s="24" t="s">
        <v>2035</v>
      </c>
      <c r="AA323" s="24" t="s">
        <v>102</v>
      </c>
      <c r="AB323" s="24" t="s">
        <v>103</v>
      </c>
      <c r="AC323" s="38" t="s">
        <v>104</v>
      </c>
      <c r="AD323" s="24"/>
      <c r="AE323" s="24"/>
      <c r="AF323" s="22">
        <v>2243616466</v>
      </c>
      <c r="AG323" s="22" t="s">
        <v>2036</v>
      </c>
      <c r="AH323" s="22" t="s">
        <v>102</v>
      </c>
      <c r="AI323" s="22" t="s">
        <v>103</v>
      </c>
      <c r="AJ323" s="23" t="s">
        <v>2037</v>
      </c>
      <c r="AK323" s="24"/>
      <c r="AL323" s="24"/>
      <c r="AM323" s="24"/>
      <c r="AN323" s="38"/>
      <c r="AO323" s="22"/>
      <c r="AP323" s="14"/>
      <c r="AQ323" s="114"/>
    </row>
    <row r="324" spans="1:43" ht="20.25" hidden="1" customHeight="1">
      <c r="A324" s="13" t="str">
        <f t="shared" si="339"/>
        <v/>
      </c>
      <c r="B324" s="14"/>
      <c r="C324" s="13"/>
      <c r="D324" s="15" t="s">
        <v>292</v>
      </c>
      <c r="E324" s="15"/>
      <c r="F324" s="15" t="s">
        <v>292</v>
      </c>
      <c r="G324" s="24" t="s">
        <v>2038</v>
      </c>
      <c r="H324" s="24"/>
      <c r="I324" s="24" t="s">
        <v>2039</v>
      </c>
      <c r="J324" s="24"/>
      <c r="K324" s="15"/>
      <c r="L324" s="15"/>
      <c r="M324" s="15" t="s">
        <v>292</v>
      </c>
      <c r="N324" s="22" t="s">
        <v>774</v>
      </c>
      <c r="O324" s="22"/>
      <c r="P324" s="15"/>
      <c r="Q324" s="22"/>
      <c r="R324" s="76"/>
      <c r="S324" s="76"/>
      <c r="T324" s="76">
        <v>41821</v>
      </c>
      <c r="U324" s="76">
        <v>42185</v>
      </c>
      <c r="V324" s="24" t="s">
        <v>2040</v>
      </c>
      <c r="W324" s="24" t="s">
        <v>313</v>
      </c>
      <c r="X324" s="24"/>
      <c r="Y324" s="31" t="s">
        <v>2041</v>
      </c>
      <c r="Z324" s="24" t="s">
        <v>2042</v>
      </c>
      <c r="AA324" s="24" t="s">
        <v>2043</v>
      </c>
      <c r="AB324" s="24" t="s">
        <v>256</v>
      </c>
      <c r="AC324" s="38" t="s">
        <v>2044</v>
      </c>
      <c r="AD324" s="24"/>
      <c r="AE324" s="24"/>
      <c r="AF324" s="22" t="s">
        <v>2045</v>
      </c>
      <c r="AG324" s="22" t="s">
        <v>2046</v>
      </c>
      <c r="AH324" s="22" t="s">
        <v>2047</v>
      </c>
      <c r="AI324" s="22" t="s">
        <v>256</v>
      </c>
      <c r="AJ324" s="23" t="s">
        <v>2048</v>
      </c>
      <c r="AK324" s="24"/>
      <c r="AL324" s="24"/>
      <c r="AM324" s="24"/>
      <c r="AN324" s="24"/>
      <c r="AO324" s="22"/>
      <c r="AP324" s="14"/>
    </row>
    <row r="325" spans="1:43" ht="20.25" hidden="1" customHeight="1">
      <c r="A325" s="13" t="str">
        <f t="shared" si="339"/>
        <v/>
      </c>
      <c r="B325" s="14"/>
      <c r="C325" s="13"/>
      <c r="D325" s="15" t="s">
        <v>292</v>
      </c>
      <c r="E325" s="15"/>
      <c r="F325" s="15" t="s">
        <v>292</v>
      </c>
      <c r="G325" s="24" t="s">
        <v>544</v>
      </c>
      <c r="H325" s="24"/>
      <c r="I325" s="24" t="s">
        <v>428</v>
      </c>
      <c r="J325" s="24"/>
      <c r="K325" s="15"/>
      <c r="L325" s="15"/>
      <c r="M325" s="15" t="s">
        <v>292</v>
      </c>
      <c r="N325" s="22" t="s">
        <v>2049</v>
      </c>
      <c r="O325" s="22"/>
      <c r="P325" s="15"/>
      <c r="Q325" s="22"/>
      <c r="R325" s="79"/>
      <c r="S325" s="79"/>
      <c r="T325" s="79">
        <v>41821</v>
      </c>
      <c r="U325" s="79">
        <v>42185</v>
      </c>
      <c r="V325" s="24" t="s">
        <v>2050</v>
      </c>
      <c r="W325" s="24" t="s">
        <v>313</v>
      </c>
      <c r="X325" s="24"/>
      <c r="Y325" s="45" t="s">
        <v>2051</v>
      </c>
      <c r="Z325" s="24" t="s">
        <v>2052</v>
      </c>
      <c r="AA325" s="24" t="s">
        <v>2053</v>
      </c>
      <c r="AB325" s="24" t="s">
        <v>674</v>
      </c>
      <c r="AC325" s="38" t="s">
        <v>2054</v>
      </c>
      <c r="AD325" s="24"/>
      <c r="AE325" s="24" t="s">
        <v>2055</v>
      </c>
      <c r="AF325" s="22" t="s">
        <v>2056</v>
      </c>
      <c r="AG325" s="22" t="s">
        <v>2057</v>
      </c>
      <c r="AH325" s="22" t="s">
        <v>2058</v>
      </c>
      <c r="AI325" s="22" t="s">
        <v>367</v>
      </c>
      <c r="AJ325" s="23" t="s">
        <v>2059</v>
      </c>
      <c r="AK325" s="24"/>
      <c r="AL325" s="24"/>
      <c r="AM325" s="24"/>
      <c r="AN325" s="38"/>
      <c r="AO325" s="22"/>
      <c r="AP325" s="14"/>
      <c r="AQ325" s="114"/>
    </row>
    <row r="326" spans="1:43" ht="20.25" hidden="1" customHeight="1">
      <c r="A326" s="13" t="str">
        <f t="shared" si="339"/>
        <v/>
      </c>
      <c r="B326" s="14"/>
      <c r="C326" s="13"/>
      <c r="D326" s="15" t="str">
        <f t="shared" ref="D326:D375" si="343">IF(AND(ISBLANK(X326),ISBLANK(Y326)), "", "X")</f>
        <v/>
      </c>
      <c r="E326" s="15" t="str">
        <f t="shared" ref="E326:F326" si="344">IF(ISBLANK(X326), "", "X")</f>
        <v/>
      </c>
      <c r="F326" s="15" t="str">
        <f t="shared" si="344"/>
        <v/>
      </c>
      <c r="G326" s="24" t="s">
        <v>681</v>
      </c>
      <c r="H326" s="24"/>
      <c r="I326" s="24" t="s">
        <v>2060</v>
      </c>
      <c r="J326" s="24"/>
      <c r="K326" s="15"/>
      <c r="L326" s="15"/>
      <c r="M326" s="15"/>
      <c r="N326" s="22"/>
      <c r="O326" s="22"/>
      <c r="P326" s="15" t="s">
        <v>54</v>
      </c>
      <c r="Q326" s="22" t="s">
        <v>150</v>
      </c>
      <c r="R326" s="79"/>
      <c r="S326" s="79"/>
      <c r="T326" s="79"/>
      <c r="U326" s="79"/>
      <c r="V326" s="24"/>
      <c r="W326" s="24"/>
      <c r="X326" s="24"/>
      <c r="Y326" s="45"/>
      <c r="Z326" s="24" t="s">
        <v>2061</v>
      </c>
      <c r="AA326" s="24" t="s">
        <v>2062</v>
      </c>
      <c r="AB326" s="24" t="s">
        <v>226</v>
      </c>
      <c r="AC326" s="38" t="s">
        <v>2063</v>
      </c>
      <c r="AD326" s="24"/>
      <c r="AE326" s="24"/>
      <c r="AF326" s="22"/>
      <c r="AG326" s="22"/>
      <c r="AH326" s="22"/>
      <c r="AI326" s="22"/>
      <c r="AJ326" s="23"/>
      <c r="AK326" s="24"/>
      <c r="AL326" s="24"/>
      <c r="AM326" s="24"/>
      <c r="AN326" s="24"/>
      <c r="AO326" s="22"/>
      <c r="AP326" s="65">
        <v>41911</v>
      </c>
    </row>
    <row r="327" spans="1:43" ht="20.25" customHeight="1">
      <c r="A327" s="13" t="str">
        <f t="shared" si="339"/>
        <v/>
      </c>
      <c r="B327" s="14"/>
      <c r="C327" s="13"/>
      <c r="D327" s="15" t="str">
        <f t="shared" si="343"/>
        <v>X</v>
      </c>
      <c r="E327" s="15" t="str">
        <f t="shared" ref="E327:F327" si="345">IF(ISBLANK(X327), "", "X")</f>
        <v/>
      </c>
      <c r="F327" s="15" t="str">
        <f t="shared" si="345"/>
        <v>X</v>
      </c>
      <c r="G327" s="24" t="s">
        <v>2064</v>
      </c>
      <c r="H327" s="24"/>
      <c r="I327" s="24" t="s">
        <v>2065</v>
      </c>
      <c r="J327" s="24"/>
      <c r="K327" s="15"/>
      <c r="L327" s="15"/>
      <c r="M327" s="15" t="s">
        <v>54</v>
      </c>
      <c r="N327" s="22"/>
      <c r="O327" s="22"/>
      <c r="P327" s="15"/>
      <c r="Q327" s="22"/>
      <c r="R327" s="76"/>
      <c r="S327" s="76"/>
      <c r="T327" s="76"/>
      <c r="U327" s="76"/>
      <c r="V327" s="24"/>
      <c r="W327" s="24"/>
      <c r="X327" s="24"/>
      <c r="Y327" s="31" t="s">
        <v>2066</v>
      </c>
      <c r="Z327" s="24" t="s">
        <v>2067</v>
      </c>
      <c r="AA327" s="24" t="s">
        <v>284</v>
      </c>
      <c r="AB327" s="24" t="s">
        <v>285</v>
      </c>
      <c r="AC327" s="38" t="s">
        <v>2068</v>
      </c>
      <c r="AD327" s="24"/>
      <c r="AE327" s="24"/>
      <c r="AF327" s="22"/>
      <c r="AG327" s="22"/>
      <c r="AH327" s="22"/>
      <c r="AI327" s="22"/>
      <c r="AJ327" s="23"/>
      <c r="AK327" s="24"/>
      <c r="AL327" s="24"/>
      <c r="AM327" s="24"/>
      <c r="AN327" s="24"/>
      <c r="AO327" s="22"/>
      <c r="AP327" s="14"/>
    </row>
    <row r="328" spans="1:43" ht="20.25" hidden="1" customHeight="1">
      <c r="A328" s="13" t="str">
        <f t="shared" si="339"/>
        <v/>
      </c>
      <c r="B328" s="14"/>
      <c r="C328" s="13"/>
      <c r="D328" s="15" t="str">
        <f t="shared" si="343"/>
        <v/>
      </c>
      <c r="E328" s="15" t="str">
        <f t="shared" ref="E328:F328" si="346">IF(ISBLANK(X328), "", "X")</f>
        <v/>
      </c>
      <c r="F328" s="15" t="str">
        <f t="shared" si="346"/>
        <v/>
      </c>
      <c r="G328" s="24" t="s">
        <v>2069</v>
      </c>
      <c r="H328" s="24"/>
      <c r="I328" s="24" t="s">
        <v>1861</v>
      </c>
      <c r="J328" s="24"/>
      <c r="K328" s="15"/>
      <c r="L328" s="15"/>
      <c r="M328" s="15" t="s">
        <v>54</v>
      </c>
      <c r="N328" s="22"/>
      <c r="O328" s="22"/>
      <c r="P328" s="15" t="s">
        <v>54</v>
      </c>
      <c r="Q328" s="22"/>
      <c r="R328" s="76"/>
      <c r="S328" s="76"/>
      <c r="T328" s="76"/>
      <c r="U328" s="76"/>
      <c r="V328" s="24"/>
      <c r="W328" s="24"/>
      <c r="X328" s="24"/>
      <c r="Y328" s="24"/>
      <c r="Z328" s="24" t="s">
        <v>2070</v>
      </c>
      <c r="AA328" s="24" t="s">
        <v>1494</v>
      </c>
      <c r="AB328" s="24" t="s">
        <v>58</v>
      </c>
      <c r="AC328" s="38" t="s">
        <v>1857</v>
      </c>
      <c r="AD328" s="24"/>
      <c r="AE328" s="24"/>
      <c r="AF328" s="22"/>
      <c r="AG328" s="22"/>
      <c r="AH328" s="22"/>
      <c r="AI328" s="22"/>
      <c r="AJ328" s="23"/>
      <c r="AK328" s="24"/>
      <c r="AL328" s="24"/>
      <c r="AM328" s="24"/>
      <c r="AN328" s="24"/>
      <c r="AO328" s="22"/>
      <c r="AP328" s="14"/>
    </row>
    <row r="329" spans="1:43" ht="20.25" customHeight="1">
      <c r="A329" s="13" t="str">
        <f t="shared" si="339"/>
        <v/>
      </c>
      <c r="B329" s="14"/>
      <c r="C329" s="13"/>
      <c r="D329" s="15" t="str">
        <f t="shared" si="343"/>
        <v>X</v>
      </c>
      <c r="E329" s="15" t="str">
        <f t="shared" ref="E329:F329" si="347">IF(ISBLANK(X329), "", "X")</f>
        <v/>
      </c>
      <c r="F329" s="15" t="str">
        <f t="shared" si="347"/>
        <v>X</v>
      </c>
      <c r="G329" s="24" t="s">
        <v>2071</v>
      </c>
      <c r="H329" s="24"/>
      <c r="I329" s="24" t="s">
        <v>1502</v>
      </c>
      <c r="J329" s="24"/>
      <c r="K329" s="15"/>
      <c r="L329" s="15"/>
      <c r="M329" s="15" t="s">
        <v>54</v>
      </c>
      <c r="N329" s="22"/>
      <c r="O329" s="22"/>
      <c r="P329" s="15"/>
      <c r="Q329" s="22"/>
      <c r="R329" s="76"/>
      <c r="S329" s="76"/>
      <c r="T329" s="76"/>
      <c r="U329" s="76"/>
      <c r="V329" s="24" t="s">
        <v>1219</v>
      </c>
      <c r="W329" s="24"/>
      <c r="X329" s="24"/>
      <c r="Y329" s="24" t="s">
        <v>2072</v>
      </c>
      <c r="Z329" s="24" t="s">
        <v>2073</v>
      </c>
      <c r="AA329" s="24" t="s">
        <v>2074</v>
      </c>
      <c r="AB329" s="24" t="s">
        <v>1428</v>
      </c>
      <c r="AC329" s="38" t="s">
        <v>2075</v>
      </c>
      <c r="AD329" s="24"/>
      <c r="AE329" s="24"/>
      <c r="AF329" s="22"/>
      <c r="AG329" s="22"/>
      <c r="AH329" s="22"/>
      <c r="AI329" s="22"/>
      <c r="AJ329" s="23"/>
      <c r="AK329" s="24"/>
      <c r="AL329" s="24"/>
      <c r="AM329" s="24"/>
      <c r="AN329" s="24"/>
      <c r="AO329" s="22"/>
      <c r="AP329" s="14"/>
    </row>
    <row r="330" spans="1:43" ht="20.25" customHeight="1">
      <c r="A330" s="13" t="str">
        <f t="shared" si="339"/>
        <v/>
      </c>
      <c r="B330" s="14"/>
      <c r="C330" s="13"/>
      <c r="D330" s="15" t="str">
        <f t="shared" si="343"/>
        <v>X</v>
      </c>
      <c r="E330" s="15" t="str">
        <f t="shared" ref="E330:F330" si="348">IF(ISBLANK(X330), "", "X")</f>
        <v/>
      </c>
      <c r="F330" s="15" t="str">
        <f t="shared" si="348"/>
        <v>X</v>
      </c>
      <c r="G330" s="24" t="s">
        <v>2076</v>
      </c>
      <c r="H330" s="24"/>
      <c r="I330" s="24" t="s">
        <v>230</v>
      </c>
      <c r="J330" s="24"/>
      <c r="K330" s="15"/>
      <c r="L330" s="15"/>
      <c r="M330" s="15" t="s">
        <v>54</v>
      </c>
      <c r="N330" s="22"/>
      <c r="O330" s="22"/>
      <c r="P330" s="15"/>
      <c r="Q330" s="22"/>
      <c r="R330" s="76"/>
      <c r="S330" s="76"/>
      <c r="T330" s="76"/>
      <c r="U330" s="76"/>
      <c r="V330" s="24"/>
      <c r="W330" s="24"/>
      <c r="X330" s="24"/>
      <c r="Y330" s="24" t="s">
        <v>2077</v>
      </c>
      <c r="Z330" s="24" t="s">
        <v>2078</v>
      </c>
      <c r="AA330" s="24" t="s">
        <v>1658</v>
      </c>
      <c r="AB330" s="24" t="s">
        <v>246</v>
      </c>
      <c r="AC330" s="38" t="s">
        <v>2079</v>
      </c>
      <c r="AD330" s="24"/>
      <c r="AE330" s="24"/>
      <c r="AF330" s="22"/>
      <c r="AG330" s="22"/>
      <c r="AH330" s="22"/>
      <c r="AI330" s="22"/>
      <c r="AJ330" s="23"/>
      <c r="AK330" s="24"/>
      <c r="AL330" s="24"/>
      <c r="AM330" s="24"/>
      <c r="AN330" s="24"/>
      <c r="AO330" s="22"/>
      <c r="AP330" s="14"/>
    </row>
    <row r="331" spans="1:43" ht="20.25" customHeight="1">
      <c r="A331" s="13" t="str">
        <f t="shared" si="339"/>
        <v/>
      </c>
      <c r="B331" s="14"/>
      <c r="C331" s="13"/>
      <c r="D331" s="15" t="str">
        <f t="shared" si="343"/>
        <v>X</v>
      </c>
      <c r="E331" s="15" t="str">
        <f t="shared" ref="E331:F331" si="349">IF(ISBLANK(X331), "", "X")</f>
        <v/>
      </c>
      <c r="F331" s="15" t="str">
        <f t="shared" si="349"/>
        <v>X</v>
      </c>
      <c r="G331" s="24" t="s">
        <v>2080</v>
      </c>
      <c r="H331" s="24"/>
      <c r="I331" s="24" t="s">
        <v>149</v>
      </c>
      <c r="J331" s="24"/>
      <c r="K331" s="15"/>
      <c r="L331" s="15"/>
      <c r="M331" s="15" t="s">
        <v>54</v>
      </c>
      <c r="N331" s="22"/>
      <c r="O331" s="22"/>
      <c r="P331" s="15"/>
      <c r="Q331" s="22"/>
      <c r="R331" s="76"/>
      <c r="S331" s="76"/>
      <c r="T331" s="76"/>
      <c r="U331" s="76"/>
      <c r="V331" s="24"/>
      <c r="W331" s="24"/>
      <c r="X331" s="24"/>
      <c r="Y331" s="24" t="s">
        <v>2081</v>
      </c>
      <c r="Z331" s="24" t="s">
        <v>2082</v>
      </c>
      <c r="AA331" s="24" t="s">
        <v>2083</v>
      </c>
      <c r="AB331" s="24" t="s">
        <v>1744</v>
      </c>
      <c r="AC331" s="38" t="s">
        <v>2084</v>
      </c>
      <c r="AD331" s="24"/>
      <c r="AE331" s="24"/>
      <c r="AF331" s="22"/>
      <c r="AG331" s="22"/>
      <c r="AH331" s="22"/>
      <c r="AI331" s="22"/>
      <c r="AJ331" s="23"/>
      <c r="AK331" s="24"/>
      <c r="AL331" s="24"/>
      <c r="AM331" s="24"/>
      <c r="AN331" s="24"/>
      <c r="AO331" s="22"/>
      <c r="AP331" s="14"/>
    </row>
    <row r="332" spans="1:43" ht="20.25" customHeight="1">
      <c r="A332" s="13"/>
      <c r="B332" s="14" t="s">
        <v>801</v>
      </c>
      <c r="C332" s="13"/>
      <c r="D332" s="15" t="str">
        <f t="shared" si="343"/>
        <v>X</v>
      </c>
      <c r="E332" s="15" t="str">
        <f t="shared" ref="E332:F332" si="350">IF(ISBLANK(X332), "", "X")</f>
        <v/>
      </c>
      <c r="F332" s="15" t="str">
        <f t="shared" si="350"/>
        <v>X</v>
      </c>
      <c r="G332" s="24" t="s">
        <v>2085</v>
      </c>
      <c r="H332" s="24"/>
      <c r="I332" s="24" t="s">
        <v>2086</v>
      </c>
      <c r="J332" s="24"/>
      <c r="K332" s="15"/>
      <c r="L332" s="15"/>
      <c r="M332" s="15"/>
      <c r="N332" s="22"/>
      <c r="O332" s="22"/>
      <c r="P332" s="15" t="s">
        <v>54</v>
      </c>
      <c r="Q332" s="22"/>
      <c r="R332" s="76"/>
      <c r="S332" s="76"/>
      <c r="T332" s="76"/>
      <c r="U332" s="76"/>
      <c r="V332" s="24" t="s">
        <v>804</v>
      </c>
      <c r="W332" s="24" t="s">
        <v>827</v>
      </c>
      <c r="X332" s="24"/>
      <c r="Y332" s="24" t="s">
        <v>2087</v>
      </c>
      <c r="Z332" s="24"/>
      <c r="AA332" s="24"/>
      <c r="AB332" s="24"/>
      <c r="AC332" s="24"/>
      <c r="AD332" s="24"/>
      <c r="AE332" s="24"/>
      <c r="AF332" s="22"/>
      <c r="AG332" s="22" t="s">
        <v>2088</v>
      </c>
      <c r="AH332" s="22" t="s">
        <v>69</v>
      </c>
      <c r="AI332" s="22" t="s">
        <v>58</v>
      </c>
      <c r="AJ332" s="23" t="s">
        <v>452</v>
      </c>
      <c r="AK332" s="24"/>
      <c r="AL332" s="24"/>
      <c r="AM332" s="24"/>
      <c r="AN332" s="24"/>
      <c r="AO332" s="22"/>
      <c r="AP332" s="14"/>
    </row>
    <row r="333" spans="1:43" ht="20.25" customHeight="1">
      <c r="A333" s="13"/>
      <c r="B333" s="14" t="s">
        <v>2089</v>
      </c>
      <c r="C333" s="13"/>
      <c r="D333" s="15" t="str">
        <f t="shared" si="343"/>
        <v>X</v>
      </c>
      <c r="E333" s="15" t="str">
        <f t="shared" ref="E333:F333" si="351">IF(ISBLANK(X333), "", "X")</f>
        <v/>
      </c>
      <c r="F333" s="15" t="str">
        <f t="shared" si="351"/>
        <v>X</v>
      </c>
      <c r="G333" s="24" t="s">
        <v>2085</v>
      </c>
      <c r="H333" s="24"/>
      <c r="I333" s="24" t="s">
        <v>370</v>
      </c>
      <c r="J333" s="24"/>
      <c r="K333" s="15"/>
      <c r="L333" s="15"/>
      <c r="M333" s="15"/>
      <c r="N333" s="22"/>
      <c r="O333" s="22"/>
      <c r="P333" s="15"/>
      <c r="Q333" s="22"/>
      <c r="R333" s="76"/>
      <c r="S333" s="76"/>
      <c r="T333" s="76"/>
      <c r="U333" s="76"/>
      <c r="V333" s="24"/>
      <c r="W333" s="24"/>
      <c r="X333" s="24"/>
      <c r="Y333" s="24" t="s">
        <v>2090</v>
      </c>
      <c r="Z333" s="24"/>
      <c r="AA333" s="24"/>
      <c r="AB333" s="24"/>
      <c r="AC333" s="38"/>
      <c r="AD333" s="24"/>
      <c r="AE333" s="24"/>
      <c r="AF333" s="22"/>
      <c r="AG333" s="22"/>
      <c r="AH333" s="22"/>
      <c r="AI333" s="22"/>
      <c r="AJ333" s="23"/>
      <c r="AK333" s="24"/>
      <c r="AL333" s="24"/>
      <c r="AM333" s="24"/>
      <c r="AN333" s="38"/>
      <c r="AO333" s="22"/>
      <c r="AP333" s="65">
        <v>41912</v>
      </c>
    </row>
    <row r="334" spans="1:43" ht="20.25" customHeight="1">
      <c r="A334" s="13" t="str">
        <f t="shared" ref="A334:A352" si="352">IF(COUNTIF($G$3:$G$472,G334)&gt;1,"Duplicate","")</f>
        <v/>
      </c>
      <c r="B334" s="26" t="s">
        <v>2091</v>
      </c>
      <c r="C334" s="27"/>
      <c r="D334" s="15" t="str">
        <f t="shared" si="343"/>
        <v>X</v>
      </c>
      <c r="E334" s="15" t="str">
        <f t="shared" ref="E334:F334" si="353">IF(ISBLANK(X334), "", "X")</f>
        <v/>
      </c>
      <c r="F334" s="15" t="str">
        <f t="shared" si="353"/>
        <v>X</v>
      </c>
      <c r="G334" s="45" t="s">
        <v>2092</v>
      </c>
      <c r="H334" s="45"/>
      <c r="I334" s="45" t="s">
        <v>940</v>
      </c>
      <c r="J334" s="45"/>
      <c r="K334" s="80"/>
      <c r="L334" s="80"/>
      <c r="M334" s="80" t="s">
        <v>54</v>
      </c>
      <c r="N334" s="33" t="s">
        <v>774</v>
      </c>
      <c r="O334" s="33"/>
      <c r="P334" s="80"/>
      <c r="Q334" s="33"/>
      <c r="R334" s="81" t="s">
        <v>352</v>
      </c>
      <c r="S334" s="81" t="s">
        <v>353</v>
      </c>
      <c r="T334" s="81"/>
      <c r="U334" s="81"/>
      <c r="V334" s="45" t="s">
        <v>2093</v>
      </c>
      <c r="W334" s="45" t="s">
        <v>2094</v>
      </c>
      <c r="X334" s="45"/>
      <c r="Y334" s="45" t="s">
        <v>2095</v>
      </c>
      <c r="Z334" s="24" t="s">
        <v>1919</v>
      </c>
      <c r="AA334" s="24" t="s">
        <v>1544</v>
      </c>
      <c r="AB334" s="24" t="s">
        <v>80</v>
      </c>
      <c r="AC334" s="38" t="s">
        <v>1808</v>
      </c>
      <c r="AD334" s="24"/>
      <c r="AE334" s="24" t="s">
        <v>2096</v>
      </c>
      <c r="AF334" s="22"/>
      <c r="AG334" s="22"/>
      <c r="AH334" s="22"/>
      <c r="AI334" s="22"/>
      <c r="AJ334" s="23"/>
      <c r="AK334" s="24"/>
      <c r="AL334" s="24"/>
      <c r="AM334" s="24"/>
      <c r="AN334" s="24"/>
      <c r="AO334" s="22"/>
      <c r="AP334" s="65">
        <v>41912</v>
      </c>
    </row>
    <row r="335" spans="1:43" ht="20.25" customHeight="1">
      <c r="A335" s="13" t="str">
        <f t="shared" si="352"/>
        <v/>
      </c>
      <c r="B335" s="14"/>
      <c r="C335" s="13"/>
      <c r="D335" s="15" t="str">
        <f t="shared" si="343"/>
        <v>X</v>
      </c>
      <c r="E335" s="15" t="str">
        <f t="shared" ref="E335:F335" si="354">IF(ISBLANK(X335), "", "X")</f>
        <v/>
      </c>
      <c r="F335" s="15" t="str">
        <f t="shared" si="354"/>
        <v>X</v>
      </c>
      <c r="G335" s="24" t="s">
        <v>2097</v>
      </c>
      <c r="H335" s="24"/>
      <c r="I335" s="24" t="s">
        <v>449</v>
      </c>
      <c r="J335" s="24" t="s">
        <v>108</v>
      </c>
      <c r="K335" s="15"/>
      <c r="L335" s="15"/>
      <c r="M335" s="15" t="s">
        <v>54</v>
      </c>
      <c r="N335" s="22" t="s">
        <v>219</v>
      </c>
      <c r="O335" s="22"/>
      <c r="P335" s="15"/>
      <c r="Q335" s="22"/>
      <c r="R335" s="79"/>
      <c r="S335" s="79"/>
      <c r="T335" s="79">
        <v>41456</v>
      </c>
      <c r="U335" s="79">
        <v>41820</v>
      </c>
      <c r="V335" s="24" t="s">
        <v>2098</v>
      </c>
      <c r="W335" s="24" t="s">
        <v>2099</v>
      </c>
      <c r="X335" s="24"/>
      <c r="Y335" s="24" t="s">
        <v>2100</v>
      </c>
      <c r="Z335" s="24" t="s">
        <v>2101</v>
      </c>
      <c r="AA335" s="24" t="s">
        <v>2102</v>
      </c>
      <c r="AB335" s="24" t="s">
        <v>674</v>
      </c>
      <c r="AC335" s="38" t="s">
        <v>2103</v>
      </c>
      <c r="AD335" s="24"/>
      <c r="AE335" s="24"/>
      <c r="AF335" s="22" t="s">
        <v>2104</v>
      </c>
      <c r="AG335" s="22" t="s">
        <v>2105</v>
      </c>
      <c r="AH335" s="22" t="s">
        <v>2106</v>
      </c>
      <c r="AI335" s="22" t="s">
        <v>674</v>
      </c>
      <c r="AJ335" s="23" t="s">
        <v>2107</v>
      </c>
      <c r="AK335" s="24"/>
      <c r="AL335" s="24"/>
      <c r="AM335" s="24"/>
      <c r="AN335" s="38"/>
      <c r="AO335" s="22"/>
      <c r="AP335" s="65">
        <v>41804</v>
      </c>
    </row>
    <row r="336" spans="1:43" ht="20.25" hidden="1" customHeight="1">
      <c r="A336" s="13" t="str">
        <f t="shared" si="352"/>
        <v/>
      </c>
      <c r="B336" s="14"/>
      <c r="C336" s="13"/>
      <c r="D336" s="15" t="str">
        <f t="shared" si="343"/>
        <v/>
      </c>
      <c r="E336" s="15" t="str">
        <f t="shared" ref="E336:F336" si="355">IF(ISBLANK(X336), "", "X")</f>
        <v/>
      </c>
      <c r="F336" s="15" t="str">
        <f t="shared" si="355"/>
        <v/>
      </c>
      <c r="G336" s="24" t="s">
        <v>2108</v>
      </c>
      <c r="H336" s="24"/>
      <c r="I336" s="24" t="s">
        <v>259</v>
      </c>
      <c r="J336" s="24"/>
      <c r="K336" s="15"/>
      <c r="L336" s="15"/>
      <c r="M336" s="15"/>
      <c r="N336" s="22"/>
      <c r="O336" s="22"/>
      <c r="P336" s="15" t="s">
        <v>54</v>
      </c>
      <c r="Q336" s="22"/>
      <c r="R336" s="76"/>
      <c r="S336" s="76"/>
      <c r="T336" s="76"/>
      <c r="U336" s="76"/>
      <c r="V336" s="24"/>
      <c r="W336" s="24"/>
      <c r="X336" s="24"/>
      <c r="Y336" s="24"/>
      <c r="Z336" s="24" t="s">
        <v>2109</v>
      </c>
      <c r="AA336" s="24" t="s">
        <v>2110</v>
      </c>
      <c r="AB336" s="24" t="s">
        <v>519</v>
      </c>
      <c r="AC336" s="38" t="s">
        <v>2111</v>
      </c>
      <c r="AD336" s="24"/>
      <c r="AE336" s="24"/>
      <c r="AF336" s="22"/>
      <c r="AG336" s="22"/>
      <c r="AH336" s="22"/>
      <c r="AI336" s="22"/>
      <c r="AJ336" s="23"/>
      <c r="AK336" s="24"/>
      <c r="AL336" s="24"/>
      <c r="AM336" s="24"/>
      <c r="AN336" s="24"/>
      <c r="AO336" s="22"/>
      <c r="AP336" s="14"/>
    </row>
    <row r="337" spans="1:42" ht="20.25" customHeight="1">
      <c r="A337" s="13" t="str">
        <f t="shared" si="352"/>
        <v/>
      </c>
      <c r="B337" s="14"/>
      <c r="C337" s="13"/>
      <c r="D337" s="15" t="str">
        <f t="shared" si="343"/>
        <v>X</v>
      </c>
      <c r="E337" s="15" t="str">
        <f t="shared" ref="E337:F337" si="356">IF(ISBLANK(X337), "", "X")</f>
        <v/>
      </c>
      <c r="F337" s="15" t="str">
        <f t="shared" si="356"/>
        <v>X</v>
      </c>
      <c r="G337" s="24" t="s">
        <v>2112</v>
      </c>
      <c r="H337" s="24"/>
      <c r="I337" s="24" t="s">
        <v>2113</v>
      </c>
      <c r="J337" s="24"/>
      <c r="K337" s="15"/>
      <c r="L337" s="15"/>
      <c r="M337" s="15" t="s">
        <v>54</v>
      </c>
      <c r="N337" s="22"/>
      <c r="O337" s="22"/>
      <c r="P337" s="15" t="s">
        <v>54</v>
      </c>
      <c r="Q337" s="22" t="s">
        <v>95</v>
      </c>
      <c r="R337" s="79"/>
      <c r="S337" s="79"/>
      <c r="T337" s="79"/>
      <c r="U337" s="79"/>
      <c r="V337" s="24"/>
      <c r="W337" s="24"/>
      <c r="X337" s="24"/>
      <c r="Y337" s="31" t="s">
        <v>2114</v>
      </c>
      <c r="Z337" s="24" t="s">
        <v>2115</v>
      </c>
      <c r="AA337" s="24" t="s">
        <v>2116</v>
      </c>
      <c r="AB337" s="24" t="s">
        <v>273</v>
      </c>
      <c r="AC337" s="38" t="s">
        <v>2117</v>
      </c>
      <c r="AD337" s="24"/>
      <c r="AE337" s="24"/>
      <c r="AF337" s="22"/>
      <c r="AG337" s="22"/>
      <c r="AH337" s="22"/>
      <c r="AI337" s="22"/>
      <c r="AJ337" s="23"/>
      <c r="AK337" s="24"/>
      <c r="AL337" s="24"/>
      <c r="AM337" s="24"/>
      <c r="AN337" s="24"/>
      <c r="AO337" s="22"/>
      <c r="AP337" s="14"/>
    </row>
    <row r="338" spans="1:42" ht="20.25" hidden="1" customHeight="1">
      <c r="A338" s="13" t="str">
        <f t="shared" si="352"/>
        <v/>
      </c>
      <c r="B338" s="14"/>
      <c r="C338" s="13"/>
      <c r="D338" s="15" t="str">
        <f t="shared" si="343"/>
        <v/>
      </c>
      <c r="E338" s="15" t="str">
        <f t="shared" ref="E338:F338" si="357">IF(ISBLANK(X338), "", "X")</f>
        <v/>
      </c>
      <c r="F338" s="15" t="str">
        <f t="shared" si="357"/>
        <v/>
      </c>
      <c r="G338" s="24" t="s">
        <v>2118</v>
      </c>
      <c r="H338" s="24"/>
      <c r="I338" s="24" t="s">
        <v>52</v>
      </c>
      <c r="J338" s="24"/>
      <c r="K338" s="15"/>
      <c r="L338" s="15"/>
      <c r="M338" s="15" t="s">
        <v>54</v>
      </c>
      <c r="N338" s="22"/>
      <c r="O338" s="22"/>
      <c r="P338" s="15"/>
      <c r="Q338" s="22"/>
      <c r="R338" s="76"/>
      <c r="S338" s="76"/>
      <c r="T338" s="76"/>
      <c r="U338" s="76"/>
      <c r="V338" s="24"/>
      <c r="W338" s="24"/>
      <c r="X338" s="24"/>
      <c r="Y338" s="24"/>
      <c r="Z338" s="24" t="s">
        <v>2119</v>
      </c>
      <c r="AA338" s="24" t="s">
        <v>2120</v>
      </c>
      <c r="AB338" s="24" t="s">
        <v>246</v>
      </c>
      <c r="AC338" s="38" t="s">
        <v>2121</v>
      </c>
      <c r="AD338" s="24"/>
      <c r="AE338" s="24"/>
      <c r="AF338" s="22"/>
      <c r="AG338" s="22"/>
      <c r="AH338" s="22"/>
      <c r="AI338" s="22"/>
      <c r="AJ338" s="23"/>
      <c r="AK338" s="24"/>
      <c r="AL338" s="24"/>
      <c r="AM338" s="24"/>
      <c r="AN338" s="24"/>
      <c r="AO338" s="22"/>
      <c r="AP338" s="14"/>
    </row>
    <row r="339" spans="1:42" ht="20.25" customHeight="1">
      <c r="A339" s="13" t="str">
        <f t="shared" si="352"/>
        <v/>
      </c>
      <c r="B339" s="14"/>
      <c r="C339" s="13"/>
      <c r="D339" s="15" t="str">
        <f t="shared" si="343"/>
        <v>X</v>
      </c>
      <c r="E339" s="15" t="str">
        <f t="shared" ref="E339:F339" si="358">IF(ISBLANK(X339), "", "X")</f>
        <v/>
      </c>
      <c r="F339" s="15" t="str">
        <f t="shared" si="358"/>
        <v>X</v>
      </c>
      <c r="G339" s="24" t="s">
        <v>2122</v>
      </c>
      <c r="H339" s="24"/>
      <c r="I339" s="24" t="s">
        <v>454</v>
      </c>
      <c r="J339" s="24"/>
      <c r="K339" s="15"/>
      <c r="L339" s="15"/>
      <c r="M339" s="15"/>
      <c r="N339" s="22"/>
      <c r="O339" s="22"/>
      <c r="P339" s="15" t="s">
        <v>54</v>
      </c>
      <c r="Q339" s="22"/>
      <c r="R339" s="76"/>
      <c r="S339" s="76"/>
      <c r="T339" s="76"/>
      <c r="U339" s="76"/>
      <c r="V339" s="24"/>
      <c r="W339" s="24"/>
      <c r="X339" s="24"/>
      <c r="Y339" s="31" t="s">
        <v>2123</v>
      </c>
      <c r="Z339" s="24" t="s">
        <v>2124</v>
      </c>
      <c r="AA339" s="24" t="s">
        <v>2125</v>
      </c>
      <c r="AB339" s="24" t="s">
        <v>246</v>
      </c>
      <c r="AC339" s="38" t="s">
        <v>2126</v>
      </c>
      <c r="AD339" s="24"/>
      <c r="AE339" s="24"/>
      <c r="AF339" s="22"/>
      <c r="AG339" s="22"/>
      <c r="AH339" s="22"/>
      <c r="AI339" s="22"/>
      <c r="AJ339" s="23"/>
      <c r="AK339" s="24"/>
      <c r="AL339" s="24"/>
      <c r="AM339" s="24"/>
      <c r="AN339" s="24"/>
      <c r="AO339" s="22"/>
      <c r="AP339" s="14"/>
    </row>
    <row r="340" spans="1:42" ht="20.25" hidden="1" customHeight="1">
      <c r="A340" s="13" t="str">
        <f t="shared" si="352"/>
        <v/>
      </c>
      <c r="B340" s="14" t="s">
        <v>2127</v>
      </c>
      <c r="C340" s="13"/>
      <c r="D340" s="15" t="str">
        <f t="shared" si="343"/>
        <v/>
      </c>
      <c r="E340" s="15" t="str">
        <f t="shared" ref="E340:F340" si="359">IF(ISBLANK(X340), "", "X")</f>
        <v/>
      </c>
      <c r="F340" s="15" t="str">
        <f t="shared" si="359"/>
        <v/>
      </c>
      <c r="G340" s="24" t="s">
        <v>2128</v>
      </c>
      <c r="H340" s="24"/>
      <c r="I340" s="24" t="s">
        <v>2129</v>
      </c>
      <c r="J340" s="24" t="s">
        <v>2130</v>
      </c>
      <c r="K340" s="15"/>
      <c r="L340" s="15"/>
      <c r="M340" s="15" t="s">
        <v>54</v>
      </c>
      <c r="N340" s="22"/>
      <c r="O340" s="22"/>
      <c r="P340" s="15"/>
      <c r="Q340" s="22"/>
      <c r="R340" s="79"/>
      <c r="S340" s="79"/>
      <c r="T340" s="79">
        <v>39888</v>
      </c>
      <c r="U340" s="79">
        <v>40617</v>
      </c>
      <c r="V340" s="24"/>
      <c r="W340" s="24"/>
      <c r="X340" s="24"/>
      <c r="Y340" s="45"/>
      <c r="Z340" s="24"/>
      <c r="AA340" s="24"/>
      <c r="AB340" s="24"/>
      <c r="AC340" s="38"/>
      <c r="AD340" s="24"/>
      <c r="AE340" s="24"/>
      <c r="AF340" s="22"/>
      <c r="AG340" s="22"/>
      <c r="AH340" s="22"/>
      <c r="AI340" s="22"/>
      <c r="AJ340" s="23"/>
      <c r="AK340" s="24"/>
      <c r="AL340" s="24"/>
      <c r="AM340" s="24"/>
      <c r="AN340" s="38"/>
      <c r="AO340" s="22"/>
      <c r="AP340" s="14"/>
    </row>
    <row r="341" spans="1:42" ht="20.25" hidden="1" customHeight="1">
      <c r="A341" s="13" t="str">
        <f t="shared" si="352"/>
        <v/>
      </c>
      <c r="B341" s="14"/>
      <c r="C341" s="13"/>
      <c r="D341" s="15" t="str">
        <f t="shared" si="343"/>
        <v/>
      </c>
      <c r="E341" s="15" t="str">
        <f t="shared" ref="E341:F341" si="360">IF(ISBLANK(X341), "", "X")</f>
        <v/>
      </c>
      <c r="F341" s="15" t="str">
        <f t="shared" si="360"/>
        <v/>
      </c>
      <c r="G341" s="24" t="s">
        <v>2131</v>
      </c>
      <c r="H341" s="24"/>
      <c r="I341" s="24" t="s">
        <v>2132</v>
      </c>
      <c r="J341" s="24"/>
      <c r="K341" s="15"/>
      <c r="L341" s="15"/>
      <c r="M341" s="15" t="s">
        <v>54</v>
      </c>
      <c r="N341" s="22"/>
      <c r="O341" s="22"/>
      <c r="P341" s="15"/>
      <c r="Q341" s="22"/>
      <c r="R341" s="76"/>
      <c r="S341" s="76"/>
      <c r="T341" s="76"/>
      <c r="U341" s="76"/>
      <c r="V341" s="24"/>
      <c r="W341" s="24"/>
      <c r="X341" s="24"/>
      <c r="Y341" s="24"/>
      <c r="Z341" s="24" t="s">
        <v>2133</v>
      </c>
      <c r="AA341" s="24" t="s">
        <v>1093</v>
      </c>
      <c r="AB341" s="24" t="s">
        <v>1094</v>
      </c>
      <c r="AC341" s="38" t="s">
        <v>2134</v>
      </c>
      <c r="AD341" s="24"/>
      <c r="AE341" s="24"/>
      <c r="AF341" s="22"/>
      <c r="AG341" s="22"/>
      <c r="AH341" s="22"/>
      <c r="AI341" s="22"/>
      <c r="AJ341" s="23"/>
      <c r="AK341" s="24"/>
      <c r="AL341" s="24"/>
      <c r="AM341" s="24"/>
      <c r="AN341" s="24"/>
      <c r="AO341" s="22"/>
      <c r="AP341" s="14"/>
    </row>
    <row r="342" spans="1:42" ht="20.25" customHeight="1">
      <c r="A342" s="13" t="str">
        <f t="shared" si="352"/>
        <v/>
      </c>
      <c r="B342" s="14"/>
      <c r="C342" s="13"/>
      <c r="D342" s="15" t="str">
        <f t="shared" si="343"/>
        <v>X</v>
      </c>
      <c r="E342" s="15" t="str">
        <f t="shared" ref="E342:F342" si="361">IF(ISBLANK(X342), "", "X")</f>
        <v/>
      </c>
      <c r="F342" s="15" t="str">
        <f t="shared" si="361"/>
        <v>X</v>
      </c>
      <c r="G342" s="24" t="s">
        <v>2135</v>
      </c>
      <c r="H342" s="24"/>
      <c r="I342" s="24" t="s">
        <v>2136</v>
      </c>
      <c r="J342" s="24"/>
      <c r="K342" s="15"/>
      <c r="L342" s="15" t="s">
        <v>54</v>
      </c>
      <c r="M342" s="15"/>
      <c r="N342" s="22"/>
      <c r="O342" s="22"/>
      <c r="P342" s="15"/>
      <c r="Q342" s="22"/>
      <c r="R342" s="79">
        <v>39988</v>
      </c>
      <c r="S342" s="79">
        <v>41820</v>
      </c>
      <c r="T342" s="79"/>
      <c r="U342" s="79"/>
      <c r="V342" s="24" t="s">
        <v>2137</v>
      </c>
      <c r="W342" s="24" t="s">
        <v>85</v>
      </c>
      <c r="X342" s="24"/>
      <c r="Y342" s="31" t="s">
        <v>2138</v>
      </c>
      <c r="Z342" s="24" t="s">
        <v>2139</v>
      </c>
      <c r="AA342" s="24" t="s">
        <v>1039</v>
      </c>
      <c r="AB342" s="24" t="s">
        <v>358</v>
      </c>
      <c r="AC342" s="38" t="s">
        <v>837</v>
      </c>
      <c r="AD342" s="24"/>
      <c r="AE342" s="24"/>
      <c r="AF342" s="22"/>
      <c r="AG342" s="22"/>
      <c r="AH342" s="22"/>
      <c r="AI342" s="22"/>
      <c r="AJ342" s="23"/>
      <c r="AK342" s="24"/>
      <c r="AL342" s="24"/>
      <c r="AM342" s="24"/>
      <c r="AN342" s="38"/>
      <c r="AO342" s="22"/>
      <c r="AP342" s="65">
        <v>41911</v>
      </c>
    </row>
    <row r="343" spans="1:42" ht="20.25" hidden="1" customHeight="1">
      <c r="A343" s="13" t="str">
        <f t="shared" si="352"/>
        <v/>
      </c>
      <c r="B343" s="14"/>
      <c r="C343" s="13"/>
      <c r="D343" s="15" t="str">
        <f t="shared" si="343"/>
        <v/>
      </c>
      <c r="E343" s="15" t="str">
        <f t="shared" ref="E343:F343" si="362">IF(ISBLANK(X343), "", "X")</f>
        <v/>
      </c>
      <c r="F343" s="15" t="str">
        <f t="shared" si="362"/>
        <v/>
      </c>
      <c r="G343" s="24" t="s">
        <v>2140</v>
      </c>
      <c r="H343" s="24"/>
      <c r="I343" s="24" t="s">
        <v>2141</v>
      </c>
      <c r="J343" s="24"/>
      <c r="K343" s="15"/>
      <c r="L343" s="15"/>
      <c r="M343" s="15" t="s">
        <v>54</v>
      </c>
      <c r="N343" s="22" t="s">
        <v>120</v>
      </c>
      <c r="O343" s="22"/>
      <c r="P343" s="15"/>
      <c r="Q343" s="22"/>
      <c r="R343" s="79"/>
      <c r="S343" s="79"/>
      <c r="T343" s="79">
        <v>39995</v>
      </c>
      <c r="U343" s="79">
        <v>40359</v>
      </c>
      <c r="V343" s="24" t="s">
        <v>2142</v>
      </c>
      <c r="W343" s="24" t="s">
        <v>194</v>
      </c>
      <c r="X343" s="24"/>
      <c r="Y343" s="45"/>
      <c r="Z343" s="24" t="s">
        <v>2143</v>
      </c>
      <c r="AA343" s="24" t="s">
        <v>2144</v>
      </c>
      <c r="AB343" s="24" t="s">
        <v>367</v>
      </c>
      <c r="AC343" s="38" t="s">
        <v>2145</v>
      </c>
      <c r="AD343" s="24"/>
      <c r="AE343" s="24"/>
      <c r="AF343" s="22"/>
      <c r="AG343" s="22"/>
      <c r="AH343" s="22"/>
      <c r="AI343" s="22"/>
      <c r="AJ343" s="23"/>
      <c r="AK343" s="24"/>
      <c r="AL343" s="24"/>
      <c r="AM343" s="24"/>
      <c r="AN343" s="38"/>
      <c r="AO343" s="22"/>
      <c r="AP343" s="65">
        <v>41911</v>
      </c>
    </row>
    <row r="344" spans="1:42" ht="20.25" hidden="1" customHeight="1">
      <c r="A344" s="13" t="str">
        <f t="shared" si="352"/>
        <v/>
      </c>
      <c r="B344" s="14"/>
      <c r="C344" s="13"/>
      <c r="D344" s="15" t="str">
        <f t="shared" si="343"/>
        <v/>
      </c>
      <c r="E344" s="15" t="str">
        <f t="shared" ref="E344:F344" si="363">IF(ISBLANK(X344), "", "X")</f>
        <v/>
      </c>
      <c r="F344" s="15" t="str">
        <f t="shared" si="363"/>
        <v/>
      </c>
      <c r="G344" s="24" t="s">
        <v>2146</v>
      </c>
      <c r="H344" s="24"/>
      <c r="I344" s="24" t="s">
        <v>2147</v>
      </c>
      <c r="J344" s="24"/>
      <c r="K344" s="15"/>
      <c r="L344" s="15"/>
      <c r="M344" s="15"/>
      <c r="N344" s="22"/>
      <c r="O344" s="22"/>
      <c r="P344" s="15" t="s">
        <v>54</v>
      </c>
      <c r="Q344" s="22"/>
      <c r="R344" s="76"/>
      <c r="S344" s="76"/>
      <c r="T344" s="76"/>
      <c r="U344" s="76"/>
      <c r="V344" s="24"/>
      <c r="W344" s="24"/>
      <c r="X344" s="24"/>
      <c r="Y344" s="24"/>
      <c r="Z344" s="24" t="s">
        <v>2148</v>
      </c>
      <c r="AA344" s="24" t="s">
        <v>799</v>
      </c>
      <c r="AB344" s="24" t="s">
        <v>628</v>
      </c>
      <c r="AC344" s="38" t="s">
        <v>2149</v>
      </c>
      <c r="AD344" s="24"/>
      <c r="AE344" s="24"/>
      <c r="AF344" s="22"/>
      <c r="AG344" s="22"/>
      <c r="AH344" s="22"/>
      <c r="AI344" s="22"/>
      <c r="AJ344" s="23"/>
      <c r="AK344" s="24"/>
      <c r="AL344" s="24"/>
      <c r="AM344" s="24"/>
      <c r="AN344" s="24"/>
      <c r="AO344" s="22"/>
      <c r="AP344" s="14"/>
    </row>
    <row r="345" spans="1:42" ht="20.25" customHeight="1">
      <c r="A345" s="13" t="str">
        <f t="shared" si="352"/>
        <v/>
      </c>
      <c r="B345" s="14"/>
      <c r="C345" s="13"/>
      <c r="D345" s="15" t="str">
        <f t="shared" si="343"/>
        <v>X</v>
      </c>
      <c r="E345" s="15" t="str">
        <f t="shared" ref="E345:F345" si="364">IF(ISBLANK(X345), "", "X")</f>
        <v/>
      </c>
      <c r="F345" s="15" t="str">
        <f t="shared" si="364"/>
        <v>X</v>
      </c>
      <c r="G345" s="24" t="s">
        <v>2150</v>
      </c>
      <c r="H345" s="24"/>
      <c r="I345" s="24" t="s">
        <v>2151</v>
      </c>
      <c r="J345" s="24"/>
      <c r="K345" s="15"/>
      <c r="L345" s="15"/>
      <c r="M345" s="15" t="s">
        <v>54</v>
      </c>
      <c r="N345" s="22" t="s">
        <v>1083</v>
      </c>
      <c r="O345" s="22"/>
      <c r="P345" s="15"/>
      <c r="Q345" s="22"/>
      <c r="R345" s="79"/>
      <c r="S345" s="79"/>
      <c r="T345" s="79">
        <v>41091</v>
      </c>
      <c r="U345" s="79">
        <v>41455</v>
      </c>
      <c r="V345" s="24"/>
      <c r="W345" s="24"/>
      <c r="X345" s="24"/>
      <c r="Y345" s="31" t="s">
        <v>2152</v>
      </c>
      <c r="Z345" s="24" t="s">
        <v>2152</v>
      </c>
      <c r="AA345" s="24" t="s">
        <v>2153</v>
      </c>
      <c r="AB345" s="24"/>
      <c r="AC345" s="38"/>
      <c r="AD345" s="24"/>
      <c r="AE345" s="24"/>
      <c r="AF345" s="22"/>
      <c r="AG345" s="22"/>
      <c r="AH345" s="22"/>
      <c r="AI345" s="22"/>
      <c r="AJ345" s="23"/>
      <c r="AK345" s="24"/>
      <c r="AL345" s="24"/>
      <c r="AM345" s="24"/>
      <c r="AN345" s="24"/>
      <c r="AO345" s="22"/>
      <c r="AP345" s="14"/>
    </row>
    <row r="346" spans="1:42" ht="20.25" customHeight="1">
      <c r="A346" s="13" t="str">
        <f t="shared" si="352"/>
        <v/>
      </c>
      <c r="B346" s="14" t="s">
        <v>2154</v>
      </c>
      <c r="C346" s="13"/>
      <c r="D346" s="15" t="str">
        <f t="shared" si="343"/>
        <v>X</v>
      </c>
      <c r="E346" s="15" t="str">
        <f t="shared" ref="E346:F346" si="365">IF(ISBLANK(X346), "", "X")</f>
        <v/>
      </c>
      <c r="F346" s="15" t="str">
        <f t="shared" si="365"/>
        <v>X</v>
      </c>
      <c r="G346" s="24" t="s">
        <v>2155</v>
      </c>
      <c r="H346" s="24"/>
      <c r="I346" s="24" t="s">
        <v>211</v>
      </c>
      <c r="J346" s="24"/>
      <c r="K346" s="15"/>
      <c r="L346" s="15" t="s">
        <v>54</v>
      </c>
      <c r="M346" s="15"/>
      <c r="N346" s="22"/>
      <c r="O346" s="22"/>
      <c r="P346" s="15"/>
      <c r="Q346" s="22"/>
      <c r="R346" s="79">
        <v>40360</v>
      </c>
      <c r="S346" s="79">
        <v>41820</v>
      </c>
      <c r="T346" s="79"/>
      <c r="U346" s="79"/>
      <c r="V346" s="24"/>
      <c r="W346" s="24"/>
      <c r="X346" s="24"/>
      <c r="Y346" s="31" t="s">
        <v>2156</v>
      </c>
      <c r="Z346" s="24"/>
      <c r="AA346" s="24"/>
      <c r="AB346" s="24"/>
      <c r="AC346" s="24"/>
      <c r="AD346" s="24"/>
      <c r="AE346" s="24"/>
      <c r="AF346" s="22"/>
      <c r="AG346" s="22"/>
      <c r="AH346" s="22"/>
      <c r="AI346" s="22"/>
      <c r="AJ346" s="23"/>
      <c r="AK346" s="24"/>
      <c r="AL346" s="24"/>
      <c r="AM346" s="24"/>
      <c r="AN346" s="38"/>
      <c r="AO346" s="61" t="str">
        <f>HYPERLINK("https://plus.google.com/112761573635235150864/about?gl=us&amp;hl=en","https://plus.google.com/112761573635235150864/about?gl=us&amp;hl=en")</f>
        <v>https://plus.google.com/112761573635235150864/about?gl=us&amp;hl=en</v>
      </c>
      <c r="AP346" s="14"/>
    </row>
    <row r="347" spans="1:42" ht="20.25" hidden="1" customHeight="1">
      <c r="A347" s="46" t="str">
        <f t="shared" si="352"/>
        <v/>
      </c>
      <c r="B347" s="87" t="s">
        <v>2157</v>
      </c>
      <c r="C347" s="46"/>
      <c r="D347" s="15" t="str">
        <f t="shared" si="343"/>
        <v/>
      </c>
      <c r="E347" s="15" t="str">
        <f t="shared" ref="E347:F347" si="366">IF(ISBLANK(X347), "", "X")</f>
        <v/>
      </c>
      <c r="F347" s="15" t="str">
        <f t="shared" si="366"/>
        <v/>
      </c>
      <c r="G347" s="53" t="s">
        <v>2158</v>
      </c>
      <c r="H347" s="53"/>
      <c r="I347" s="53" t="s">
        <v>1634</v>
      </c>
      <c r="J347" s="53"/>
      <c r="K347" s="88"/>
      <c r="L347" s="88"/>
      <c r="M347" s="88" t="s">
        <v>54</v>
      </c>
      <c r="N347" s="57"/>
      <c r="O347" s="57"/>
      <c r="P347" s="88"/>
      <c r="Q347" s="57"/>
      <c r="R347" s="89"/>
      <c r="S347" s="89"/>
      <c r="T347" s="89"/>
      <c r="U347" s="89"/>
      <c r="V347" s="53"/>
      <c r="W347" s="53"/>
      <c r="X347" s="53"/>
      <c r="Y347" s="53"/>
      <c r="Z347" s="53"/>
      <c r="AA347" s="53"/>
      <c r="AB347" s="53"/>
      <c r="AC347" s="60"/>
      <c r="AD347" s="53"/>
      <c r="AE347" s="53"/>
      <c r="AF347" s="57"/>
      <c r="AG347" s="57"/>
      <c r="AH347" s="57"/>
      <c r="AI347" s="57"/>
      <c r="AJ347" s="58"/>
      <c r="AK347" s="53"/>
      <c r="AL347" s="53"/>
      <c r="AM347" s="53"/>
      <c r="AN347" s="60"/>
      <c r="AO347" s="57"/>
      <c r="AP347" s="87"/>
    </row>
    <row r="348" spans="1:42" ht="20.25" hidden="1" customHeight="1">
      <c r="A348" s="13" t="str">
        <f t="shared" si="352"/>
        <v/>
      </c>
      <c r="B348" s="14" t="s">
        <v>2159</v>
      </c>
      <c r="C348" s="13"/>
      <c r="D348" s="15" t="str">
        <f t="shared" si="343"/>
        <v/>
      </c>
      <c r="E348" s="15" t="str">
        <f t="shared" ref="E348:F348" si="367">IF(ISBLANK(X348), "", "X")</f>
        <v/>
      </c>
      <c r="F348" s="15" t="str">
        <f t="shared" si="367"/>
        <v/>
      </c>
      <c r="G348" s="24" t="s">
        <v>2160</v>
      </c>
      <c r="H348" s="24"/>
      <c r="I348" s="24" t="s">
        <v>2161</v>
      </c>
      <c r="J348" s="24"/>
      <c r="K348" s="15"/>
      <c r="L348" s="15" t="s">
        <v>54</v>
      </c>
      <c r="M348" s="15" t="s">
        <v>54</v>
      </c>
      <c r="N348" s="22" t="s">
        <v>219</v>
      </c>
      <c r="O348" s="22"/>
      <c r="P348" s="15"/>
      <c r="Q348" s="22"/>
      <c r="R348" s="79">
        <v>39623</v>
      </c>
      <c r="S348" s="79">
        <v>41455</v>
      </c>
      <c r="T348" s="79">
        <v>41456</v>
      </c>
      <c r="U348" s="79">
        <v>41820</v>
      </c>
      <c r="V348" s="24"/>
      <c r="W348" s="24"/>
      <c r="X348" s="24"/>
      <c r="Y348" s="24"/>
      <c r="Z348" s="24"/>
      <c r="AA348" s="24"/>
      <c r="AB348" s="24"/>
      <c r="AC348" s="38"/>
      <c r="AD348" s="24"/>
      <c r="AE348" s="24"/>
      <c r="AF348" s="22"/>
      <c r="AG348" s="22"/>
      <c r="AH348" s="22"/>
      <c r="AI348" s="22"/>
      <c r="AJ348" s="23"/>
      <c r="AK348" s="24"/>
      <c r="AL348" s="24"/>
      <c r="AM348" s="24"/>
      <c r="AN348" s="38"/>
      <c r="AO348" s="22"/>
      <c r="AP348" s="14"/>
    </row>
    <row r="349" spans="1:42" ht="20.25" customHeight="1">
      <c r="A349" s="13" t="str">
        <f t="shared" si="352"/>
        <v/>
      </c>
      <c r="B349" s="14"/>
      <c r="C349" s="13"/>
      <c r="D349" s="15" t="str">
        <f t="shared" si="343"/>
        <v>X</v>
      </c>
      <c r="E349" s="15" t="str">
        <f t="shared" ref="E349:F349" si="368">IF(ISBLANK(X349), "", "X")</f>
        <v/>
      </c>
      <c r="F349" s="15" t="str">
        <f t="shared" si="368"/>
        <v>X</v>
      </c>
      <c r="G349" s="24" t="s">
        <v>2162</v>
      </c>
      <c r="H349" s="24"/>
      <c r="I349" s="24" t="s">
        <v>2163</v>
      </c>
      <c r="J349" s="24"/>
      <c r="K349" s="15"/>
      <c r="L349" s="15"/>
      <c r="M349" s="15"/>
      <c r="N349" s="22"/>
      <c r="O349" s="22"/>
      <c r="P349" s="15" t="s">
        <v>54</v>
      </c>
      <c r="Q349" s="22"/>
      <c r="R349" s="76"/>
      <c r="S349" s="76"/>
      <c r="T349" s="76"/>
      <c r="U349" s="76"/>
      <c r="V349" s="24"/>
      <c r="W349" s="24"/>
      <c r="X349" s="24"/>
      <c r="Y349" s="31" t="s">
        <v>2164</v>
      </c>
      <c r="Z349" s="24" t="s">
        <v>2165</v>
      </c>
      <c r="AA349" s="24" t="s">
        <v>2166</v>
      </c>
      <c r="AB349" s="24" t="s">
        <v>256</v>
      </c>
      <c r="AC349" s="38" t="s">
        <v>2167</v>
      </c>
      <c r="AD349" s="24"/>
      <c r="AE349" s="24"/>
      <c r="AF349" s="22"/>
      <c r="AG349" s="22"/>
      <c r="AH349" s="22"/>
      <c r="AI349" s="22"/>
      <c r="AJ349" s="23"/>
      <c r="AK349" s="24"/>
      <c r="AL349" s="24"/>
      <c r="AM349" s="24"/>
      <c r="AN349" s="24"/>
      <c r="AO349" s="22"/>
      <c r="AP349" s="14"/>
    </row>
    <row r="350" spans="1:42" ht="20.25" customHeight="1">
      <c r="A350" s="13" t="str">
        <f t="shared" si="352"/>
        <v/>
      </c>
      <c r="B350" s="14"/>
      <c r="C350" s="13"/>
      <c r="D350" s="15" t="str">
        <f t="shared" si="343"/>
        <v>X</v>
      </c>
      <c r="E350" s="15" t="str">
        <f t="shared" ref="E350:F350" si="369">IF(ISBLANK(X350), "", "X")</f>
        <v/>
      </c>
      <c r="F350" s="15" t="str">
        <f t="shared" si="369"/>
        <v>X</v>
      </c>
      <c r="G350" s="24" t="s">
        <v>2168</v>
      </c>
      <c r="H350" s="24"/>
      <c r="I350" s="24" t="s">
        <v>2169</v>
      </c>
      <c r="J350" s="24"/>
      <c r="K350" s="15"/>
      <c r="L350" s="15"/>
      <c r="M350" s="15"/>
      <c r="N350" s="22"/>
      <c r="O350" s="22"/>
      <c r="P350" s="15" t="s">
        <v>54</v>
      </c>
      <c r="Q350" s="22"/>
      <c r="R350" s="76"/>
      <c r="S350" s="76"/>
      <c r="T350" s="76"/>
      <c r="U350" s="76"/>
      <c r="V350" s="24"/>
      <c r="W350" s="24"/>
      <c r="X350" s="24"/>
      <c r="Y350" s="31" t="s">
        <v>2170</v>
      </c>
      <c r="Z350" s="24" t="s">
        <v>2171</v>
      </c>
      <c r="AA350" s="24" t="s">
        <v>397</v>
      </c>
      <c r="AB350" s="24" t="s">
        <v>58</v>
      </c>
      <c r="AC350" s="38" t="s">
        <v>452</v>
      </c>
      <c r="AD350" s="24"/>
      <c r="AE350" s="24"/>
      <c r="AF350" s="22"/>
      <c r="AG350" s="22"/>
      <c r="AH350" s="22"/>
      <c r="AI350" s="22"/>
      <c r="AJ350" s="23"/>
      <c r="AK350" s="24"/>
      <c r="AL350" s="24"/>
      <c r="AM350" s="24"/>
      <c r="AN350" s="24"/>
      <c r="AO350" s="22"/>
      <c r="AP350" s="14"/>
    </row>
    <row r="351" spans="1:42" ht="20.25" hidden="1" customHeight="1">
      <c r="A351" s="13" t="str">
        <f t="shared" si="352"/>
        <v/>
      </c>
      <c r="B351" s="14"/>
      <c r="C351" s="13"/>
      <c r="D351" s="15" t="str">
        <f t="shared" si="343"/>
        <v/>
      </c>
      <c r="E351" s="15" t="str">
        <f t="shared" ref="E351:F351" si="370">IF(ISBLANK(X351), "", "X")</f>
        <v/>
      </c>
      <c r="F351" s="15" t="str">
        <f t="shared" si="370"/>
        <v/>
      </c>
      <c r="G351" s="24" t="s">
        <v>555</v>
      </c>
      <c r="H351" s="24"/>
      <c r="I351" s="24" t="s">
        <v>1026</v>
      </c>
      <c r="J351" s="24"/>
      <c r="K351" s="15"/>
      <c r="L351" s="15"/>
      <c r="M351" s="15" t="s">
        <v>54</v>
      </c>
      <c r="N351" s="22" t="s">
        <v>1083</v>
      </c>
      <c r="O351" s="22"/>
      <c r="P351" s="15"/>
      <c r="Q351" s="22"/>
      <c r="R351" s="79"/>
      <c r="S351" s="79"/>
      <c r="T351" s="79">
        <v>40360</v>
      </c>
      <c r="U351" s="79">
        <v>40724</v>
      </c>
      <c r="V351" s="24"/>
      <c r="W351" s="24"/>
      <c r="X351" s="24"/>
      <c r="Y351" s="45"/>
      <c r="Z351" s="24" t="s">
        <v>2172</v>
      </c>
      <c r="AA351" s="24" t="s">
        <v>2173</v>
      </c>
      <c r="AB351" s="24" t="s">
        <v>511</v>
      </c>
      <c r="AC351" s="38" t="s">
        <v>2174</v>
      </c>
      <c r="AD351" s="24"/>
      <c r="AE351" s="24"/>
      <c r="AF351" s="22"/>
      <c r="AG351" s="22"/>
      <c r="AH351" s="22"/>
      <c r="AI351" s="22"/>
      <c r="AJ351" s="23"/>
      <c r="AK351" s="24"/>
      <c r="AL351" s="24"/>
      <c r="AM351" s="24"/>
      <c r="AN351" s="24"/>
      <c r="AO351" s="22"/>
      <c r="AP351" s="14"/>
    </row>
    <row r="352" spans="1:42" ht="20.25" customHeight="1">
      <c r="A352" s="13" t="str">
        <f t="shared" si="352"/>
        <v/>
      </c>
      <c r="B352" s="26"/>
      <c r="C352" s="27"/>
      <c r="D352" s="15" t="str">
        <f t="shared" si="343"/>
        <v>X</v>
      </c>
      <c r="E352" s="15" t="str">
        <f t="shared" ref="E352:F352" si="371">IF(ISBLANK(X352), "", "X")</f>
        <v/>
      </c>
      <c r="F352" s="15" t="str">
        <f t="shared" si="371"/>
        <v>X</v>
      </c>
      <c r="G352" s="45" t="s">
        <v>2175</v>
      </c>
      <c r="H352" s="45"/>
      <c r="I352" s="45" t="s">
        <v>1320</v>
      </c>
      <c r="J352" s="45"/>
      <c r="K352" s="80"/>
      <c r="L352" s="80" t="s">
        <v>54</v>
      </c>
      <c r="M352" s="80"/>
      <c r="N352" s="33" t="s">
        <v>313</v>
      </c>
      <c r="O352" s="33"/>
      <c r="P352" s="80"/>
      <c r="Q352" s="33"/>
      <c r="R352" s="81" t="s">
        <v>2176</v>
      </c>
      <c r="S352" s="81" t="s">
        <v>963</v>
      </c>
      <c r="T352" s="81"/>
      <c r="U352" s="81"/>
      <c r="V352" s="45" t="s">
        <v>2177</v>
      </c>
      <c r="W352" s="45" t="s">
        <v>150</v>
      </c>
      <c r="X352" s="45"/>
      <c r="Y352" s="45" t="s">
        <v>2178</v>
      </c>
      <c r="Z352" s="24" t="s">
        <v>1201</v>
      </c>
      <c r="AA352" s="24" t="s">
        <v>263</v>
      </c>
      <c r="AB352" s="24" t="s">
        <v>58</v>
      </c>
      <c r="AC352" s="24">
        <v>54304</v>
      </c>
      <c r="AD352" s="24"/>
      <c r="AE352" s="74" t="s">
        <v>908</v>
      </c>
      <c r="AF352" s="22"/>
      <c r="AG352" s="22"/>
      <c r="AH352" s="22"/>
      <c r="AI352" s="22"/>
      <c r="AJ352" s="23"/>
      <c r="AK352" s="45" t="s">
        <v>2179</v>
      </c>
      <c r="AL352" s="45" t="s">
        <v>2180</v>
      </c>
      <c r="AM352" s="45" t="s">
        <v>58</v>
      </c>
      <c r="AN352" s="75" t="s">
        <v>2181</v>
      </c>
      <c r="AO352" s="22"/>
      <c r="AP352" s="14"/>
    </row>
    <row r="353" spans="1:42" ht="20.25" customHeight="1">
      <c r="A353" s="13"/>
      <c r="B353" s="90" t="s">
        <v>2182</v>
      </c>
      <c r="C353" s="13"/>
      <c r="D353" s="15" t="str">
        <f t="shared" si="343"/>
        <v>X</v>
      </c>
      <c r="E353" s="15" t="str">
        <f t="shared" ref="E353:F353" si="372">IF(ISBLANK(X353), "", "X")</f>
        <v>X</v>
      </c>
      <c r="F353" s="15" t="str">
        <f t="shared" si="372"/>
        <v/>
      </c>
      <c r="G353" s="24" t="s">
        <v>2183</v>
      </c>
      <c r="H353" s="24"/>
      <c r="I353" s="24" t="s">
        <v>2184</v>
      </c>
      <c r="J353" s="24"/>
      <c r="K353" s="15"/>
      <c r="L353" s="15"/>
      <c r="M353" s="15"/>
      <c r="N353" s="22"/>
      <c r="O353" s="22"/>
      <c r="P353" s="15"/>
      <c r="Q353" s="22"/>
      <c r="R353" s="79"/>
      <c r="S353" s="79"/>
      <c r="T353" s="79"/>
      <c r="U353" s="79"/>
      <c r="V353" s="24"/>
      <c r="W353" s="24"/>
      <c r="X353" s="24" t="s">
        <v>2185</v>
      </c>
      <c r="Y353" s="24"/>
      <c r="Z353" s="24"/>
      <c r="AA353" s="24"/>
      <c r="AB353" s="24"/>
      <c r="AC353" s="38"/>
      <c r="AD353" s="24"/>
      <c r="AE353" s="24"/>
      <c r="AF353" s="22"/>
      <c r="AG353" s="22"/>
      <c r="AH353" s="22"/>
      <c r="AI353" s="22"/>
      <c r="AJ353" s="23"/>
      <c r="AK353" s="24"/>
      <c r="AL353" s="24"/>
      <c r="AM353" s="24"/>
      <c r="AN353" s="38"/>
      <c r="AO353" s="22"/>
      <c r="AP353" s="14"/>
    </row>
    <row r="354" spans="1:42" ht="20.25" customHeight="1">
      <c r="A354" s="13" t="str">
        <f t="shared" ref="A354:A389" si="373">IF(COUNTIF($G$3:$G$472,G354)&gt;1,"Duplicate","")</f>
        <v/>
      </c>
      <c r="B354" s="26"/>
      <c r="C354" s="27"/>
      <c r="D354" s="15" t="str">
        <f t="shared" si="343"/>
        <v>X</v>
      </c>
      <c r="E354" s="15" t="str">
        <f t="shared" ref="E354:F354" si="374">IF(ISBLANK(X354), "", "X")</f>
        <v/>
      </c>
      <c r="F354" s="15" t="str">
        <f t="shared" si="374"/>
        <v>X</v>
      </c>
      <c r="G354" s="45" t="s">
        <v>2186</v>
      </c>
      <c r="H354" s="45"/>
      <c r="I354" s="45" t="s">
        <v>2187</v>
      </c>
      <c r="J354" s="45"/>
      <c r="K354" s="80"/>
      <c r="L354" s="80" t="s">
        <v>54</v>
      </c>
      <c r="M354" s="80" t="s">
        <v>54</v>
      </c>
      <c r="N354" s="33" t="s">
        <v>94</v>
      </c>
      <c r="O354" s="33"/>
      <c r="P354" s="80"/>
      <c r="Q354" s="33"/>
      <c r="R354" s="79">
        <v>38169</v>
      </c>
      <c r="S354" s="79">
        <v>39629</v>
      </c>
      <c r="T354" s="81"/>
      <c r="U354" s="81"/>
      <c r="V354" s="45" t="s">
        <v>2188</v>
      </c>
      <c r="W354" s="45"/>
      <c r="X354" s="45"/>
      <c r="Y354" s="45" t="s">
        <v>2189</v>
      </c>
      <c r="Z354" s="45" t="s">
        <v>2190</v>
      </c>
      <c r="AA354" s="45" t="s">
        <v>2191</v>
      </c>
      <c r="AB354" s="45" t="s">
        <v>58</v>
      </c>
      <c r="AC354" s="75" t="s">
        <v>2192</v>
      </c>
      <c r="AD354" s="24"/>
      <c r="AE354" s="24"/>
      <c r="AF354" s="22"/>
      <c r="AG354" s="22"/>
      <c r="AH354" s="22"/>
      <c r="AI354" s="22"/>
      <c r="AJ354" s="23"/>
      <c r="AK354" s="24"/>
      <c r="AL354" s="24"/>
      <c r="AM354" s="24"/>
      <c r="AN354" s="24"/>
      <c r="AO354" s="22"/>
      <c r="AP354" s="14"/>
    </row>
    <row r="355" spans="1:42" ht="20.25" customHeight="1">
      <c r="A355" s="13" t="str">
        <f t="shared" si="373"/>
        <v/>
      </c>
      <c r="B355" s="14"/>
      <c r="C355" s="13"/>
      <c r="D355" s="15" t="str">
        <f t="shared" si="343"/>
        <v>X</v>
      </c>
      <c r="E355" s="15" t="str">
        <f t="shared" ref="E355:F355" si="375">IF(ISBLANK(X355), "", "X")</f>
        <v/>
      </c>
      <c r="F355" s="15" t="str">
        <f t="shared" si="375"/>
        <v>X</v>
      </c>
      <c r="G355" s="24" t="s">
        <v>2193</v>
      </c>
      <c r="H355" s="24"/>
      <c r="I355" s="24" t="s">
        <v>1502</v>
      </c>
      <c r="J355" s="24"/>
      <c r="K355" s="15"/>
      <c r="L355" s="15"/>
      <c r="M355" s="15" t="s">
        <v>54</v>
      </c>
      <c r="N355" s="22"/>
      <c r="O355" s="22"/>
      <c r="P355" s="15"/>
      <c r="Q355" s="22"/>
      <c r="R355" s="76"/>
      <c r="S355" s="76"/>
      <c r="T355" s="76"/>
      <c r="U355" s="76"/>
      <c r="V355" s="24" t="s">
        <v>1219</v>
      </c>
      <c r="W355" s="24"/>
      <c r="X355" s="24"/>
      <c r="Y355" s="24" t="s">
        <v>2194</v>
      </c>
      <c r="Z355" s="24" t="s">
        <v>2195</v>
      </c>
      <c r="AA355" s="24" t="s">
        <v>1130</v>
      </c>
      <c r="AB355" s="24" t="s">
        <v>58</v>
      </c>
      <c r="AC355" s="38" t="s">
        <v>1131</v>
      </c>
      <c r="AD355" s="24"/>
      <c r="AE355" s="24"/>
      <c r="AF355" s="22"/>
      <c r="AG355" s="22"/>
      <c r="AH355" s="22"/>
      <c r="AI355" s="22"/>
      <c r="AJ355" s="23"/>
      <c r="AK355" s="24"/>
      <c r="AL355" s="24"/>
      <c r="AM355" s="24"/>
      <c r="AN355" s="24"/>
      <c r="AO355" s="22"/>
      <c r="AP355" s="14"/>
    </row>
    <row r="356" spans="1:42" ht="20.25" hidden="1" customHeight="1">
      <c r="A356" s="13" t="str">
        <f t="shared" si="373"/>
        <v/>
      </c>
      <c r="B356" s="14"/>
      <c r="C356" s="13"/>
      <c r="D356" s="15" t="str">
        <f t="shared" si="343"/>
        <v/>
      </c>
      <c r="E356" s="15" t="str">
        <f t="shared" ref="E356:F356" si="376">IF(ISBLANK(X356), "", "X")</f>
        <v/>
      </c>
      <c r="F356" s="15" t="str">
        <f t="shared" si="376"/>
        <v/>
      </c>
      <c r="G356" s="24" t="s">
        <v>2196</v>
      </c>
      <c r="H356" s="24"/>
      <c r="I356" s="24" t="s">
        <v>480</v>
      </c>
      <c r="J356" s="24"/>
      <c r="K356" s="15"/>
      <c r="L356" s="15"/>
      <c r="M356" s="15" t="s">
        <v>54</v>
      </c>
      <c r="N356" s="22"/>
      <c r="O356" s="22"/>
      <c r="P356" s="15"/>
      <c r="Q356" s="22"/>
      <c r="R356" s="76"/>
      <c r="S356" s="76"/>
      <c r="T356" s="76"/>
      <c r="U356" s="76"/>
      <c r="V356" s="24"/>
      <c r="W356" s="24"/>
      <c r="X356" s="24"/>
      <c r="Y356" s="24"/>
      <c r="Z356" s="24" t="s">
        <v>2197</v>
      </c>
      <c r="AA356" s="24" t="s">
        <v>725</v>
      </c>
      <c r="AB356" s="24" t="s">
        <v>367</v>
      </c>
      <c r="AC356" s="38" t="s">
        <v>726</v>
      </c>
      <c r="AD356" s="24"/>
      <c r="AE356" s="24"/>
      <c r="AF356" s="22"/>
      <c r="AG356" s="22"/>
      <c r="AH356" s="22"/>
      <c r="AI356" s="22"/>
      <c r="AJ356" s="23"/>
      <c r="AK356" s="24"/>
      <c r="AL356" s="24"/>
      <c r="AM356" s="24"/>
      <c r="AN356" s="24"/>
      <c r="AO356" s="22"/>
      <c r="AP356" s="14"/>
    </row>
    <row r="357" spans="1:42" ht="20.25" customHeight="1">
      <c r="A357" s="13" t="str">
        <f t="shared" si="373"/>
        <v/>
      </c>
      <c r="B357" s="14"/>
      <c r="C357" s="13"/>
      <c r="D357" s="15" t="str">
        <f t="shared" si="343"/>
        <v>X</v>
      </c>
      <c r="E357" s="15" t="str">
        <f t="shared" ref="E357:F357" si="377">IF(ISBLANK(X357), "", "X")</f>
        <v/>
      </c>
      <c r="F357" s="15" t="str">
        <f t="shared" si="377"/>
        <v>X</v>
      </c>
      <c r="G357" s="24" t="s">
        <v>2198</v>
      </c>
      <c r="H357" s="24"/>
      <c r="I357" s="24" t="s">
        <v>2199</v>
      </c>
      <c r="J357" s="24"/>
      <c r="K357" s="15"/>
      <c r="L357" s="15"/>
      <c r="M357" s="15"/>
      <c r="N357" s="22"/>
      <c r="O357" s="22"/>
      <c r="P357" s="15" t="s">
        <v>54</v>
      </c>
      <c r="Q357" s="22"/>
      <c r="R357" s="76"/>
      <c r="S357" s="76"/>
      <c r="T357" s="76"/>
      <c r="U357" s="76"/>
      <c r="V357" s="24"/>
      <c r="W357" s="24"/>
      <c r="X357" s="24"/>
      <c r="Y357" s="31" t="s">
        <v>2200</v>
      </c>
      <c r="Z357" s="24" t="s">
        <v>2201</v>
      </c>
      <c r="AA357" s="24" t="s">
        <v>69</v>
      </c>
      <c r="AB357" s="24" t="s">
        <v>58</v>
      </c>
      <c r="AC357" s="38" t="s">
        <v>2202</v>
      </c>
      <c r="AD357" s="24"/>
      <c r="AE357" s="24"/>
      <c r="AF357" s="22"/>
      <c r="AG357" s="22"/>
      <c r="AH357" s="22"/>
      <c r="AI357" s="22"/>
      <c r="AJ357" s="23"/>
      <c r="AK357" s="24"/>
      <c r="AL357" s="24"/>
      <c r="AM357" s="24"/>
      <c r="AN357" s="24"/>
      <c r="AO357" s="22"/>
      <c r="AP357" s="14"/>
    </row>
    <row r="358" spans="1:42" ht="20.25" hidden="1" customHeight="1">
      <c r="A358" s="13" t="str">
        <f t="shared" si="373"/>
        <v/>
      </c>
      <c r="B358" s="14"/>
      <c r="C358" s="13"/>
      <c r="D358" s="15" t="str">
        <f t="shared" si="343"/>
        <v/>
      </c>
      <c r="E358" s="15" t="str">
        <f t="shared" ref="E358:F358" si="378">IF(ISBLANK(X358), "", "X")</f>
        <v/>
      </c>
      <c r="F358" s="15" t="str">
        <f t="shared" si="378"/>
        <v/>
      </c>
      <c r="G358" s="24" t="s">
        <v>2203</v>
      </c>
      <c r="H358" s="24"/>
      <c r="I358" s="24" t="s">
        <v>312</v>
      </c>
      <c r="J358" s="24"/>
      <c r="K358" s="15"/>
      <c r="L358" s="15"/>
      <c r="M358" s="15" t="s">
        <v>54</v>
      </c>
      <c r="N358" s="22" t="s">
        <v>536</v>
      </c>
      <c r="O358" s="22"/>
      <c r="P358" s="15"/>
      <c r="Q358" s="22"/>
      <c r="R358" s="79"/>
      <c r="S358" s="79"/>
      <c r="T358" s="79">
        <v>41456</v>
      </c>
      <c r="U358" s="79">
        <v>41820</v>
      </c>
      <c r="V358" s="24" t="s">
        <v>2204</v>
      </c>
      <c r="W358" s="24" t="s">
        <v>297</v>
      </c>
      <c r="X358" s="24"/>
      <c r="Y358" s="45"/>
      <c r="Z358" s="24" t="s">
        <v>2205</v>
      </c>
      <c r="AA358" s="24" t="s">
        <v>518</v>
      </c>
      <c r="AB358" s="24" t="s">
        <v>519</v>
      </c>
      <c r="AC358" s="38" t="s">
        <v>2206</v>
      </c>
      <c r="AD358" s="24"/>
      <c r="AE358" s="24"/>
      <c r="AF358" s="22"/>
      <c r="AG358" s="22"/>
      <c r="AH358" s="22"/>
      <c r="AI358" s="22"/>
      <c r="AJ358" s="23"/>
      <c r="AK358" s="24"/>
      <c r="AL358" s="24"/>
      <c r="AM358" s="24"/>
      <c r="AN358" s="38"/>
      <c r="AO358" s="22"/>
      <c r="AP358" s="65">
        <v>41911</v>
      </c>
    </row>
    <row r="359" spans="1:42" ht="20.25" customHeight="1">
      <c r="A359" s="13" t="str">
        <f t="shared" si="373"/>
        <v/>
      </c>
      <c r="B359" s="14"/>
      <c r="C359" s="13"/>
      <c r="D359" s="15" t="str">
        <f t="shared" si="343"/>
        <v>X</v>
      </c>
      <c r="E359" s="15" t="str">
        <f t="shared" ref="E359:F359" si="379">IF(ISBLANK(X359), "", "X")</f>
        <v>X</v>
      </c>
      <c r="F359" s="15" t="str">
        <f t="shared" si="379"/>
        <v/>
      </c>
      <c r="G359" s="24" t="s">
        <v>2207</v>
      </c>
      <c r="H359" s="24"/>
      <c r="I359" s="24" t="s">
        <v>454</v>
      </c>
      <c r="J359" s="24"/>
      <c r="K359" s="15"/>
      <c r="L359" s="15"/>
      <c r="M359" s="15" t="s">
        <v>54</v>
      </c>
      <c r="N359" s="22"/>
      <c r="O359" s="22"/>
      <c r="P359" s="15"/>
      <c r="Q359" s="22"/>
      <c r="R359" s="76"/>
      <c r="S359" s="76"/>
      <c r="T359" s="76"/>
      <c r="U359" s="76"/>
      <c r="V359" s="24"/>
      <c r="W359" s="24"/>
      <c r="X359" s="31" t="s">
        <v>2208</v>
      </c>
      <c r="Y359" s="24"/>
      <c r="Z359" s="24" t="s">
        <v>2209</v>
      </c>
      <c r="AA359" s="24" t="s">
        <v>214</v>
      </c>
      <c r="AB359" s="24" t="s">
        <v>215</v>
      </c>
      <c r="AC359" s="38" t="s">
        <v>2210</v>
      </c>
      <c r="AD359" s="24"/>
      <c r="AE359" s="24"/>
      <c r="AF359" s="22"/>
      <c r="AG359" s="22"/>
      <c r="AH359" s="22"/>
      <c r="AI359" s="22"/>
      <c r="AJ359" s="23"/>
      <c r="AK359" s="24"/>
      <c r="AL359" s="24"/>
      <c r="AM359" s="24"/>
      <c r="AN359" s="24"/>
      <c r="AO359" s="22"/>
      <c r="AP359" s="14"/>
    </row>
    <row r="360" spans="1:42" ht="20.25" customHeight="1">
      <c r="A360" s="13" t="str">
        <f t="shared" si="373"/>
        <v/>
      </c>
      <c r="B360" s="14"/>
      <c r="C360" s="13"/>
      <c r="D360" s="15" t="str">
        <f t="shared" si="343"/>
        <v>X</v>
      </c>
      <c r="E360" s="15" t="str">
        <f t="shared" ref="E360:F360" si="380">IF(ISBLANK(X360), "", "X")</f>
        <v>X</v>
      </c>
      <c r="F360" s="15" t="str">
        <f t="shared" si="380"/>
        <v/>
      </c>
      <c r="G360" s="24" t="s">
        <v>2211</v>
      </c>
      <c r="H360" s="24"/>
      <c r="I360" s="24" t="s">
        <v>182</v>
      </c>
      <c r="J360" s="24"/>
      <c r="K360" s="15"/>
      <c r="L360" s="15"/>
      <c r="M360" s="15" t="s">
        <v>54</v>
      </c>
      <c r="N360" s="22"/>
      <c r="O360" s="22"/>
      <c r="P360" s="15"/>
      <c r="Q360" s="22"/>
      <c r="R360" s="76"/>
      <c r="S360" s="76"/>
      <c r="T360" s="76"/>
      <c r="U360" s="76"/>
      <c r="V360" s="24"/>
      <c r="W360" s="24"/>
      <c r="X360" s="31" t="s">
        <v>2212</v>
      </c>
      <c r="Y360" s="24"/>
      <c r="Z360" s="24" t="s">
        <v>2213</v>
      </c>
      <c r="AA360" s="24" t="s">
        <v>2214</v>
      </c>
      <c r="AB360" s="24" t="s">
        <v>58</v>
      </c>
      <c r="AC360" s="38" t="s">
        <v>907</v>
      </c>
      <c r="AD360" s="24"/>
      <c r="AE360" s="24"/>
      <c r="AF360" s="22"/>
      <c r="AG360" s="22"/>
      <c r="AH360" s="22"/>
      <c r="AI360" s="22"/>
      <c r="AJ360" s="23"/>
      <c r="AK360" s="24"/>
      <c r="AL360" s="24"/>
      <c r="AM360" s="24"/>
      <c r="AN360" s="24"/>
      <c r="AO360" s="22"/>
      <c r="AP360" s="14"/>
    </row>
    <row r="361" spans="1:42" ht="20.25" customHeight="1">
      <c r="A361" s="13" t="str">
        <f t="shared" si="373"/>
        <v/>
      </c>
      <c r="B361" s="14"/>
      <c r="C361" s="13"/>
      <c r="D361" s="15" t="str">
        <f t="shared" si="343"/>
        <v>X</v>
      </c>
      <c r="E361" s="15" t="str">
        <f t="shared" ref="E361:F361" si="381">IF(ISBLANK(X361), "", "X")</f>
        <v>X</v>
      </c>
      <c r="F361" s="15" t="str">
        <f t="shared" si="381"/>
        <v/>
      </c>
      <c r="G361" s="24" t="s">
        <v>2215</v>
      </c>
      <c r="H361" s="24"/>
      <c r="I361" s="24" t="s">
        <v>2216</v>
      </c>
      <c r="J361" s="24"/>
      <c r="K361" s="15"/>
      <c r="L361" s="15"/>
      <c r="M361" s="15" t="s">
        <v>54</v>
      </c>
      <c r="N361" s="22"/>
      <c r="O361" s="22"/>
      <c r="P361" s="15"/>
      <c r="Q361" s="22"/>
      <c r="R361" s="76"/>
      <c r="S361" s="76"/>
      <c r="T361" s="76"/>
      <c r="U361" s="76"/>
      <c r="V361" s="24"/>
      <c r="W361" s="24"/>
      <c r="X361" s="31" t="s">
        <v>2217</v>
      </c>
      <c r="Y361" s="24"/>
      <c r="Z361" s="24" t="s">
        <v>2218</v>
      </c>
      <c r="AA361" s="24" t="s">
        <v>69</v>
      </c>
      <c r="AB361" s="24" t="s">
        <v>58</v>
      </c>
      <c r="AC361" s="38" t="s">
        <v>2219</v>
      </c>
      <c r="AD361" s="24"/>
      <c r="AE361" s="24"/>
      <c r="AF361" s="22"/>
      <c r="AG361" s="22"/>
      <c r="AH361" s="22"/>
      <c r="AI361" s="22"/>
      <c r="AJ361" s="23"/>
      <c r="AK361" s="24"/>
      <c r="AL361" s="24"/>
      <c r="AM361" s="24"/>
      <c r="AN361" s="24"/>
      <c r="AO361" s="22"/>
      <c r="AP361" s="14"/>
    </row>
    <row r="362" spans="1:42" ht="20.25" hidden="1" customHeight="1">
      <c r="A362" s="13" t="str">
        <f t="shared" si="373"/>
        <v/>
      </c>
      <c r="B362" s="14"/>
      <c r="C362" s="13"/>
      <c r="D362" s="15" t="str">
        <f t="shared" si="343"/>
        <v/>
      </c>
      <c r="E362" s="15" t="str">
        <f t="shared" ref="E362:F362" si="382">IF(ISBLANK(X362), "", "X")</f>
        <v/>
      </c>
      <c r="F362" s="15" t="str">
        <f t="shared" si="382"/>
        <v/>
      </c>
      <c r="G362" s="24" t="s">
        <v>2220</v>
      </c>
      <c r="H362" s="24"/>
      <c r="I362" s="24" t="s">
        <v>743</v>
      </c>
      <c r="J362" s="24"/>
      <c r="K362" s="15"/>
      <c r="L362" s="15"/>
      <c r="M362" s="15"/>
      <c r="N362" s="22"/>
      <c r="O362" s="22"/>
      <c r="P362" s="15" t="s">
        <v>54</v>
      </c>
      <c r="Q362" s="22"/>
      <c r="R362" s="76"/>
      <c r="S362" s="76"/>
      <c r="T362" s="76"/>
      <c r="U362" s="76"/>
      <c r="V362" s="24"/>
      <c r="W362" s="24" t="s">
        <v>377</v>
      </c>
      <c r="X362" s="24"/>
      <c r="Y362" s="24"/>
      <c r="Z362" s="24" t="s">
        <v>2221</v>
      </c>
      <c r="AA362" s="24" t="s">
        <v>2222</v>
      </c>
      <c r="AB362" s="24" t="s">
        <v>2223</v>
      </c>
      <c r="AC362" s="38"/>
      <c r="AD362" s="24"/>
      <c r="AE362" s="24"/>
      <c r="AF362" s="22"/>
      <c r="AG362" s="22"/>
      <c r="AH362" s="22"/>
      <c r="AI362" s="22"/>
      <c r="AJ362" s="23"/>
      <c r="AK362" s="24"/>
      <c r="AL362" s="24"/>
      <c r="AM362" s="24"/>
      <c r="AN362" s="24"/>
      <c r="AO362" s="22"/>
      <c r="AP362" s="14"/>
    </row>
    <row r="363" spans="1:42" ht="20.25" customHeight="1">
      <c r="A363" s="13" t="str">
        <f t="shared" si="373"/>
        <v/>
      </c>
      <c r="B363" s="14"/>
      <c r="C363" s="13"/>
      <c r="D363" s="15" t="str">
        <f t="shared" si="343"/>
        <v>X</v>
      </c>
      <c r="E363" s="15" t="str">
        <f t="shared" ref="E363:F363" si="383">IF(ISBLANK(X363), "", "X")</f>
        <v/>
      </c>
      <c r="F363" s="15" t="str">
        <f t="shared" si="383"/>
        <v>X</v>
      </c>
      <c r="G363" s="24" t="s">
        <v>2224</v>
      </c>
      <c r="H363" s="24"/>
      <c r="I363" s="24" t="s">
        <v>1861</v>
      </c>
      <c r="J363" s="24"/>
      <c r="K363" s="15"/>
      <c r="L363" s="15"/>
      <c r="M363" s="15" t="s">
        <v>54</v>
      </c>
      <c r="N363" s="22" t="s">
        <v>85</v>
      </c>
      <c r="O363" s="22"/>
      <c r="P363" s="15"/>
      <c r="Q363" s="22"/>
      <c r="R363" s="79"/>
      <c r="S363" s="79"/>
      <c r="T363" s="79">
        <v>40725</v>
      </c>
      <c r="U363" s="79">
        <v>41090</v>
      </c>
      <c r="V363" s="24" t="s">
        <v>2225</v>
      </c>
      <c r="W363" s="24" t="s">
        <v>2226</v>
      </c>
      <c r="X363" s="24"/>
      <c r="Y363" s="45" t="s">
        <v>2227</v>
      </c>
      <c r="Z363" s="24" t="s">
        <v>2228</v>
      </c>
      <c r="AA363" s="24" t="s">
        <v>2229</v>
      </c>
      <c r="AB363" s="24" t="s">
        <v>519</v>
      </c>
      <c r="AC363" s="38" t="s">
        <v>2230</v>
      </c>
      <c r="AD363" s="24"/>
      <c r="AE363" s="24" t="s">
        <v>2231</v>
      </c>
      <c r="AF363" s="22" t="s">
        <v>2232</v>
      </c>
      <c r="AG363" s="22" t="s">
        <v>2233</v>
      </c>
      <c r="AH363" s="22" t="s">
        <v>2234</v>
      </c>
      <c r="AI363" s="22" t="s">
        <v>519</v>
      </c>
      <c r="AJ363" s="23" t="s">
        <v>2235</v>
      </c>
      <c r="AK363" s="24"/>
      <c r="AL363" s="24"/>
      <c r="AM363" s="24"/>
      <c r="AN363" s="38"/>
      <c r="AO363" s="22"/>
      <c r="AP363" s="65">
        <v>41911</v>
      </c>
    </row>
    <row r="364" spans="1:42" ht="20.25" customHeight="1">
      <c r="A364" s="13" t="str">
        <f t="shared" si="373"/>
        <v/>
      </c>
      <c r="B364" s="14"/>
      <c r="C364" s="13"/>
      <c r="D364" s="15" t="str">
        <f t="shared" si="343"/>
        <v>X</v>
      </c>
      <c r="E364" s="15" t="str">
        <f t="shared" ref="E364:F364" si="384">IF(ISBLANK(X364), "", "X")</f>
        <v/>
      </c>
      <c r="F364" s="15" t="str">
        <f t="shared" si="384"/>
        <v>X</v>
      </c>
      <c r="G364" s="24" t="s">
        <v>2236</v>
      </c>
      <c r="H364" s="24"/>
      <c r="I364" s="24" t="s">
        <v>1411</v>
      </c>
      <c r="J364" s="24"/>
      <c r="K364" s="15"/>
      <c r="L364" s="15"/>
      <c r="M364" s="15" t="s">
        <v>54</v>
      </c>
      <c r="N364" s="22" t="s">
        <v>219</v>
      </c>
      <c r="O364" s="22"/>
      <c r="P364" s="15"/>
      <c r="Q364" s="22"/>
      <c r="R364" s="79"/>
      <c r="S364" s="79"/>
      <c r="T364" s="79">
        <v>39995</v>
      </c>
      <c r="U364" s="79">
        <v>40359</v>
      </c>
      <c r="V364" s="24"/>
      <c r="W364" s="24"/>
      <c r="X364" s="24"/>
      <c r="Y364" s="24" t="s">
        <v>2237</v>
      </c>
      <c r="Z364" s="24" t="s">
        <v>2238</v>
      </c>
      <c r="AA364" s="24" t="s">
        <v>2239</v>
      </c>
      <c r="AB364" s="24" t="s">
        <v>154</v>
      </c>
      <c r="AC364" s="38" t="s">
        <v>2240</v>
      </c>
      <c r="AD364" s="24"/>
      <c r="AE364" s="24"/>
      <c r="AF364" s="22"/>
      <c r="AG364" s="22"/>
      <c r="AH364" s="22"/>
      <c r="AI364" s="22"/>
      <c r="AJ364" s="23"/>
      <c r="AK364" s="24"/>
      <c r="AL364" s="24"/>
      <c r="AM364" s="24"/>
      <c r="AN364" s="24"/>
      <c r="AO364" s="22"/>
      <c r="AP364" s="14"/>
    </row>
    <row r="365" spans="1:42" ht="20.25" customHeight="1">
      <c r="A365" s="13" t="str">
        <f t="shared" si="373"/>
        <v/>
      </c>
      <c r="B365" s="14"/>
      <c r="C365" s="13"/>
      <c r="D365" s="15" t="str">
        <f t="shared" si="343"/>
        <v>X</v>
      </c>
      <c r="E365" s="15" t="str">
        <f t="shared" ref="E365:F365" si="385">IF(ISBLANK(X365), "", "X")</f>
        <v/>
      </c>
      <c r="F365" s="15" t="str">
        <f t="shared" si="385"/>
        <v>X</v>
      </c>
      <c r="G365" s="24" t="s">
        <v>2241</v>
      </c>
      <c r="H365" s="24"/>
      <c r="I365" s="24" t="s">
        <v>259</v>
      </c>
      <c r="J365" s="24"/>
      <c r="K365" s="15"/>
      <c r="L365" s="15"/>
      <c r="M365" s="15" t="s">
        <v>54</v>
      </c>
      <c r="N365" s="22" t="s">
        <v>120</v>
      </c>
      <c r="O365" s="22"/>
      <c r="P365" s="15"/>
      <c r="Q365" s="22"/>
      <c r="R365" s="79"/>
      <c r="S365" s="79"/>
      <c r="T365" s="79">
        <v>40725</v>
      </c>
      <c r="U365" s="79">
        <v>41090</v>
      </c>
      <c r="V365" s="24"/>
      <c r="W365" s="24"/>
      <c r="X365" s="24"/>
      <c r="Y365" s="31" t="s">
        <v>2242</v>
      </c>
      <c r="Z365" s="24" t="s">
        <v>2243</v>
      </c>
      <c r="AA365" s="24" t="s">
        <v>255</v>
      </c>
      <c r="AB365" s="24" t="s">
        <v>256</v>
      </c>
      <c r="AC365" s="38" t="s">
        <v>2244</v>
      </c>
      <c r="AD365" s="24"/>
      <c r="AE365" s="24"/>
      <c r="AF365" s="22" t="s">
        <v>2245</v>
      </c>
      <c r="AG365" s="22" t="s">
        <v>2246</v>
      </c>
      <c r="AH365" s="22" t="s">
        <v>255</v>
      </c>
      <c r="AI365" s="22" t="s">
        <v>256</v>
      </c>
      <c r="AJ365" s="23" t="s">
        <v>2244</v>
      </c>
      <c r="AK365" s="24"/>
      <c r="AL365" s="24"/>
      <c r="AM365" s="24"/>
      <c r="AN365" s="24"/>
      <c r="AO365" s="22"/>
      <c r="AP365" s="14"/>
    </row>
    <row r="366" spans="1:42" ht="20.25" customHeight="1">
      <c r="A366" s="13" t="str">
        <f t="shared" si="373"/>
        <v/>
      </c>
      <c r="B366" s="14"/>
      <c r="C366" s="13"/>
      <c r="D366" s="15" t="str">
        <f t="shared" si="343"/>
        <v>X</v>
      </c>
      <c r="E366" s="15" t="str">
        <f t="shared" ref="E366:F366" si="386">IF(ISBLANK(X366), "", "X")</f>
        <v/>
      </c>
      <c r="F366" s="15" t="str">
        <f t="shared" si="386"/>
        <v>X</v>
      </c>
      <c r="G366" s="24" t="s">
        <v>2247</v>
      </c>
      <c r="H366" s="24"/>
      <c r="I366" s="24" t="s">
        <v>1784</v>
      </c>
      <c r="J366" s="24"/>
      <c r="K366" s="15"/>
      <c r="L366" s="15" t="s">
        <v>54</v>
      </c>
      <c r="M366" s="15" t="s">
        <v>54</v>
      </c>
      <c r="N366" s="22" t="s">
        <v>219</v>
      </c>
      <c r="O366" s="22"/>
      <c r="P366" s="15"/>
      <c r="Q366" s="22"/>
      <c r="R366" s="79">
        <v>38162</v>
      </c>
      <c r="S366" s="79">
        <v>39994</v>
      </c>
      <c r="T366" s="79">
        <v>39995</v>
      </c>
      <c r="U366" s="79">
        <v>40359</v>
      </c>
      <c r="V366" s="24"/>
      <c r="W366" s="24"/>
      <c r="X366" s="24"/>
      <c r="Y366" s="24" t="s">
        <v>2248</v>
      </c>
      <c r="Z366" s="24" t="s">
        <v>2249</v>
      </c>
      <c r="AA366" s="24" t="s">
        <v>770</v>
      </c>
      <c r="AB366" s="24" t="s">
        <v>58</v>
      </c>
      <c r="AC366" s="38" t="s">
        <v>771</v>
      </c>
      <c r="AD366" s="24"/>
      <c r="AE366" s="24"/>
      <c r="AF366" s="22"/>
      <c r="AG366" s="22"/>
      <c r="AH366" s="22"/>
      <c r="AI366" s="22"/>
      <c r="AJ366" s="23"/>
      <c r="AK366" s="24"/>
      <c r="AL366" s="24"/>
      <c r="AM366" s="24"/>
      <c r="AN366" s="24"/>
      <c r="AO366" s="22"/>
      <c r="AP366" s="14"/>
    </row>
    <row r="367" spans="1:42" ht="20.25" customHeight="1">
      <c r="A367" s="13" t="str">
        <f t="shared" si="373"/>
        <v/>
      </c>
      <c r="B367" s="14"/>
      <c r="C367" s="13"/>
      <c r="D367" s="15" t="str">
        <f t="shared" si="343"/>
        <v>X</v>
      </c>
      <c r="E367" s="15" t="str">
        <f t="shared" ref="E367:F367" si="387">IF(ISBLANK(X367), "", "X")</f>
        <v/>
      </c>
      <c r="F367" s="15" t="str">
        <f t="shared" si="387"/>
        <v>X</v>
      </c>
      <c r="G367" s="24" t="s">
        <v>2250</v>
      </c>
      <c r="H367" s="24"/>
      <c r="I367" s="24" t="s">
        <v>2251</v>
      </c>
      <c r="J367" s="24"/>
      <c r="K367" s="15"/>
      <c r="L367" s="15"/>
      <c r="M367" s="15" t="s">
        <v>54</v>
      </c>
      <c r="N367" s="22" t="s">
        <v>85</v>
      </c>
      <c r="O367" s="22"/>
      <c r="P367" s="15"/>
      <c r="Q367" s="22"/>
      <c r="R367" s="79"/>
      <c r="S367" s="79"/>
      <c r="T367" s="79">
        <v>41456</v>
      </c>
      <c r="U367" s="79">
        <v>41820</v>
      </c>
      <c r="V367" s="24" t="s">
        <v>2252</v>
      </c>
      <c r="W367" s="24" t="s">
        <v>1204</v>
      </c>
      <c r="X367" s="24"/>
      <c r="Y367" s="31" t="s">
        <v>2253</v>
      </c>
      <c r="Z367" s="24" t="s">
        <v>2254</v>
      </c>
      <c r="AA367" s="24" t="s">
        <v>2255</v>
      </c>
      <c r="AB367" s="24"/>
      <c r="AC367" s="38" t="s">
        <v>2256</v>
      </c>
      <c r="AD367" s="24" t="s">
        <v>2257</v>
      </c>
      <c r="AE367" s="24"/>
      <c r="AF367" s="22">
        <v>9093636150</v>
      </c>
      <c r="AG367" s="22" t="s">
        <v>2258</v>
      </c>
      <c r="AH367" s="22" t="s">
        <v>2259</v>
      </c>
      <c r="AI367" s="22" t="s">
        <v>367</v>
      </c>
      <c r="AJ367" s="23" t="s">
        <v>2260</v>
      </c>
      <c r="AK367" s="24"/>
      <c r="AL367" s="24"/>
      <c r="AM367" s="24"/>
      <c r="AN367" s="38"/>
      <c r="AO367" s="22"/>
      <c r="AP367" s="65">
        <v>41911</v>
      </c>
    </row>
    <row r="368" spans="1:42" ht="20.25" customHeight="1">
      <c r="A368" s="13" t="str">
        <f t="shared" si="373"/>
        <v/>
      </c>
      <c r="B368" s="14"/>
      <c r="C368" s="13"/>
      <c r="D368" s="15" t="str">
        <f t="shared" si="343"/>
        <v>X</v>
      </c>
      <c r="E368" s="15" t="str">
        <f t="shared" ref="E368:F368" si="388">IF(ISBLANK(X368), "", "X")</f>
        <v/>
      </c>
      <c r="F368" s="15" t="str">
        <f t="shared" si="388"/>
        <v>X</v>
      </c>
      <c r="G368" s="24" t="s">
        <v>2261</v>
      </c>
      <c r="H368" s="24"/>
      <c r="I368" s="24" t="s">
        <v>733</v>
      </c>
      <c r="J368" s="24"/>
      <c r="K368" s="15"/>
      <c r="L368" s="15"/>
      <c r="M368" s="15"/>
      <c r="N368" s="22"/>
      <c r="O368" s="22"/>
      <c r="P368" s="15" t="s">
        <v>54</v>
      </c>
      <c r="Q368" s="22"/>
      <c r="R368" s="76"/>
      <c r="S368" s="76"/>
      <c r="T368" s="76"/>
      <c r="U368" s="76"/>
      <c r="V368" s="24"/>
      <c r="W368" s="24"/>
      <c r="X368" s="24"/>
      <c r="Y368" s="31" t="s">
        <v>2262</v>
      </c>
      <c r="Z368" s="24" t="s">
        <v>2263</v>
      </c>
      <c r="AA368" s="24" t="s">
        <v>2264</v>
      </c>
      <c r="AB368" s="24" t="s">
        <v>154</v>
      </c>
      <c r="AC368" s="38" t="s">
        <v>2265</v>
      </c>
      <c r="AD368" s="24"/>
      <c r="AE368" s="24"/>
      <c r="AF368" s="22"/>
      <c r="AG368" s="22"/>
      <c r="AH368" s="22"/>
      <c r="AI368" s="22"/>
      <c r="AJ368" s="23"/>
      <c r="AK368" s="24"/>
      <c r="AL368" s="24"/>
      <c r="AM368" s="24"/>
      <c r="AN368" s="24"/>
      <c r="AO368" s="22"/>
      <c r="AP368" s="14"/>
    </row>
    <row r="369" spans="1:43" ht="20.25" customHeight="1">
      <c r="A369" s="13" t="str">
        <f t="shared" si="373"/>
        <v/>
      </c>
      <c r="B369" s="26"/>
      <c r="C369" s="27"/>
      <c r="D369" s="15" t="str">
        <f t="shared" si="343"/>
        <v>X</v>
      </c>
      <c r="E369" s="15" t="str">
        <f t="shared" ref="E369:F369" si="389">IF(ISBLANK(X369), "", "X")</f>
        <v>X</v>
      </c>
      <c r="F369" s="15" t="str">
        <f t="shared" si="389"/>
        <v/>
      </c>
      <c r="G369" s="45" t="s">
        <v>2266</v>
      </c>
      <c r="H369" s="45"/>
      <c r="I369" s="45" t="s">
        <v>2267</v>
      </c>
      <c r="J369" s="45"/>
      <c r="K369" s="80"/>
      <c r="L369" s="80" t="s">
        <v>54</v>
      </c>
      <c r="M369" s="80"/>
      <c r="N369" s="33" t="s">
        <v>313</v>
      </c>
      <c r="O369" s="33"/>
      <c r="P369" s="80"/>
      <c r="Q369" s="33"/>
      <c r="R369" s="81" t="s">
        <v>250</v>
      </c>
      <c r="S369" s="81" t="s">
        <v>353</v>
      </c>
      <c r="T369" s="81"/>
      <c r="U369" s="81"/>
      <c r="V369" s="45"/>
      <c r="W369" s="45"/>
      <c r="X369" s="45" t="s">
        <v>2268</v>
      </c>
      <c r="Y369" s="45"/>
      <c r="Z369" s="45" t="s">
        <v>2269</v>
      </c>
      <c r="AA369" s="45" t="s">
        <v>69</v>
      </c>
      <c r="AB369" s="45" t="s">
        <v>58</v>
      </c>
      <c r="AC369" s="75" t="s">
        <v>452</v>
      </c>
      <c r="AD369" s="24"/>
      <c r="AE369" s="24"/>
      <c r="AF369" s="22"/>
      <c r="AG369" s="22"/>
      <c r="AH369" s="22"/>
      <c r="AI369" s="22"/>
      <c r="AJ369" s="23"/>
      <c r="AK369" s="24"/>
      <c r="AL369" s="24"/>
      <c r="AM369" s="24"/>
      <c r="AN369" s="24"/>
      <c r="AO369" s="22"/>
      <c r="AP369" s="14"/>
    </row>
    <row r="370" spans="1:43" ht="20.25" hidden="1" customHeight="1">
      <c r="A370" s="13" t="str">
        <f t="shared" si="373"/>
        <v/>
      </c>
      <c r="B370" s="14"/>
      <c r="C370" s="13"/>
      <c r="D370" s="15" t="str">
        <f t="shared" si="343"/>
        <v/>
      </c>
      <c r="E370" s="15" t="str">
        <f t="shared" ref="E370:F370" si="390">IF(ISBLANK(X370), "", "X")</f>
        <v/>
      </c>
      <c r="F370" s="15" t="str">
        <f t="shared" si="390"/>
        <v/>
      </c>
      <c r="G370" s="24" t="s">
        <v>2270</v>
      </c>
      <c r="H370" s="24"/>
      <c r="I370" s="24" t="s">
        <v>2271</v>
      </c>
      <c r="J370" s="24"/>
      <c r="K370" s="15"/>
      <c r="L370" s="15"/>
      <c r="M370" s="15"/>
      <c r="N370" s="22"/>
      <c r="O370" s="22"/>
      <c r="P370" s="15" t="s">
        <v>54</v>
      </c>
      <c r="Q370" s="22"/>
      <c r="R370" s="76"/>
      <c r="S370" s="76"/>
      <c r="T370" s="76"/>
      <c r="U370" s="76"/>
      <c r="V370" s="24"/>
      <c r="W370" s="24"/>
      <c r="X370" s="24"/>
      <c r="Y370" s="24"/>
      <c r="Z370" s="24" t="s">
        <v>2272</v>
      </c>
      <c r="AA370" s="24" t="s">
        <v>255</v>
      </c>
      <c r="AB370" s="24" t="s">
        <v>256</v>
      </c>
      <c r="AC370" s="38" t="s">
        <v>257</v>
      </c>
      <c r="AD370" s="24"/>
      <c r="AE370" s="24"/>
      <c r="AF370" s="22"/>
      <c r="AG370" s="22"/>
      <c r="AH370" s="22"/>
      <c r="AI370" s="22"/>
      <c r="AJ370" s="23"/>
      <c r="AK370" s="24"/>
      <c r="AL370" s="24"/>
      <c r="AM370" s="24"/>
      <c r="AN370" s="24"/>
      <c r="AO370" s="22"/>
      <c r="AP370" s="14"/>
    </row>
    <row r="371" spans="1:43" ht="20.25" hidden="1" customHeight="1">
      <c r="A371" s="13" t="str">
        <f t="shared" si="373"/>
        <v/>
      </c>
      <c r="B371" s="14"/>
      <c r="C371" s="13"/>
      <c r="D371" s="15" t="str">
        <f t="shared" si="343"/>
        <v/>
      </c>
      <c r="E371" s="15" t="str">
        <f t="shared" ref="E371:F371" si="391">IF(ISBLANK(X371), "", "X")</f>
        <v/>
      </c>
      <c r="F371" s="15" t="str">
        <f t="shared" si="391"/>
        <v/>
      </c>
      <c r="G371" s="24" t="s">
        <v>2273</v>
      </c>
      <c r="H371" s="24"/>
      <c r="I371" s="24" t="s">
        <v>2274</v>
      </c>
      <c r="J371" s="24"/>
      <c r="K371" s="15"/>
      <c r="L371" s="15"/>
      <c r="M371" s="15" t="s">
        <v>54</v>
      </c>
      <c r="N371" s="22"/>
      <c r="O371" s="22"/>
      <c r="P371" s="15"/>
      <c r="Q371" s="22"/>
      <c r="R371" s="76"/>
      <c r="S371" s="76"/>
      <c r="T371" s="76"/>
      <c r="U371" s="76"/>
      <c r="V371" s="24"/>
      <c r="W371" s="24"/>
      <c r="X371" s="24"/>
      <c r="Y371" s="24"/>
      <c r="Z371" s="24" t="s">
        <v>2275</v>
      </c>
      <c r="AA371" s="24" t="s">
        <v>2276</v>
      </c>
      <c r="AB371" s="24" t="s">
        <v>172</v>
      </c>
      <c r="AC371" s="38" t="s">
        <v>2277</v>
      </c>
      <c r="AD371" s="24"/>
      <c r="AE371" s="24"/>
      <c r="AF371" s="22"/>
      <c r="AG371" s="22"/>
      <c r="AH371" s="22"/>
      <c r="AI371" s="22"/>
      <c r="AJ371" s="23"/>
      <c r="AK371" s="24"/>
      <c r="AL371" s="24"/>
      <c r="AM371" s="24"/>
      <c r="AN371" s="24"/>
      <c r="AO371" s="22"/>
      <c r="AP371" s="14"/>
    </row>
    <row r="372" spans="1:43" ht="20.25" customHeight="1">
      <c r="A372" s="13" t="str">
        <f t="shared" si="373"/>
        <v/>
      </c>
      <c r="B372" s="26"/>
      <c r="C372" s="27"/>
      <c r="D372" s="15" t="str">
        <f t="shared" si="343"/>
        <v>X</v>
      </c>
      <c r="E372" s="15" t="str">
        <f t="shared" ref="E372:F372" si="392">IF(ISBLANK(X372), "", "X")</f>
        <v/>
      </c>
      <c r="F372" s="15" t="str">
        <f t="shared" si="392"/>
        <v>X</v>
      </c>
      <c r="G372" s="45" t="s">
        <v>2278</v>
      </c>
      <c r="H372" s="45"/>
      <c r="I372" s="45" t="s">
        <v>706</v>
      </c>
      <c r="J372" s="45"/>
      <c r="K372" s="80"/>
      <c r="L372" s="80" t="s">
        <v>54</v>
      </c>
      <c r="M372" s="80"/>
      <c r="N372" s="33" t="s">
        <v>313</v>
      </c>
      <c r="O372" s="33"/>
      <c r="P372" s="80"/>
      <c r="Q372" s="33"/>
      <c r="R372" s="81" t="s">
        <v>298</v>
      </c>
      <c r="S372" s="81" t="s">
        <v>251</v>
      </c>
      <c r="T372" s="81"/>
      <c r="U372" s="81"/>
      <c r="V372" s="45" t="s">
        <v>2279</v>
      </c>
      <c r="W372" s="45" t="s">
        <v>2280</v>
      </c>
      <c r="X372" s="45"/>
      <c r="Y372" s="45" t="s">
        <v>2281</v>
      </c>
      <c r="Z372" s="45" t="s">
        <v>2282</v>
      </c>
      <c r="AA372" s="45" t="s">
        <v>2283</v>
      </c>
      <c r="AB372" s="45" t="s">
        <v>674</v>
      </c>
      <c r="AC372" s="75" t="s">
        <v>2284</v>
      </c>
      <c r="AD372" s="24"/>
      <c r="AE372" s="24"/>
      <c r="AF372" s="22"/>
      <c r="AG372" s="22"/>
      <c r="AH372" s="22"/>
      <c r="AI372" s="22"/>
      <c r="AJ372" s="23"/>
      <c r="AK372" s="24" t="s">
        <v>2285</v>
      </c>
      <c r="AL372" s="24" t="s">
        <v>2286</v>
      </c>
      <c r="AM372" s="24" t="s">
        <v>273</v>
      </c>
      <c r="AN372" s="24">
        <v>46312</v>
      </c>
      <c r="AO372" s="22"/>
      <c r="AP372" s="14"/>
    </row>
    <row r="373" spans="1:43" ht="20.25" customHeight="1">
      <c r="A373" s="13" t="str">
        <f t="shared" si="373"/>
        <v/>
      </c>
      <c r="B373" s="26"/>
      <c r="C373" s="27"/>
      <c r="D373" s="15" t="str">
        <f t="shared" si="343"/>
        <v>X</v>
      </c>
      <c r="E373" s="15" t="str">
        <f t="shared" ref="E373:F373" si="393">IF(ISBLANK(X373), "", "X")</f>
        <v>X</v>
      </c>
      <c r="F373" s="15" t="str">
        <f t="shared" si="393"/>
        <v/>
      </c>
      <c r="G373" s="45" t="s">
        <v>2287</v>
      </c>
      <c r="H373" s="45"/>
      <c r="I373" s="45" t="s">
        <v>218</v>
      </c>
      <c r="J373" s="45"/>
      <c r="K373" s="80"/>
      <c r="L373" s="80" t="s">
        <v>54</v>
      </c>
      <c r="M373" s="80" t="s">
        <v>54</v>
      </c>
      <c r="N373" s="33" t="s">
        <v>774</v>
      </c>
      <c r="O373" s="33"/>
      <c r="P373" s="80"/>
      <c r="Q373" s="33"/>
      <c r="R373" s="81">
        <v>37438</v>
      </c>
      <c r="S373" s="81" t="s">
        <v>65</v>
      </c>
      <c r="T373" s="81"/>
      <c r="U373" s="81"/>
      <c r="V373" s="45" t="s">
        <v>1067</v>
      </c>
      <c r="W373" s="45" t="s">
        <v>221</v>
      </c>
      <c r="X373" s="119" t="str">
        <f>HYPERLINK("mailto:msanford@medicine.nodak.edu","msanford@medicine.nodak.edu")</f>
        <v>msanford@medicine.nodak.edu</v>
      </c>
      <c r="Y373" s="45"/>
      <c r="Z373" s="24" t="s">
        <v>2288</v>
      </c>
      <c r="AA373" s="24" t="s">
        <v>1003</v>
      </c>
      <c r="AB373" s="24" t="s">
        <v>246</v>
      </c>
      <c r="AC373" s="38" t="s">
        <v>1004</v>
      </c>
      <c r="AD373" s="24"/>
      <c r="AE373" s="24"/>
      <c r="AF373" s="22"/>
      <c r="AG373" s="22"/>
      <c r="AH373" s="22"/>
      <c r="AI373" s="22"/>
      <c r="AJ373" s="23"/>
      <c r="AK373" s="24"/>
      <c r="AL373" s="24"/>
      <c r="AM373" s="24"/>
      <c r="AN373" s="24"/>
      <c r="AO373" s="22"/>
      <c r="AP373" s="14"/>
    </row>
    <row r="374" spans="1:43" ht="20.25" customHeight="1">
      <c r="A374" s="13" t="str">
        <f t="shared" si="373"/>
        <v/>
      </c>
      <c r="B374" s="14"/>
      <c r="C374" s="13"/>
      <c r="D374" s="15" t="str">
        <f t="shared" si="343"/>
        <v>X</v>
      </c>
      <c r="E374" s="15" t="str">
        <f t="shared" ref="E374:F374" si="394">IF(ISBLANK(X374), "", "X")</f>
        <v/>
      </c>
      <c r="F374" s="15" t="str">
        <f t="shared" si="394"/>
        <v>X</v>
      </c>
      <c r="G374" s="24" t="s">
        <v>2289</v>
      </c>
      <c r="H374" s="24"/>
      <c r="I374" s="24" t="s">
        <v>182</v>
      </c>
      <c r="J374" s="24"/>
      <c r="K374" s="15"/>
      <c r="L374" s="15" t="s">
        <v>54</v>
      </c>
      <c r="M374" s="15"/>
      <c r="N374" s="22"/>
      <c r="O374" s="22"/>
      <c r="P374" s="15"/>
      <c r="Q374" s="22"/>
      <c r="R374" s="76"/>
      <c r="S374" s="76"/>
      <c r="T374" s="76"/>
      <c r="U374" s="76"/>
      <c r="V374" s="24" t="s">
        <v>2290</v>
      </c>
      <c r="W374" s="24"/>
      <c r="X374" s="24"/>
      <c r="Y374" s="31" t="s">
        <v>2291</v>
      </c>
      <c r="Z374" s="24" t="s">
        <v>2292</v>
      </c>
      <c r="AA374" s="24" t="s">
        <v>2229</v>
      </c>
      <c r="AB374" s="24" t="s">
        <v>519</v>
      </c>
      <c r="AC374" s="38" t="s">
        <v>2293</v>
      </c>
      <c r="AD374" s="24"/>
      <c r="AE374" s="24"/>
      <c r="AF374" s="22"/>
      <c r="AG374" s="22"/>
      <c r="AH374" s="22"/>
      <c r="AI374" s="22"/>
      <c r="AJ374" s="23"/>
      <c r="AK374" s="24"/>
      <c r="AL374" s="24"/>
      <c r="AM374" s="24"/>
      <c r="AN374" s="24"/>
      <c r="AO374" s="22"/>
      <c r="AP374" s="14"/>
    </row>
    <row r="375" spans="1:43" ht="20.25" hidden="1" customHeight="1">
      <c r="A375" s="13" t="str">
        <f t="shared" si="373"/>
        <v/>
      </c>
      <c r="B375" s="14"/>
      <c r="C375" s="13"/>
      <c r="D375" s="15" t="str">
        <f t="shared" si="343"/>
        <v/>
      </c>
      <c r="E375" s="15" t="str">
        <f t="shared" ref="E375:F375" si="395">IF(ISBLANK(X375), "", "X")</f>
        <v/>
      </c>
      <c r="F375" s="15" t="str">
        <f t="shared" si="395"/>
        <v/>
      </c>
      <c r="G375" s="24" t="s">
        <v>2294</v>
      </c>
      <c r="H375" s="24"/>
      <c r="I375" s="24" t="s">
        <v>2295</v>
      </c>
      <c r="J375" s="24"/>
      <c r="K375" s="15"/>
      <c r="L375" s="15"/>
      <c r="M375" s="15"/>
      <c r="N375" s="22"/>
      <c r="O375" s="22"/>
      <c r="P375" s="15" t="s">
        <v>54</v>
      </c>
      <c r="Q375" s="22"/>
      <c r="R375" s="76"/>
      <c r="S375" s="76"/>
      <c r="T375" s="76"/>
      <c r="U375" s="76"/>
      <c r="V375" s="24"/>
      <c r="W375" s="24"/>
      <c r="X375" s="24"/>
      <c r="Y375" s="24"/>
      <c r="Z375" s="24" t="s">
        <v>2296</v>
      </c>
      <c r="AA375" s="24" t="s">
        <v>2297</v>
      </c>
      <c r="AB375" s="24" t="s">
        <v>976</v>
      </c>
      <c r="AC375" s="38" t="s">
        <v>1409</v>
      </c>
      <c r="AD375" s="24"/>
      <c r="AE375" s="24"/>
      <c r="AF375" s="22"/>
      <c r="AG375" s="22"/>
      <c r="AH375" s="22"/>
      <c r="AI375" s="22"/>
      <c r="AJ375" s="23"/>
      <c r="AK375" s="24"/>
      <c r="AL375" s="24"/>
      <c r="AM375" s="24"/>
      <c r="AN375" s="24"/>
      <c r="AO375" s="22"/>
      <c r="AP375" s="14"/>
    </row>
    <row r="376" spans="1:43" ht="20.25" hidden="1" customHeight="1">
      <c r="A376" s="13" t="str">
        <f t="shared" si="373"/>
        <v/>
      </c>
      <c r="B376" s="14" t="s">
        <v>2298</v>
      </c>
      <c r="C376" s="13"/>
      <c r="D376" s="15"/>
      <c r="E376" s="15"/>
      <c r="F376" s="15"/>
      <c r="G376" s="24" t="s">
        <v>2299</v>
      </c>
      <c r="H376" s="24"/>
      <c r="I376" s="24" t="s">
        <v>2300</v>
      </c>
      <c r="J376" s="24"/>
      <c r="K376" s="15"/>
      <c r="L376" s="15"/>
      <c r="M376" s="15"/>
      <c r="N376" s="22"/>
      <c r="O376" s="22"/>
      <c r="P376" s="15" t="s">
        <v>292</v>
      </c>
      <c r="Q376" s="22" t="s">
        <v>85</v>
      </c>
      <c r="R376" s="76"/>
      <c r="S376" s="76"/>
      <c r="T376" s="76"/>
      <c r="U376" s="76"/>
      <c r="V376" s="24"/>
      <c r="W376" s="24"/>
      <c r="X376" s="24"/>
      <c r="Y376" s="24"/>
      <c r="Z376" s="24"/>
      <c r="AA376" s="24"/>
      <c r="AB376" s="24"/>
      <c r="AC376" s="38"/>
      <c r="AD376" s="24"/>
      <c r="AE376" s="24"/>
      <c r="AF376" s="22"/>
      <c r="AG376" s="22" t="s">
        <v>2301</v>
      </c>
      <c r="AH376" s="22" t="s">
        <v>2302</v>
      </c>
      <c r="AI376" s="22" t="s">
        <v>154</v>
      </c>
      <c r="AJ376" s="23" t="s">
        <v>2303</v>
      </c>
      <c r="AK376" s="24"/>
      <c r="AL376" s="24"/>
      <c r="AM376" s="24"/>
      <c r="AN376" s="24"/>
      <c r="AO376" s="22"/>
      <c r="AP376" s="14"/>
      <c r="AQ376" s="114"/>
    </row>
    <row r="377" spans="1:43" ht="20.25" customHeight="1">
      <c r="A377" s="13" t="str">
        <f t="shared" si="373"/>
        <v/>
      </c>
      <c r="B377" s="14"/>
      <c r="C377" s="13"/>
      <c r="D377" s="15" t="str">
        <f t="shared" ref="D377:D426" si="396">IF(AND(ISBLANK(X377),ISBLANK(Y377)), "", "X")</f>
        <v>X</v>
      </c>
      <c r="E377" s="15" t="str">
        <f t="shared" ref="E377:F377" si="397">IF(ISBLANK(X377), "", "X")</f>
        <v/>
      </c>
      <c r="F377" s="15" t="str">
        <f t="shared" si="397"/>
        <v>X</v>
      </c>
      <c r="G377" s="24" t="s">
        <v>2304</v>
      </c>
      <c r="H377" s="24"/>
      <c r="I377" s="24" t="s">
        <v>2305</v>
      </c>
      <c r="J377" s="24"/>
      <c r="K377" s="15"/>
      <c r="L377" s="15"/>
      <c r="M377" s="15" t="s">
        <v>54</v>
      </c>
      <c r="N377" s="22"/>
      <c r="O377" s="22"/>
      <c r="P377" s="15"/>
      <c r="Q377" s="22"/>
      <c r="R377" s="76"/>
      <c r="S377" s="76"/>
      <c r="T377" s="76"/>
      <c r="U377" s="76"/>
      <c r="V377" s="24"/>
      <c r="W377" s="24"/>
      <c r="X377" s="24"/>
      <c r="Y377" s="31" t="s">
        <v>2306</v>
      </c>
      <c r="Z377" s="24" t="s">
        <v>2307</v>
      </c>
      <c r="AA377" s="24" t="s">
        <v>255</v>
      </c>
      <c r="AB377" s="24" t="s">
        <v>256</v>
      </c>
      <c r="AC377" s="38" t="s">
        <v>257</v>
      </c>
      <c r="AD377" s="24"/>
      <c r="AE377" s="24"/>
      <c r="AF377" s="22"/>
      <c r="AG377" s="22"/>
      <c r="AH377" s="22"/>
      <c r="AI377" s="22"/>
      <c r="AJ377" s="23"/>
      <c r="AK377" s="24"/>
      <c r="AL377" s="24"/>
      <c r="AM377" s="24"/>
      <c r="AN377" s="24"/>
      <c r="AO377" s="22"/>
      <c r="AP377" s="14"/>
    </row>
    <row r="378" spans="1:43" ht="20.25" customHeight="1">
      <c r="A378" s="13" t="str">
        <f t="shared" si="373"/>
        <v/>
      </c>
      <c r="B378" s="14"/>
      <c r="C378" s="13"/>
      <c r="D378" s="15" t="str">
        <f t="shared" si="396"/>
        <v>X</v>
      </c>
      <c r="E378" s="15" t="str">
        <f t="shared" ref="E378:F378" si="398">IF(ISBLANK(X378), "", "X")</f>
        <v/>
      </c>
      <c r="F378" s="15" t="str">
        <f t="shared" si="398"/>
        <v>X</v>
      </c>
      <c r="G378" s="24" t="s">
        <v>2308</v>
      </c>
      <c r="H378" s="24"/>
      <c r="I378" s="24" t="s">
        <v>681</v>
      </c>
      <c r="J378" s="24"/>
      <c r="K378" s="15"/>
      <c r="L378" s="15"/>
      <c r="M378" s="15" t="s">
        <v>54</v>
      </c>
      <c r="N378" s="22"/>
      <c r="O378" s="22"/>
      <c r="P378" s="15"/>
      <c r="Q378" s="22"/>
      <c r="R378" s="76"/>
      <c r="S378" s="76"/>
      <c r="T378" s="76"/>
      <c r="U378" s="76"/>
      <c r="V378" s="24"/>
      <c r="W378" s="24"/>
      <c r="X378" s="24"/>
      <c r="Y378" s="31" t="s">
        <v>2309</v>
      </c>
      <c r="Z378" s="24" t="s">
        <v>2310</v>
      </c>
      <c r="AA378" s="24" t="s">
        <v>2311</v>
      </c>
      <c r="AB378" s="24" t="s">
        <v>256</v>
      </c>
      <c r="AC378" s="38" t="s">
        <v>2312</v>
      </c>
      <c r="AD378" s="24"/>
      <c r="AE378" s="24"/>
      <c r="AF378" s="22"/>
      <c r="AG378" s="22"/>
      <c r="AH378" s="22"/>
      <c r="AI378" s="22"/>
      <c r="AJ378" s="23"/>
      <c r="AK378" s="24"/>
      <c r="AL378" s="24"/>
      <c r="AM378" s="24"/>
      <c r="AN378" s="24"/>
      <c r="AO378" s="22"/>
      <c r="AP378" s="14"/>
    </row>
    <row r="379" spans="1:43" ht="20.25" customHeight="1">
      <c r="A379" s="13" t="str">
        <f t="shared" si="373"/>
        <v/>
      </c>
      <c r="B379" s="26"/>
      <c r="C379" s="27"/>
      <c r="D379" s="15" t="str">
        <f t="shared" si="396"/>
        <v>X</v>
      </c>
      <c r="E379" s="15" t="str">
        <f t="shared" ref="E379:F379" si="399">IF(ISBLANK(X379), "", "X")</f>
        <v>X</v>
      </c>
      <c r="F379" s="15" t="str">
        <f t="shared" si="399"/>
        <v/>
      </c>
      <c r="G379" s="45" t="s">
        <v>2313</v>
      </c>
      <c r="H379" s="45"/>
      <c r="I379" s="45" t="s">
        <v>2314</v>
      </c>
      <c r="J379" s="45"/>
      <c r="K379" s="80"/>
      <c r="L379" s="80" t="s">
        <v>54</v>
      </c>
      <c r="M379" s="80" t="s">
        <v>54</v>
      </c>
      <c r="N379" s="33" t="s">
        <v>2315</v>
      </c>
      <c r="O379" s="33"/>
      <c r="P379" s="80"/>
      <c r="Q379" s="33"/>
      <c r="R379" s="79">
        <v>37803</v>
      </c>
      <c r="S379" s="79">
        <v>39263</v>
      </c>
      <c r="T379" s="79">
        <v>39264</v>
      </c>
      <c r="U379" s="79">
        <v>39629</v>
      </c>
      <c r="V379" s="45"/>
      <c r="W379" s="45"/>
      <c r="X379" s="45" t="s">
        <v>2316</v>
      </c>
      <c r="Y379" s="45"/>
      <c r="Z379" s="45" t="s">
        <v>2317</v>
      </c>
      <c r="AA379" s="45" t="s">
        <v>2318</v>
      </c>
      <c r="AB379" s="45" t="s">
        <v>246</v>
      </c>
      <c r="AC379" s="75" t="s">
        <v>1073</v>
      </c>
      <c r="AD379" s="24"/>
      <c r="AE379" s="24"/>
      <c r="AF379" s="22"/>
      <c r="AG379" s="22"/>
      <c r="AH379" s="22"/>
      <c r="AI379" s="22"/>
      <c r="AJ379" s="23"/>
      <c r="AK379" s="24"/>
      <c r="AL379" s="24"/>
      <c r="AM379" s="24"/>
      <c r="AN379" s="24"/>
      <c r="AO379" s="22"/>
      <c r="AP379" s="14"/>
    </row>
    <row r="380" spans="1:43" ht="20.25" customHeight="1">
      <c r="A380" s="13" t="str">
        <f t="shared" si="373"/>
        <v/>
      </c>
      <c r="B380" s="14"/>
      <c r="C380" s="13"/>
      <c r="D380" s="15" t="str">
        <f t="shared" si="396"/>
        <v>X</v>
      </c>
      <c r="E380" s="15" t="str">
        <f t="shared" ref="E380:F380" si="400">IF(ISBLANK(X380), "", "X")</f>
        <v/>
      </c>
      <c r="F380" s="15" t="str">
        <f t="shared" si="400"/>
        <v>X</v>
      </c>
      <c r="G380" s="24" t="s">
        <v>2319</v>
      </c>
      <c r="H380" s="24"/>
      <c r="I380" s="24" t="s">
        <v>182</v>
      </c>
      <c r="J380" s="24"/>
      <c r="K380" s="15"/>
      <c r="L380" s="15"/>
      <c r="M380" s="15" t="s">
        <v>54</v>
      </c>
      <c r="N380" s="22"/>
      <c r="O380" s="22"/>
      <c r="P380" s="15"/>
      <c r="Q380" s="22"/>
      <c r="R380" s="76"/>
      <c r="S380" s="76"/>
      <c r="T380" s="76"/>
      <c r="U380" s="76"/>
      <c r="V380" s="24"/>
      <c r="W380" s="24"/>
      <c r="X380" s="24"/>
      <c r="Y380" s="31" t="s">
        <v>2320</v>
      </c>
      <c r="Z380" s="24" t="s">
        <v>2321</v>
      </c>
      <c r="AA380" s="24" t="s">
        <v>589</v>
      </c>
      <c r="AB380" s="24" t="s">
        <v>590</v>
      </c>
      <c r="AC380" s="38" t="s">
        <v>2322</v>
      </c>
      <c r="AD380" s="24"/>
      <c r="AE380" s="24"/>
      <c r="AF380" s="22"/>
      <c r="AG380" s="22"/>
      <c r="AH380" s="22"/>
      <c r="AI380" s="22"/>
      <c r="AJ380" s="23"/>
      <c r="AK380" s="24"/>
      <c r="AL380" s="24"/>
      <c r="AM380" s="24"/>
      <c r="AN380" s="24"/>
      <c r="AO380" s="22"/>
      <c r="AP380" s="14"/>
    </row>
    <row r="381" spans="1:43" ht="20.25" hidden="1" customHeight="1">
      <c r="A381" s="13" t="str">
        <f t="shared" si="373"/>
        <v/>
      </c>
      <c r="B381" s="14"/>
      <c r="C381" s="13"/>
      <c r="D381" s="15" t="str">
        <f t="shared" si="396"/>
        <v/>
      </c>
      <c r="E381" s="15" t="str">
        <f t="shared" ref="E381:F381" si="401">IF(ISBLANK(X381), "", "X")</f>
        <v/>
      </c>
      <c r="F381" s="15" t="str">
        <f t="shared" si="401"/>
        <v/>
      </c>
      <c r="G381" s="24" t="s">
        <v>2323</v>
      </c>
      <c r="H381" s="24"/>
      <c r="I381" s="24" t="s">
        <v>2324</v>
      </c>
      <c r="J381" s="24"/>
      <c r="K381" s="15"/>
      <c r="L381" s="15"/>
      <c r="M381" s="15" t="s">
        <v>54</v>
      </c>
      <c r="N381" s="22" t="s">
        <v>1083</v>
      </c>
      <c r="O381" s="22"/>
      <c r="P381" s="15"/>
      <c r="Q381" s="22"/>
      <c r="R381" s="79"/>
      <c r="S381" s="79"/>
      <c r="T381" s="79">
        <v>40360</v>
      </c>
      <c r="U381" s="79">
        <v>40724</v>
      </c>
      <c r="V381" s="24" t="s">
        <v>2325</v>
      </c>
      <c r="W381" s="24" t="s">
        <v>297</v>
      </c>
      <c r="X381" s="24"/>
      <c r="Y381" s="31"/>
      <c r="Z381" s="24" t="s">
        <v>2326</v>
      </c>
      <c r="AA381" s="24" t="s">
        <v>255</v>
      </c>
      <c r="AB381" s="24" t="s">
        <v>256</v>
      </c>
      <c r="AC381" s="38" t="s">
        <v>2327</v>
      </c>
      <c r="AD381" s="24"/>
      <c r="AE381" s="24"/>
      <c r="AF381" s="22"/>
      <c r="AG381" s="22"/>
      <c r="AH381" s="22"/>
      <c r="AI381" s="22"/>
      <c r="AJ381" s="23"/>
      <c r="AK381" s="24"/>
      <c r="AL381" s="24"/>
      <c r="AM381" s="24"/>
      <c r="AN381" s="38"/>
      <c r="AO381" s="22"/>
      <c r="AP381" s="14"/>
    </row>
    <row r="382" spans="1:43" ht="20.25" customHeight="1">
      <c r="A382" s="13" t="str">
        <f t="shared" si="373"/>
        <v/>
      </c>
      <c r="B382" s="14"/>
      <c r="C382" s="13"/>
      <c r="D382" s="15" t="str">
        <f t="shared" si="396"/>
        <v>X</v>
      </c>
      <c r="E382" s="15" t="str">
        <f t="shared" ref="E382:F382" si="402">IF(ISBLANK(X382), "", "X")</f>
        <v/>
      </c>
      <c r="F382" s="15" t="str">
        <f t="shared" si="402"/>
        <v>X</v>
      </c>
      <c r="G382" s="24" t="s">
        <v>2328</v>
      </c>
      <c r="H382" s="24"/>
      <c r="I382" s="24" t="s">
        <v>902</v>
      </c>
      <c r="J382" s="24"/>
      <c r="K382" s="15"/>
      <c r="L382" s="15"/>
      <c r="M382" s="15"/>
      <c r="N382" s="22"/>
      <c r="O382" s="22"/>
      <c r="P382" s="15" t="s">
        <v>54</v>
      </c>
      <c r="Q382" s="22"/>
      <c r="R382" s="76"/>
      <c r="S382" s="76"/>
      <c r="T382" s="76"/>
      <c r="U382" s="76"/>
      <c r="V382" s="24"/>
      <c r="W382" s="24"/>
      <c r="X382" s="24"/>
      <c r="Y382" s="31" t="s">
        <v>2329</v>
      </c>
      <c r="Z382" s="24" t="s">
        <v>2330</v>
      </c>
      <c r="AA382" s="24" t="s">
        <v>2331</v>
      </c>
      <c r="AB382" s="24" t="s">
        <v>58</v>
      </c>
      <c r="AC382" s="38" t="s">
        <v>2332</v>
      </c>
      <c r="AD382" s="24"/>
      <c r="AE382" s="24"/>
      <c r="AF382" s="22"/>
      <c r="AG382" s="22"/>
      <c r="AH382" s="22"/>
      <c r="AI382" s="22"/>
      <c r="AJ382" s="23"/>
      <c r="AK382" s="24"/>
      <c r="AL382" s="24"/>
      <c r="AM382" s="24"/>
      <c r="AN382" s="24"/>
      <c r="AO382" s="22"/>
      <c r="AP382" s="65">
        <v>41911</v>
      </c>
    </row>
    <row r="383" spans="1:43" ht="20.25" customHeight="1">
      <c r="A383" s="13" t="str">
        <f t="shared" si="373"/>
        <v/>
      </c>
      <c r="B383" s="14" t="s">
        <v>801</v>
      </c>
      <c r="C383" s="13"/>
      <c r="D383" s="15" t="str">
        <f t="shared" si="396"/>
        <v>X</v>
      </c>
      <c r="E383" s="15" t="str">
        <f t="shared" ref="E383:F383" si="403">IF(ISBLANK(X383), "", "X")</f>
        <v>X</v>
      </c>
      <c r="F383" s="15" t="str">
        <f t="shared" si="403"/>
        <v/>
      </c>
      <c r="G383" s="24" t="s">
        <v>2333</v>
      </c>
      <c r="H383" s="24"/>
      <c r="I383" s="24" t="s">
        <v>586</v>
      </c>
      <c r="J383" s="24"/>
      <c r="K383" s="15"/>
      <c r="L383" s="15"/>
      <c r="M383" s="15"/>
      <c r="N383" s="22"/>
      <c r="O383" s="22"/>
      <c r="P383" s="15" t="s">
        <v>54</v>
      </c>
      <c r="Q383" s="22" t="s">
        <v>95</v>
      </c>
      <c r="R383" s="79"/>
      <c r="S383" s="79"/>
      <c r="T383" s="79"/>
      <c r="U383" s="79"/>
      <c r="V383" s="24" t="s">
        <v>804</v>
      </c>
      <c r="W383" s="24" t="s">
        <v>801</v>
      </c>
      <c r="X383" s="24" t="s">
        <v>2334</v>
      </c>
      <c r="Y383" s="45"/>
      <c r="Z383" s="24"/>
      <c r="AA383" s="24"/>
      <c r="AB383" s="24"/>
      <c r="AC383" s="38"/>
      <c r="AD383" s="24"/>
      <c r="AE383" s="24" t="s">
        <v>2335</v>
      </c>
      <c r="AF383" s="22"/>
      <c r="AG383" s="22" t="s">
        <v>2336</v>
      </c>
      <c r="AH383" s="22" t="s">
        <v>642</v>
      </c>
      <c r="AI383" s="22" t="s">
        <v>58</v>
      </c>
      <c r="AJ383" s="23" t="s">
        <v>2337</v>
      </c>
      <c r="AK383" s="24"/>
      <c r="AL383" s="24"/>
      <c r="AM383" s="24"/>
      <c r="AN383" s="38"/>
      <c r="AO383" s="22"/>
      <c r="AP383" s="14"/>
    </row>
    <row r="384" spans="1:43" ht="20.25" customHeight="1">
      <c r="A384" s="13" t="str">
        <f t="shared" si="373"/>
        <v/>
      </c>
      <c r="B384" s="14"/>
      <c r="C384" s="13"/>
      <c r="D384" s="15" t="str">
        <f t="shared" si="396"/>
        <v>X</v>
      </c>
      <c r="E384" s="15" t="str">
        <f t="shared" ref="E384:F384" si="404">IF(ISBLANK(X384), "", "X")</f>
        <v/>
      </c>
      <c r="F384" s="15" t="str">
        <f t="shared" si="404"/>
        <v>X</v>
      </c>
      <c r="G384" s="24" t="s">
        <v>2338</v>
      </c>
      <c r="H384" s="24"/>
      <c r="I384" s="24" t="s">
        <v>2339</v>
      </c>
      <c r="J384" s="24"/>
      <c r="K384" s="15"/>
      <c r="L384" s="15" t="s">
        <v>54</v>
      </c>
      <c r="M384" s="15"/>
      <c r="N384" s="22"/>
      <c r="O384" s="22"/>
      <c r="P384" s="15"/>
      <c r="Q384" s="22"/>
      <c r="R384" s="76"/>
      <c r="S384" s="76"/>
      <c r="T384" s="76"/>
      <c r="U384" s="76"/>
      <c r="V384" s="24"/>
      <c r="W384" s="24"/>
      <c r="X384" s="24"/>
      <c r="Y384" s="31" t="s">
        <v>2340</v>
      </c>
      <c r="Z384" s="24" t="s">
        <v>2341</v>
      </c>
      <c r="AA384" s="24" t="s">
        <v>185</v>
      </c>
      <c r="AB384" s="24" t="s">
        <v>186</v>
      </c>
      <c r="AC384" s="38" t="s">
        <v>2342</v>
      </c>
      <c r="AD384" s="24"/>
      <c r="AE384" s="24"/>
      <c r="AF384" s="22"/>
      <c r="AG384" s="22"/>
      <c r="AH384" s="22"/>
      <c r="AI384" s="22"/>
      <c r="AJ384" s="23"/>
      <c r="AK384" s="24"/>
      <c r="AL384" s="24"/>
      <c r="AM384" s="24"/>
      <c r="AN384" s="24"/>
      <c r="AO384" s="22"/>
      <c r="AP384" s="65">
        <v>41912</v>
      </c>
    </row>
    <row r="385" spans="1:42" ht="20.25" customHeight="1">
      <c r="A385" s="13" t="str">
        <f t="shared" si="373"/>
        <v/>
      </c>
      <c r="B385" s="26"/>
      <c r="C385" s="27"/>
      <c r="D385" s="15" t="str">
        <f t="shared" si="396"/>
        <v>X</v>
      </c>
      <c r="E385" s="15" t="str">
        <f t="shared" ref="E385:F385" si="405">IF(ISBLANK(X385), "", "X")</f>
        <v/>
      </c>
      <c r="F385" s="15" t="str">
        <f t="shared" si="405"/>
        <v>X</v>
      </c>
      <c r="G385" s="45" t="s">
        <v>2343</v>
      </c>
      <c r="H385" s="45"/>
      <c r="I385" s="45" t="s">
        <v>1784</v>
      </c>
      <c r="J385" s="45"/>
      <c r="K385" s="80"/>
      <c r="L385" s="80"/>
      <c r="M385" s="80" t="s">
        <v>54</v>
      </c>
      <c r="N385" s="33" t="s">
        <v>94</v>
      </c>
      <c r="O385" s="33"/>
      <c r="P385" s="80"/>
      <c r="Q385" s="33"/>
      <c r="R385" s="81" t="s">
        <v>64</v>
      </c>
      <c r="S385" s="81" t="s">
        <v>65</v>
      </c>
      <c r="T385" s="81"/>
      <c r="U385" s="81"/>
      <c r="V385" s="45"/>
      <c r="W385" s="45"/>
      <c r="X385" s="45"/>
      <c r="Y385" s="31" t="s">
        <v>2344</v>
      </c>
      <c r="Z385" s="45" t="s">
        <v>2345</v>
      </c>
      <c r="AA385" s="45" t="s">
        <v>397</v>
      </c>
      <c r="AB385" s="45" t="s">
        <v>58</v>
      </c>
      <c r="AC385" s="75" t="s">
        <v>452</v>
      </c>
      <c r="AD385" s="24"/>
      <c r="AE385" s="24"/>
      <c r="AF385" s="22"/>
      <c r="AG385" s="22"/>
      <c r="AH385" s="22"/>
      <c r="AI385" s="22"/>
      <c r="AJ385" s="23"/>
      <c r="AK385" s="24" t="s">
        <v>2346</v>
      </c>
      <c r="AL385" s="24" t="s">
        <v>473</v>
      </c>
      <c r="AM385" s="24" t="s">
        <v>256</v>
      </c>
      <c r="AN385" s="24">
        <v>61614</v>
      </c>
      <c r="AO385" s="22"/>
      <c r="AP385" s="14"/>
    </row>
    <row r="386" spans="1:42" ht="20.25" customHeight="1">
      <c r="A386" s="13" t="str">
        <f t="shared" si="373"/>
        <v/>
      </c>
      <c r="B386" s="14" t="s">
        <v>2347</v>
      </c>
      <c r="C386" s="13"/>
      <c r="D386" s="15" t="str">
        <f t="shared" si="396"/>
        <v>X</v>
      </c>
      <c r="E386" s="15" t="str">
        <f t="shared" ref="E386:F386" si="406">IF(ISBLANK(X386), "", "X")</f>
        <v/>
      </c>
      <c r="F386" s="15" t="str">
        <f t="shared" si="406"/>
        <v>X</v>
      </c>
      <c r="G386" s="24" t="s">
        <v>2348</v>
      </c>
      <c r="H386" s="24"/>
      <c r="I386" s="24" t="s">
        <v>2349</v>
      </c>
      <c r="J386" s="24"/>
      <c r="K386" s="15"/>
      <c r="L386" s="15"/>
      <c r="M386" s="15" t="s">
        <v>54</v>
      </c>
      <c r="N386" s="22" t="s">
        <v>109</v>
      </c>
      <c r="O386" s="22"/>
      <c r="P386" s="15"/>
      <c r="Q386" s="22"/>
      <c r="R386" s="79"/>
      <c r="S386" s="79"/>
      <c r="T386" s="79">
        <v>41091</v>
      </c>
      <c r="U386" s="79">
        <v>41455</v>
      </c>
      <c r="V386" s="24"/>
      <c r="W386" s="24"/>
      <c r="X386" s="24"/>
      <c r="Y386" s="31" t="s">
        <v>2350</v>
      </c>
      <c r="Z386" s="24" t="s">
        <v>2351</v>
      </c>
      <c r="AA386" s="24" t="s">
        <v>2352</v>
      </c>
      <c r="AB386" s="24" t="s">
        <v>154</v>
      </c>
      <c r="AC386" s="38" t="s">
        <v>2353</v>
      </c>
      <c r="AD386" s="24"/>
      <c r="AE386" s="24" t="s">
        <v>2354</v>
      </c>
      <c r="AF386" s="22"/>
      <c r="AG386" s="22"/>
      <c r="AH386" s="22"/>
      <c r="AI386" s="22"/>
      <c r="AJ386" s="23"/>
      <c r="AK386" s="24"/>
      <c r="AL386" s="24"/>
      <c r="AM386" s="24"/>
      <c r="AN386" s="38"/>
      <c r="AO386" s="22"/>
      <c r="AP386" s="14"/>
    </row>
    <row r="387" spans="1:42" ht="20.25" hidden="1" customHeight="1">
      <c r="A387" s="13" t="str">
        <f t="shared" si="373"/>
        <v/>
      </c>
      <c r="B387" s="26"/>
      <c r="C387" s="27"/>
      <c r="D387" s="15" t="str">
        <f t="shared" si="396"/>
        <v/>
      </c>
      <c r="E387" s="15" t="str">
        <f t="shared" ref="E387:F387" si="407">IF(ISBLANK(X387), "", "X")</f>
        <v/>
      </c>
      <c r="F387" s="15" t="str">
        <f t="shared" si="407"/>
        <v/>
      </c>
      <c r="G387" s="45" t="s">
        <v>2355</v>
      </c>
      <c r="H387" s="45"/>
      <c r="I387" s="45" t="s">
        <v>2356</v>
      </c>
      <c r="J387" s="45"/>
      <c r="K387" s="80"/>
      <c r="L387" s="80"/>
      <c r="M387" s="80" t="s">
        <v>54</v>
      </c>
      <c r="N387" s="33" t="s">
        <v>190</v>
      </c>
      <c r="O387" s="33"/>
      <c r="P387" s="80"/>
      <c r="Q387" s="33"/>
      <c r="R387" s="81" t="s">
        <v>64</v>
      </c>
      <c r="S387" s="81" t="s">
        <v>65</v>
      </c>
      <c r="T387" s="81"/>
      <c r="U387" s="81"/>
      <c r="V387" s="45"/>
      <c r="W387" s="45"/>
      <c r="X387" s="45"/>
      <c r="Y387" s="45"/>
      <c r="Z387" s="45" t="s">
        <v>2357</v>
      </c>
      <c r="AA387" s="45" t="s">
        <v>69</v>
      </c>
      <c r="AB387" s="45" t="s">
        <v>58</v>
      </c>
      <c r="AC387" s="75" t="s">
        <v>1063</v>
      </c>
      <c r="AD387" s="24"/>
      <c r="AE387" s="24"/>
      <c r="AF387" s="22"/>
      <c r="AG387" s="22"/>
      <c r="AH387" s="22"/>
      <c r="AI387" s="22"/>
      <c r="AJ387" s="23"/>
      <c r="AK387" s="24" t="s">
        <v>2358</v>
      </c>
      <c r="AL387" s="24" t="s">
        <v>2359</v>
      </c>
      <c r="AM387" s="24" t="s">
        <v>154</v>
      </c>
      <c r="AN387" s="24">
        <v>33767</v>
      </c>
      <c r="AO387" s="22"/>
      <c r="AP387" s="37">
        <v>41912</v>
      </c>
    </row>
    <row r="388" spans="1:42" ht="20.25" customHeight="1">
      <c r="A388" s="13" t="str">
        <f t="shared" si="373"/>
        <v/>
      </c>
      <c r="B388" s="26"/>
      <c r="C388" s="27"/>
      <c r="D388" s="15" t="str">
        <f t="shared" si="396"/>
        <v>X</v>
      </c>
      <c r="E388" s="15" t="str">
        <f t="shared" ref="E388:F388" si="408">IF(ISBLANK(X388), "", "X")</f>
        <v/>
      </c>
      <c r="F388" s="15" t="str">
        <f t="shared" si="408"/>
        <v>X</v>
      </c>
      <c r="G388" s="45" t="s">
        <v>2360</v>
      </c>
      <c r="H388" s="45"/>
      <c r="I388" s="45" t="s">
        <v>128</v>
      </c>
      <c r="J388" s="45"/>
      <c r="K388" s="80"/>
      <c r="L388" s="80" t="s">
        <v>54</v>
      </c>
      <c r="M388" s="80" t="s">
        <v>54</v>
      </c>
      <c r="N388" s="33" t="s">
        <v>94</v>
      </c>
      <c r="O388" s="33"/>
      <c r="P388" s="80"/>
      <c r="Q388" s="33"/>
      <c r="R388" s="81">
        <v>35977</v>
      </c>
      <c r="S388" s="81" t="s">
        <v>251</v>
      </c>
      <c r="T388" s="81"/>
      <c r="U388" s="81"/>
      <c r="V388" s="45" t="s">
        <v>2361</v>
      </c>
      <c r="W388" s="45" t="s">
        <v>221</v>
      </c>
      <c r="X388" s="45"/>
      <c r="Y388" s="31" t="s">
        <v>2362</v>
      </c>
      <c r="Z388" s="45" t="s">
        <v>2363</v>
      </c>
      <c r="AA388" s="45" t="s">
        <v>69</v>
      </c>
      <c r="AB388" s="45" t="s">
        <v>58</v>
      </c>
      <c r="AC388" s="75" t="s">
        <v>70</v>
      </c>
      <c r="AD388" s="24"/>
      <c r="AE388" s="24"/>
      <c r="AF388" s="22"/>
      <c r="AG388" s="22"/>
      <c r="AH388" s="22"/>
      <c r="AI388" s="22"/>
      <c r="AJ388" s="23"/>
      <c r="AK388" s="24"/>
      <c r="AL388" s="24"/>
      <c r="AM388" s="24"/>
      <c r="AN388" s="24"/>
      <c r="AO388" s="22"/>
      <c r="AP388" s="14"/>
    </row>
    <row r="389" spans="1:42" ht="20.25" customHeight="1">
      <c r="A389" s="13" t="str">
        <f t="shared" si="373"/>
        <v/>
      </c>
      <c r="B389" s="26"/>
      <c r="C389" s="27"/>
      <c r="D389" s="15" t="str">
        <f t="shared" si="396"/>
        <v>X</v>
      </c>
      <c r="E389" s="15" t="str">
        <f t="shared" ref="E389:F389" si="409">IF(ISBLANK(X389), "", "X")</f>
        <v/>
      </c>
      <c r="F389" s="15" t="str">
        <f t="shared" si="409"/>
        <v>X</v>
      </c>
      <c r="G389" s="45" t="s">
        <v>2364</v>
      </c>
      <c r="H389" s="45"/>
      <c r="I389" s="45" t="s">
        <v>2365</v>
      </c>
      <c r="J389" s="45"/>
      <c r="K389" s="80"/>
      <c r="L389" s="80" t="s">
        <v>54</v>
      </c>
      <c r="M389" s="80" t="s">
        <v>54</v>
      </c>
      <c r="N389" s="33" t="s">
        <v>94</v>
      </c>
      <c r="O389" s="33"/>
      <c r="P389" s="80"/>
      <c r="Q389" s="33"/>
      <c r="R389" s="81" t="s">
        <v>2176</v>
      </c>
      <c r="S389" s="81" t="s">
        <v>528</v>
      </c>
      <c r="T389" s="81"/>
      <c r="U389" s="81"/>
      <c r="V389" s="45" t="s">
        <v>2366</v>
      </c>
      <c r="W389" s="45" t="s">
        <v>221</v>
      </c>
      <c r="X389" s="45"/>
      <c r="Y389" s="45" t="s">
        <v>2367</v>
      </c>
      <c r="Z389" s="45" t="s">
        <v>2368</v>
      </c>
      <c r="AA389" s="45" t="s">
        <v>770</v>
      </c>
      <c r="AB389" s="45" t="s">
        <v>58</v>
      </c>
      <c r="AC389" s="75" t="s">
        <v>2369</v>
      </c>
      <c r="AD389" s="24"/>
      <c r="AE389" s="24"/>
      <c r="AF389" s="22"/>
      <c r="AG389" s="22"/>
      <c r="AH389" s="22"/>
      <c r="AI389" s="22"/>
      <c r="AJ389" s="23"/>
      <c r="AK389" s="24" t="s">
        <v>2370</v>
      </c>
      <c r="AL389" s="24" t="s">
        <v>770</v>
      </c>
      <c r="AM389" s="24" t="s">
        <v>58</v>
      </c>
      <c r="AN389" s="24">
        <v>54501</v>
      </c>
      <c r="AO389" s="22"/>
      <c r="AP389" s="14"/>
    </row>
    <row r="390" spans="1:42" ht="20.25" customHeight="1">
      <c r="A390" s="13"/>
      <c r="B390" s="14"/>
      <c r="C390" s="13"/>
      <c r="D390" s="15" t="str">
        <f t="shared" si="396"/>
        <v>X</v>
      </c>
      <c r="E390" s="15" t="str">
        <f t="shared" ref="E390:F390" si="410">IF(ISBLANK(X390), "", "X")</f>
        <v>X</v>
      </c>
      <c r="F390" s="15" t="str">
        <f t="shared" si="410"/>
        <v/>
      </c>
      <c r="G390" s="24" t="s">
        <v>2371</v>
      </c>
      <c r="H390" s="24"/>
      <c r="I390" s="24" t="s">
        <v>706</v>
      </c>
      <c r="J390" s="24"/>
      <c r="K390" s="15"/>
      <c r="L390" s="15" t="s">
        <v>54</v>
      </c>
      <c r="M390" s="15" t="s">
        <v>54</v>
      </c>
      <c r="N390" s="22"/>
      <c r="O390" s="22"/>
      <c r="P390" s="15"/>
      <c r="Q390" s="22"/>
      <c r="R390" s="76"/>
      <c r="S390" s="76"/>
      <c r="T390" s="76"/>
      <c r="U390" s="76"/>
      <c r="V390" s="24"/>
      <c r="W390" s="24"/>
      <c r="X390" s="31" t="s">
        <v>2372</v>
      </c>
      <c r="Y390" s="24"/>
      <c r="Z390" s="24" t="s">
        <v>2373</v>
      </c>
      <c r="AA390" s="24" t="s">
        <v>357</v>
      </c>
      <c r="AB390" s="24" t="s">
        <v>358</v>
      </c>
      <c r="AC390" s="38" t="s">
        <v>2374</v>
      </c>
      <c r="AD390" s="24"/>
      <c r="AE390" s="24"/>
      <c r="AF390" s="22"/>
      <c r="AG390" s="22"/>
      <c r="AH390" s="22"/>
      <c r="AI390" s="22"/>
      <c r="AJ390" s="23"/>
      <c r="AK390" s="24"/>
      <c r="AL390" s="24"/>
      <c r="AM390" s="24"/>
      <c r="AN390" s="24"/>
      <c r="AO390" s="22"/>
      <c r="AP390" s="14"/>
    </row>
    <row r="391" spans="1:42" ht="20.25" customHeight="1">
      <c r="A391" s="13" t="str">
        <f t="shared" ref="A391:A395" si="411">IF(COUNTIF($G$3:$G$472,G391)&gt;1,"Duplicate","")</f>
        <v/>
      </c>
      <c r="B391" s="26"/>
      <c r="C391" s="27"/>
      <c r="D391" s="15" t="str">
        <f t="shared" si="396"/>
        <v>X</v>
      </c>
      <c r="E391" s="15" t="str">
        <f t="shared" ref="E391:F391" si="412">IF(ISBLANK(X391), "", "X")</f>
        <v/>
      </c>
      <c r="F391" s="15" t="str">
        <f t="shared" si="412"/>
        <v>X</v>
      </c>
      <c r="G391" s="45" t="s">
        <v>2375</v>
      </c>
      <c r="H391" s="45"/>
      <c r="I391" s="45" t="s">
        <v>420</v>
      </c>
      <c r="J391" s="45"/>
      <c r="K391" s="80"/>
      <c r="L391" s="80" t="s">
        <v>54</v>
      </c>
      <c r="M391" s="80" t="s">
        <v>54</v>
      </c>
      <c r="N391" s="33" t="s">
        <v>774</v>
      </c>
      <c r="O391" s="33"/>
      <c r="P391" s="80"/>
      <c r="Q391" s="33"/>
      <c r="R391" s="81">
        <v>37073</v>
      </c>
      <c r="S391" s="81" t="s">
        <v>65</v>
      </c>
      <c r="T391" s="81"/>
      <c r="U391" s="81"/>
      <c r="V391" s="45"/>
      <c r="W391" s="45"/>
      <c r="X391" s="45"/>
      <c r="Y391" s="45" t="s">
        <v>2376</v>
      </c>
      <c r="Z391" s="45" t="s">
        <v>2377</v>
      </c>
      <c r="AA391" s="45" t="s">
        <v>1658</v>
      </c>
      <c r="AB391" s="45" t="s">
        <v>246</v>
      </c>
      <c r="AC391" s="75" t="s">
        <v>1661</v>
      </c>
      <c r="AD391" s="24"/>
      <c r="AE391" s="24"/>
      <c r="AF391" s="22"/>
      <c r="AG391" s="22"/>
      <c r="AH391" s="22"/>
      <c r="AI391" s="22"/>
      <c r="AJ391" s="23"/>
      <c r="AK391" s="24"/>
      <c r="AL391" s="24"/>
      <c r="AM391" s="24"/>
      <c r="AN391" s="24"/>
      <c r="AO391" s="22"/>
      <c r="AP391" s="14"/>
    </row>
    <row r="392" spans="1:42" ht="20.25" customHeight="1">
      <c r="A392" s="13" t="str">
        <f t="shared" si="411"/>
        <v/>
      </c>
      <c r="B392" s="26"/>
      <c r="C392" s="27"/>
      <c r="D392" s="15" t="str">
        <f t="shared" si="396"/>
        <v>X</v>
      </c>
      <c r="E392" s="15" t="str">
        <f t="shared" ref="E392:F392" si="413">IF(ISBLANK(X392), "", "X")</f>
        <v>X</v>
      </c>
      <c r="F392" s="15" t="str">
        <f t="shared" si="413"/>
        <v/>
      </c>
      <c r="G392" s="45" t="s">
        <v>2378</v>
      </c>
      <c r="H392" s="45"/>
      <c r="I392" s="45" t="s">
        <v>259</v>
      </c>
      <c r="J392" s="45"/>
      <c r="K392" s="80"/>
      <c r="L392" s="80"/>
      <c r="M392" s="80" t="s">
        <v>54</v>
      </c>
      <c r="N392" s="33" t="s">
        <v>190</v>
      </c>
      <c r="O392" s="33"/>
      <c r="P392" s="80"/>
      <c r="Q392" s="33"/>
      <c r="R392" s="81" t="s">
        <v>352</v>
      </c>
      <c r="S392" s="81" t="s">
        <v>353</v>
      </c>
      <c r="T392" s="81"/>
      <c r="U392" s="81"/>
      <c r="V392" s="45"/>
      <c r="W392" s="45"/>
      <c r="X392" s="45" t="s">
        <v>2379</v>
      </c>
      <c r="Y392" s="45"/>
      <c r="Z392" s="45" t="s">
        <v>2380</v>
      </c>
      <c r="AA392" s="45" t="s">
        <v>69</v>
      </c>
      <c r="AB392" s="45" t="s">
        <v>58</v>
      </c>
      <c r="AC392" s="75" t="s">
        <v>1063</v>
      </c>
      <c r="AD392" s="24"/>
      <c r="AE392" s="24"/>
      <c r="AF392" s="22"/>
      <c r="AG392" s="22"/>
      <c r="AH392" s="22"/>
      <c r="AI392" s="22"/>
      <c r="AJ392" s="23"/>
      <c r="AK392" s="24" t="s">
        <v>2381</v>
      </c>
      <c r="AL392" s="24" t="s">
        <v>2382</v>
      </c>
      <c r="AM392" s="24" t="s">
        <v>976</v>
      </c>
      <c r="AN392" s="24">
        <v>97128</v>
      </c>
      <c r="AO392" s="22"/>
      <c r="AP392" s="14"/>
    </row>
    <row r="393" spans="1:42" ht="20.25" customHeight="1">
      <c r="A393" s="13" t="str">
        <f t="shared" si="411"/>
        <v/>
      </c>
      <c r="B393" s="14"/>
      <c r="C393" s="13"/>
      <c r="D393" s="15" t="str">
        <f t="shared" si="396"/>
        <v>X</v>
      </c>
      <c r="E393" s="15" t="str">
        <f t="shared" ref="E393:F393" si="414">IF(ISBLANK(X393), "", "X")</f>
        <v/>
      </c>
      <c r="F393" s="15" t="str">
        <f t="shared" si="414"/>
        <v>X</v>
      </c>
      <c r="G393" s="24" t="s">
        <v>2383</v>
      </c>
      <c r="H393" s="24"/>
      <c r="I393" s="24" t="s">
        <v>2384</v>
      </c>
      <c r="J393" s="24"/>
      <c r="K393" s="15"/>
      <c r="L393" s="15" t="s">
        <v>54</v>
      </c>
      <c r="M393" s="15" t="s">
        <v>54</v>
      </c>
      <c r="N393" s="22" t="s">
        <v>85</v>
      </c>
      <c r="O393" s="22"/>
      <c r="P393" s="15"/>
      <c r="Q393" s="22"/>
      <c r="R393" s="79">
        <v>39601</v>
      </c>
      <c r="S393" s="79">
        <v>41090</v>
      </c>
      <c r="T393" s="79">
        <v>41091</v>
      </c>
      <c r="U393" s="79">
        <v>41455</v>
      </c>
      <c r="V393" s="24"/>
      <c r="W393" s="24"/>
      <c r="X393" s="24"/>
      <c r="Y393" s="24" t="s">
        <v>2385</v>
      </c>
      <c r="Z393" s="24" t="s">
        <v>2385</v>
      </c>
      <c r="AA393" s="24" t="s">
        <v>2386</v>
      </c>
      <c r="AB393" s="24"/>
      <c r="AC393" s="38"/>
      <c r="AD393" s="24"/>
      <c r="AE393" s="24"/>
      <c r="AF393" s="22"/>
      <c r="AG393" s="22"/>
      <c r="AH393" s="22"/>
      <c r="AI393" s="22"/>
      <c r="AJ393" s="23"/>
      <c r="AK393" s="24"/>
      <c r="AL393" s="24"/>
      <c r="AM393" s="24"/>
      <c r="AN393" s="24"/>
      <c r="AO393" s="22"/>
      <c r="AP393" s="14"/>
    </row>
    <row r="394" spans="1:42" ht="20.25" customHeight="1">
      <c r="A394" s="13" t="str">
        <f t="shared" si="411"/>
        <v/>
      </c>
      <c r="B394" s="14"/>
      <c r="C394" s="13"/>
      <c r="D394" s="15" t="str">
        <f t="shared" si="396"/>
        <v>X</v>
      </c>
      <c r="E394" s="15" t="str">
        <f t="shared" ref="E394:F394" si="415">IF(ISBLANK(X394), "", "X")</f>
        <v/>
      </c>
      <c r="F394" s="15" t="str">
        <f t="shared" si="415"/>
        <v>X</v>
      </c>
      <c r="G394" s="24" t="s">
        <v>2387</v>
      </c>
      <c r="H394" s="24"/>
      <c r="I394" s="24" t="s">
        <v>2388</v>
      </c>
      <c r="J394" s="24"/>
      <c r="K394" s="15"/>
      <c r="L394" s="15"/>
      <c r="M394" s="15"/>
      <c r="N394" s="22"/>
      <c r="O394" s="22"/>
      <c r="P394" s="15" t="s">
        <v>54</v>
      </c>
      <c r="Q394" s="22"/>
      <c r="R394" s="76"/>
      <c r="S394" s="76"/>
      <c r="T394" s="76"/>
      <c r="U394" s="76"/>
      <c r="V394" s="24"/>
      <c r="W394" s="24"/>
      <c r="X394" s="24"/>
      <c r="Y394" s="31" t="s">
        <v>2389</v>
      </c>
      <c r="Z394" s="24" t="s">
        <v>2390</v>
      </c>
      <c r="AA394" s="24" t="s">
        <v>1606</v>
      </c>
      <c r="AB394" s="24" t="s">
        <v>246</v>
      </c>
      <c r="AC394" s="38" t="s">
        <v>2391</v>
      </c>
      <c r="AD394" s="24"/>
      <c r="AE394" s="24"/>
      <c r="AF394" s="22"/>
      <c r="AG394" s="22"/>
      <c r="AH394" s="22"/>
      <c r="AI394" s="22"/>
      <c r="AJ394" s="23"/>
      <c r="AK394" s="24"/>
      <c r="AL394" s="24"/>
      <c r="AM394" s="24"/>
      <c r="AN394" s="24"/>
      <c r="AO394" s="22"/>
      <c r="AP394" s="14"/>
    </row>
    <row r="395" spans="1:42" ht="20.25" customHeight="1">
      <c r="A395" s="13" t="str">
        <f t="shared" si="411"/>
        <v/>
      </c>
      <c r="B395" s="14"/>
      <c r="C395" s="13"/>
      <c r="D395" s="15" t="str">
        <f t="shared" si="396"/>
        <v>X</v>
      </c>
      <c r="E395" s="15" t="str">
        <f t="shared" ref="E395:F395" si="416">IF(ISBLANK(X395), "", "X")</f>
        <v/>
      </c>
      <c r="F395" s="15" t="str">
        <f t="shared" si="416"/>
        <v>X</v>
      </c>
      <c r="G395" s="24" t="s">
        <v>2392</v>
      </c>
      <c r="H395" s="24"/>
      <c r="I395" s="24" t="s">
        <v>2393</v>
      </c>
      <c r="J395" s="24"/>
      <c r="K395" s="15"/>
      <c r="L395" s="15" t="s">
        <v>54</v>
      </c>
      <c r="M395" s="15"/>
      <c r="N395" s="22"/>
      <c r="O395" s="22"/>
      <c r="P395" s="15"/>
      <c r="Q395" s="22"/>
      <c r="R395" s="76"/>
      <c r="S395" s="76"/>
      <c r="T395" s="76"/>
      <c r="U395" s="76"/>
      <c r="V395" s="24"/>
      <c r="W395" s="24"/>
      <c r="X395" s="24"/>
      <c r="Y395" s="31" t="s">
        <v>2394</v>
      </c>
      <c r="Z395" s="24" t="s">
        <v>2395</v>
      </c>
      <c r="AA395" s="24" t="s">
        <v>79</v>
      </c>
      <c r="AB395" s="24" t="s">
        <v>80</v>
      </c>
      <c r="AC395" s="38" t="s">
        <v>2396</v>
      </c>
      <c r="AD395" s="24"/>
      <c r="AE395" s="24"/>
      <c r="AF395" s="22"/>
      <c r="AG395" s="22"/>
      <c r="AH395" s="22"/>
      <c r="AI395" s="22"/>
      <c r="AJ395" s="23"/>
      <c r="AK395" s="24"/>
      <c r="AL395" s="24"/>
      <c r="AM395" s="24"/>
      <c r="AN395" s="24"/>
      <c r="AO395" s="22"/>
      <c r="AP395" s="14"/>
    </row>
    <row r="396" spans="1:42" ht="20.25" customHeight="1">
      <c r="A396" s="13"/>
      <c r="B396" s="14" t="s">
        <v>2397</v>
      </c>
      <c r="C396" s="13"/>
      <c r="D396" s="15" t="str">
        <f t="shared" si="396"/>
        <v>X</v>
      </c>
      <c r="E396" s="15" t="str">
        <f t="shared" ref="E396:F396" si="417">IF(ISBLANK(X396), "", "X")</f>
        <v/>
      </c>
      <c r="F396" s="15" t="str">
        <f t="shared" si="417"/>
        <v>X</v>
      </c>
      <c r="G396" s="24" t="s">
        <v>2398</v>
      </c>
      <c r="H396" s="24"/>
      <c r="I396" s="24" t="s">
        <v>2399</v>
      </c>
      <c r="J396" s="24"/>
      <c r="K396" s="15"/>
      <c r="L396" s="15"/>
      <c r="M396" s="15"/>
      <c r="N396" s="22"/>
      <c r="O396" s="22"/>
      <c r="P396" s="15"/>
      <c r="Q396" s="22"/>
      <c r="R396" s="79"/>
      <c r="S396" s="79"/>
      <c r="T396" s="79"/>
      <c r="U396" s="79"/>
      <c r="V396" s="24"/>
      <c r="W396" s="24"/>
      <c r="X396" s="24"/>
      <c r="Y396" s="24" t="s">
        <v>2400</v>
      </c>
      <c r="Z396" s="24"/>
      <c r="AA396" s="24"/>
      <c r="AB396" s="24"/>
      <c r="AC396" s="38"/>
      <c r="AD396" s="24"/>
      <c r="AE396" s="24"/>
      <c r="AF396" s="22"/>
      <c r="AG396" s="22"/>
      <c r="AH396" s="22"/>
      <c r="AI396" s="22"/>
      <c r="AJ396" s="23"/>
      <c r="AK396" s="24"/>
      <c r="AL396" s="24"/>
      <c r="AM396" s="24"/>
      <c r="AN396" s="38"/>
      <c r="AO396" s="22"/>
      <c r="AP396" s="14"/>
    </row>
    <row r="397" spans="1:42" ht="20.25" hidden="1" customHeight="1">
      <c r="A397" s="13" t="str">
        <f t="shared" ref="A397:A398" si="418">IF(COUNTIF($G$3:$G$472,G397)&gt;1,"Duplicate","")</f>
        <v/>
      </c>
      <c r="B397" s="14"/>
      <c r="C397" s="13"/>
      <c r="D397" s="15" t="str">
        <f t="shared" si="396"/>
        <v/>
      </c>
      <c r="E397" s="15" t="str">
        <f t="shared" ref="E397:F397" si="419">IF(ISBLANK(X397), "", "X")</f>
        <v/>
      </c>
      <c r="F397" s="15" t="str">
        <f t="shared" si="419"/>
        <v/>
      </c>
      <c r="G397" s="24" t="s">
        <v>2401</v>
      </c>
      <c r="H397" s="24"/>
      <c r="I397" s="24" t="s">
        <v>2402</v>
      </c>
      <c r="J397" s="24"/>
      <c r="K397" s="15"/>
      <c r="L397" s="15"/>
      <c r="M397" s="15"/>
      <c r="N397" s="22"/>
      <c r="O397" s="22"/>
      <c r="P397" s="15" t="s">
        <v>54</v>
      </c>
      <c r="Q397" s="22" t="s">
        <v>536</v>
      </c>
      <c r="R397" s="79"/>
      <c r="S397" s="79"/>
      <c r="T397" s="79"/>
      <c r="U397" s="79"/>
      <c r="V397" s="74" t="s">
        <v>2403</v>
      </c>
      <c r="W397" s="24"/>
      <c r="X397" s="24"/>
      <c r="Y397" s="45"/>
      <c r="Z397" s="24"/>
      <c r="AA397" s="24"/>
      <c r="AB397" s="24"/>
      <c r="AC397" s="38"/>
      <c r="AD397" s="24"/>
      <c r="AE397" s="24" t="s">
        <v>2404</v>
      </c>
      <c r="AF397" s="22"/>
      <c r="AG397" s="36" t="s">
        <v>2405</v>
      </c>
      <c r="AH397" s="22" t="s">
        <v>69</v>
      </c>
      <c r="AI397" s="22" t="s">
        <v>58</v>
      </c>
      <c r="AJ397" s="23" t="s">
        <v>504</v>
      </c>
      <c r="AK397" s="24"/>
      <c r="AL397" s="24"/>
      <c r="AM397" s="24"/>
      <c r="AN397" s="38"/>
      <c r="AO397" s="22"/>
      <c r="AP397" s="14"/>
    </row>
    <row r="398" spans="1:42" ht="20.25" customHeight="1">
      <c r="A398" s="13" t="str">
        <f t="shared" si="418"/>
        <v/>
      </c>
      <c r="B398" s="14"/>
      <c r="C398" s="13"/>
      <c r="D398" s="15" t="str">
        <f t="shared" si="396"/>
        <v>X</v>
      </c>
      <c r="E398" s="15" t="str">
        <f t="shared" ref="E398:F398" si="420">IF(ISBLANK(X398), "", "X")</f>
        <v/>
      </c>
      <c r="F398" s="15" t="str">
        <f t="shared" si="420"/>
        <v>X</v>
      </c>
      <c r="G398" s="24" t="s">
        <v>2406</v>
      </c>
      <c r="H398" s="24"/>
      <c r="I398" s="24" t="s">
        <v>428</v>
      </c>
      <c r="J398" s="24"/>
      <c r="K398" s="15"/>
      <c r="L398" s="15"/>
      <c r="M398" s="15"/>
      <c r="N398" s="22"/>
      <c r="O398" s="22"/>
      <c r="P398" s="15" t="s">
        <v>54</v>
      </c>
      <c r="Q398" s="22"/>
      <c r="R398" s="76"/>
      <c r="S398" s="76"/>
      <c r="T398" s="76"/>
      <c r="U398" s="76"/>
      <c r="V398" s="24"/>
      <c r="W398" s="24"/>
      <c r="X398" s="24"/>
      <c r="Y398" s="24" t="s">
        <v>2407</v>
      </c>
      <c r="Z398" s="24" t="s">
        <v>2408</v>
      </c>
      <c r="AA398" s="24" t="s">
        <v>1237</v>
      </c>
      <c r="AB398" s="24" t="s">
        <v>58</v>
      </c>
      <c r="AC398" s="38" t="s">
        <v>2409</v>
      </c>
      <c r="AD398" s="24"/>
      <c r="AE398" s="24"/>
      <c r="AF398" s="22"/>
      <c r="AG398" s="22"/>
      <c r="AH398" s="22"/>
      <c r="AI398" s="22"/>
      <c r="AJ398" s="23"/>
      <c r="AK398" s="24"/>
      <c r="AL398" s="24"/>
      <c r="AM398" s="24"/>
      <c r="AN398" s="24"/>
      <c r="AO398" s="61" t="str">
        <f>HYPERLINK("https://www.linkedin.com/pub/gale-sisney-md-facr/41/712/434","https://www.linkedin.com/pub/gale-sisney-md-facr/41/712/434")</f>
        <v>https://www.linkedin.com/pub/gale-sisney-md-facr/41/712/434</v>
      </c>
      <c r="AP398" s="65">
        <v>41911</v>
      </c>
    </row>
    <row r="399" spans="1:42" ht="20.25" customHeight="1">
      <c r="A399" s="13"/>
      <c r="B399" s="14"/>
      <c r="C399" s="13"/>
      <c r="D399" s="15" t="str">
        <f t="shared" si="396"/>
        <v>X</v>
      </c>
      <c r="E399" s="15" t="str">
        <f t="shared" ref="E399:F399" si="421">IF(ISBLANK(X399), "", "X")</f>
        <v/>
      </c>
      <c r="F399" s="15" t="str">
        <f t="shared" si="421"/>
        <v>X</v>
      </c>
      <c r="G399" s="24" t="s">
        <v>2410</v>
      </c>
      <c r="H399" s="24"/>
      <c r="I399" s="24" t="s">
        <v>586</v>
      </c>
      <c r="J399" s="24"/>
      <c r="K399" s="15"/>
      <c r="L399" s="15"/>
      <c r="M399" s="15" t="s">
        <v>54</v>
      </c>
      <c r="N399" s="22"/>
      <c r="O399" s="22"/>
      <c r="P399" s="15"/>
      <c r="Q399" s="22"/>
      <c r="R399" s="76"/>
      <c r="S399" s="76"/>
      <c r="T399" s="76"/>
      <c r="U399" s="76"/>
      <c r="V399" s="24"/>
      <c r="W399" s="24"/>
      <c r="X399" s="24"/>
      <c r="Y399" s="31" t="s">
        <v>2411</v>
      </c>
      <c r="Z399" s="24" t="s">
        <v>2412</v>
      </c>
      <c r="AA399" s="24" t="s">
        <v>2413</v>
      </c>
      <c r="AB399" s="24" t="s">
        <v>674</v>
      </c>
      <c r="AC399" s="38" t="s">
        <v>2414</v>
      </c>
      <c r="AD399" s="24"/>
      <c r="AE399" s="24"/>
      <c r="AF399" s="22"/>
      <c r="AG399" s="22"/>
      <c r="AH399" s="22"/>
      <c r="AI399" s="22"/>
      <c r="AJ399" s="23"/>
      <c r="AK399" s="24"/>
      <c r="AL399" s="24"/>
      <c r="AM399" s="24"/>
      <c r="AN399" s="24"/>
      <c r="AO399" s="22"/>
      <c r="AP399" s="14"/>
    </row>
    <row r="400" spans="1:42" ht="20.25" hidden="1" customHeight="1">
      <c r="A400" s="13"/>
      <c r="B400" s="26"/>
      <c r="C400" s="27"/>
      <c r="D400" s="15" t="str">
        <f t="shared" si="396"/>
        <v/>
      </c>
      <c r="E400" s="15" t="str">
        <f t="shared" ref="E400:F400" si="422">IF(ISBLANK(X400), "", "X")</f>
        <v/>
      </c>
      <c r="F400" s="15" t="str">
        <f t="shared" si="422"/>
        <v/>
      </c>
      <c r="G400" s="45" t="s">
        <v>2410</v>
      </c>
      <c r="H400" s="45"/>
      <c r="I400" s="45" t="s">
        <v>2415</v>
      </c>
      <c r="J400" s="45"/>
      <c r="K400" s="80"/>
      <c r="L400" s="80"/>
      <c r="M400" s="80" t="s">
        <v>54</v>
      </c>
      <c r="N400" s="33" t="s">
        <v>94</v>
      </c>
      <c r="O400" s="33"/>
      <c r="P400" s="80"/>
      <c r="Q400" s="33"/>
      <c r="R400" s="81" t="s">
        <v>1370</v>
      </c>
      <c r="S400" s="81" t="s">
        <v>2416</v>
      </c>
      <c r="T400" s="81"/>
      <c r="U400" s="81"/>
      <c r="V400" s="45" t="s">
        <v>2417</v>
      </c>
      <c r="W400" s="45" t="s">
        <v>221</v>
      </c>
      <c r="X400" s="45"/>
      <c r="Y400" s="45"/>
      <c r="Z400" s="24" t="s">
        <v>2418</v>
      </c>
      <c r="AA400" s="24" t="s">
        <v>2419</v>
      </c>
      <c r="AB400" s="24" t="s">
        <v>226</v>
      </c>
      <c r="AC400" s="38" t="s">
        <v>125</v>
      </c>
      <c r="AD400" s="24"/>
      <c r="AE400" s="24"/>
      <c r="AF400" s="22"/>
      <c r="AG400" s="22"/>
      <c r="AH400" s="22"/>
      <c r="AI400" s="22"/>
      <c r="AJ400" s="23"/>
      <c r="AK400" s="24"/>
      <c r="AL400" s="24"/>
      <c r="AM400" s="24"/>
      <c r="AN400" s="24"/>
      <c r="AO400" s="22"/>
      <c r="AP400" s="14"/>
    </row>
    <row r="401" spans="1:42" ht="20.25" hidden="1" customHeight="1">
      <c r="A401" s="13"/>
      <c r="B401" s="14"/>
      <c r="C401" s="13"/>
      <c r="D401" s="15" t="str">
        <f t="shared" si="396"/>
        <v/>
      </c>
      <c r="E401" s="15" t="str">
        <f t="shared" ref="E401:F401" si="423">IF(ISBLANK(X401), "", "X")</f>
        <v/>
      </c>
      <c r="F401" s="15" t="str">
        <f t="shared" si="423"/>
        <v/>
      </c>
      <c r="G401" s="24" t="s">
        <v>2410</v>
      </c>
      <c r="H401" s="24"/>
      <c r="I401" s="24" t="s">
        <v>2420</v>
      </c>
      <c r="J401" s="24"/>
      <c r="K401" s="15"/>
      <c r="L401" s="15"/>
      <c r="M401" s="15" t="s">
        <v>54</v>
      </c>
      <c r="N401" s="22"/>
      <c r="O401" s="22"/>
      <c r="P401" s="15"/>
      <c r="Q401" s="22"/>
      <c r="R401" s="76"/>
      <c r="S401" s="76"/>
      <c r="T401" s="76"/>
      <c r="U401" s="76"/>
      <c r="V401" s="24"/>
      <c r="W401" s="24"/>
      <c r="X401" s="24"/>
      <c r="Y401" s="24"/>
      <c r="Z401" s="24" t="s">
        <v>2421</v>
      </c>
      <c r="AA401" s="24" t="s">
        <v>69</v>
      </c>
      <c r="AB401" s="24" t="s">
        <v>58</v>
      </c>
      <c r="AC401" s="38" t="s">
        <v>1063</v>
      </c>
      <c r="AD401" s="24"/>
      <c r="AE401" s="24"/>
      <c r="AF401" s="22"/>
      <c r="AG401" s="22"/>
      <c r="AH401" s="22"/>
      <c r="AI401" s="22"/>
      <c r="AJ401" s="23"/>
      <c r="AK401" s="24"/>
      <c r="AL401" s="24"/>
      <c r="AM401" s="24"/>
      <c r="AN401" s="24"/>
      <c r="AO401" s="22"/>
      <c r="AP401" s="14"/>
    </row>
    <row r="402" spans="1:42" ht="20.25" hidden="1" customHeight="1">
      <c r="A402" s="13"/>
      <c r="B402" s="14"/>
      <c r="C402" s="13"/>
      <c r="D402" s="15" t="str">
        <f t="shared" si="396"/>
        <v/>
      </c>
      <c r="E402" s="15" t="str">
        <f t="shared" ref="E402:F402" si="424">IF(ISBLANK(X402), "", "X")</f>
        <v/>
      </c>
      <c r="F402" s="15" t="str">
        <f t="shared" si="424"/>
        <v/>
      </c>
      <c r="G402" s="24" t="s">
        <v>2410</v>
      </c>
      <c r="H402" s="24"/>
      <c r="I402" s="24" t="s">
        <v>2422</v>
      </c>
      <c r="J402" s="24"/>
      <c r="K402" s="15"/>
      <c r="L402" s="15"/>
      <c r="M402" s="15" t="s">
        <v>54</v>
      </c>
      <c r="N402" s="22"/>
      <c r="O402" s="22"/>
      <c r="P402" s="15"/>
      <c r="Q402" s="22"/>
      <c r="R402" s="76"/>
      <c r="S402" s="76"/>
      <c r="T402" s="76"/>
      <c r="U402" s="76"/>
      <c r="V402" s="24"/>
      <c r="W402" s="24"/>
      <c r="X402" s="24"/>
      <c r="Y402" s="24"/>
      <c r="Z402" s="24" t="s">
        <v>2423</v>
      </c>
      <c r="AA402" s="24" t="s">
        <v>2424</v>
      </c>
      <c r="AB402" s="24" t="s">
        <v>1852</v>
      </c>
      <c r="AC402" s="38" t="s">
        <v>2425</v>
      </c>
      <c r="AD402" s="24"/>
      <c r="AE402" s="24"/>
      <c r="AF402" s="22"/>
      <c r="AG402" s="22"/>
      <c r="AH402" s="22"/>
      <c r="AI402" s="22"/>
      <c r="AJ402" s="23"/>
      <c r="AK402" s="24"/>
      <c r="AL402" s="24"/>
      <c r="AM402" s="24"/>
      <c r="AN402" s="24"/>
      <c r="AO402" s="22"/>
      <c r="AP402" s="14"/>
    </row>
    <row r="403" spans="1:42" ht="20.25" hidden="1" customHeight="1">
      <c r="A403" s="13"/>
      <c r="B403" s="14"/>
      <c r="C403" s="13"/>
      <c r="D403" s="15" t="str">
        <f t="shared" si="396"/>
        <v/>
      </c>
      <c r="E403" s="15" t="str">
        <f t="shared" ref="E403:F403" si="425">IF(ISBLANK(X403), "", "X")</f>
        <v/>
      </c>
      <c r="F403" s="15" t="str">
        <f t="shared" si="425"/>
        <v/>
      </c>
      <c r="G403" s="24" t="s">
        <v>2410</v>
      </c>
      <c r="H403" s="24"/>
      <c r="I403" s="24" t="s">
        <v>2426</v>
      </c>
      <c r="J403" s="24"/>
      <c r="K403" s="15"/>
      <c r="L403" s="15"/>
      <c r="M403" s="15"/>
      <c r="N403" s="22"/>
      <c r="O403" s="22"/>
      <c r="P403" s="15" t="s">
        <v>54</v>
      </c>
      <c r="Q403" s="22"/>
      <c r="R403" s="76"/>
      <c r="S403" s="76"/>
      <c r="T403" s="76"/>
      <c r="U403" s="76"/>
      <c r="V403" s="24"/>
      <c r="W403" s="24" t="s">
        <v>377</v>
      </c>
      <c r="X403" s="24"/>
      <c r="Y403" s="24"/>
      <c r="Z403" s="24" t="s">
        <v>2427</v>
      </c>
      <c r="AA403" s="24" t="s">
        <v>2428</v>
      </c>
      <c r="AB403" s="24" t="s">
        <v>1175</v>
      </c>
      <c r="AC403" s="38"/>
      <c r="AD403" s="24"/>
      <c r="AE403" s="24"/>
      <c r="AF403" s="22"/>
      <c r="AG403" s="22"/>
      <c r="AH403" s="22"/>
      <c r="AI403" s="22"/>
      <c r="AJ403" s="23"/>
      <c r="AK403" s="24"/>
      <c r="AL403" s="24"/>
      <c r="AM403" s="24"/>
      <c r="AN403" s="24"/>
      <c r="AO403" s="22"/>
      <c r="AP403" s="14"/>
    </row>
    <row r="404" spans="1:42" ht="20.25" customHeight="1">
      <c r="A404" s="13" t="str">
        <f t="shared" ref="A404:A424" si="426">IF(COUNTIF($G$3:$G$472,G404)&gt;1,"Duplicate","")</f>
        <v/>
      </c>
      <c r="B404" s="14"/>
      <c r="C404" s="13"/>
      <c r="D404" s="15" t="str">
        <f t="shared" si="396"/>
        <v>X</v>
      </c>
      <c r="E404" s="15" t="str">
        <f t="shared" ref="E404:F404" si="427">IF(ISBLANK(X404), "", "X")</f>
        <v/>
      </c>
      <c r="F404" s="15" t="str">
        <f t="shared" si="427"/>
        <v>X</v>
      </c>
      <c r="G404" s="24" t="s">
        <v>2429</v>
      </c>
      <c r="H404" s="24"/>
      <c r="I404" s="24" t="s">
        <v>2430</v>
      </c>
      <c r="J404" s="24"/>
      <c r="K404" s="15"/>
      <c r="L404" s="15" t="s">
        <v>54</v>
      </c>
      <c r="M404" s="15" t="s">
        <v>54</v>
      </c>
      <c r="N404" s="22"/>
      <c r="O404" s="22"/>
      <c r="P404" s="15"/>
      <c r="Q404" s="22"/>
      <c r="R404" s="76"/>
      <c r="S404" s="76"/>
      <c r="T404" s="76"/>
      <c r="U404" s="76"/>
      <c r="V404" s="24" t="s">
        <v>260</v>
      </c>
      <c r="W404" s="24"/>
      <c r="X404" s="24"/>
      <c r="Y404" s="24" t="s">
        <v>2431</v>
      </c>
      <c r="Z404" s="74" t="s">
        <v>2432</v>
      </c>
      <c r="AA404" s="24" t="s">
        <v>263</v>
      </c>
      <c r="AB404" s="24" t="s">
        <v>58</v>
      </c>
      <c r="AC404" s="24">
        <v>54304</v>
      </c>
      <c r="AD404" s="24"/>
      <c r="AE404" s="74" t="s">
        <v>908</v>
      </c>
      <c r="AF404" s="22"/>
      <c r="AG404" s="22" t="s">
        <v>2433</v>
      </c>
      <c r="AH404" s="22" t="s">
        <v>263</v>
      </c>
      <c r="AI404" s="22" t="s">
        <v>58</v>
      </c>
      <c r="AJ404" s="23" t="s">
        <v>267</v>
      </c>
      <c r="AK404" s="24"/>
      <c r="AL404" s="24"/>
      <c r="AM404" s="24"/>
      <c r="AN404" s="24"/>
      <c r="AO404" s="22"/>
      <c r="AP404" s="14"/>
    </row>
    <row r="405" spans="1:42" ht="20.25" customHeight="1">
      <c r="A405" s="13" t="str">
        <f t="shared" si="426"/>
        <v/>
      </c>
      <c r="B405" s="14"/>
      <c r="C405" s="13"/>
      <c r="D405" s="15" t="str">
        <f t="shared" si="396"/>
        <v>X</v>
      </c>
      <c r="E405" s="15" t="str">
        <f t="shared" ref="E405:F405" si="428">IF(ISBLANK(X405), "", "X")</f>
        <v/>
      </c>
      <c r="F405" s="15" t="str">
        <f t="shared" si="428"/>
        <v>X</v>
      </c>
      <c r="G405" s="24" t="s">
        <v>2434</v>
      </c>
      <c r="H405" s="24"/>
      <c r="I405" s="24" t="s">
        <v>1168</v>
      </c>
      <c r="J405" s="24"/>
      <c r="K405" s="15"/>
      <c r="L405" s="15"/>
      <c r="M405" s="15" t="s">
        <v>54</v>
      </c>
      <c r="N405" s="22"/>
      <c r="O405" s="22"/>
      <c r="P405" s="15"/>
      <c r="Q405" s="22"/>
      <c r="R405" s="76"/>
      <c r="S405" s="76"/>
      <c r="T405" s="76"/>
      <c r="U405" s="76"/>
      <c r="V405" s="24"/>
      <c r="W405" s="24"/>
      <c r="X405" s="24"/>
      <c r="Y405" s="24" t="s">
        <v>2435</v>
      </c>
      <c r="Z405" s="24" t="s">
        <v>2436</v>
      </c>
      <c r="AA405" s="24" t="s">
        <v>1401</v>
      </c>
      <c r="AB405" s="24" t="s">
        <v>154</v>
      </c>
      <c r="AC405" s="38" t="s">
        <v>1633</v>
      </c>
      <c r="AD405" s="24"/>
      <c r="AE405" s="24"/>
      <c r="AF405" s="22"/>
      <c r="AG405" s="22"/>
      <c r="AH405" s="22"/>
      <c r="AI405" s="22"/>
      <c r="AJ405" s="23"/>
      <c r="AK405" s="24"/>
      <c r="AL405" s="24"/>
      <c r="AM405" s="24"/>
      <c r="AN405" s="24"/>
      <c r="AO405" s="22"/>
      <c r="AP405" s="14"/>
    </row>
    <row r="406" spans="1:42" ht="20.25" customHeight="1">
      <c r="A406" s="13" t="str">
        <f t="shared" si="426"/>
        <v/>
      </c>
      <c r="B406" s="14"/>
      <c r="C406" s="13"/>
      <c r="D406" s="15" t="str">
        <f t="shared" si="396"/>
        <v>X</v>
      </c>
      <c r="E406" s="15" t="str">
        <f t="shared" ref="E406:F406" si="429">IF(ISBLANK(X406), "", "X")</f>
        <v/>
      </c>
      <c r="F406" s="15" t="str">
        <f t="shared" si="429"/>
        <v>X</v>
      </c>
      <c r="G406" s="24" t="s">
        <v>2437</v>
      </c>
      <c r="H406" s="24"/>
      <c r="I406" s="24" t="s">
        <v>2438</v>
      </c>
      <c r="J406" s="24"/>
      <c r="K406" s="15"/>
      <c r="L406" s="15" t="s">
        <v>54</v>
      </c>
      <c r="M406" s="15" t="s">
        <v>54</v>
      </c>
      <c r="N406" s="22" t="s">
        <v>150</v>
      </c>
      <c r="O406" s="22"/>
      <c r="P406" s="15"/>
      <c r="Q406" s="22"/>
      <c r="R406" s="79">
        <v>39264</v>
      </c>
      <c r="S406" s="79">
        <v>41090</v>
      </c>
      <c r="T406" s="79">
        <v>41091</v>
      </c>
      <c r="U406" s="79">
        <v>41455</v>
      </c>
      <c r="V406" s="24"/>
      <c r="W406" s="24"/>
      <c r="X406" s="24"/>
      <c r="Y406" s="31" t="s">
        <v>2439</v>
      </c>
      <c r="Z406" s="24" t="s">
        <v>2440</v>
      </c>
      <c r="AA406" s="24" t="s">
        <v>414</v>
      </c>
      <c r="AB406" s="24" t="s">
        <v>415</v>
      </c>
      <c r="AC406" s="38" t="s">
        <v>1270</v>
      </c>
      <c r="AD406" s="24"/>
      <c r="AE406" s="24"/>
      <c r="AF406" s="22"/>
      <c r="AG406" s="22"/>
      <c r="AH406" s="22"/>
      <c r="AI406" s="22"/>
      <c r="AJ406" s="23"/>
      <c r="AK406" s="24"/>
      <c r="AL406" s="24"/>
      <c r="AM406" s="24"/>
      <c r="AN406" s="24"/>
      <c r="AO406" s="22"/>
      <c r="AP406" s="14"/>
    </row>
    <row r="407" spans="1:42" ht="20.25" customHeight="1">
      <c r="A407" s="13" t="str">
        <f t="shared" si="426"/>
        <v/>
      </c>
      <c r="B407" s="14"/>
      <c r="C407" s="13"/>
      <c r="D407" s="15" t="str">
        <f t="shared" si="396"/>
        <v>X</v>
      </c>
      <c r="E407" s="15" t="str">
        <f t="shared" ref="E407:F407" si="430">IF(ISBLANK(X407), "", "X")</f>
        <v/>
      </c>
      <c r="F407" s="15" t="str">
        <f t="shared" si="430"/>
        <v>X</v>
      </c>
      <c r="G407" s="24" t="s">
        <v>2441</v>
      </c>
      <c r="H407" s="24"/>
      <c r="I407" s="24" t="s">
        <v>2442</v>
      </c>
      <c r="J407" s="24"/>
      <c r="K407" s="15"/>
      <c r="L407" s="15"/>
      <c r="M407" s="15"/>
      <c r="N407" s="22"/>
      <c r="O407" s="22"/>
      <c r="P407" s="15" t="s">
        <v>54</v>
      </c>
      <c r="Q407" s="22"/>
      <c r="R407" s="76"/>
      <c r="S407" s="76"/>
      <c r="T407" s="76"/>
      <c r="U407" s="76"/>
      <c r="V407" s="24"/>
      <c r="W407" s="24"/>
      <c r="X407" s="24"/>
      <c r="Y407" s="24" t="s">
        <v>2443</v>
      </c>
      <c r="Z407" s="24" t="s">
        <v>2444</v>
      </c>
      <c r="AA407" s="24" t="s">
        <v>263</v>
      </c>
      <c r="AB407" s="24" t="s">
        <v>58</v>
      </c>
      <c r="AC407" s="38" t="s">
        <v>267</v>
      </c>
      <c r="AD407" s="24"/>
      <c r="AE407" s="24"/>
      <c r="AF407" s="22"/>
      <c r="AG407" s="22"/>
      <c r="AH407" s="22"/>
      <c r="AI407" s="22"/>
      <c r="AJ407" s="23"/>
      <c r="AK407" s="24"/>
      <c r="AL407" s="24"/>
      <c r="AM407" s="24"/>
      <c r="AN407" s="24"/>
      <c r="AO407" s="22"/>
      <c r="AP407" s="14"/>
    </row>
    <row r="408" spans="1:42" ht="20.25" customHeight="1">
      <c r="A408" s="13" t="str">
        <f t="shared" si="426"/>
        <v/>
      </c>
      <c r="B408" s="26"/>
      <c r="C408" s="27"/>
      <c r="D408" s="15" t="str">
        <f t="shared" si="396"/>
        <v>X</v>
      </c>
      <c r="E408" s="15" t="str">
        <f t="shared" ref="E408:F408" si="431">IF(ISBLANK(X408), "", "X")</f>
        <v/>
      </c>
      <c r="F408" s="15" t="str">
        <f t="shared" si="431"/>
        <v>X</v>
      </c>
      <c r="G408" s="45" t="s">
        <v>2445</v>
      </c>
      <c r="H408" s="45"/>
      <c r="I408" s="45" t="s">
        <v>2446</v>
      </c>
      <c r="J408" s="45"/>
      <c r="K408" s="80"/>
      <c r="L408" s="80"/>
      <c r="M408" s="80" t="s">
        <v>54</v>
      </c>
      <c r="N408" s="33" t="s">
        <v>190</v>
      </c>
      <c r="O408" s="33"/>
      <c r="P408" s="80"/>
      <c r="Q408" s="33"/>
      <c r="R408" s="81" t="s">
        <v>314</v>
      </c>
      <c r="S408" s="81" t="s">
        <v>528</v>
      </c>
      <c r="T408" s="81"/>
      <c r="U408" s="81"/>
      <c r="V408" s="45"/>
      <c r="W408" s="45"/>
      <c r="X408" s="45"/>
      <c r="Y408" s="24" t="s">
        <v>2447</v>
      </c>
      <c r="Z408" s="45" t="s">
        <v>2448</v>
      </c>
      <c r="AA408" s="45" t="s">
        <v>2002</v>
      </c>
      <c r="AB408" s="45" t="s">
        <v>650</v>
      </c>
      <c r="AC408" s="75" t="s">
        <v>2449</v>
      </c>
      <c r="AD408" s="24"/>
      <c r="AE408" s="24"/>
      <c r="AF408" s="22"/>
      <c r="AG408" s="22"/>
      <c r="AH408" s="22"/>
      <c r="AI408" s="22"/>
      <c r="AJ408" s="23"/>
      <c r="AK408" s="24"/>
      <c r="AL408" s="24"/>
      <c r="AM408" s="24"/>
      <c r="AN408" s="24"/>
      <c r="AO408" s="22"/>
      <c r="AP408" s="14"/>
    </row>
    <row r="409" spans="1:42" ht="20.25" customHeight="1">
      <c r="A409" s="13" t="str">
        <f t="shared" si="426"/>
        <v/>
      </c>
      <c r="B409" s="14"/>
      <c r="C409" s="13"/>
      <c r="D409" s="15" t="str">
        <f t="shared" si="396"/>
        <v>X</v>
      </c>
      <c r="E409" s="15" t="str">
        <f t="shared" ref="E409:F409" si="432">IF(ISBLANK(X409), "", "X")</f>
        <v/>
      </c>
      <c r="F409" s="15" t="str">
        <f t="shared" si="432"/>
        <v>X</v>
      </c>
      <c r="G409" s="24" t="s">
        <v>2450</v>
      </c>
      <c r="H409" s="24"/>
      <c r="I409" s="24" t="s">
        <v>1952</v>
      </c>
      <c r="J409" s="24"/>
      <c r="K409" s="15"/>
      <c r="L409" s="15"/>
      <c r="M409" s="15" t="s">
        <v>54</v>
      </c>
      <c r="N409" s="22"/>
      <c r="O409" s="22"/>
      <c r="P409" s="15"/>
      <c r="Q409" s="22"/>
      <c r="R409" s="76"/>
      <c r="S409" s="76"/>
      <c r="T409" s="76"/>
      <c r="U409" s="76"/>
      <c r="V409" s="24"/>
      <c r="W409" s="24"/>
      <c r="X409" s="24"/>
      <c r="Y409" s="31" t="s">
        <v>2451</v>
      </c>
      <c r="Z409" s="24" t="s">
        <v>2452</v>
      </c>
      <c r="AA409" s="24" t="s">
        <v>2453</v>
      </c>
      <c r="AB409" s="24" t="s">
        <v>954</v>
      </c>
      <c r="AC409" s="38" t="s">
        <v>2454</v>
      </c>
      <c r="AD409" s="24"/>
      <c r="AE409" s="24"/>
      <c r="AF409" s="22"/>
      <c r="AG409" s="22"/>
      <c r="AH409" s="22"/>
      <c r="AI409" s="22"/>
      <c r="AJ409" s="23"/>
      <c r="AK409" s="24"/>
      <c r="AL409" s="24"/>
      <c r="AM409" s="24"/>
      <c r="AN409" s="24"/>
      <c r="AO409" s="22"/>
      <c r="AP409" s="14"/>
    </row>
    <row r="410" spans="1:42" ht="20.25" customHeight="1">
      <c r="A410" s="13" t="str">
        <f t="shared" si="426"/>
        <v/>
      </c>
      <c r="B410" s="26"/>
      <c r="C410" s="27"/>
      <c r="D410" s="15" t="str">
        <f t="shared" si="396"/>
        <v>X</v>
      </c>
      <c r="E410" s="15" t="str">
        <f t="shared" ref="E410:F410" si="433">IF(ISBLANK(X410), "", "X")</f>
        <v/>
      </c>
      <c r="F410" s="15" t="str">
        <f t="shared" si="433"/>
        <v>X</v>
      </c>
      <c r="G410" s="45" t="s">
        <v>2455</v>
      </c>
      <c r="H410" s="45"/>
      <c r="I410" s="45" t="s">
        <v>385</v>
      </c>
      <c r="J410" s="45"/>
      <c r="K410" s="80"/>
      <c r="L410" s="80"/>
      <c r="M410" s="80" t="s">
        <v>54</v>
      </c>
      <c r="N410" s="33" t="s">
        <v>774</v>
      </c>
      <c r="O410" s="33"/>
      <c r="P410" s="80"/>
      <c r="Q410" s="33"/>
      <c r="R410" s="81" t="s">
        <v>250</v>
      </c>
      <c r="S410" s="81" t="s">
        <v>251</v>
      </c>
      <c r="T410" s="81"/>
      <c r="U410" s="81"/>
      <c r="V410" s="45" t="s">
        <v>2456</v>
      </c>
      <c r="W410" s="45" t="s">
        <v>2457</v>
      </c>
      <c r="X410" s="45"/>
      <c r="Y410" s="45" t="s">
        <v>2458</v>
      </c>
      <c r="Z410" s="45" t="s">
        <v>2459</v>
      </c>
      <c r="AA410" s="45" t="s">
        <v>2460</v>
      </c>
      <c r="AB410" s="45" t="s">
        <v>103</v>
      </c>
      <c r="AC410" s="75" t="s">
        <v>2461</v>
      </c>
      <c r="AD410" s="24"/>
      <c r="AE410" s="24"/>
      <c r="AF410" s="22"/>
      <c r="AG410" s="22"/>
      <c r="AH410" s="22"/>
      <c r="AI410" s="22"/>
      <c r="AJ410" s="23"/>
      <c r="AK410" s="24" t="s">
        <v>2462</v>
      </c>
      <c r="AL410" s="24" t="s">
        <v>2463</v>
      </c>
      <c r="AM410" s="24" t="s">
        <v>103</v>
      </c>
      <c r="AN410" s="24">
        <v>22947</v>
      </c>
      <c r="AO410" s="22"/>
      <c r="AP410" s="14"/>
    </row>
    <row r="411" spans="1:42" ht="20.25" hidden="1" customHeight="1">
      <c r="A411" s="13" t="str">
        <f t="shared" si="426"/>
        <v/>
      </c>
      <c r="B411" s="14"/>
      <c r="C411" s="13"/>
      <c r="D411" s="15" t="str">
        <f t="shared" si="396"/>
        <v/>
      </c>
      <c r="E411" s="15" t="str">
        <f t="shared" ref="E411:F411" si="434">IF(ISBLANK(X411), "", "X")</f>
        <v/>
      </c>
      <c r="F411" s="15" t="str">
        <f t="shared" si="434"/>
        <v/>
      </c>
      <c r="G411" s="24" t="s">
        <v>2464</v>
      </c>
      <c r="H411" s="24"/>
      <c r="I411" s="24" t="s">
        <v>2465</v>
      </c>
      <c r="J411" s="24"/>
      <c r="K411" s="15"/>
      <c r="L411" s="15" t="s">
        <v>54</v>
      </c>
      <c r="M411" s="15" t="s">
        <v>54</v>
      </c>
      <c r="N411" s="22" t="s">
        <v>150</v>
      </c>
      <c r="O411" s="22"/>
      <c r="P411" s="15"/>
      <c r="Q411" s="22"/>
      <c r="R411" s="79">
        <v>39995</v>
      </c>
      <c r="S411" s="79">
        <v>41455</v>
      </c>
      <c r="T411" s="79">
        <v>41456</v>
      </c>
      <c r="U411" s="79">
        <v>41820</v>
      </c>
      <c r="V411" s="24"/>
      <c r="W411" s="24"/>
      <c r="X411" s="24"/>
      <c r="Y411" s="24"/>
      <c r="Z411" s="24"/>
      <c r="AA411" s="24"/>
      <c r="AB411" s="24"/>
      <c r="AC411" s="38"/>
      <c r="AD411" s="24"/>
      <c r="AE411" s="24"/>
      <c r="AF411" s="22"/>
      <c r="AG411" s="22"/>
      <c r="AH411" s="22"/>
      <c r="AI411" s="22"/>
      <c r="AJ411" s="23"/>
      <c r="AK411" s="24"/>
      <c r="AL411" s="24"/>
      <c r="AM411" s="24"/>
      <c r="AN411" s="38"/>
      <c r="AO411" s="22"/>
      <c r="AP411" s="14"/>
    </row>
    <row r="412" spans="1:42" ht="20.25" customHeight="1">
      <c r="A412" s="13" t="str">
        <f t="shared" si="426"/>
        <v/>
      </c>
      <c r="B412" s="14"/>
      <c r="C412" s="13"/>
      <c r="D412" s="15" t="str">
        <f t="shared" si="396"/>
        <v>X</v>
      </c>
      <c r="E412" s="15" t="str">
        <f t="shared" ref="E412:F412" si="435">IF(ISBLANK(X412), "", "X")</f>
        <v/>
      </c>
      <c r="F412" s="15" t="str">
        <f t="shared" si="435"/>
        <v>X</v>
      </c>
      <c r="G412" s="24" t="s">
        <v>2466</v>
      </c>
      <c r="H412" s="24"/>
      <c r="I412" s="24" t="s">
        <v>681</v>
      </c>
      <c r="J412" s="24"/>
      <c r="K412" s="15"/>
      <c r="L412" s="15" t="s">
        <v>54</v>
      </c>
      <c r="M412" s="15" t="s">
        <v>54</v>
      </c>
      <c r="N412" s="22" t="s">
        <v>85</v>
      </c>
      <c r="O412" s="22"/>
      <c r="P412" s="15"/>
      <c r="Q412" s="22"/>
      <c r="R412" s="79">
        <v>38899</v>
      </c>
      <c r="S412" s="79">
        <v>40359</v>
      </c>
      <c r="T412" s="79">
        <v>40360</v>
      </c>
      <c r="U412" s="79">
        <v>40724</v>
      </c>
      <c r="V412" s="24" t="s">
        <v>2467</v>
      </c>
      <c r="W412" s="24" t="s">
        <v>313</v>
      </c>
      <c r="X412" s="24"/>
      <c r="Y412" s="24" t="s">
        <v>2468</v>
      </c>
      <c r="Z412" s="24" t="s">
        <v>2469</v>
      </c>
      <c r="AA412" s="24" t="s">
        <v>2191</v>
      </c>
      <c r="AB412" s="24" t="s">
        <v>58</v>
      </c>
      <c r="AC412" s="38" t="s">
        <v>2192</v>
      </c>
      <c r="AD412" s="24"/>
      <c r="AE412" s="24"/>
      <c r="AF412" s="22"/>
      <c r="AG412" s="22"/>
      <c r="AH412" s="22"/>
      <c r="AI412" s="22"/>
      <c r="AJ412" s="23"/>
      <c r="AK412" s="24"/>
      <c r="AL412" s="24"/>
      <c r="AM412" s="24"/>
      <c r="AN412" s="38"/>
      <c r="AO412" s="22"/>
      <c r="AP412" s="14"/>
    </row>
    <row r="413" spans="1:42" ht="20.25" hidden="1" customHeight="1">
      <c r="A413" s="13" t="str">
        <f t="shared" si="426"/>
        <v/>
      </c>
      <c r="B413" s="14"/>
      <c r="C413" s="13"/>
      <c r="D413" s="15" t="str">
        <f t="shared" si="396"/>
        <v/>
      </c>
      <c r="E413" s="15" t="str">
        <f t="shared" ref="E413:F413" si="436">IF(ISBLANK(X413), "", "X")</f>
        <v/>
      </c>
      <c r="F413" s="15" t="str">
        <f t="shared" si="436"/>
        <v/>
      </c>
      <c r="G413" s="24" t="s">
        <v>2470</v>
      </c>
      <c r="H413" s="24"/>
      <c r="I413" s="24" t="s">
        <v>2471</v>
      </c>
      <c r="J413" s="24"/>
      <c r="K413" s="15"/>
      <c r="L413" s="15"/>
      <c r="M413" s="15"/>
      <c r="N413" s="22"/>
      <c r="O413" s="22"/>
      <c r="P413" s="15" t="s">
        <v>54</v>
      </c>
      <c r="Q413" s="22"/>
      <c r="R413" s="76"/>
      <c r="S413" s="76"/>
      <c r="T413" s="76"/>
      <c r="U413" s="76"/>
      <c r="V413" s="24"/>
      <c r="W413" s="24" t="s">
        <v>377</v>
      </c>
      <c r="X413" s="24"/>
      <c r="Y413" s="24"/>
      <c r="Z413" s="24" t="s">
        <v>2472</v>
      </c>
      <c r="AA413" s="24" t="s">
        <v>2473</v>
      </c>
      <c r="AB413" s="24" t="s">
        <v>381</v>
      </c>
      <c r="AC413" s="38"/>
      <c r="AD413" s="24"/>
      <c r="AE413" s="24"/>
      <c r="AF413" s="22"/>
      <c r="AG413" s="22"/>
      <c r="AH413" s="22"/>
      <c r="AI413" s="22"/>
      <c r="AJ413" s="23"/>
      <c r="AK413" s="24"/>
      <c r="AL413" s="24"/>
      <c r="AM413" s="24"/>
      <c r="AN413" s="24"/>
      <c r="AO413" s="22"/>
      <c r="AP413" s="65">
        <v>41911</v>
      </c>
    </row>
    <row r="414" spans="1:42" ht="20.25" customHeight="1">
      <c r="A414" s="13" t="str">
        <f t="shared" si="426"/>
        <v/>
      </c>
      <c r="B414" s="26"/>
      <c r="C414" s="27"/>
      <c r="D414" s="15" t="str">
        <f t="shared" si="396"/>
        <v>X</v>
      </c>
      <c r="E414" s="15" t="str">
        <f t="shared" ref="E414:F414" si="437">IF(ISBLANK(X414), "", "X")</f>
        <v/>
      </c>
      <c r="F414" s="15" t="str">
        <f t="shared" si="437"/>
        <v>X</v>
      </c>
      <c r="G414" s="45" t="s">
        <v>2474</v>
      </c>
      <c r="H414" s="45"/>
      <c r="I414" s="45" t="s">
        <v>1770</v>
      </c>
      <c r="J414" s="45"/>
      <c r="K414" s="80"/>
      <c r="L414" s="80"/>
      <c r="M414" s="80" t="s">
        <v>54</v>
      </c>
      <c r="N414" s="33" t="s">
        <v>94</v>
      </c>
      <c r="O414" s="33"/>
      <c r="P414" s="80"/>
      <c r="Q414" s="33"/>
      <c r="R414" s="81" t="s">
        <v>314</v>
      </c>
      <c r="S414" s="81" t="s">
        <v>528</v>
      </c>
      <c r="T414" s="81"/>
      <c r="U414" s="81"/>
      <c r="V414" s="45"/>
      <c r="W414" s="45"/>
      <c r="X414" s="45"/>
      <c r="Y414" s="31" t="s">
        <v>2475</v>
      </c>
      <c r="Z414" s="45" t="s">
        <v>2476</v>
      </c>
      <c r="AA414" s="45" t="s">
        <v>69</v>
      </c>
      <c r="AB414" s="45" t="s">
        <v>58</v>
      </c>
      <c r="AC414" s="75" t="s">
        <v>70</v>
      </c>
      <c r="AD414" s="24"/>
      <c r="AE414" s="24"/>
      <c r="AF414" s="22"/>
      <c r="AG414" s="22"/>
      <c r="AH414" s="22"/>
      <c r="AI414" s="22"/>
      <c r="AJ414" s="23"/>
      <c r="AK414" s="24"/>
      <c r="AL414" s="24"/>
      <c r="AM414" s="24"/>
      <c r="AN414" s="24"/>
      <c r="AO414" s="22"/>
      <c r="AP414" s="14"/>
    </row>
    <row r="415" spans="1:42" ht="20.25" customHeight="1">
      <c r="A415" s="13" t="str">
        <f t="shared" si="426"/>
        <v/>
      </c>
      <c r="B415" s="14"/>
      <c r="C415" s="13"/>
      <c r="D415" s="15" t="str">
        <f t="shared" si="396"/>
        <v>X</v>
      </c>
      <c r="E415" s="15" t="str">
        <f t="shared" ref="E415:F415" si="438">IF(ISBLANK(X415), "", "X")</f>
        <v>X</v>
      </c>
      <c r="F415" s="15" t="str">
        <f t="shared" si="438"/>
        <v/>
      </c>
      <c r="G415" s="24" t="s">
        <v>2477</v>
      </c>
      <c r="H415" s="24"/>
      <c r="I415" s="24" t="s">
        <v>259</v>
      </c>
      <c r="J415" s="24"/>
      <c r="K415" s="15"/>
      <c r="L415" s="15"/>
      <c r="M415" s="15" t="s">
        <v>54</v>
      </c>
      <c r="N415" s="22"/>
      <c r="O415" s="22"/>
      <c r="P415" s="15"/>
      <c r="Q415" s="22"/>
      <c r="R415" s="76"/>
      <c r="S415" s="76"/>
      <c r="T415" s="76"/>
      <c r="U415" s="76"/>
      <c r="V415" s="24"/>
      <c r="W415" s="24"/>
      <c r="X415" s="31" t="s">
        <v>2478</v>
      </c>
      <c r="Y415" s="24"/>
      <c r="Z415" s="24" t="s">
        <v>2479</v>
      </c>
      <c r="AA415" s="24" t="s">
        <v>2480</v>
      </c>
      <c r="AB415" s="24" t="s">
        <v>916</v>
      </c>
      <c r="AC415" s="38" t="s">
        <v>2481</v>
      </c>
      <c r="AD415" s="24"/>
      <c r="AE415" s="24"/>
      <c r="AF415" s="22"/>
      <c r="AG415" s="22"/>
      <c r="AH415" s="22"/>
      <c r="AI415" s="22"/>
      <c r="AJ415" s="23"/>
      <c r="AK415" s="24"/>
      <c r="AL415" s="24"/>
      <c r="AM415" s="24"/>
      <c r="AN415" s="24"/>
      <c r="AO415" s="22"/>
      <c r="AP415" s="14"/>
    </row>
    <row r="416" spans="1:42" ht="20.25" customHeight="1">
      <c r="A416" s="13" t="str">
        <f t="shared" si="426"/>
        <v/>
      </c>
      <c r="B416" s="14"/>
      <c r="C416" s="13"/>
      <c r="D416" s="15" t="str">
        <f t="shared" si="396"/>
        <v>X</v>
      </c>
      <c r="E416" s="15" t="str">
        <f t="shared" ref="E416:F416" si="439">IF(ISBLANK(X416), "", "X")</f>
        <v/>
      </c>
      <c r="F416" s="15" t="str">
        <f t="shared" si="439"/>
        <v>X</v>
      </c>
      <c r="G416" s="24" t="s">
        <v>2482</v>
      </c>
      <c r="H416" s="24"/>
      <c r="I416" s="24" t="s">
        <v>833</v>
      </c>
      <c r="J416" s="24"/>
      <c r="K416" s="15"/>
      <c r="L416" s="15"/>
      <c r="M416" s="15" t="s">
        <v>54</v>
      </c>
      <c r="N416" s="22" t="s">
        <v>219</v>
      </c>
      <c r="O416" s="22"/>
      <c r="P416" s="15"/>
      <c r="Q416" s="22"/>
      <c r="R416" s="79"/>
      <c r="S416" s="79"/>
      <c r="T416" s="79">
        <v>39995</v>
      </c>
      <c r="U416" s="79">
        <v>40359</v>
      </c>
      <c r="V416" s="24"/>
      <c r="W416" s="24"/>
      <c r="X416" s="24"/>
      <c r="Y416" s="24" t="s">
        <v>2483</v>
      </c>
      <c r="Z416" s="24" t="s">
        <v>2484</v>
      </c>
      <c r="AA416" s="24" t="s">
        <v>1483</v>
      </c>
      <c r="AB416" s="24" t="s">
        <v>1055</v>
      </c>
      <c r="AC416" s="38" t="s">
        <v>2485</v>
      </c>
      <c r="AD416" s="24"/>
      <c r="AE416" s="24"/>
      <c r="AF416" s="22"/>
      <c r="AG416" s="22"/>
      <c r="AH416" s="22"/>
      <c r="AI416" s="22"/>
      <c r="AJ416" s="23"/>
      <c r="AK416" s="24"/>
      <c r="AL416" s="24"/>
      <c r="AM416" s="24"/>
      <c r="AN416" s="24"/>
      <c r="AO416" s="22"/>
      <c r="AP416" s="14"/>
    </row>
    <row r="417" spans="1:43" ht="20.25" hidden="1" customHeight="1">
      <c r="A417" s="13" t="str">
        <f t="shared" si="426"/>
        <v/>
      </c>
      <c r="B417" s="14"/>
      <c r="C417" s="13"/>
      <c r="D417" s="15" t="str">
        <f t="shared" si="396"/>
        <v/>
      </c>
      <c r="E417" s="15" t="str">
        <f t="shared" ref="E417:F417" si="440">IF(ISBLANK(X417), "", "X")</f>
        <v/>
      </c>
      <c r="F417" s="15" t="str">
        <f t="shared" si="440"/>
        <v/>
      </c>
      <c r="G417" s="24" t="s">
        <v>2486</v>
      </c>
      <c r="H417" s="24"/>
      <c r="I417" s="24" t="s">
        <v>2487</v>
      </c>
      <c r="J417" s="24"/>
      <c r="K417" s="15"/>
      <c r="L417" s="15"/>
      <c r="M417" s="15"/>
      <c r="N417" s="22"/>
      <c r="O417" s="22"/>
      <c r="P417" s="15" t="s">
        <v>54</v>
      </c>
      <c r="Q417" s="22"/>
      <c r="R417" s="76"/>
      <c r="S417" s="76"/>
      <c r="T417" s="76"/>
      <c r="U417" s="76"/>
      <c r="V417" s="24"/>
      <c r="W417" s="24"/>
      <c r="X417" s="24"/>
      <c r="Y417" s="24"/>
      <c r="Z417" s="24" t="s">
        <v>2488</v>
      </c>
      <c r="AA417" s="24" t="s">
        <v>2489</v>
      </c>
      <c r="AB417" s="24" t="s">
        <v>154</v>
      </c>
      <c r="AC417" s="38" t="s">
        <v>2490</v>
      </c>
      <c r="AD417" s="24"/>
      <c r="AE417" s="24"/>
      <c r="AF417" s="22"/>
      <c r="AG417" s="22"/>
      <c r="AH417" s="22"/>
      <c r="AI417" s="22"/>
      <c r="AJ417" s="23"/>
      <c r="AK417" s="24"/>
      <c r="AL417" s="24"/>
      <c r="AM417" s="24"/>
      <c r="AN417" s="24"/>
      <c r="AO417" s="22"/>
      <c r="AP417" s="14"/>
    </row>
    <row r="418" spans="1:43" ht="20.25" customHeight="1">
      <c r="A418" s="13" t="str">
        <f t="shared" si="426"/>
        <v/>
      </c>
      <c r="B418" s="26"/>
      <c r="C418" s="27"/>
      <c r="D418" s="15" t="str">
        <f t="shared" si="396"/>
        <v>X</v>
      </c>
      <c r="E418" s="15" t="str">
        <f t="shared" ref="E418:F418" si="441">IF(ISBLANK(X418), "", "X")</f>
        <v/>
      </c>
      <c r="F418" s="15" t="str">
        <f t="shared" si="441"/>
        <v>X</v>
      </c>
      <c r="G418" s="45" t="s">
        <v>2491</v>
      </c>
      <c r="H418" s="45"/>
      <c r="I418" s="45" t="s">
        <v>2492</v>
      </c>
      <c r="J418" s="45"/>
      <c r="K418" s="80"/>
      <c r="L418" s="80"/>
      <c r="M418" s="80" t="s">
        <v>54</v>
      </c>
      <c r="N418" s="33" t="s">
        <v>2493</v>
      </c>
      <c r="O418" s="33"/>
      <c r="P418" s="80"/>
      <c r="Q418" s="33"/>
      <c r="R418" s="81" t="s">
        <v>2494</v>
      </c>
      <c r="S418" s="81" t="s">
        <v>251</v>
      </c>
      <c r="T418" s="81"/>
      <c r="U418" s="81"/>
      <c r="V418" s="45" t="s">
        <v>2495</v>
      </c>
      <c r="W418" s="45" t="s">
        <v>221</v>
      </c>
      <c r="X418" s="45"/>
      <c r="Y418" s="45" t="s">
        <v>2496</v>
      </c>
      <c r="Z418" s="45" t="s">
        <v>2497</v>
      </c>
      <c r="AA418" s="45" t="s">
        <v>2318</v>
      </c>
      <c r="AB418" s="45" t="s">
        <v>246</v>
      </c>
      <c r="AC418" s="75" t="s">
        <v>1073</v>
      </c>
      <c r="AD418" s="24"/>
      <c r="AE418" s="24"/>
      <c r="AF418" s="22"/>
      <c r="AG418" s="22" t="s">
        <v>2498</v>
      </c>
      <c r="AH418" s="22" t="s">
        <v>942</v>
      </c>
      <c r="AI418" s="22" t="s">
        <v>246</v>
      </c>
      <c r="AJ418" s="91" t="s">
        <v>2499</v>
      </c>
      <c r="AK418" s="24" t="s">
        <v>2500</v>
      </c>
      <c r="AL418" s="24" t="s">
        <v>942</v>
      </c>
      <c r="AM418" s="24" t="s">
        <v>246</v>
      </c>
      <c r="AN418" s="24">
        <v>55123</v>
      </c>
      <c r="AO418" s="22"/>
      <c r="AP418" s="14"/>
    </row>
    <row r="419" spans="1:43" ht="20.25" customHeight="1">
      <c r="A419" s="13" t="str">
        <f t="shared" si="426"/>
        <v/>
      </c>
      <c r="B419" s="14"/>
      <c r="C419" s="13"/>
      <c r="D419" s="15" t="str">
        <f t="shared" si="396"/>
        <v>X</v>
      </c>
      <c r="E419" s="15" t="str">
        <f t="shared" ref="E419:F419" si="442">IF(ISBLANK(X419), "", "X")</f>
        <v>X</v>
      </c>
      <c r="F419" s="15" t="str">
        <f t="shared" si="442"/>
        <v/>
      </c>
      <c r="G419" s="24" t="s">
        <v>2501</v>
      </c>
      <c r="H419" s="24"/>
      <c r="I419" s="24" t="s">
        <v>428</v>
      </c>
      <c r="J419" s="24"/>
      <c r="K419" s="15"/>
      <c r="L419" s="15"/>
      <c r="M419" s="15"/>
      <c r="N419" s="22"/>
      <c r="O419" s="22"/>
      <c r="P419" s="15" t="s">
        <v>54</v>
      </c>
      <c r="Q419" s="22"/>
      <c r="R419" s="76"/>
      <c r="S419" s="76"/>
      <c r="T419" s="76"/>
      <c r="U419" s="76"/>
      <c r="V419" s="24"/>
      <c r="W419" s="24"/>
      <c r="X419" s="31" t="s">
        <v>2502</v>
      </c>
      <c r="Y419" s="24"/>
      <c r="Z419" s="24" t="s">
        <v>2503</v>
      </c>
      <c r="AA419" s="24" t="s">
        <v>1658</v>
      </c>
      <c r="AB419" s="24" t="s">
        <v>246</v>
      </c>
      <c r="AC419" s="24">
        <v>55042</v>
      </c>
      <c r="AD419" s="24"/>
      <c r="AE419" s="24" t="s">
        <v>2504</v>
      </c>
      <c r="AF419" s="22"/>
      <c r="AG419" s="22"/>
      <c r="AH419" s="22"/>
      <c r="AI419" s="22"/>
      <c r="AJ419" s="23"/>
      <c r="AK419" s="24" t="s">
        <v>2505</v>
      </c>
      <c r="AL419" s="24" t="s">
        <v>942</v>
      </c>
      <c r="AM419" s="24" t="s">
        <v>246</v>
      </c>
      <c r="AN419" s="38" t="s">
        <v>2506</v>
      </c>
      <c r="AO419" s="22"/>
      <c r="AP419" s="65">
        <v>41940</v>
      </c>
    </row>
    <row r="420" spans="1:43" ht="20.25" hidden="1" customHeight="1">
      <c r="A420" s="13" t="str">
        <f t="shared" si="426"/>
        <v/>
      </c>
      <c r="B420" s="14"/>
      <c r="C420" s="13"/>
      <c r="D420" s="15" t="str">
        <f t="shared" si="396"/>
        <v/>
      </c>
      <c r="E420" s="15" t="str">
        <f t="shared" ref="E420:F420" si="443">IF(ISBLANK(X420), "", "X")</f>
        <v/>
      </c>
      <c r="F420" s="15" t="str">
        <f t="shared" si="443"/>
        <v/>
      </c>
      <c r="G420" s="24" t="s">
        <v>2507</v>
      </c>
      <c r="H420" s="24"/>
      <c r="I420" s="24" t="s">
        <v>2508</v>
      </c>
      <c r="J420" s="24"/>
      <c r="K420" s="15"/>
      <c r="L420" s="15"/>
      <c r="M420" s="15" t="s">
        <v>54</v>
      </c>
      <c r="N420" s="22"/>
      <c r="O420" s="22"/>
      <c r="P420" s="15"/>
      <c r="Q420" s="22"/>
      <c r="R420" s="76"/>
      <c r="S420" s="76"/>
      <c r="T420" s="76"/>
      <c r="U420" s="76"/>
      <c r="V420" s="24"/>
      <c r="W420" s="24"/>
      <c r="X420" s="24"/>
      <c r="Y420" s="24"/>
      <c r="Z420" s="24" t="s">
        <v>2509</v>
      </c>
      <c r="AA420" s="24" t="s">
        <v>2510</v>
      </c>
      <c r="AB420" s="24" t="s">
        <v>519</v>
      </c>
      <c r="AC420" s="38" t="s">
        <v>2511</v>
      </c>
      <c r="AD420" s="24"/>
      <c r="AE420" s="24"/>
      <c r="AF420" s="22"/>
      <c r="AG420" s="22"/>
      <c r="AH420" s="22"/>
      <c r="AI420" s="22"/>
      <c r="AJ420" s="23"/>
      <c r="AK420" s="24"/>
      <c r="AL420" s="24"/>
      <c r="AM420" s="24"/>
      <c r="AN420" s="24"/>
      <c r="AO420" s="22"/>
      <c r="AP420" s="65">
        <v>41940</v>
      </c>
    </row>
    <row r="421" spans="1:43" ht="20.25" customHeight="1">
      <c r="A421" s="13" t="str">
        <f t="shared" si="426"/>
        <v/>
      </c>
      <c r="B421" s="14"/>
      <c r="C421" s="13"/>
      <c r="D421" s="15" t="str">
        <f t="shared" si="396"/>
        <v>X</v>
      </c>
      <c r="E421" s="15" t="str">
        <f t="shared" ref="E421:F421" si="444">IF(ISBLANK(X421), "", "X")</f>
        <v/>
      </c>
      <c r="F421" s="15" t="str">
        <f t="shared" si="444"/>
        <v>X</v>
      </c>
      <c r="G421" s="24" t="s">
        <v>2512</v>
      </c>
      <c r="H421" s="24"/>
      <c r="I421" s="24" t="s">
        <v>1659</v>
      </c>
      <c r="J421" s="24"/>
      <c r="K421" s="15"/>
      <c r="L421" s="15"/>
      <c r="M421" s="15" t="s">
        <v>54</v>
      </c>
      <c r="N421" s="22" t="s">
        <v>120</v>
      </c>
      <c r="O421" s="22"/>
      <c r="P421" s="15"/>
      <c r="Q421" s="22"/>
      <c r="R421" s="79"/>
      <c r="S421" s="79"/>
      <c r="T421" s="79">
        <v>41456</v>
      </c>
      <c r="U421" s="79">
        <v>41820</v>
      </c>
      <c r="V421" s="24" t="s">
        <v>2513</v>
      </c>
      <c r="W421" s="24" t="s">
        <v>130</v>
      </c>
      <c r="X421" s="24"/>
      <c r="Y421" s="31" t="s">
        <v>2514</v>
      </c>
      <c r="Z421" s="24" t="s">
        <v>2515</v>
      </c>
      <c r="AA421" s="24" t="s">
        <v>848</v>
      </c>
      <c r="AB421" s="24" t="s">
        <v>273</v>
      </c>
      <c r="AC421" s="38" t="s">
        <v>2516</v>
      </c>
      <c r="AD421" s="24"/>
      <c r="AE421" s="24"/>
      <c r="AF421" s="22">
        <v>3195944084</v>
      </c>
      <c r="AG421" s="22" t="s">
        <v>2517</v>
      </c>
      <c r="AH421" s="22" t="s">
        <v>848</v>
      </c>
      <c r="AI421" s="22" t="s">
        <v>273</v>
      </c>
      <c r="AJ421" s="23" t="s">
        <v>2518</v>
      </c>
      <c r="AK421" s="24"/>
      <c r="AL421" s="24"/>
      <c r="AM421" s="24"/>
      <c r="AN421" s="38"/>
      <c r="AO421" s="22"/>
      <c r="AP421" s="14"/>
    </row>
    <row r="422" spans="1:43" ht="20.25" customHeight="1">
      <c r="A422" s="13" t="str">
        <f t="shared" si="426"/>
        <v/>
      </c>
      <c r="B422" s="14"/>
      <c r="C422" s="13"/>
      <c r="D422" s="15" t="str">
        <f t="shared" si="396"/>
        <v>X</v>
      </c>
      <c r="E422" s="15" t="str">
        <f t="shared" ref="E422:F422" si="445">IF(ISBLANK(X422), "", "X")</f>
        <v/>
      </c>
      <c r="F422" s="15" t="str">
        <f t="shared" si="445"/>
        <v>X</v>
      </c>
      <c r="G422" s="24" t="s">
        <v>2519</v>
      </c>
      <c r="H422" s="24"/>
      <c r="I422" s="24" t="s">
        <v>2520</v>
      </c>
      <c r="J422" s="24"/>
      <c r="K422" s="15"/>
      <c r="L422" s="15"/>
      <c r="M422" s="15" t="s">
        <v>54</v>
      </c>
      <c r="N422" s="22"/>
      <c r="O422" s="22"/>
      <c r="P422" s="15"/>
      <c r="Q422" s="22"/>
      <c r="R422" s="76"/>
      <c r="S422" s="76"/>
      <c r="T422" s="76"/>
      <c r="U422" s="76"/>
      <c r="V422" s="24"/>
      <c r="W422" s="24"/>
      <c r="X422" s="24"/>
      <c r="Y422" s="31" t="s">
        <v>2521</v>
      </c>
      <c r="Z422" s="24" t="s">
        <v>2522</v>
      </c>
      <c r="AA422" s="24" t="s">
        <v>659</v>
      </c>
      <c r="AB422" s="24" t="s">
        <v>172</v>
      </c>
      <c r="AC422" s="38" t="s">
        <v>2523</v>
      </c>
      <c r="AD422" s="24"/>
      <c r="AE422" s="24"/>
      <c r="AF422" s="22"/>
      <c r="AG422" s="22"/>
      <c r="AH422" s="22"/>
      <c r="AI422" s="22"/>
      <c r="AJ422" s="23"/>
      <c r="AK422" s="24"/>
      <c r="AL422" s="24"/>
      <c r="AM422" s="24"/>
      <c r="AN422" s="24"/>
      <c r="AO422" s="22"/>
      <c r="AP422" s="65">
        <v>41911</v>
      </c>
    </row>
    <row r="423" spans="1:43" ht="20.25" hidden="1" customHeight="1">
      <c r="A423" s="13" t="str">
        <f t="shared" si="426"/>
        <v/>
      </c>
      <c r="B423" s="14"/>
      <c r="C423" s="13"/>
      <c r="D423" s="15" t="str">
        <f t="shared" si="396"/>
        <v/>
      </c>
      <c r="E423" s="15" t="str">
        <f t="shared" ref="E423:F423" si="446">IF(ISBLANK(X423), "", "X")</f>
        <v/>
      </c>
      <c r="F423" s="15" t="str">
        <f t="shared" si="446"/>
        <v/>
      </c>
      <c r="G423" s="24" t="s">
        <v>2524</v>
      </c>
      <c r="H423" s="24"/>
      <c r="I423" s="24" t="s">
        <v>2525</v>
      </c>
      <c r="J423" s="24"/>
      <c r="K423" s="15"/>
      <c r="L423" s="15"/>
      <c r="M423" s="15" t="s">
        <v>54</v>
      </c>
      <c r="N423" s="22" t="s">
        <v>536</v>
      </c>
      <c r="O423" s="22"/>
      <c r="P423" s="15"/>
      <c r="Q423" s="22"/>
      <c r="R423" s="79"/>
      <c r="S423" s="79"/>
      <c r="T423" s="79">
        <v>39995</v>
      </c>
      <c r="U423" s="79">
        <v>40359</v>
      </c>
      <c r="V423" s="24"/>
      <c r="W423" s="24"/>
      <c r="X423" s="24"/>
      <c r="Y423" s="31"/>
      <c r="Z423" s="24" t="s">
        <v>2526</v>
      </c>
      <c r="AA423" s="24" t="s">
        <v>284</v>
      </c>
      <c r="AB423" s="24" t="s">
        <v>285</v>
      </c>
      <c r="AC423" s="38" t="s">
        <v>289</v>
      </c>
      <c r="AD423" s="24"/>
      <c r="AE423" s="24"/>
      <c r="AF423" s="22"/>
      <c r="AG423" s="22"/>
      <c r="AH423" s="22"/>
      <c r="AI423" s="22"/>
      <c r="AJ423" s="23"/>
      <c r="AK423" s="24"/>
      <c r="AL423" s="24"/>
      <c r="AM423" s="24"/>
      <c r="AN423" s="24"/>
      <c r="AO423" s="22"/>
      <c r="AP423" s="14"/>
    </row>
    <row r="424" spans="1:43" ht="20.25" customHeight="1">
      <c r="A424" s="13" t="str">
        <f t="shared" si="426"/>
        <v/>
      </c>
      <c r="B424" s="14"/>
      <c r="C424" s="13"/>
      <c r="D424" s="15" t="str">
        <f t="shared" si="396"/>
        <v>X</v>
      </c>
      <c r="E424" s="15" t="str">
        <f t="shared" ref="E424:F424" si="447">IF(ISBLANK(X424), "", "X")</f>
        <v/>
      </c>
      <c r="F424" s="15" t="str">
        <f t="shared" si="447"/>
        <v>X</v>
      </c>
      <c r="G424" s="24" t="s">
        <v>2527</v>
      </c>
      <c r="H424" s="24"/>
      <c r="I424" s="24" t="s">
        <v>454</v>
      </c>
      <c r="J424" s="24"/>
      <c r="K424" s="15"/>
      <c r="L424" s="15" t="s">
        <v>54</v>
      </c>
      <c r="M424" s="15" t="s">
        <v>54</v>
      </c>
      <c r="N424" s="22"/>
      <c r="O424" s="22"/>
      <c r="P424" s="15"/>
      <c r="Q424" s="22"/>
      <c r="R424" s="76"/>
      <c r="S424" s="76"/>
      <c r="T424" s="76"/>
      <c r="U424" s="76"/>
      <c r="V424" s="24" t="s">
        <v>260</v>
      </c>
      <c r="W424" s="24"/>
      <c r="X424" s="24"/>
      <c r="Y424" s="31" t="s">
        <v>2528</v>
      </c>
      <c r="Z424" s="24" t="s">
        <v>1201</v>
      </c>
      <c r="AA424" s="24" t="s">
        <v>263</v>
      </c>
      <c r="AB424" s="24" t="s">
        <v>58</v>
      </c>
      <c r="AC424" s="24">
        <v>54304</v>
      </c>
      <c r="AD424" s="24"/>
      <c r="AE424" s="24" t="s">
        <v>795</v>
      </c>
      <c r="AF424" s="22"/>
      <c r="AG424" s="22" t="s">
        <v>2529</v>
      </c>
      <c r="AH424" s="22" t="s">
        <v>2214</v>
      </c>
      <c r="AI424" s="22" t="s">
        <v>58</v>
      </c>
      <c r="AJ424" s="23" t="s">
        <v>907</v>
      </c>
      <c r="AK424" s="24"/>
      <c r="AL424" s="24"/>
      <c r="AM424" s="24"/>
      <c r="AN424" s="24"/>
      <c r="AO424" s="22"/>
      <c r="AP424" s="14"/>
    </row>
    <row r="425" spans="1:43" ht="20.25" customHeight="1">
      <c r="A425" s="13"/>
      <c r="B425" s="14"/>
      <c r="C425" s="13"/>
      <c r="D425" s="15" t="str">
        <f t="shared" si="396"/>
        <v>X</v>
      </c>
      <c r="E425" s="15" t="str">
        <f t="shared" ref="E425:F425" si="448">IF(ISBLANK(X425), "", "X")</f>
        <v/>
      </c>
      <c r="F425" s="15" t="str">
        <f t="shared" si="448"/>
        <v>X</v>
      </c>
      <c r="G425" s="24" t="s">
        <v>2530</v>
      </c>
      <c r="H425" s="24"/>
      <c r="I425" s="24" t="s">
        <v>733</v>
      </c>
      <c r="J425" s="24"/>
      <c r="K425" s="15"/>
      <c r="L425" s="15"/>
      <c r="M425" s="15" t="s">
        <v>54</v>
      </c>
      <c r="N425" s="22" t="s">
        <v>219</v>
      </c>
      <c r="O425" s="22"/>
      <c r="P425" s="15"/>
      <c r="Q425" s="22"/>
      <c r="R425" s="79"/>
      <c r="S425" s="79"/>
      <c r="T425" s="79">
        <v>41091</v>
      </c>
      <c r="U425" s="79">
        <v>41455</v>
      </c>
      <c r="V425" s="24" t="s">
        <v>2531</v>
      </c>
      <c r="W425" s="24" t="s">
        <v>120</v>
      </c>
      <c r="X425" s="24"/>
      <c r="Y425" s="31" t="s">
        <v>2532</v>
      </c>
      <c r="Z425" s="24" t="s">
        <v>2533</v>
      </c>
      <c r="AA425" s="24" t="s">
        <v>659</v>
      </c>
      <c r="AB425" s="24" t="s">
        <v>172</v>
      </c>
      <c r="AC425" s="38" t="s">
        <v>2534</v>
      </c>
      <c r="AD425" s="24"/>
      <c r="AE425" s="24"/>
      <c r="AF425" s="22"/>
      <c r="AG425" s="22"/>
      <c r="AH425" s="22"/>
      <c r="AI425" s="22"/>
      <c r="AJ425" s="23"/>
      <c r="AK425" s="24"/>
      <c r="AL425" s="24"/>
      <c r="AM425" s="24"/>
      <c r="AN425" s="38"/>
      <c r="AO425" s="22"/>
      <c r="AP425" s="14"/>
    </row>
    <row r="426" spans="1:43" ht="20.25" customHeight="1">
      <c r="A426" s="13" t="str">
        <f t="shared" ref="A426:A441" si="449">IF(COUNTIF($G$3:$G$472,G426)&gt;1,"Duplicate","")</f>
        <v/>
      </c>
      <c r="B426" s="14"/>
      <c r="C426" s="13"/>
      <c r="D426" s="15" t="str">
        <f t="shared" si="396"/>
        <v>X</v>
      </c>
      <c r="E426" s="15" t="str">
        <f t="shared" ref="E426:F426" si="450">IF(ISBLANK(X426), "", "X")</f>
        <v>X</v>
      </c>
      <c r="F426" s="15" t="str">
        <f t="shared" si="450"/>
        <v/>
      </c>
      <c r="G426" s="24" t="s">
        <v>2535</v>
      </c>
      <c r="H426" s="24"/>
      <c r="I426" s="24" t="s">
        <v>1659</v>
      </c>
      <c r="J426" s="24"/>
      <c r="K426" s="15"/>
      <c r="L426" s="15"/>
      <c r="M426" s="15"/>
      <c r="N426" s="22"/>
      <c r="O426" s="22"/>
      <c r="P426" s="15" t="s">
        <v>54</v>
      </c>
      <c r="Q426" s="22" t="s">
        <v>85</v>
      </c>
      <c r="R426" s="79"/>
      <c r="S426" s="79"/>
      <c r="T426" s="79"/>
      <c r="U426" s="79"/>
      <c r="V426" s="24"/>
      <c r="W426" s="24"/>
      <c r="X426" s="31" t="s">
        <v>2536</v>
      </c>
      <c r="Y426" s="45"/>
      <c r="Z426" s="24" t="s">
        <v>2537</v>
      </c>
      <c r="AA426" s="24" t="s">
        <v>1658</v>
      </c>
      <c r="AB426" s="24" t="s">
        <v>246</v>
      </c>
      <c r="AC426" s="38" t="s">
        <v>2538</v>
      </c>
      <c r="AD426" s="24"/>
      <c r="AE426" s="24"/>
      <c r="AF426" s="22"/>
      <c r="AG426" s="22"/>
      <c r="AH426" s="22"/>
      <c r="AI426" s="22"/>
      <c r="AJ426" s="23"/>
      <c r="AK426" s="24"/>
      <c r="AL426" s="24"/>
      <c r="AM426" s="24"/>
      <c r="AN426" s="24"/>
      <c r="AO426" s="22"/>
      <c r="AP426" s="65">
        <v>41911</v>
      </c>
    </row>
    <row r="427" spans="1:43" ht="20.25" hidden="1" customHeight="1">
      <c r="A427" s="13" t="str">
        <f t="shared" si="449"/>
        <v/>
      </c>
      <c r="B427" s="14"/>
      <c r="C427" s="13"/>
      <c r="D427" s="15" t="s">
        <v>292</v>
      </c>
      <c r="E427" s="15"/>
      <c r="F427" s="15" t="s">
        <v>292</v>
      </c>
      <c r="G427" s="24" t="s">
        <v>2539</v>
      </c>
      <c r="H427" s="24"/>
      <c r="I427" s="24" t="s">
        <v>2540</v>
      </c>
      <c r="J427" s="24"/>
      <c r="K427" s="15"/>
      <c r="L427" s="15"/>
      <c r="M427" s="15" t="s">
        <v>292</v>
      </c>
      <c r="N427" s="22" t="s">
        <v>94</v>
      </c>
      <c r="O427" s="22"/>
      <c r="P427" s="15"/>
      <c r="Q427" s="22"/>
      <c r="R427" s="79"/>
      <c r="S427" s="79"/>
      <c r="T427" s="79">
        <v>41821</v>
      </c>
      <c r="U427" s="79">
        <v>42185</v>
      </c>
      <c r="V427" s="24" t="s">
        <v>2541</v>
      </c>
      <c r="W427" s="24"/>
      <c r="X427" s="31"/>
      <c r="Y427" s="45" t="s">
        <v>2542</v>
      </c>
      <c r="Z427" s="24"/>
      <c r="AA427" s="24" t="s">
        <v>1658</v>
      </c>
      <c r="AB427" s="24" t="s">
        <v>246</v>
      </c>
      <c r="AC427" s="38"/>
      <c r="AD427" s="24"/>
      <c r="AE427" s="24"/>
      <c r="AF427" s="22" t="s">
        <v>2543</v>
      </c>
      <c r="AG427" s="22" t="s">
        <v>2544</v>
      </c>
      <c r="AH427" s="22" t="s">
        <v>2545</v>
      </c>
      <c r="AI427" s="22" t="s">
        <v>246</v>
      </c>
      <c r="AJ427" s="23" t="s">
        <v>2546</v>
      </c>
      <c r="AK427" s="24"/>
      <c r="AL427" s="24"/>
      <c r="AM427" s="24"/>
      <c r="AN427" s="24"/>
      <c r="AO427" s="22"/>
      <c r="AP427" s="65"/>
      <c r="AQ427" s="114"/>
    </row>
    <row r="428" spans="1:43" ht="20.25" customHeight="1">
      <c r="A428" s="13" t="str">
        <f t="shared" si="449"/>
        <v/>
      </c>
      <c r="B428" s="14" t="s">
        <v>2547</v>
      </c>
      <c r="C428" s="13"/>
      <c r="D428" s="15" t="str">
        <f t="shared" ref="D428:D429" si="451">IF(AND(ISBLANK(X428),ISBLANK(Y428)), "", "X")</f>
        <v>X</v>
      </c>
      <c r="E428" s="15" t="str">
        <f t="shared" ref="E428:F428" si="452">IF(ISBLANK(X428), "", "X")</f>
        <v/>
      </c>
      <c r="F428" s="15" t="str">
        <f t="shared" si="452"/>
        <v>X</v>
      </c>
      <c r="G428" s="24" t="s">
        <v>1026</v>
      </c>
      <c r="H428" s="24"/>
      <c r="I428" s="24" t="s">
        <v>2548</v>
      </c>
      <c r="J428" s="24"/>
      <c r="K428" s="15"/>
      <c r="L428" s="15" t="s">
        <v>54</v>
      </c>
      <c r="M428" s="15"/>
      <c r="N428" s="22"/>
      <c r="O428" s="22"/>
      <c r="P428" s="15"/>
      <c r="Q428" s="22"/>
      <c r="R428" s="79">
        <v>40360</v>
      </c>
      <c r="S428" s="79">
        <v>41820</v>
      </c>
      <c r="T428" s="79"/>
      <c r="U428" s="79"/>
      <c r="V428" s="24" t="s">
        <v>2549</v>
      </c>
      <c r="W428" s="24"/>
      <c r="X428" s="24"/>
      <c r="Y428" s="31" t="s">
        <v>2550</v>
      </c>
      <c r="Z428" s="24" t="s">
        <v>2551</v>
      </c>
      <c r="AA428" s="24" t="s">
        <v>1563</v>
      </c>
      <c r="AB428" s="24" t="s">
        <v>58</v>
      </c>
      <c r="AC428" s="38" t="s">
        <v>1665</v>
      </c>
      <c r="AD428" s="24"/>
      <c r="AE428" s="24"/>
      <c r="AF428" s="22"/>
      <c r="AG428" s="22"/>
      <c r="AH428" s="22"/>
      <c r="AI428" s="22"/>
      <c r="AJ428" s="23"/>
      <c r="AK428" s="24"/>
      <c r="AL428" s="24"/>
      <c r="AM428" s="24"/>
      <c r="AN428" s="38"/>
      <c r="AO428" s="22"/>
      <c r="AP428" s="14"/>
    </row>
    <row r="429" spans="1:43" ht="20.25" hidden="1" customHeight="1">
      <c r="A429" s="13" t="str">
        <f t="shared" si="449"/>
        <v/>
      </c>
      <c r="B429" s="14"/>
      <c r="C429" s="13"/>
      <c r="D429" s="15" t="str">
        <f t="shared" si="451"/>
        <v/>
      </c>
      <c r="E429" s="15" t="str">
        <f t="shared" ref="E429:F429" si="453">IF(ISBLANK(X429), "", "X")</f>
        <v/>
      </c>
      <c r="F429" s="15" t="str">
        <f t="shared" si="453"/>
        <v/>
      </c>
      <c r="G429" s="24" t="s">
        <v>2552</v>
      </c>
      <c r="H429" s="24"/>
      <c r="I429" s="24" t="s">
        <v>2553</v>
      </c>
      <c r="J429" s="24"/>
      <c r="K429" s="15"/>
      <c r="L429" s="15"/>
      <c r="M429" s="15"/>
      <c r="N429" s="22"/>
      <c r="O429" s="22"/>
      <c r="P429" s="15" t="s">
        <v>54</v>
      </c>
      <c r="Q429" s="22"/>
      <c r="R429" s="76"/>
      <c r="S429" s="76"/>
      <c r="T429" s="76"/>
      <c r="U429" s="76"/>
      <c r="V429" s="24"/>
      <c r="W429" s="24"/>
      <c r="X429" s="24"/>
      <c r="Y429" s="24"/>
      <c r="Z429" s="24" t="s">
        <v>2554</v>
      </c>
      <c r="AA429" s="24" t="s">
        <v>2555</v>
      </c>
      <c r="AB429" s="24" t="s">
        <v>1055</v>
      </c>
      <c r="AC429" s="38" t="s">
        <v>2556</v>
      </c>
      <c r="AD429" s="24"/>
      <c r="AE429" s="24"/>
      <c r="AF429" s="22"/>
      <c r="AG429" s="22"/>
      <c r="AH429" s="22"/>
      <c r="AI429" s="22"/>
      <c r="AJ429" s="23"/>
      <c r="AK429" s="24"/>
      <c r="AL429" s="24"/>
      <c r="AM429" s="24"/>
      <c r="AN429" s="24"/>
      <c r="AO429" s="22"/>
      <c r="AP429" s="14"/>
      <c r="AQ429" s="114"/>
    </row>
    <row r="430" spans="1:43" ht="20.25" hidden="1" customHeight="1">
      <c r="A430" s="13" t="str">
        <f t="shared" si="449"/>
        <v/>
      </c>
      <c r="B430" s="14"/>
      <c r="C430" s="13"/>
      <c r="D430" s="15" t="s">
        <v>292</v>
      </c>
      <c r="E430" s="15"/>
      <c r="F430" s="15" t="s">
        <v>292</v>
      </c>
      <c r="G430" s="24" t="s">
        <v>2557</v>
      </c>
      <c r="H430" s="24"/>
      <c r="I430" s="24" t="s">
        <v>52</v>
      </c>
      <c r="J430" s="24"/>
      <c r="K430" s="15"/>
      <c r="L430" s="15"/>
      <c r="M430" s="15" t="s">
        <v>292</v>
      </c>
      <c r="N430" s="22" t="s">
        <v>120</v>
      </c>
      <c r="O430" s="22"/>
      <c r="P430" s="15"/>
      <c r="Q430" s="22"/>
      <c r="R430" s="79"/>
      <c r="S430" s="79"/>
      <c r="T430" s="79">
        <v>41821</v>
      </c>
      <c r="U430" s="79">
        <v>42185</v>
      </c>
      <c r="V430" s="24" t="s">
        <v>2558</v>
      </c>
      <c r="W430" s="24" t="s">
        <v>120</v>
      </c>
      <c r="X430" s="24"/>
      <c r="Y430" s="31" t="s">
        <v>2559</v>
      </c>
      <c r="Z430" s="24"/>
      <c r="AA430" s="24" t="s">
        <v>518</v>
      </c>
      <c r="AB430" s="24" t="s">
        <v>519</v>
      </c>
      <c r="AC430" s="38" t="s">
        <v>998</v>
      </c>
      <c r="AD430" s="24"/>
      <c r="AE430" s="24" t="s">
        <v>2560</v>
      </c>
      <c r="AF430" s="22" t="s">
        <v>2561</v>
      </c>
      <c r="AG430" s="22" t="s">
        <v>2562</v>
      </c>
      <c r="AH430" s="22" t="s">
        <v>2563</v>
      </c>
      <c r="AI430" s="22" t="s">
        <v>519</v>
      </c>
      <c r="AJ430" s="23" t="s">
        <v>2564</v>
      </c>
      <c r="AK430" s="24"/>
      <c r="AL430" s="24"/>
      <c r="AM430" s="24"/>
      <c r="AN430" s="38"/>
      <c r="AO430" s="22"/>
      <c r="AP430" s="14"/>
    </row>
    <row r="431" spans="1:43" ht="20.25" hidden="1" customHeight="1">
      <c r="A431" s="13" t="str">
        <f t="shared" si="449"/>
        <v/>
      </c>
      <c r="B431" s="14"/>
      <c r="C431" s="13"/>
      <c r="D431" s="15" t="str">
        <f t="shared" ref="D431:D461" si="454">IF(AND(ISBLANK(X431),ISBLANK(Y431)), "", "X")</f>
        <v/>
      </c>
      <c r="E431" s="15" t="str">
        <f t="shared" ref="E431:F431" si="455">IF(ISBLANK(X431), "", "X")</f>
        <v/>
      </c>
      <c r="F431" s="15" t="str">
        <f t="shared" si="455"/>
        <v/>
      </c>
      <c r="G431" s="24" t="s">
        <v>2565</v>
      </c>
      <c r="H431" s="24"/>
      <c r="I431" s="24" t="s">
        <v>761</v>
      </c>
      <c r="J431" s="24"/>
      <c r="K431" s="15"/>
      <c r="L431" s="15"/>
      <c r="M431" s="15" t="s">
        <v>54</v>
      </c>
      <c r="N431" s="22"/>
      <c r="O431" s="22"/>
      <c r="P431" s="15"/>
      <c r="Q431" s="22"/>
      <c r="R431" s="76"/>
      <c r="S431" s="76"/>
      <c r="T431" s="76"/>
      <c r="U431" s="76"/>
      <c r="V431" s="24"/>
      <c r="W431" s="24"/>
      <c r="X431" s="24"/>
      <c r="Y431" s="24"/>
      <c r="Z431" s="24" t="s">
        <v>2566</v>
      </c>
      <c r="AA431" s="24" t="s">
        <v>1616</v>
      </c>
      <c r="AB431" s="24" t="s">
        <v>226</v>
      </c>
      <c r="AC431" s="38" t="s">
        <v>2567</v>
      </c>
      <c r="AD431" s="24"/>
      <c r="AE431" s="24"/>
      <c r="AF431" s="22"/>
      <c r="AG431" s="22"/>
      <c r="AH431" s="22"/>
      <c r="AI431" s="22"/>
      <c r="AJ431" s="23"/>
      <c r="AK431" s="24"/>
      <c r="AL431" s="24"/>
      <c r="AM431" s="24"/>
      <c r="AN431" s="24"/>
      <c r="AO431" s="22"/>
      <c r="AP431" s="14"/>
    </row>
    <row r="432" spans="1:43" ht="20.25" customHeight="1">
      <c r="A432" s="13" t="str">
        <f t="shared" si="449"/>
        <v/>
      </c>
      <c r="B432" s="14"/>
      <c r="C432" s="13"/>
      <c r="D432" s="15" t="str">
        <f t="shared" si="454"/>
        <v>X</v>
      </c>
      <c r="E432" s="15" t="str">
        <f t="shared" ref="E432:F432" si="456">IF(ISBLANK(X432), "", "X")</f>
        <v/>
      </c>
      <c r="F432" s="15" t="str">
        <f t="shared" si="456"/>
        <v>X</v>
      </c>
      <c r="G432" s="24" t="s">
        <v>2568</v>
      </c>
      <c r="H432" s="24"/>
      <c r="I432" s="24" t="s">
        <v>2569</v>
      </c>
      <c r="J432" s="24"/>
      <c r="K432" s="15"/>
      <c r="L432" s="15" t="s">
        <v>54</v>
      </c>
      <c r="M432" s="15"/>
      <c r="N432" s="22"/>
      <c r="O432" s="22"/>
      <c r="P432" s="15"/>
      <c r="Q432" s="22"/>
      <c r="R432" s="76"/>
      <c r="S432" s="76"/>
      <c r="T432" s="76"/>
      <c r="U432" s="76"/>
      <c r="V432" s="24"/>
      <c r="W432" s="24"/>
      <c r="X432" s="24"/>
      <c r="Y432" s="24" t="s">
        <v>2570</v>
      </c>
      <c r="Z432" s="24" t="s">
        <v>2571</v>
      </c>
      <c r="AA432" s="24" t="s">
        <v>2572</v>
      </c>
      <c r="AB432" s="24" t="s">
        <v>2573</v>
      </c>
      <c r="AC432" s="38" t="s">
        <v>2574</v>
      </c>
      <c r="AD432" s="24"/>
      <c r="AE432" s="24"/>
      <c r="AF432" s="22"/>
      <c r="AG432" s="22"/>
      <c r="AH432" s="22"/>
      <c r="AI432" s="22"/>
      <c r="AJ432" s="23"/>
      <c r="AK432" s="24"/>
      <c r="AL432" s="24"/>
      <c r="AM432" s="24"/>
      <c r="AN432" s="24"/>
      <c r="AO432" s="22"/>
      <c r="AP432" s="14"/>
    </row>
    <row r="433" spans="1:42" ht="20.25" customHeight="1">
      <c r="A433" s="13" t="str">
        <f t="shared" si="449"/>
        <v/>
      </c>
      <c r="B433" s="14"/>
      <c r="C433" s="13"/>
      <c r="D433" s="15" t="str">
        <f t="shared" si="454"/>
        <v>X</v>
      </c>
      <c r="E433" s="15" t="str">
        <f t="shared" ref="E433:F433" si="457">IF(ISBLANK(X433), "", "X")</f>
        <v/>
      </c>
      <c r="F433" s="15" t="str">
        <f t="shared" si="457"/>
        <v>X</v>
      </c>
      <c r="G433" s="24" t="s">
        <v>2575</v>
      </c>
      <c r="H433" s="24"/>
      <c r="I433" s="24" t="s">
        <v>2576</v>
      </c>
      <c r="J433" s="24"/>
      <c r="K433" s="15"/>
      <c r="L433" s="15" t="s">
        <v>54</v>
      </c>
      <c r="M433" s="15"/>
      <c r="N433" s="22"/>
      <c r="O433" s="22"/>
      <c r="P433" s="15"/>
      <c r="Q433" s="22"/>
      <c r="R433" s="76"/>
      <c r="S433" s="76"/>
      <c r="T433" s="76"/>
      <c r="U433" s="76"/>
      <c r="V433" s="24"/>
      <c r="W433" s="24"/>
      <c r="X433" s="24"/>
      <c r="Y433" s="24" t="s">
        <v>2577</v>
      </c>
      <c r="Z433" s="24" t="s">
        <v>2578</v>
      </c>
      <c r="AA433" s="24" t="s">
        <v>2579</v>
      </c>
      <c r="AB433" s="24" t="s">
        <v>2580</v>
      </c>
      <c r="AC433" s="38" t="s">
        <v>2581</v>
      </c>
      <c r="AD433" s="24"/>
      <c r="AE433" s="24"/>
      <c r="AF433" s="22"/>
      <c r="AG433" s="22"/>
      <c r="AH433" s="22"/>
      <c r="AI433" s="22"/>
      <c r="AJ433" s="23"/>
      <c r="AK433" s="24"/>
      <c r="AL433" s="24"/>
      <c r="AM433" s="24"/>
      <c r="AN433" s="24"/>
      <c r="AO433" s="22"/>
      <c r="AP433" s="14"/>
    </row>
    <row r="434" spans="1:42" ht="20.25" customHeight="1">
      <c r="A434" s="13" t="str">
        <f t="shared" si="449"/>
        <v/>
      </c>
      <c r="B434" s="14"/>
      <c r="C434" s="13"/>
      <c r="D434" s="15" t="str">
        <f t="shared" si="454"/>
        <v>X</v>
      </c>
      <c r="E434" s="15" t="str">
        <f t="shared" ref="E434:F434" si="458">IF(ISBLANK(X434), "", "X")</f>
        <v>X</v>
      </c>
      <c r="F434" s="15" t="str">
        <f t="shared" si="458"/>
        <v/>
      </c>
      <c r="G434" s="24" t="s">
        <v>2582</v>
      </c>
      <c r="H434" s="24"/>
      <c r="I434" s="24" t="s">
        <v>2583</v>
      </c>
      <c r="J434" s="24"/>
      <c r="K434" s="15"/>
      <c r="L434" s="15"/>
      <c r="M434" s="15" t="s">
        <v>54</v>
      </c>
      <c r="N434" s="22"/>
      <c r="O434" s="22"/>
      <c r="P434" s="15"/>
      <c r="Q434" s="22"/>
      <c r="R434" s="76"/>
      <c r="S434" s="76"/>
      <c r="T434" s="76"/>
      <c r="U434" s="76"/>
      <c r="V434" s="24" t="s">
        <v>1219</v>
      </c>
      <c r="W434" s="24"/>
      <c r="X434" s="24" t="s">
        <v>2584</v>
      </c>
      <c r="Y434" s="24"/>
      <c r="Z434" s="24" t="s">
        <v>2585</v>
      </c>
      <c r="AA434" s="24" t="s">
        <v>2586</v>
      </c>
      <c r="AB434" s="24" t="s">
        <v>967</v>
      </c>
      <c r="AC434" s="38" t="s">
        <v>2587</v>
      </c>
      <c r="AD434" s="24"/>
      <c r="AE434" s="24"/>
      <c r="AF434" s="22"/>
      <c r="AG434" s="22"/>
      <c r="AH434" s="22"/>
      <c r="AI434" s="22"/>
      <c r="AJ434" s="23"/>
      <c r="AK434" s="24"/>
      <c r="AL434" s="24"/>
      <c r="AM434" s="24"/>
      <c r="AN434" s="24"/>
      <c r="AO434" s="22"/>
      <c r="AP434" s="14"/>
    </row>
    <row r="435" spans="1:42" ht="20.25" customHeight="1">
      <c r="A435" s="13" t="str">
        <f t="shared" si="449"/>
        <v/>
      </c>
      <c r="B435" s="14"/>
      <c r="C435" s="13"/>
      <c r="D435" s="15" t="str">
        <f t="shared" si="454"/>
        <v>X</v>
      </c>
      <c r="E435" s="15" t="str">
        <f t="shared" ref="E435:F435" si="459">IF(ISBLANK(X435), "", "X")</f>
        <v/>
      </c>
      <c r="F435" s="15" t="str">
        <f t="shared" si="459"/>
        <v>X</v>
      </c>
      <c r="G435" s="24" t="s">
        <v>2588</v>
      </c>
      <c r="H435" s="24"/>
      <c r="I435" s="24" t="s">
        <v>1329</v>
      </c>
      <c r="J435" s="24"/>
      <c r="K435" s="15"/>
      <c r="L435" s="15" t="s">
        <v>54</v>
      </c>
      <c r="M435" s="15" t="s">
        <v>54</v>
      </c>
      <c r="N435" s="22" t="s">
        <v>219</v>
      </c>
      <c r="O435" s="22"/>
      <c r="P435" s="15"/>
      <c r="Q435" s="22"/>
      <c r="R435" s="79">
        <v>38169</v>
      </c>
      <c r="S435" s="79">
        <v>39629</v>
      </c>
      <c r="T435" s="79">
        <v>39630</v>
      </c>
      <c r="U435" s="79">
        <v>39994</v>
      </c>
      <c r="V435" s="24"/>
      <c r="W435" s="24"/>
      <c r="X435" s="45"/>
      <c r="Y435" s="45" t="s">
        <v>2589</v>
      </c>
      <c r="Z435" s="45" t="s">
        <v>2590</v>
      </c>
      <c r="AA435" s="45" t="s">
        <v>2591</v>
      </c>
      <c r="AB435" s="45" t="s">
        <v>58</v>
      </c>
      <c r="AC435" s="38"/>
      <c r="AD435" s="24"/>
      <c r="AE435" s="24"/>
      <c r="AF435" s="22"/>
      <c r="AG435" s="22"/>
      <c r="AH435" s="22"/>
      <c r="AI435" s="22"/>
      <c r="AJ435" s="23"/>
      <c r="AK435" s="24" t="s">
        <v>2590</v>
      </c>
      <c r="AL435" s="24" t="s">
        <v>2591</v>
      </c>
      <c r="AM435" s="24" t="s">
        <v>58</v>
      </c>
      <c r="AN435" s="24">
        <v>53051</v>
      </c>
      <c r="AO435" s="22"/>
      <c r="AP435" s="14"/>
    </row>
    <row r="436" spans="1:42" ht="20.25" customHeight="1">
      <c r="A436" s="13" t="str">
        <f t="shared" si="449"/>
        <v/>
      </c>
      <c r="B436" s="14"/>
      <c r="C436" s="13"/>
      <c r="D436" s="15" t="str">
        <f t="shared" si="454"/>
        <v>X</v>
      </c>
      <c r="E436" s="15" t="str">
        <f t="shared" ref="E436:F436" si="460">IF(ISBLANK(X436), "", "X")</f>
        <v/>
      </c>
      <c r="F436" s="15" t="str">
        <f t="shared" si="460"/>
        <v>X</v>
      </c>
      <c r="G436" s="24" t="s">
        <v>2592</v>
      </c>
      <c r="H436" s="24"/>
      <c r="I436" s="24" t="s">
        <v>2593</v>
      </c>
      <c r="J436" s="24"/>
      <c r="K436" s="15"/>
      <c r="L436" s="15"/>
      <c r="M436" s="15"/>
      <c r="N436" s="22"/>
      <c r="O436" s="22"/>
      <c r="P436" s="15" t="s">
        <v>54</v>
      </c>
      <c r="Q436" s="22"/>
      <c r="R436" s="76"/>
      <c r="S436" s="76"/>
      <c r="T436" s="76"/>
      <c r="U436" s="76"/>
      <c r="V436" s="24"/>
      <c r="W436" s="24"/>
      <c r="X436" s="24"/>
      <c r="Y436" s="31" t="s">
        <v>2594</v>
      </c>
      <c r="Z436" s="24" t="s">
        <v>2595</v>
      </c>
      <c r="AA436" s="24" t="s">
        <v>2596</v>
      </c>
      <c r="AB436" s="24" t="s">
        <v>186</v>
      </c>
      <c r="AC436" s="38" t="s">
        <v>2597</v>
      </c>
      <c r="AD436" s="24"/>
      <c r="AE436" s="24"/>
      <c r="AF436" s="22"/>
      <c r="AG436" s="22"/>
      <c r="AH436" s="22"/>
      <c r="AI436" s="22"/>
      <c r="AJ436" s="23"/>
      <c r="AK436" s="24"/>
      <c r="AL436" s="24"/>
      <c r="AM436" s="24"/>
      <c r="AN436" s="24"/>
      <c r="AO436" s="22"/>
      <c r="AP436" s="14"/>
    </row>
    <row r="437" spans="1:42" ht="20.25" customHeight="1">
      <c r="A437" s="13" t="str">
        <f t="shared" si="449"/>
        <v/>
      </c>
      <c r="B437" s="14"/>
      <c r="C437" s="13"/>
      <c r="D437" s="15" t="str">
        <f t="shared" si="454"/>
        <v>X</v>
      </c>
      <c r="E437" s="15" t="str">
        <f t="shared" ref="E437:F437" si="461">IF(ISBLANK(X437), "", "X")</f>
        <v/>
      </c>
      <c r="F437" s="15" t="str">
        <f t="shared" si="461"/>
        <v>X</v>
      </c>
      <c r="G437" s="24" t="s">
        <v>2598</v>
      </c>
      <c r="H437" s="24"/>
      <c r="I437" s="24" t="s">
        <v>586</v>
      </c>
      <c r="J437" s="24"/>
      <c r="K437" s="15"/>
      <c r="L437" s="15"/>
      <c r="M437" s="15" t="s">
        <v>54</v>
      </c>
      <c r="N437" s="22"/>
      <c r="O437" s="22"/>
      <c r="P437" s="15"/>
      <c r="Q437" s="22"/>
      <c r="R437" s="76"/>
      <c r="S437" s="76"/>
      <c r="T437" s="76"/>
      <c r="U437" s="76"/>
      <c r="V437" s="24"/>
      <c r="W437" s="24"/>
      <c r="X437" s="24"/>
      <c r="Y437" s="24" t="s">
        <v>2599</v>
      </c>
      <c r="Z437" s="24" t="s">
        <v>2600</v>
      </c>
      <c r="AA437" s="24" t="s">
        <v>2601</v>
      </c>
      <c r="AB437" s="24" t="s">
        <v>415</v>
      </c>
      <c r="AC437" s="38" t="s">
        <v>2602</v>
      </c>
      <c r="AD437" s="24"/>
      <c r="AE437" s="24"/>
      <c r="AF437" s="22"/>
      <c r="AG437" s="22"/>
      <c r="AH437" s="22"/>
      <c r="AI437" s="22"/>
      <c r="AJ437" s="23"/>
      <c r="AK437" s="24"/>
      <c r="AL437" s="24"/>
      <c r="AM437" s="24"/>
      <c r="AN437" s="24"/>
      <c r="AO437" s="22"/>
      <c r="AP437" s="14"/>
    </row>
    <row r="438" spans="1:42" ht="20.25" customHeight="1">
      <c r="A438" s="13" t="str">
        <f t="shared" si="449"/>
        <v/>
      </c>
      <c r="B438" s="26"/>
      <c r="C438" s="27"/>
      <c r="D438" s="15" t="str">
        <f t="shared" si="454"/>
        <v>X</v>
      </c>
      <c r="E438" s="15" t="str">
        <f t="shared" ref="E438:F438" si="462">IF(ISBLANK(X438), "", "X")</f>
        <v/>
      </c>
      <c r="F438" s="15" t="str">
        <f t="shared" si="462"/>
        <v>X</v>
      </c>
      <c r="G438" s="45" t="s">
        <v>2603</v>
      </c>
      <c r="H438" s="45"/>
      <c r="I438" s="45" t="s">
        <v>2604</v>
      </c>
      <c r="J438" s="45"/>
      <c r="K438" s="80"/>
      <c r="L438" s="80" t="s">
        <v>54</v>
      </c>
      <c r="M438" s="80"/>
      <c r="N438" s="33" t="s">
        <v>313</v>
      </c>
      <c r="O438" s="33"/>
      <c r="P438" s="80"/>
      <c r="Q438" s="33"/>
      <c r="R438" s="81" t="s">
        <v>250</v>
      </c>
      <c r="S438" s="81" t="s">
        <v>353</v>
      </c>
      <c r="T438" s="81"/>
      <c r="U438" s="81"/>
      <c r="V438" s="45" t="s">
        <v>2605</v>
      </c>
      <c r="W438" s="45" t="s">
        <v>2606</v>
      </c>
      <c r="X438" s="45"/>
      <c r="Y438" s="45" t="s">
        <v>2607</v>
      </c>
      <c r="Z438" s="45" t="s">
        <v>2608</v>
      </c>
      <c r="AA438" s="45" t="s">
        <v>2609</v>
      </c>
      <c r="AB438" s="45" t="s">
        <v>154</v>
      </c>
      <c r="AC438" s="75" t="s">
        <v>2610</v>
      </c>
      <c r="AD438" s="24"/>
      <c r="AE438" s="24"/>
      <c r="AF438" s="22"/>
      <c r="AG438" s="22"/>
      <c r="AH438" s="22"/>
      <c r="AI438" s="22"/>
      <c r="AJ438" s="23"/>
      <c r="AK438" s="24"/>
      <c r="AL438" s="24"/>
      <c r="AM438" s="24"/>
      <c r="AN438" s="24"/>
      <c r="AO438" s="22"/>
      <c r="AP438" s="14"/>
    </row>
    <row r="439" spans="1:42" ht="20.25" hidden="1" customHeight="1">
      <c r="A439" s="13" t="str">
        <f t="shared" si="449"/>
        <v/>
      </c>
      <c r="B439" s="14"/>
      <c r="C439" s="13"/>
      <c r="D439" s="15" t="str">
        <f t="shared" si="454"/>
        <v/>
      </c>
      <c r="E439" s="15" t="str">
        <f t="shared" ref="E439:F439" si="463">IF(ISBLANK(X439), "", "X")</f>
        <v/>
      </c>
      <c r="F439" s="15" t="str">
        <f t="shared" si="463"/>
        <v/>
      </c>
      <c r="G439" s="24" t="s">
        <v>2611</v>
      </c>
      <c r="H439" s="24"/>
      <c r="I439" s="24" t="s">
        <v>2612</v>
      </c>
      <c r="J439" s="24"/>
      <c r="K439" s="15"/>
      <c r="L439" s="15"/>
      <c r="M439" s="15" t="s">
        <v>54</v>
      </c>
      <c r="N439" s="22" t="s">
        <v>1083</v>
      </c>
      <c r="O439" s="22"/>
      <c r="P439" s="15"/>
      <c r="Q439" s="22"/>
      <c r="R439" s="79"/>
      <c r="S439" s="79"/>
      <c r="T439" s="79">
        <v>39995</v>
      </c>
      <c r="U439" s="79">
        <v>40359</v>
      </c>
      <c r="V439" s="24"/>
      <c r="W439" s="24"/>
      <c r="X439" s="24"/>
      <c r="Y439" s="45"/>
      <c r="Z439" s="24" t="s">
        <v>2613</v>
      </c>
      <c r="AA439" s="24" t="s">
        <v>2614</v>
      </c>
      <c r="AB439" s="24" t="s">
        <v>226</v>
      </c>
      <c r="AC439" s="38" t="s">
        <v>2615</v>
      </c>
      <c r="AD439" s="24"/>
      <c r="AE439" s="24"/>
      <c r="AF439" s="22"/>
      <c r="AG439" s="22"/>
      <c r="AH439" s="22"/>
      <c r="AI439" s="22"/>
      <c r="AJ439" s="23"/>
      <c r="AK439" s="24"/>
      <c r="AL439" s="24"/>
      <c r="AM439" s="24"/>
      <c r="AN439" s="24"/>
      <c r="AO439" s="22"/>
      <c r="AP439" s="14"/>
    </row>
    <row r="440" spans="1:42" ht="20.25" hidden="1" customHeight="1">
      <c r="A440" s="13" t="str">
        <f t="shared" si="449"/>
        <v/>
      </c>
      <c r="B440" s="14"/>
      <c r="C440" s="13"/>
      <c r="D440" s="15" t="str">
        <f t="shared" si="454"/>
        <v/>
      </c>
      <c r="E440" s="15" t="str">
        <f t="shared" ref="E440:F440" si="464">IF(ISBLANK(X440), "", "X")</f>
        <v/>
      </c>
      <c r="F440" s="15" t="str">
        <f t="shared" si="464"/>
        <v/>
      </c>
      <c r="G440" s="24" t="s">
        <v>2616</v>
      </c>
      <c r="H440" s="24"/>
      <c r="I440" s="24" t="s">
        <v>454</v>
      </c>
      <c r="J440" s="24"/>
      <c r="K440" s="15"/>
      <c r="L440" s="15"/>
      <c r="M440" s="15"/>
      <c r="N440" s="22"/>
      <c r="O440" s="22"/>
      <c r="P440" s="15" t="s">
        <v>54</v>
      </c>
      <c r="Q440" s="22"/>
      <c r="R440" s="76"/>
      <c r="S440" s="76"/>
      <c r="T440" s="76"/>
      <c r="U440" s="76"/>
      <c r="V440" s="24"/>
      <c r="W440" s="24"/>
      <c r="X440" s="24"/>
      <c r="Y440" s="24"/>
      <c r="Z440" s="24" t="s">
        <v>2617</v>
      </c>
      <c r="AA440" s="24" t="s">
        <v>397</v>
      </c>
      <c r="AB440" s="24" t="s">
        <v>58</v>
      </c>
      <c r="AC440" s="38" t="s">
        <v>452</v>
      </c>
      <c r="AD440" s="24"/>
      <c r="AE440" s="24"/>
      <c r="AF440" s="22"/>
      <c r="AG440" s="22"/>
      <c r="AH440" s="22"/>
      <c r="AI440" s="22"/>
      <c r="AJ440" s="23"/>
      <c r="AK440" s="24"/>
      <c r="AL440" s="24"/>
      <c r="AM440" s="24"/>
      <c r="AN440" s="24"/>
      <c r="AO440" s="22"/>
      <c r="AP440" s="14"/>
    </row>
    <row r="441" spans="1:42" ht="20.25" hidden="1" customHeight="1">
      <c r="A441" s="13" t="str">
        <f t="shared" si="449"/>
        <v/>
      </c>
      <c r="B441" s="14"/>
      <c r="C441" s="13"/>
      <c r="D441" s="15" t="str">
        <f t="shared" si="454"/>
        <v/>
      </c>
      <c r="E441" s="15" t="str">
        <f t="shared" ref="E441:F441" si="465">IF(ISBLANK(X441), "", "X")</f>
        <v/>
      </c>
      <c r="F441" s="15" t="str">
        <f t="shared" si="465"/>
        <v/>
      </c>
      <c r="G441" s="24" t="s">
        <v>2618</v>
      </c>
      <c r="H441" s="24"/>
      <c r="I441" s="24" t="s">
        <v>2619</v>
      </c>
      <c r="J441" s="24"/>
      <c r="K441" s="15"/>
      <c r="L441" s="15" t="s">
        <v>54</v>
      </c>
      <c r="M441" s="15" t="s">
        <v>54</v>
      </c>
      <c r="N441" s="22"/>
      <c r="O441" s="22"/>
      <c r="P441" s="15"/>
      <c r="Q441" s="22"/>
      <c r="R441" s="76"/>
      <c r="S441" s="76"/>
      <c r="T441" s="76"/>
      <c r="U441" s="76"/>
      <c r="V441" s="24"/>
      <c r="W441" s="24"/>
      <c r="X441" s="24"/>
      <c r="Y441" s="24"/>
      <c r="Z441" s="24" t="s">
        <v>2620</v>
      </c>
      <c r="AA441" s="24" t="s">
        <v>1003</v>
      </c>
      <c r="AB441" s="24" t="s">
        <v>246</v>
      </c>
      <c r="AC441" s="38" t="s">
        <v>1004</v>
      </c>
      <c r="AD441" s="24"/>
      <c r="AE441" s="24"/>
      <c r="AF441" s="22"/>
      <c r="AG441" s="22"/>
      <c r="AH441" s="22"/>
      <c r="AI441" s="22"/>
      <c r="AJ441" s="23"/>
      <c r="AK441" s="24"/>
      <c r="AL441" s="24"/>
      <c r="AM441" s="24"/>
      <c r="AN441" s="24"/>
      <c r="AO441" s="22"/>
      <c r="AP441" s="14"/>
    </row>
    <row r="442" spans="1:42" ht="20.25" customHeight="1">
      <c r="A442" s="13"/>
      <c r="B442" s="14"/>
      <c r="C442" s="13"/>
      <c r="D442" s="15" t="str">
        <f t="shared" si="454"/>
        <v>X</v>
      </c>
      <c r="E442" s="15" t="str">
        <f t="shared" ref="E442:F442" si="466">IF(ISBLANK(X442), "", "X")</f>
        <v/>
      </c>
      <c r="F442" s="15" t="str">
        <f t="shared" si="466"/>
        <v>X</v>
      </c>
      <c r="G442" s="24" t="s">
        <v>2621</v>
      </c>
      <c r="H442" s="24"/>
      <c r="I442" s="24" t="s">
        <v>1247</v>
      </c>
      <c r="J442" s="24"/>
      <c r="K442" s="15"/>
      <c r="L442" s="15"/>
      <c r="M442" s="15" t="s">
        <v>54</v>
      </c>
      <c r="N442" s="22" t="s">
        <v>85</v>
      </c>
      <c r="O442" s="22"/>
      <c r="P442" s="15"/>
      <c r="Q442" s="22"/>
      <c r="R442" s="79"/>
      <c r="S442" s="79"/>
      <c r="T442" s="79">
        <v>39995</v>
      </c>
      <c r="U442" s="79">
        <v>40359</v>
      </c>
      <c r="V442" s="24"/>
      <c r="W442" s="24"/>
      <c r="X442" s="24"/>
      <c r="Y442" s="31" t="s">
        <v>2622</v>
      </c>
      <c r="Z442" s="24" t="s">
        <v>2623</v>
      </c>
      <c r="AA442" s="24" t="s">
        <v>2624</v>
      </c>
      <c r="AB442" s="24" t="s">
        <v>2625</v>
      </c>
      <c r="AC442" s="38" t="s">
        <v>2626</v>
      </c>
      <c r="AD442" s="24"/>
      <c r="AE442" s="24"/>
      <c r="AF442" s="22"/>
      <c r="AG442" s="22"/>
      <c r="AH442" s="22"/>
      <c r="AI442" s="22"/>
      <c r="AJ442" s="23"/>
      <c r="AK442" s="24"/>
      <c r="AL442" s="24"/>
      <c r="AM442" s="24"/>
      <c r="AN442" s="24"/>
      <c r="AO442" s="22"/>
      <c r="AP442" s="14"/>
    </row>
    <row r="443" spans="1:42" ht="20.25" customHeight="1">
      <c r="A443" s="13"/>
      <c r="B443" s="14"/>
      <c r="C443" s="13"/>
      <c r="D443" s="15" t="str">
        <f t="shared" si="454"/>
        <v>X</v>
      </c>
      <c r="E443" s="15" t="str">
        <f t="shared" ref="E443:F443" si="467">IF(ISBLANK(X443), "", "X")</f>
        <v/>
      </c>
      <c r="F443" s="15" t="str">
        <f t="shared" si="467"/>
        <v>X</v>
      </c>
      <c r="G443" s="24" t="s">
        <v>2621</v>
      </c>
      <c r="H443" s="24"/>
      <c r="I443" s="24" t="s">
        <v>2627</v>
      </c>
      <c r="J443" s="24"/>
      <c r="K443" s="15"/>
      <c r="L443" s="15"/>
      <c r="M443" s="15"/>
      <c r="N443" s="22"/>
      <c r="O443" s="22"/>
      <c r="P443" s="15" t="s">
        <v>54</v>
      </c>
      <c r="Q443" s="22"/>
      <c r="R443" s="76"/>
      <c r="S443" s="76"/>
      <c r="T443" s="76"/>
      <c r="U443" s="76"/>
      <c r="V443" s="24"/>
      <c r="W443" s="24" t="s">
        <v>377</v>
      </c>
      <c r="X443" s="24"/>
      <c r="Y443" s="31" t="s">
        <v>2628</v>
      </c>
      <c r="Z443" s="24" t="s">
        <v>2629</v>
      </c>
      <c r="AA443" s="24" t="s">
        <v>2630</v>
      </c>
      <c r="AB443" s="24" t="s">
        <v>381</v>
      </c>
      <c r="AC443" s="38"/>
      <c r="AD443" s="24"/>
      <c r="AE443" s="24"/>
      <c r="AF443" s="22"/>
      <c r="AG443" s="22"/>
      <c r="AH443" s="22"/>
      <c r="AI443" s="22"/>
      <c r="AJ443" s="23"/>
      <c r="AK443" s="24"/>
      <c r="AL443" s="24"/>
      <c r="AM443" s="24"/>
      <c r="AN443" s="24"/>
      <c r="AO443" s="22"/>
      <c r="AP443" s="14"/>
    </row>
    <row r="444" spans="1:42" ht="20.25" customHeight="1">
      <c r="A444" s="13" t="str">
        <f t="shared" ref="A444:A445" si="468">IF(COUNTIF($G$3:$G$472,G444)&gt;1,"Duplicate","")</f>
        <v/>
      </c>
      <c r="B444" s="14"/>
      <c r="C444" s="13"/>
      <c r="D444" s="15" t="str">
        <f t="shared" si="454"/>
        <v>X</v>
      </c>
      <c r="E444" s="15" t="str">
        <f t="shared" ref="E444:F444" si="469">IF(ISBLANK(X444), "", "X")</f>
        <v/>
      </c>
      <c r="F444" s="15" t="str">
        <f t="shared" si="469"/>
        <v>X</v>
      </c>
      <c r="G444" s="24" t="s">
        <v>2631</v>
      </c>
      <c r="H444" s="24"/>
      <c r="I444" s="24" t="s">
        <v>2632</v>
      </c>
      <c r="J444" s="24"/>
      <c r="K444" s="15"/>
      <c r="L444" s="15" t="s">
        <v>54</v>
      </c>
      <c r="M444" s="15" t="s">
        <v>54</v>
      </c>
      <c r="N444" s="22" t="s">
        <v>85</v>
      </c>
      <c r="O444" s="22"/>
      <c r="P444" s="15"/>
      <c r="Q444" s="22"/>
      <c r="R444" s="79">
        <v>39264</v>
      </c>
      <c r="S444" s="79">
        <v>40724</v>
      </c>
      <c r="T444" s="79">
        <v>40773</v>
      </c>
      <c r="U444" s="79">
        <v>41090</v>
      </c>
      <c r="V444" s="24" t="s">
        <v>2633</v>
      </c>
      <c r="W444" s="24" t="s">
        <v>538</v>
      </c>
      <c r="X444" s="24"/>
      <c r="Y444" s="24" t="s">
        <v>2634</v>
      </c>
      <c r="Z444" s="24" t="s">
        <v>2635</v>
      </c>
      <c r="AA444" s="24" t="s">
        <v>214</v>
      </c>
      <c r="AB444" s="24" t="s">
        <v>215</v>
      </c>
      <c r="AC444" s="38" t="s">
        <v>2636</v>
      </c>
      <c r="AD444" s="24"/>
      <c r="AE444" s="24" t="s">
        <v>2637</v>
      </c>
      <c r="AF444" s="22" t="s">
        <v>2638</v>
      </c>
      <c r="AG444" s="22" t="s">
        <v>2639</v>
      </c>
      <c r="AH444" s="22" t="s">
        <v>2640</v>
      </c>
      <c r="AI444" s="22" t="s">
        <v>80</v>
      </c>
      <c r="AJ444" s="23" t="s">
        <v>2641</v>
      </c>
      <c r="AK444" s="24"/>
      <c r="AL444" s="24"/>
      <c r="AM444" s="24"/>
      <c r="AN444" s="38"/>
      <c r="AO444" s="22"/>
      <c r="AP444" s="14"/>
    </row>
    <row r="445" spans="1:42" ht="20.25" customHeight="1">
      <c r="A445" s="13" t="str">
        <f t="shared" si="468"/>
        <v/>
      </c>
      <c r="B445" s="14"/>
      <c r="C445" s="13"/>
      <c r="D445" s="15" t="str">
        <f t="shared" si="454"/>
        <v>X</v>
      </c>
      <c r="E445" s="15" t="str">
        <f t="shared" ref="E445:F445" si="470">IF(ISBLANK(X445), "", "X")</f>
        <v>X</v>
      </c>
      <c r="F445" s="15" t="str">
        <f t="shared" si="470"/>
        <v/>
      </c>
      <c r="G445" s="24" t="s">
        <v>2642</v>
      </c>
      <c r="H445" s="24"/>
      <c r="I445" s="24" t="s">
        <v>259</v>
      </c>
      <c r="J445" s="24"/>
      <c r="K445" s="15"/>
      <c r="L445" s="15"/>
      <c r="M445" s="15"/>
      <c r="N445" s="22"/>
      <c r="O445" s="22"/>
      <c r="P445" s="15" t="s">
        <v>54</v>
      </c>
      <c r="Q445" s="22"/>
      <c r="R445" s="76"/>
      <c r="S445" s="76"/>
      <c r="T445" s="76"/>
      <c r="U445" s="76"/>
      <c r="V445" s="24"/>
      <c r="W445" s="24"/>
      <c r="X445" s="31" t="s">
        <v>2643</v>
      </c>
      <c r="Y445" s="24"/>
      <c r="Z445" s="24" t="s">
        <v>2644</v>
      </c>
      <c r="AA445" s="24" t="s">
        <v>133</v>
      </c>
      <c r="AB445" s="24" t="s">
        <v>58</v>
      </c>
      <c r="AC445" s="38" t="s">
        <v>2645</v>
      </c>
      <c r="AD445" s="24"/>
      <c r="AE445" s="24"/>
      <c r="AF445" s="22"/>
      <c r="AG445" s="22"/>
      <c r="AH445" s="22"/>
      <c r="AI445" s="22"/>
      <c r="AJ445" s="23"/>
      <c r="AK445" s="24"/>
      <c r="AL445" s="24"/>
      <c r="AM445" s="24"/>
      <c r="AN445" s="24"/>
      <c r="AO445" s="22"/>
      <c r="AP445" s="65">
        <v>41911</v>
      </c>
    </row>
    <row r="446" spans="1:42" ht="20.25" customHeight="1">
      <c r="A446" s="13"/>
      <c r="B446" s="14" t="s">
        <v>2646</v>
      </c>
      <c r="C446" s="46"/>
      <c r="D446" s="15" t="str">
        <f t="shared" si="454"/>
        <v>X</v>
      </c>
      <c r="E446" s="15" t="str">
        <f t="shared" ref="E446:F446" si="471">IF(ISBLANK(X446), "", "X")</f>
        <v/>
      </c>
      <c r="F446" s="15" t="str">
        <f t="shared" si="471"/>
        <v>X</v>
      </c>
      <c r="G446" s="53" t="s">
        <v>2647</v>
      </c>
      <c r="H446" s="53"/>
      <c r="I446" s="53" t="s">
        <v>385</v>
      </c>
      <c r="J446" s="24"/>
      <c r="K446" s="15"/>
      <c r="L446" s="15"/>
      <c r="M446" s="15"/>
      <c r="N446" s="22"/>
      <c r="O446" s="22"/>
      <c r="P446" s="15"/>
      <c r="Q446" s="22"/>
      <c r="R446" s="76"/>
      <c r="S446" s="76"/>
      <c r="T446" s="76"/>
      <c r="U446" s="76"/>
      <c r="V446" s="24" t="s">
        <v>2648</v>
      </c>
      <c r="W446" s="24" t="s">
        <v>2649</v>
      </c>
      <c r="X446" s="24"/>
      <c r="Y446" s="31" t="s">
        <v>2650</v>
      </c>
      <c r="Z446" s="24" t="s">
        <v>2651</v>
      </c>
      <c r="AA446" s="24" t="s">
        <v>2652</v>
      </c>
      <c r="AB446" s="24" t="s">
        <v>498</v>
      </c>
      <c r="AC446" s="38" t="s">
        <v>2653</v>
      </c>
      <c r="AD446" s="24"/>
      <c r="AE446" s="24"/>
      <c r="AF446" s="22"/>
      <c r="AG446" s="22"/>
      <c r="AH446" s="22"/>
      <c r="AI446" s="22"/>
      <c r="AJ446" s="23"/>
      <c r="AK446" s="24"/>
      <c r="AL446" s="24"/>
      <c r="AM446" s="24"/>
      <c r="AN446" s="38"/>
      <c r="AO446" s="22"/>
      <c r="AP446" s="14"/>
    </row>
    <row r="447" spans="1:42" ht="20.25" customHeight="1">
      <c r="A447" s="13" t="str">
        <f t="shared" ref="A447:A451" si="472">IF(COUNTIF($G$3:$G$472,G447)&gt;1,"Duplicate","")</f>
        <v/>
      </c>
      <c r="B447" s="14"/>
      <c r="C447" s="13"/>
      <c r="D447" s="15" t="str">
        <f t="shared" si="454"/>
        <v>X</v>
      </c>
      <c r="E447" s="15" t="str">
        <f t="shared" ref="E447:F447" si="473">IF(ISBLANK(X447), "", "X")</f>
        <v/>
      </c>
      <c r="F447" s="15" t="str">
        <f t="shared" si="473"/>
        <v>X</v>
      </c>
      <c r="G447" s="24" t="s">
        <v>2654</v>
      </c>
      <c r="H447" s="24"/>
      <c r="I447" s="24" t="s">
        <v>2655</v>
      </c>
      <c r="J447" s="24"/>
      <c r="K447" s="15"/>
      <c r="L447" s="15" t="s">
        <v>54</v>
      </c>
      <c r="M447" s="15"/>
      <c r="N447" s="22"/>
      <c r="O447" s="22"/>
      <c r="P447" s="15"/>
      <c r="Q447" s="22"/>
      <c r="R447" s="76"/>
      <c r="S447" s="76"/>
      <c r="T447" s="76"/>
      <c r="U447" s="76"/>
      <c r="V447" s="24"/>
      <c r="W447" s="24"/>
      <c r="X447" s="24"/>
      <c r="Y447" s="24" t="s">
        <v>2656</v>
      </c>
      <c r="Z447" s="24" t="s">
        <v>2657</v>
      </c>
      <c r="AA447" s="24" t="s">
        <v>245</v>
      </c>
      <c r="AB447" s="24" t="s">
        <v>511</v>
      </c>
      <c r="AC447" s="38" t="s">
        <v>2658</v>
      </c>
      <c r="AD447" s="24"/>
      <c r="AE447" s="24"/>
      <c r="AF447" s="22"/>
      <c r="AG447" s="22"/>
      <c r="AH447" s="22"/>
      <c r="AI447" s="22"/>
      <c r="AJ447" s="23"/>
      <c r="AK447" s="24"/>
      <c r="AL447" s="24"/>
      <c r="AM447" s="24"/>
      <c r="AN447" s="24"/>
      <c r="AO447" s="22"/>
      <c r="AP447" s="14"/>
    </row>
    <row r="448" spans="1:42" ht="20.25" customHeight="1">
      <c r="A448" s="13" t="str">
        <f t="shared" si="472"/>
        <v/>
      </c>
      <c r="B448" s="14"/>
      <c r="C448" s="13"/>
      <c r="D448" s="15" t="str">
        <f t="shared" si="454"/>
        <v>X</v>
      </c>
      <c r="E448" s="15" t="str">
        <f t="shared" ref="E448:F448" si="474">IF(ISBLANK(X448), "", "X")</f>
        <v/>
      </c>
      <c r="F448" s="15" t="str">
        <f t="shared" si="474"/>
        <v>X</v>
      </c>
      <c r="G448" s="24" t="s">
        <v>2659</v>
      </c>
      <c r="H448" s="24"/>
      <c r="I448" s="24" t="s">
        <v>2660</v>
      </c>
      <c r="J448" s="24"/>
      <c r="K448" s="15"/>
      <c r="L448" s="15"/>
      <c r="M448" s="15" t="s">
        <v>54</v>
      </c>
      <c r="N448" s="22"/>
      <c r="O448" s="22"/>
      <c r="P448" s="15"/>
      <c r="Q448" s="22"/>
      <c r="R448" s="76"/>
      <c r="S448" s="76"/>
      <c r="T448" s="76"/>
      <c r="U448" s="76"/>
      <c r="V448" s="24"/>
      <c r="W448" s="24"/>
      <c r="X448" s="24"/>
      <c r="Y448" s="31" t="s">
        <v>2661</v>
      </c>
      <c r="Z448" s="24" t="s">
        <v>2662</v>
      </c>
      <c r="AA448" s="24" t="s">
        <v>2663</v>
      </c>
      <c r="AB448" s="24" t="s">
        <v>367</v>
      </c>
      <c r="AC448" s="38" t="s">
        <v>2664</v>
      </c>
      <c r="AD448" s="24"/>
      <c r="AE448" s="24"/>
      <c r="AF448" s="22"/>
      <c r="AG448" s="22"/>
      <c r="AH448" s="22"/>
      <c r="AI448" s="22"/>
      <c r="AJ448" s="23"/>
      <c r="AK448" s="24"/>
      <c r="AL448" s="24"/>
      <c r="AM448" s="24"/>
      <c r="AN448" s="24"/>
      <c r="AO448" s="22"/>
      <c r="AP448" s="14"/>
    </row>
    <row r="449" spans="1:42" ht="20.25" hidden="1" customHeight="1">
      <c r="A449" s="13" t="str">
        <f t="shared" si="472"/>
        <v/>
      </c>
      <c r="B449" s="14"/>
      <c r="C449" s="13"/>
      <c r="D449" s="15" t="str">
        <f t="shared" si="454"/>
        <v/>
      </c>
      <c r="E449" s="15" t="str">
        <f t="shared" ref="E449:F449" si="475">IF(ISBLANK(X449), "", "X")</f>
        <v/>
      </c>
      <c r="F449" s="15" t="str">
        <f t="shared" si="475"/>
        <v/>
      </c>
      <c r="G449" s="24" t="s">
        <v>2665</v>
      </c>
      <c r="H449" s="24"/>
      <c r="I449" s="24" t="s">
        <v>2666</v>
      </c>
      <c r="J449" s="24" t="s">
        <v>2667</v>
      </c>
      <c r="K449" s="15"/>
      <c r="L449" s="15"/>
      <c r="M449" s="15" t="s">
        <v>54</v>
      </c>
      <c r="N449" s="22"/>
      <c r="O449" s="22"/>
      <c r="P449" s="15"/>
      <c r="Q449" s="22"/>
      <c r="R449" s="76"/>
      <c r="S449" s="76"/>
      <c r="T449" s="76"/>
      <c r="U449" s="76"/>
      <c r="V449" s="24" t="s">
        <v>221</v>
      </c>
      <c r="W449" s="24"/>
      <c r="X449" s="24"/>
      <c r="Y449" s="24"/>
      <c r="Z449" s="24" t="s">
        <v>2668</v>
      </c>
      <c r="AA449" s="24" t="s">
        <v>284</v>
      </c>
      <c r="AB449" s="24" t="s">
        <v>285</v>
      </c>
      <c r="AC449" s="38" t="s">
        <v>746</v>
      </c>
      <c r="AD449" s="24"/>
      <c r="AE449" s="24" t="s">
        <v>2669</v>
      </c>
      <c r="AF449" s="22"/>
      <c r="AG449" s="22"/>
      <c r="AH449" s="22"/>
      <c r="AI449" s="22"/>
      <c r="AJ449" s="23"/>
      <c r="AK449" s="24"/>
      <c r="AL449" s="24"/>
      <c r="AM449" s="24"/>
      <c r="AN449" s="24"/>
      <c r="AO449" s="22"/>
      <c r="AP449" s="65">
        <v>41940</v>
      </c>
    </row>
    <row r="450" spans="1:42" ht="20.25" customHeight="1">
      <c r="A450" s="13" t="str">
        <f t="shared" si="472"/>
        <v/>
      </c>
      <c r="B450" s="26"/>
      <c r="C450" s="27"/>
      <c r="D450" s="15" t="str">
        <f t="shared" si="454"/>
        <v>X</v>
      </c>
      <c r="E450" s="15" t="str">
        <f t="shared" ref="E450:F450" si="476">IF(ISBLANK(X450), "", "X")</f>
        <v/>
      </c>
      <c r="F450" s="15" t="str">
        <f t="shared" si="476"/>
        <v>X</v>
      </c>
      <c r="G450" s="45" t="s">
        <v>2670</v>
      </c>
      <c r="H450" s="45"/>
      <c r="I450" s="45" t="s">
        <v>230</v>
      </c>
      <c r="J450" s="45" t="s">
        <v>2671</v>
      </c>
      <c r="K450" s="80"/>
      <c r="L450" s="80"/>
      <c r="M450" s="80" t="s">
        <v>54</v>
      </c>
      <c r="N450" s="33" t="s">
        <v>94</v>
      </c>
      <c r="O450" s="33"/>
      <c r="P450" s="80"/>
      <c r="Q450" s="33"/>
      <c r="R450" s="81" t="s">
        <v>64</v>
      </c>
      <c r="S450" s="81" t="s">
        <v>65</v>
      </c>
      <c r="T450" s="81"/>
      <c r="U450" s="81"/>
      <c r="V450" s="45" t="s">
        <v>775</v>
      </c>
      <c r="W450" s="45" t="s">
        <v>2672</v>
      </c>
      <c r="X450" s="119"/>
      <c r="Y450" s="45" t="s">
        <v>2673</v>
      </c>
      <c r="Z450" s="24" t="s">
        <v>2674</v>
      </c>
      <c r="AA450" s="45" t="s">
        <v>2675</v>
      </c>
      <c r="AB450" s="45" t="s">
        <v>628</v>
      </c>
      <c r="AC450" s="38" t="s">
        <v>2676</v>
      </c>
      <c r="AD450" s="24"/>
      <c r="AE450" s="24"/>
      <c r="AF450" s="22"/>
      <c r="AG450" s="22"/>
      <c r="AH450" s="22"/>
      <c r="AI450" s="22"/>
      <c r="AJ450" s="23"/>
      <c r="AK450" s="24" t="s">
        <v>2677</v>
      </c>
      <c r="AL450" s="24" t="s">
        <v>166</v>
      </c>
      <c r="AM450" s="24" t="s">
        <v>628</v>
      </c>
      <c r="AN450" s="24">
        <v>78703</v>
      </c>
      <c r="AO450" s="22"/>
      <c r="AP450" s="65">
        <v>41940</v>
      </c>
    </row>
    <row r="451" spans="1:42" ht="20.25" hidden="1" customHeight="1">
      <c r="A451" s="13" t="str">
        <f t="shared" si="472"/>
        <v/>
      </c>
      <c r="B451" s="14"/>
      <c r="C451" s="13"/>
      <c r="D451" s="15" t="str">
        <f t="shared" si="454"/>
        <v/>
      </c>
      <c r="E451" s="15" t="str">
        <f t="shared" ref="E451:F451" si="477">IF(ISBLANK(X451), "", "X")</f>
        <v/>
      </c>
      <c r="F451" s="15" t="str">
        <f t="shared" si="477"/>
        <v/>
      </c>
      <c r="G451" s="24" t="s">
        <v>2678</v>
      </c>
      <c r="H451" s="24"/>
      <c r="I451" s="24" t="s">
        <v>1952</v>
      </c>
      <c r="J451" s="24"/>
      <c r="K451" s="15"/>
      <c r="L451" s="15"/>
      <c r="M451" s="15" t="s">
        <v>54</v>
      </c>
      <c r="N451" s="22"/>
      <c r="O451" s="22"/>
      <c r="P451" s="15"/>
      <c r="Q451" s="22"/>
      <c r="R451" s="76"/>
      <c r="S451" s="76"/>
      <c r="T451" s="76"/>
      <c r="U451" s="76"/>
      <c r="V451" s="24"/>
      <c r="W451" s="24"/>
      <c r="X451" s="24"/>
      <c r="Y451" s="24"/>
      <c r="Z451" s="24" t="s">
        <v>2679</v>
      </c>
      <c r="AA451" s="24" t="s">
        <v>2680</v>
      </c>
      <c r="AB451" s="24" t="s">
        <v>628</v>
      </c>
      <c r="AC451" s="38" t="s">
        <v>2681</v>
      </c>
      <c r="AD451" s="24"/>
      <c r="AE451" s="24"/>
      <c r="AF451" s="22"/>
      <c r="AG451" s="22"/>
      <c r="AH451" s="22"/>
      <c r="AI451" s="22"/>
      <c r="AJ451" s="23"/>
      <c r="AK451" s="24"/>
      <c r="AL451" s="24"/>
      <c r="AM451" s="24"/>
      <c r="AN451" s="24"/>
      <c r="AO451" s="22"/>
      <c r="AP451" s="14"/>
    </row>
    <row r="452" spans="1:42" ht="20.25" customHeight="1">
      <c r="A452" s="13"/>
      <c r="B452" s="14"/>
      <c r="C452" s="13"/>
      <c r="D452" s="15" t="str">
        <f t="shared" si="454"/>
        <v>X</v>
      </c>
      <c r="E452" s="15" t="str">
        <f t="shared" ref="E452:F452" si="478">IF(ISBLANK(X452), "", "X")</f>
        <v/>
      </c>
      <c r="F452" s="15" t="str">
        <f t="shared" si="478"/>
        <v>X</v>
      </c>
      <c r="G452" s="24" t="s">
        <v>2682</v>
      </c>
      <c r="H452" s="24"/>
      <c r="I452" s="24" t="s">
        <v>572</v>
      </c>
      <c r="J452" s="24"/>
      <c r="K452" s="15"/>
      <c r="L452" s="15"/>
      <c r="M452" s="15" t="s">
        <v>54</v>
      </c>
      <c r="N452" s="22"/>
      <c r="O452" s="22"/>
      <c r="P452" s="15"/>
      <c r="Q452" s="22"/>
      <c r="R452" s="76"/>
      <c r="S452" s="76"/>
      <c r="T452" s="76"/>
      <c r="U452" s="76"/>
      <c r="V452" s="24" t="s">
        <v>2683</v>
      </c>
      <c r="W452" s="24" t="s">
        <v>313</v>
      </c>
      <c r="X452" s="24"/>
      <c r="Y452" s="31" t="s">
        <v>2684</v>
      </c>
      <c r="Z452" s="24"/>
      <c r="AA452" s="24"/>
      <c r="AB452" s="24"/>
      <c r="AC452" s="38"/>
      <c r="AD452" s="24"/>
      <c r="AE452" s="24"/>
      <c r="AF452" s="22"/>
      <c r="AG452" s="22" t="s">
        <v>2685</v>
      </c>
      <c r="AH452" s="22" t="s">
        <v>2686</v>
      </c>
      <c r="AI452" s="22" t="s">
        <v>674</v>
      </c>
      <c r="AJ452" s="23" t="s">
        <v>2687</v>
      </c>
      <c r="AK452" s="24"/>
      <c r="AL452" s="24"/>
      <c r="AM452" s="24"/>
      <c r="AN452" s="38"/>
      <c r="AO452" s="22"/>
      <c r="AP452" s="65">
        <v>41911</v>
      </c>
    </row>
    <row r="453" spans="1:42" ht="20.25" customHeight="1">
      <c r="A453" s="73"/>
      <c r="B453" s="14" t="s">
        <v>447</v>
      </c>
      <c r="C453" s="13"/>
      <c r="D453" s="15" t="str">
        <f t="shared" si="454"/>
        <v>X</v>
      </c>
      <c r="E453" s="15" t="str">
        <f t="shared" ref="E453:F453" si="479">IF(ISBLANK(X453), "", "X")</f>
        <v/>
      </c>
      <c r="F453" s="15" t="str">
        <f t="shared" si="479"/>
        <v>X</v>
      </c>
      <c r="G453" s="24" t="s">
        <v>2682</v>
      </c>
      <c r="H453" s="24"/>
      <c r="I453" s="24" t="s">
        <v>182</v>
      </c>
      <c r="J453" s="24" t="s">
        <v>401</v>
      </c>
      <c r="K453" s="15"/>
      <c r="L453" s="15"/>
      <c r="M453" s="15"/>
      <c r="N453" s="22"/>
      <c r="O453" s="22"/>
      <c r="P453" s="15" t="s">
        <v>54</v>
      </c>
      <c r="Q453" s="22" t="s">
        <v>984</v>
      </c>
      <c r="R453" s="79"/>
      <c r="S453" s="79"/>
      <c r="T453" s="79"/>
      <c r="U453" s="79"/>
      <c r="V453" s="24" t="s">
        <v>804</v>
      </c>
      <c r="W453" s="24" t="s">
        <v>2688</v>
      </c>
      <c r="X453" s="24"/>
      <c r="Y453" s="31" t="s">
        <v>2689</v>
      </c>
      <c r="Z453" s="24"/>
      <c r="AA453" s="24"/>
      <c r="AB453" s="24"/>
      <c r="AC453" s="24"/>
      <c r="AD453" s="24"/>
      <c r="AE453" s="24"/>
      <c r="AF453" s="22"/>
      <c r="AG453" s="22"/>
      <c r="AH453" s="22"/>
      <c r="AI453" s="22"/>
      <c r="AJ453" s="23"/>
      <c r="AK453" s="24"/>
      <c r="AL453" s="24"/>
      <c r="AM453" s="24"/>
      <c r="AN453" s="38"/>
      <c r="AO453" s="22"/>
      <c r="AP453" s="14"/>
    </row>
    <row r="454" spans="1:42" ht="20.25" customHeight="1">
      <c r="A454" s="13"/>
      <c r="B454" s="14"/>
      <c r="C454" s="13"/>
      <c r="D454" s="15" t="str">
        <f t="shared" si="454"/>
        <v>X</v>
      </c>
      <c r="E454" s="15" t="str">
        <f t="shared" ref="E454:F454" si="480">IF(ISBLANK(X454), "", "X")</f>
        <v/>
      </c>
      <c r="F454" s="15" t="str">
        <f t="shared" si="480"/>
        <v>X</v>
      </c>
      <c r="G454" s="24" t="s">
        <v>2690</v>
      </c>
      <c r="H454" s="24"/>
      <c r="I454" s="24" t="s">
        <v>1026</v>
      </c>
      <c r="J454" s="24"/>
      <c r="K454" s="15"/>
      <c r="L454" s="15"/>
      <c r="M454" s="15"/>
      <c r="N454" s="22"/>
      <c r="O454" s="22"/>
      <c r="P454" s="15" t="s">
        <v>54</v>
      </c>
      <c r="Q454" s="22" t="s">
        <v>85</v>
      </c>
      <c r="R454" s="79"/>
      <c r="S454" s="79"/>
      <c r="T454" s="79"/>
      <c r="U454" s="79"/>
      <c r="V454" s="24"/>
      <c r="W454" s="24"/>
      <c r="X454" s="24"/>
      <c r="Y454" s="24" t="s">
        <v>2691</v>
      </c>
      <c r="Z454" s="24" t="s">
        <v>2692</v>
      </c>
      <c r="AA454" s="24" t="s">
        <v>1387</v>
      </c>
      <c r="AB454" s="24" t="s">
        <v>1388</v>
      </c>
      <c r="AC454" s="38" t="s">
        <v>2693</v>
      </c>
      <c r="AD454" s="24"/>
      <c r="AE454" s="24"/>
      <c r="AF454" s="22"/>
      <c r="AG454" s="22"/>
      <c r="AH454" s="22"/>
      <c r="AI454" s="22"/>
      <c r="AJ454" s="23"/>
      <c r="AK454" s="24"/>
      <c r="AL454" s="24"/>
      <c r="AM454" s="24"/>
      <c r="AN454" s="24"/>
      <c r="AO454" s="22"/>
      <c r="AP454" s="14"/>
    </row>
    <row r="455" spans="1:42" ht="20.25" hidden="1" customHeight="1">
      <c r="A455" s="13"/>
      <c r="B455" s="14"/>
      <c r="C455" s="13"/>
      <c r="D455" s="15" t="str">
        <f t="shared" si="454"/>
        <v/>
      </c>
      <c r="E455" s="15" t="str">
        <f t="shared" ref="E455:F455" si="481">IF(ISBLANK(X455), "", "X")</f>
        <v/>
      </c>
      <c r="F455" s="15" t="str">
        <f t="shared" si="481"/>
        <v/>
      </c>
      <c r="G455" s="24" t="s">
        <v>2690</v>
      </c>
      <c r="H455" s="24"/>
      <c r="I455" s="24" t="s">
        <v>259</v>
      </c>
      <c r="J455" s="24"/>
      <c r="K455" s="15"/>
      <c r="L455" s="15"/>
      <c r="M455" s="15" t="s">
        <v>54</v>
      </c>
      <c r="N455" s="22"/>
      <c r="O455" s="22"/>
      <c r="P455" s="15"/>
      <c r="Q455" s="22"/>
      <c r="R455" s="76"/>
      <c r="S455" s="76"/>
      <c r="T455" s="76"/>
      <c r="U455" s="76"/>
      <c r="V455" s="24"/>
      <c r="W455" s="24"/>
      <c r="X455" s="24"/>
      <c r="Y455" s="24"/>
      <c r="Z455" s="24" t="s">
        <v>2694</v>
      </c>
      <c r="AA455" s="24" t="s">
        <v>2695</v>
      </c>
      <c r="AB455" s="24" t="s">
        <v>58</v>
      </c>
      <c r="AC455" s="38" t="s">
        <v>2696</v>
      </c>
      <c r="AD455" s="24"/>
      <c r="AE455" s="24"/>
      <c r="AF455" s="22"/>
      <c r="AG455" s="22"/>
      <c r="AH455" s="22"/>
      <c r="AI455" s="22"/>
      <c r="AJ455" s="23"/>
      <c r="AK455" s="24"/>
      <c r="AL455" s="24"/>
      <c r="AM455" s="24"/>
      <c r="AN455" s="24"/>
      <c r="AO455" s="22"/>
      <c r="AP455" s="14"/>
    </row>
    <row r="456" spans="1:42" ht="20.25" customHeight="1">
      <c r="A456" s="13" t="str">
        <f t="shared" ref="A456:A457" si="482">IF(COUNTIF($G$3:$G$472,G456)&gt;1,"Duplicate","")</f>
        <v/>
      </c>
      <c r="B456" s="14"/>
      <c r="C456" s="13"/>
      <c r="D456" s="15" t="str">
        <f t="shared" si="454"/>
        <v>X</v>
      </c>
      <c r="E456" s="15" t="str">
        <f t="shared" ref="E456:F456" si="483">IF(ISBLANK(X456), "", "X")</f>
        <v/>
      </c>
      <c r="F456" s="15" t="str">
        <f t="shared" si="483"/>
        <v>X</v>
      </c>
      <c r="G456" s="24" t="s">
        <v>2697</v>
      </c>
      <c r="H456" s="24"/>
      <c r="I456" s="24" t="s">
        <v>1329</v>
      </c>
      <c r="J456" s="24"/>
      <c r="K456" s="15"/>
      <c r="L456" s="15" t="s">
        <v>54</v>
      </c>
      <c r="M456" s="15"/>
      <c r="N456" s="22"/>
      <c r="O456" s="22"/>
      <c r="P456" s="15"/>
      <c r="Q456" s="22"/>
      <c r="R456" s="79">
        <v>39264</v>
      </c>
      <c r="S456" s="79">
        <v>40724</v>
      </c>
      <c r="T456" s="79"/>
      <c r="U456" s="79"/>
      <c r="V456" s="24" t="s">
        <v>2698</v>
      </c>
      <c r="W456" s="24" t="s">
        <v>120</v>
      </c>
      <c r="X456" s="24"/>
      <c r="Y456" s="31" t="s">
        <v>2699</v>
      </c>
      <c r="Z456" s="24" t="s">
        <v>2700</v>
      </c>
      <c r="AA456" s="24" t="s">
        <v>2596</v>
      </c>
      <c r="AB456" s="24" t="s">
        <v>186</v>
      </c>
      <c r="AC456" s="38" t="s">
        <v>2701</v>
      </c>
      <c r="AD456" s="24"/>
      <c r="AE456" s="24"/>
      <c r="AF456" s="22"/>
      <c r="AG456" s="22"/>
      <c r="AH456" s="22"/>
      <c r="AI456" s="22"/>
      <c r="AJ456" s="23"/>
      <c r="AK456" s="24"/>
      <c r="AL456" s="24"/>
      <c r="AM456" s="24"/>
      <c r="AN456" s="38"/>
      <c r="AO456" s="22"/>
      <c r="AP456" s="65">
        <v>41911</v>
      </c>
    </row>
    <row r="457" spans="1:42" ht="20.25" hidden="1" customHeight="1">
      <c r="A457" s="13" t="str">
        <f t="shared" si="482"/>
        <v/>
      </c>
      <c r="B457" s="14"/>
      <c r="C457" s="13"/>
      <c r="D457" s="15" t="str">
        <f t="shared" si="454"/>
        <v/>
      </c>
      <c r="E457" s="15" t="str">
        <f t="shared" ref="E457:F457" si="484">IF(ISBLANK(X457), "", "X")</f>
        <v/>
      </c>
      <c r="F457" s="15" t="str">
        <f t="shared" si="484"/>
        <v/>
      </c>
      <c r="G457" s="24" t="s">
        <v>2702</v>
      </c>
      <c r="H457" s="24"/>
      <c r="I457" s="24" t="s">
        <v>1293</v>
      </c>
      <c r="J457" s="24"/>
      <c r="K457" s="15"/>
      <c r="L457" s="15" t="s">
        <v>54</v>
      </c>
      <c r="M457" s="15"/>
      <c r="N457" s="22"/>
      <c r="O457" s="22"/>
      <c r="P457" s="15"/>
      <c r="Q457" s="22"/>
      <c r="R457" s="79">
        <v>39630</v>
      </c>
      <c r="S457" s="79">
        <v>40724</v>
      </c>
      <c r="T457" s="79"/>
      <c r="U457" s="79"/>
      <c r="V457" s="24"/>
      <c r="W457" s="24"/>
      <c r="X457" s="24"/>
      <c r="Y457" s="24"/>
      <c r="Z457" s="24"/>
      <c r="AA457" s="24"/>
      <c r="AB457" s="24"/>
      <c r="AC457" s="38"/>
      <c r="AD457" s="24"/>
      <c r="AE457" s="24"/>
      <c r="AF457" s="22"/>
      <c r="AG457" s="22" t="s">
        <v>2703</v>
      </c>
      <c r="AH457" s="22" t="s">
        <v>2704</v>
      </c>
      <c r="AI457" s="22" t="s">
        <v>650</v>
      </c>
      <c r="AJ457" s="23" t="s">
        <v>2705</v>
      </c>
      <c r="AK457" s="24"/>
      <c r="AL457" s="24"/>
      <c r="AM457" s="24"/>
      <c r="AN457" s="38"/>
      <c r="AO457" s="22"/>
      <c r="AP457" s="65">
        <v>41911</v>
      </c>
    </row>
    <row r="458" spans="1:42" ht="20.25" customHeight="1">
      <c r="A458" s="13"/>
      <c r="B458" s="14" t="s">
        <v>801</v>
      </c>
      <c r="C458" s="13"/>
      <c r="D458" s="15" t="str">
        <f t="shared" si="454"/>
        <v>X</v>
      </c>
      <c r="E458" s="15" t="str">
        <f t="shared" ref="E458:F458" si="485">IF(ISBLANK(X458), "", "X")</f>
        <v>X</v>
      </c>
      <c r="F458" s="15" t="str">
        <f t="shared" si="485"/>
        <v/>
      </c>
      <c r="G458" s="24" t="s">
        <v>2706</v>
      </c>
      <c r="H458" s="24"/>
      <c r="I458" s="24" t="s">
        <v>2707</v>
      </c>
      <c r="J458" s="24"/>
      <c r="K458" s="15"/>
      <c r="L458" s="15"/>
      <c r="M458" s="15"/>
      <c r="N458" s="22"/>
      <c r="O458" s="22"/>
      <c r="P458" s="15" t="s">
        <v>54</v>
      </c>
      <c r="Q458" s="22" t="s">
        <v>150</v>
      </c>
      <c r="R458" s="79"/>
      <c r="S458" s="79"/>
      <c r="T458" s="79"/>
      <c r="U458" s="79"/>
      <c r="V458" s="24" t="s">
        <v>804</v>
      </c>
      <c r="W458" s="24" t="s">
        <v>827</v>
      </c>
      <c r="X458" s="24" t="s">
        <v>2708</v>
      </c>
      <c r="Y458" s="45"/>
      <c r="Z458" s="24"/>
      <c r="AA458" s="24"/>
      <c r="AB458" s="24"/>
      <c r="AC458" s="38"/>
      <c r="AD458" s="24"/>
      <c r="AE458" s="24"/>
      <c r="AF458" s="22"/>
      <c r="AG458" s="22"/>
      <c r="AH458" s="22"/>
      <c r="AI458" s="22"/>
      <c r="AJ458" s="23"/>
      <c r="AK458" s="24"/>
      <c r="AL458" s="24"/>
      <c r="AM458" s="24"/>
      <c r="AN458" s="38"/>
      <c r="AO458" s="22"/>
      <c r="AP458" s="65"/>
    </row>
    <row r="459" spans="1:42" ht="20.25" customHeight="1">
      <c r="A459" s="13" t="str">
        <f>IF(COUNTIF($G$3:$G$472,G459)&gt;1,"Duplicate","")</f>
        <v/>
      </c>
      <c r="B459" s="14"/>
      <c r="C459" s="13"/>
      <c r="D459" s="15" t="str">
        <f t="shared" si="454"/>
        <v>X</v>
      </c>
      <c r="E459" s="15" t="str">
        <f t="shared" ref="E459:F459" si="486">IF(ISBLANK(X459), "", "X")</f>
        <v/>
      </c>
      <c r="F459" s="15" t="str">
        <f t="shared" si="486"/>
        <v>X</v>
      </c>
      <c r="G459" s="24" t="s">
        <v>2709</v>
      </c>
      <c r="H459" s="24"/>
      <c r="I459" s="24" t="s">
        <v>2710</v>
      </c>
      <c r="J459" s="24"/>
      <c r="K459" s="15"/>
      <c r="L459" s="15"/>
      <c r="M459" s="15" t="s">
        <v>54</v>
      </c>
      <c r="N459" s="22"/>
      <c r="O459" s="22"/>
      <c r="P459" s="15"/>
      <c r="Q459" s="22"/>
      <c r="R459" s="76"/>
      <c r="S459" s="76"/>
      <c r="T459" s="76"/>
      <c r="U459" s="76"/>
      <c r="V459" s="24"/>
      <c r="W459" s="24"/>
      <c r="X459" s="24"/>
      <c r="Y459" s="31" t="s">
        <v>2711</v>
      </c>
      <c r="Z459" s="24" t="s">
        <v>2712</v>
      </c>
      <c r="AA459" s="24" t="s">
        <v>2713</v>
      </c>
      <c r="AB459" s="24" t="s">
        <v>2625</v>
      </c>
      <c r="AC459" s="38" t="s">
        <v>2714</v>
      </c>
      <c r="AD459" s="24"/>
      <c r="AE459" s="24"/>
      <c r="AF459" s="22"/>
      <c r="AG459" s="22"/>
      <c r="AH459" s="22"/>
      <c r="AI459" s="22"/>
      <c r="AJ459" s="23"/>
      <c r="AK459" s="24"/>
      <c r="AL459" s="24"/>
      <c r="AM459" s="24"/>
      <c r="AN459" s="24"/>
      <c r="AO459" s="22"/>
      <c r="AP459" s="14"/>
    </row>
    <row r="460" spans="1:42" ht="20.25" customHeight="1">
      <c r="A460" s="13"/>
      <c r="B460" s="26"/>
      <c r="C460" s="27"/>
      <c r="D460" s="15" t="str">
        <f t="shared" si="454"/>
        <v>X</v>
      </c>
      <c r="E460" s="15" t="str">
        <f t="shared" ref="E460:F460" si="487">IF(ISBLANK(X460), "", "X")</f>
        <v/>
      </c>
      <c r="F460" s="15" t="str">
        <f t="shared" si="487"/>
        <v>X</v>
      </c>
      <c r="G460" s="45" t="s">
        <v>2715</v>
      </c>
      <c r="H460" s="45"/>
      <c r="I460" s="45" t="s">
        <v>761</v>
      </c>
      <c r="J460" s="45" t="s">
        <v>1422</v>
      </c>
      <c r="K460" s="80"/>
      <c r="L460" s="80" t="s">
        <v>54</v>
      </c>
      <c r="M460" s="80"/>
      <c r="N460" s="33" t="s">
        <v>313</v>
      </c>
      <c r="O460" s="33"/>
      <c r="P460" s="80"/>
      <c r="Q460" s="33"/>
      <c r="R460" s="81" t="s">
        <v>1931</v>
      </c>
      <c r="S460" s="81" t="s">
        <v>963</v>
      </c>
      <c r="T460" s="81"/>
      <c r="U460" s="81"/>
      <c r="V460" s="45" t="s">
        <v>2716</v>
      </c>
      <c r="W460" s="45" t="s">
        <v>2717</v>
      </c>
      <c r="X460" s="45"/>
      <c r="Y460" s="45" t="s">
        <v>2718</v>
      </c>
      <c r="Z460" s="45" t="s">
        <v>2719</v>
      </c>
      <c r="AA460" s="45" t="s">
        <v>2720</v>
      </c>
      <c r="AB460" s="45" t="s">
        <v>246</v>
      </c>
      <c r="AC460" s="75" t="s">
        <v>2721</v>
      </c>
      <c r="AD460" s="24"/>
      <c r="AE460" s="24"/>
      <c r="AF460" s="22"/>
      <c r="AG460" s="22"/>
      <c r="AH460" s="22"/>
      <c r="AI460" s="22"/>
      <c r="AJ460" s="23"/>
      <c r="AK460" s="24" t="s">
        <v>2722</v>
      </c>
      <c r="AL460" s="24"/>
      <c r="AM460" s="24"/>
      <c r="AN460" s="24"/>
      <c r="AO460" s="22"/>
      <c r="AP460" s="14"/>
    </row>
    <row r="461" spans="1:42" ht="20.25" customHeight="1">
      <c r="A461" s="13"/>
      <c r="B461" s="26"/>
      <c r="C461" s="27"/>
      <c r="D461" s="15" t="str">
        <f t="shared" si="454"/>
        <v>X</v>
      </c>
      <c r="E461" s="15" t="str">
        <f t="shared" ref="E461:F461" si="488">IF(ISBLANK(X461), "", "X")</f>
        <v/>
      </c>
      <c r="F461" s="15" t="str">
        <f t="shared" si="488"/>
        <v>X</v>
      </c>
      <c r="G461" s="45" t="s">
        <v>2715</v>
      </c>
      <c r="H461" s="45"/>
      <c r="I461" s="45" t="s">
        <v>259</v>
      </c>
      <c r="J461" s="45"/>
      <c r="K461" s="80"/>
      <c r="L461" s="80"/>
      <c r="M461" s="80" t="s">
        <v>54</v>
      </c>
      <c r="N461" s="33" t="s">
        <v>522</v>
      </c>
      <c r="O461" s="33"/>
      <c r="P461" s="80"/>
      <c r="Q461" s="33"/>
      <c r="R461" s="81" t="s">
        <v>250</v>
      </c>
      <c r="S461" s="81" t="s">
        <v>963</v>
      </c>
      <c r="T461" s="81"/>
      <c r="U461" s="81"/>
      <c r="V461" s="45"/>
      <c r="W461" s="45"/>
      <c r="X461" s="45"/>
      <c r="Y461" s="31" t="s">
        <v>2723</v>
      </c>
      <c r="Z461" s="45" t="s">
        <v>2724</v>
      </c>
      <c r="AA461" s="45" t="s">
        <v>642</v>
      </c>
      <c r="AB461" s="45" t="s">
        <v>58</v>
      </c>
      <c r="AC461" s="75" t="s">
        <v>643</v>
      </c>
      <c r="AD461" s="24"/>
      <c r="AE461" s="24"/>
      <c r="AF461" s="22"/>
      <c r="AG461" s="22"/>
      <c r="AH461" s="22"/>
      <c r="AI461" s="22"/>
      <c r="AJ461" s="23"/>
      <c r="AK461" s="24" t="s">
        <v>2725</v>
      </c>
      <c r="AL461" s="24" t="s">
        <v>2726</v>
      </c>
      <c r="AM461" s="24" t="s">
        <v>519</v>
      </c>
      <c r="AN461" s="24">
        <v>39564</v>
      </c>
      <c r="AO461" s="22"/>
      <c r="AP461" s="14"/>
    </row>
    <row r="462" spans="1:42" ht="20.25" hidden="1" customHeight="1">
      <c r="A462" s="13"/>
      <c r="B462" s="14"/>
      <c r="C462" s="13"/>
      <c r="D462" s="15" t="s">
        <v>292</v>
      </c>
      <c r="E462" s="15"/>
      <c r="F462" s="15" t="s">
        <v>292</v>
      </c>
      <c r="G462" s="24" t="s">
        <v>2727</v>
      </c>
      <c r="H462" s="24"/>
      <c r="I462" s="24" t="s">
        <v>1177</v>
      </c>
      <c r="J462" s="24"/>
      <c r="K462" s="15"/>
      <c r="L462" s="15"/>
      <c r="M462" s="15" t="s">
        <v>292</v>
      </c>
      <c r="N462" s="22" t="s">
        <v>536</v>
      </c>
      <c r="O462" s="22"/>
      <c r="P462" s="15"/>
      <c r="Q462" s="22"/>
      <c r="R462" s="79"/>
      <c r="S462" s="79"/>
      <c r="T462" s="79">
        <v>41821</v>
      </c>
      <c r="U462" s="79">
        <v>42185</v>
      </c>
      <c r="V462" s="24" t="s">
        <v>2728</v>
      </c>
      <c r="W462" s="24" t="s">
        <v>2729</v>
      </c>
      <c r="X462" s="24"/>
      <c r="Y462" s="31" t="s">
        <v>2730</v>
      </c>
      <c r="Z462" s="24"/>
      <c r="AA462" s="24" t="s">
        <v>1258</v>
      </c>
      <c r="AB462" s="24" t="s">
        <v>650</v>
      </c>
      <c r="AC462" s="38" t="s">
        <v>2731</v>
      </c>
      <c r="AD462" s="24"/>
      <c r="AE462" s="24"/>
      <c r="AF462" s="22" t="s">
        <v>2732</v>
      </c>
      <c r="AG462" s="22" t="s">
        <v>2733</v>
      </c>
      <c r="AH462" s="22" t="s">
        <v>2734</v>
      </c>
      <c r="AI462" s="22" t="s">
        <v>650</v>
      </c>
      <c r="AJ462" s="23" t="s">
        <v>2735</v>
      </c>
      <c r="AK462" s="24"/>
      <c r="AL462" s="24"/>
      <c r="AM462" s="24"/>
      <c r="AN462" s="38"/>
      <c r="AO462" s="22"/>
      <c r="AP462" s="14"/>
    </row>
    <row r="463" spans="1:42" ht="20.25" hidden="1" customHeight="1">
      <c r="A463" s="13" t="str">
        <f t="shared" ref="A463:A465" si="489">IF(COUNTIF($G$3:$G$472,G463)&gt;1,"Duplicate","")</f>
        <v/>
      </c>
      <c r="B463" s="14"/>
      <c r="C463" s="13"/>
      <c r="D463" s="15" t="str">
        <f t="shared" ref="D463:D476" si="490">IF(AND(ISBLANK(X463),ISBLANK(Y463)), "", "X")</f>
        <v/>
      </c>
      <c r="E463" s="15" t="str">
        <f t="shared" ref="E463:F463" si="491">IF(ISBLANK(X463), "", "X")</f>
        <v/>
      </c>
      <c r="F463" s="15" t="str">
        <f t="shared" si="491"/>
        <v/>
      </c>
      <c r="G463" s="24" t="s">
        <v>2736</v>
      </c>
      <c r="H463" s="24"/>
      <c r="I463" s="24" t="s">
        <v>2737</v>
      </c>
      <c r="J463" s="24"/>
      <c r="K463" s="15"/>
      <c r="L463" s="15"/>
      <c r="M463" s="15" t="s">
        <v>54</v>
      </c>
      <c r="N463" s="22" t="s">
        <v>219</v>
      </c>
      <c r="O463" s="22"/>
      <c r="P463" s="15"/>
      <c r="Q463" s="22"/>
      <c r="R463" s="79"/>
      <c r="S463" s="79"/>
      <c r="T463" s="79">
        <v>40360</v>
      </c>
      <c r="U463" s="79">
        <v>40724</v>
      </c>
      <c r="V463" s="24"/>
      <c r="W463" s="24"/>
      <c r="X463" s="24"/>
      <c r="Y463" s="24"/>
      <c r="Z463" s="24" t="s">
        <v>2738</v>
      </c>
      <c r="AA463" s="24" t="s">
        <v>284</v>
      </c>
      <c r="AB463" s="24" t="s">
        <v>285</v>
      </c>
      <c r="AC463" s="38" t="s">
        <v>289</v>
      </c>
      <c r="AD463" s="24"/>
      <c r="AE463" s="24"/>
      <c r="AF463" s="22"/>
      <c r="AG463" s="22"/>
      <c r="AH463" s="22"/>
      <c r="AI463" s="22"/>
      <c r="AJ463" s="23"/>
      <c r="AK463" s="24"/>
      <c r="AL463" s="24"/>
      <c r="AM463" s="24"/>
      <c r="AN463" s="24"/>
      <c r="AO463" s="22"/>
      <c r="AP463" s="14"/>
    </row>
    <row r="464" spans="1:42" ht="20.25" hidden="1" customHeight="1">
      <c r="A464" s="13" t="str">
        <f t="shared" si="489"/>
        <v/>
      </c>
      <c r="B464" s="14"/>
      <c r="C464" s="13"/>
      <c r="D464" s="15" t="str">
        <f t="shared" si="490"/>
        <v/>
      </c>
      <c r="E464" s="15" t="str">
        <f t="shared" ref="E464:F464" si="492">IF(ISBLANK(X464), "", "X")</f>
        <v/>
      </c>
      <c r="F464" s="15" t="str">
        <f t="shared" si="492"/>
        <v/>
      </c>
      <c r="G464" s="24" t="s">
        <v>2739</v>
      </c>
      <c r="H464" s="24"/>
      <c r="I464" s="24" t="s">
        <v>572</v>
      </c>
      <c r="J464" s="24"/>
      <c r="K464" s="15"/>
      <c r="L464" s="15"/>
      <c r="M464" s="15" t="s">
        <v>54</v>
      </c>
      <c r="N464" s="22"/>
      <c r="O464" s="22"/>
      <c r="P464" s="15"/>
      <c r="Q464" s="22"/>
      <c r="R464" s="76"/>
      <c r="S464" s="76"/>
      <c r="T464" s="76"/>
      <c r="U464" s="76"/>
      <c r="V464" s="24"/>
      <c r="W464" s="24"/>
      <c r="X464" s="24"/>
      <c r="Y464" s="24"/>
      <c r="Z464" s="24" t="s">
        <v>2740</v>
      </c>
      <c r="AA464" s="24" t="s">
        <v>2741</v>
      </c>
      <c r="AB464" s="24" t="s">
        <v>628</v>
      </c>
      <c r="AC464" s="38" t="s">
        <v>2742</v>
      </c>
      <c r="AD464" s="24"/>
      <c r="AE464" s="24"/>
      <c r="AF464" s="22"/>
      <c r="AG464" s="22"/>
      <c r="AH464" s="22"/>
      <c r="AI464" s="22"/>
      <c r="AJ464" s="23"/>
      <c r="AK464" s="24"/>
      <c r="AL464" s="24"/>
      <c r="AM464" s="24"/>
      <c r="AN464" s="24"/>
      <c r="AO464" s="22"/>
      <c r="AP464" s="65">
        <v>41821</v>
      </c>
    </row>
    <row r="465" spans="1:43" ht="20.25" hidden="1" customHeight="1">
      <c r="A465" s="13" t="str">
        <f t="shared" si="489"/>
        <v/>
      </c>
      <c r="B465" s="14"/>
      <c r="C465" s="13"/>
      <c r="D465" s="15" t="str">
        <f t="shared" si="490"/>
        <v>X</v>
      </c>
      <c r="E465" s="15" t="str">
        <f t="shared" ref="E465:F465" si="493">IF(ISBLANK(X465), "", "X")</f>
        <v/>
      </c>
      <c r="F465" s="15" t="str">
        <f t="shared" si="493"/>
        <v>X</v>
      </c>
      <c r="G465" s="24" t="s">
        <v>2743</v>
      </c>
      <c r="H465" s="24"/>
      <c r="I465" s="24" t="s">
        <v>2744</v>
      </c>
      <c r="J465" s="24"/>
      <c r="K465" s="15"/>
      <c r="L465" s="15" t="s">
        <v>54</v>
      </c>
      <c r="M465" s="15"/>
      <c r="N465" s="22"/>
      <c r="O465" s="22"/>
      <c r="P465" s="15"/>
      <c r="Q465" s="22"/>
      <c r="R465" s="79">
        <v>40725</v>
      </c>
      <c r="S465" s="79">
        <v>41820</v>
      </c>
      <c r="T465" s="79"/>
      <c r="U465" s="79"/>
      <c r="V465" s="24" t="s">
        <v>2745</v>
      </c>
      <c r="W465" s="24"/>
      <c r="X465" s="24"/>
      <c r="Y465" s="31" t="s">
        <v>2746</v>
      </c>
      <c r="Z465" s="24" t="s">
        <v>2747</v>
      </c>
      <c r="AA465" s="24" t="s">
        <v>2748</v>
      </c>
      <c r="AB465" s="24" t="s">
        <v>226</v>
      </c>
      <c r="AC465" s="38" t="s">
        <v>2749</v>
      </c>
      <c r="AD465" s="24"/>
      <c r="AE465" s="24" t="s">
        <v>2750</v>
      </c>
      <c r="AF465" s="22" t="s">
        <v>2750</v>
      </c>
      <c r="AG465" s="22" t="s">
        <v>2751</v>
      </c>
      <c r="AH465" s="22" t="s">
        <v>2752</v>
      </c>
      <c r="AI465" s="22" t="s">
        <v>226</v>
      </c>
      <c r="AJ465" s="23" t="s">
        <v>2753</v>
      </c>
      <c r="AK465" s="24"/>
      <c r="AL465" s="24"/>
      <c r="AM465" s="24"/>
      <c r="AN465" s="38"/>
      <c r="AO465" s="22"/>
      <c r="AP465" s="65"/>
      <c r="AQ465" s="114"/>
    </row>
    <row r="466" spans="1:43" ht="20.25" customHeight="1">
      <c r="A466" s="73"/>
      <c r="B466" s="14" t="s">
        <v>801</v>
      </c>
      <c r="C466" s="13"/>
      <c r="D466" s="15" t="str">
        <f t="shared" si="490"/>
        <v>X</v>
      </c>
      <c r="E466" s="15" t="str">
        <f t="shared" ref="E466:F466" si="494">IF(ISBLANK(X466), "", "X")</f>
        <v>X</v>
      </c>
      <c r="F466" s="15" t="str">
        <f t="shared" si="494"/>
        <v/>
      </c>
      <c r="G466" s="24" t="s">
        <v>2754</v>
      </c>
      <c r="H466" s="24"/>
      <c r="I466" s="24" t="s">
        <v>1952</v>
      </c>
      <c r="J466" s="24"/>
      <c r="K466" s="15"/>
      <c r="L466" s="15"/>
      <c r="M466" s="15"/>
      <c r="N466" s="22"/>
      <c r="O466" s="22"/>
      <c r="P466" s="15" t="s">
        <v>54</v>
      </c>
      <c r="Q466" s="22" t="s">
        <v>73</v>
      </c>
      <c r="R466" s="79"/>
      <c r="S466" s="79"/>
      <c r="T466" s="79"/>
      <c r="U466" s="79"/>
      <c r="V466" s="24" t="s">
        <v>804</v>
      </c>
      <c r="W466" s="24" t="s">
        <v>827</v>
      </c>
      <c r="X466" s="24" t="s">
        <v>2755</v>
      </c>
      <c r="Y466" s="45"/>
      <c r="Z466" s="24"/>
      <c r="AA466" s="24"/>
      <c r="AB466" s="24"/>
      <c r="AC466" s="38"/>
      <c r="AD466" s="24"/>
      <c r="AE466" s="24"/>
      <c r="AF466" s="22"/>
      <c r="AG466" s="22"/>
      <c r="AH466" s="22"/>
      <c r="AI466" s="22"/>
      <c r="AJ466" s="23"/>
      <c r="AK466" s="24"/>
      <c r="AL466" s="24"/>
      <c r="AM466" s="24"/>
      <c r="AN466" s="38"/>
      <c r="AO466" s="22"/>
      <c r="AP466" s="14"/>
    </row>
    <row r="467" spans="1:43" ht="20.25" customHeight="1">
      <c r="A467" s="13" t="str">
        <f t="shared" ref="A467:A476" si="495">IF(COUNTIF($G$3:$G$472,G467)&gt;1,"Duplicate","")</f>
        <v/>
      </c>
      <c r="B467" s="14"/>
      <c r="C467" s="13"/>
      <c r="D467" s="15" t="str">
        <f t="shared" si="490"/>
        <v>X</v>
      </c>
      <c r="E467" s="15" t="str">
        <f t="shared" ref="E467:F467" si="496">IF(ISBLANK(X467), "", "X")</f>
        <v/>
      </c>
      <c r="F467" s="15" t="str">
        <f t="shared" si="496"/>
        <v>X</v>
      </c>
      <c r="G467" s="24" t="s">
        <v>2756</v>
      </c>
      <c r="H467" s="24"/>
      <c r="I467" s="24" t="s">
        <v>2757</v>
      </c>
      <c r="J467" s="24"/>
      <c r="K467" s="15"/>
      <c r="L467" s="15"/>
      <c r="M467" s="15" t="s">
        <v>54</v>
      </c>
      <c r="N467" s="22" t="s">
        <v>1083</v>
      </c>
      <c r="O467" s="22"/>
      <c r="P467" s="15"/>
      <c r="Q467" s="22"/>
      <c r="R467" s="79"/>
      <c r="S467" s="79"/>
      <c r="T467" s="79">
        <v>40725</v>
      </c>
      <c r="U467" s="79">
        <v>41090</v>
      </c>
      <c r="V467" s="24" t="s">
        <v>2758</v>
      </c>
      <c r="W467" s="24" t="s">
        <v>2759</v>
      </c>
      <c r="X467" s="24"/>
      <c r="Y467" s="45" t="s">
        <v>2760</v>
      </c>
      <c r="Z467" s="24" t="s">
        <v>2761</v>
      </c>
      <c r="AA467" s="24" t="s">
        <v>589</v>
      </c>
      <c r="AB467" s="24" t="s">
        <v>590</v>
      </c>
      <c r="AC467" s="38" t="s">
        <v>684</v>
      </c>
      <c r="AD467" s="24"/>
      <c r="AE467" s="24"/>
      <c r="AF467" s="22" t="s">
        <v>2762</v>
      </c>
      <c r="AG467" s="22" t="s">
        <v>2763</v>
      </c>
      <c r="AH467" s="22" t="s">
        <v>589</v>
      </c>
      <c r="AI467" s="22" t="s">
        <v>590</v>
      </c>
      <c r="AJ467" s="23" t="s">
        <v>2764</v>
      </c>
      <c r="AK467" s="24"/>
      <c r="AL467" s="24"/>
      <c r="AM467" s="24"/>
      <c r="AN467" s="38"/>
      <c r="AO467" s="61" t="str">
        <f>HYPERLINK("http://www.linkedin.com/pub/rajkumar-yarlagadda/88/b76/441","http://www.linkedin.com/pub/rajkumar-yarlagadda/88/b76/441")</f>
        <v>http://www.linkedin.com/pub/rajkumar-yarlagadda/88/b76/441</v>
      </c>
      <c r="AP467" s="65">
        <v>41911</v>
      </c>
    </row>
    <row r="468" spans="1:43" ht="20.25" hidden="1" customHeight="1">
      <c r="A468" s="13" t="str">
        <f t="shared" si="495"/>
        <v/>
      </c>
      <c r="B468" s="14"/>
      <c r="C468" s="13"/>
      <c r="D468" s="15" t="str">
        <f t="shared" si="490"/>
        <v/>
      </c>
      <c r="E468" s="15" t="str">
        <f t="shared" ref="E468:F468" si="497">IF(ISBLANK(X468), "", "X")</f>
        <v/>
      </c>
      <c r="F468" s="15" t="str">
        <f t="shared" si="497"/>
        <v/>
      </c>
      <c r="G468" s="24" t="s">
        <v>2765</v>
      </c>
      <c r="H468" s="24"/>
      <c r="I468" s="24" t="s">
        <v>733</v>
      </c>
      <c r="J468" s="24"/>
      <c r="K468" s="15"/>
      <c r="L468" s="15"/>
      <c r="M468" s="15" t="s">
        <v>54</v>
      </c>
      <c r="N468" s="22"/>
      <c r="O468" s="22"/>
      <c r="P468" s="15"/>
      <c r="Q468" s="22"/>
      <c r="R468" s="76"/>
      <c r="S468" s="76"/>
      <c r="T468" s="76"/>
      <c r="U468" s="76"/>
      <c r="V468" s="24"/>
      <c r="W468" s="24"/>
      <c r="X468" s="24"/>
      <c r="Y468" s="24"/>
      <c r="Z468" s="24" t="s">
        <v>2766</v>
      </c>
      <c r="AA468" s="24" t="s">
        <v>2767</v>
      </c>
      <c r="AB468" s="24" t="s">
        <v>519</v>
      </c>
      <c r="AC468" s="38" t="s">
        <v>2768</v>
      </c>
      <c r="AD468" s="24"/>
      <c r="AE468" s="24"/>
      <c r="AF468" s="22"/>
      <c r="AG468" s="22"/>
      <c r="AH468" s="22"/>
      <c r="AI468" s="22"/>
      <c r="AJ468" s="23"/>
      <c r="AK468" s="24"/>
      <c r="AL468" s="24"/>
      <c r="AM468" s="24"/>
      <c r="AN468" s="24"/>
      <c r="AO468" s="22"/>
      <c r="AP468" s="14"/>
    </row>
    <row r="469" spans="1:43" ht="20.25" customHeight="1">
      <c r="A469" s="13" t="str">
        <f t="shared" si="495"/>
        <v/>
      </c>
      <c r="B469" s="14"/>
      <c r="C469" s="13"/>
      <c r="D469" s="15" t="str">
        <f t="shared" si="490"/>
        <v>X</v>
      </c>
      <c r="E469" s="15" t="str">
        <f t="shared" ref="E469:F469" si="498">IF(ISBLANK(X469), "", "X")</f>
        <v/>
      </c>
      <c r="F469" s="15" t="str">
        <f t="shared" si="498"/>
        <v>X</v>
      </c>
      <c r="G469" s="24" t="s">
        <v>2769</v>
      </c>
      <c r="H469" s="24"/>
      <c r="I469" s="24" t="s">
        <v>2770</v>
      </c>
      <c r="J469" s="24"/>
      <c r="K469" s="15"/>
      <c r="L469" s="15" t="s">
        <v>54</v>
      </c>
      <c r="M469" s="15" t="s">
        <v>54</v>
      </c>
      <c r="N469" s="22"/>
      <c r="O469" s="22"/>
      <c r="P469" s="15"/>
      <c r="Q469" s="22"/>
      <c r="R469" s="76"/>
      <c r="S469" s="76"/>
      <c r="T469" s="76"/>
      <c r="U469" s="76"/>
      <c r="V469" s="24" t="s">
        <v>260</v>
      </c>
      <c r="W469" s="24"/>
      <c r="X469" s="24"/>
      <c r="Y469" s="31" t="s">
        <v>2771</v>
      </c>
      <c r="Z469" s="24" t="s">
        <v>1201</v>
      </c>
      <c r="AA469" s="24" t="s">
        <v>263</v>
      </c>
      <c r="AB469" s="24" t="s">
        <v>58</v>
      </c>
      <c r="AC469" s="24">
        <v>54304</v>
      </c>
      <c r="AD469" s="24"/>
      <c r="AE469" s="24" t="s">
        <v>795</v>
      </c>
      <c r="AF469" s="22"/>
      <c r="AG469" s="22" t="s">
        <v>2772</v>
      </c>
      <c r="AH469" s="22" t="s">
        <v>263</v>
      </c>
      <c r="AI469" s="22" t="s">
        <v>58</v>
      </c>
      <c r="AJ469" s="23" t="s">
        <v>267</v>
      </c>
      <c r="AK469" s="24"/>
      <c r="AL469" s="24"/>
      <c r="AM469" s="24"/>
      <c r="AN469" s="24"/>
      <c r="AO469" s="22"/>
      <c r="AP469" s="65">
        <v>41940</v>
      </c>
    </row>
    <row r="470" spans="1:43" ht="20.25" customHeight="1">
      <c r="A470" s="13" t="str">
        <f t="shared" si="495"/>
        <v/>
      </c>
      <c r="B470" s="14"/>
      <c r="C470" s="13"/>
      <c r="D470" s="15" t="str">
        <f t="shared" si="490"/>
        <v>X</v>
      </c>
      <c r="E470" s="15" t="str">
        <f t="shared" ref="E470:F470" si="499">IF(ISBLANK(X470), "", "X")</f>
        <v>X</v>
      </c>
      <c r="F470" s="15" t="str">
        <f t="shared" si="499"/>
        <v/>
      </c>
      <c r="G470" s="24" t="s">
        <v>2773</v>
      </c>
      <c r="H470" s="24"/>
      <c r="I470" s="24" t="s">
        <v>1784</v>
      </c>
      <c r="J470" s="24"/>
      <c r="K470" s="15"/>
      <c r="L470" s="15"/>
      <c r="M470" s="15" t="s">
        <v>54</v>
      </c>
      <c r="N470" s="22"/>
      <c r="O470" s="22"/>
      <c r="P470" s="15"/>
      <c r="Q470" s="22"/>
      <c r="R470" s="76"/>
      <c r="S470" s="76"/>
      <c r="T470" s="76"/>
      <c r="U470" s="76"/>
      <c r="V470" s="24"/>
      <c r="W470" s="24"/>
      <c r="X470" s="31" t="s">
        <v>2774</v>
      </c>
      <c r="Y470" s="24"/>
      <c r="Z470" s="24" t="s">
        <v>2775</v>
      </c>
      <c r="AA470" s="24" t="s">
        <v>255</v>
      </c>
      <c r="AB470" s="24" t="s">
        <v>256</v>
      </c>
      <c r="AC470" s="38" t="s">
        <v>2776</v>
      </c>
      <c r="AD470" s="24"/>
      <c r="AE470" s="24"/>
      <c r="AF470" s="22"/>
      <c r="AG470" s="22"/>
      <c r="AH470" s="22"/>
      <c r="AI470" s="22"/>
      <c r="AJ470" s="23"/>
      <c r="AK470" s="24"/>
      <c r="AL470" s="24"/>
      <c r="AM470" s="24"/>
      <c r="AN470" s="24"/>
      <c r="AO470" s="22"/>
      <c r="AP470" s="14"/>
    </row>
    <row r="471" spans="1:43" ht="20.25" customHeight="1">
      <c r="A471" s="13" t="str">
        <f t="shared" si="495"/>
        <v/>
      </c>
      <c r="B471" s="14"/>
      <c r="C471" s="13"/>
      <c r="D471" s="15" t="str">
        <f t="shared" si="490"/>
        <v>X</v>
      </c>
      <c r="E471" s="15" t="str">
        <f t="shared" ref="E471:F471" si="500">IF(ISBLANK(X471), "", "X")</f>
        <v/>
      </c>
      <c r="F471" s="15" t="str">
        <f t="shared" si="500"/>
        <v>X</v>
      </c>
      <c r="G471" s="24" t="s">
        <v>2777</v>
      </c>
      <c r="H471" s="24"/>
      <c r="I471" s="24" t="s">
        <v>883</v>
      </c>
      <c r="J471" s="24"/>
      <c r="K471" s="15"/>
      <c r="L471" s="15" t="s">
        <v>54</v>
      </c>
      <c r="M471" s="15" t="s">
        <v>54</v>
      </c>
      <c r="N471" s="22" t="s">
        <v>85</v>
      </c>
      <c r="O471" s="22"/>
      <c r="P471" s="15"/>
      <c r="Q471" s="22"/>
      <c r="R471" s="79">
        <v>38899</v>
      </c>
      <c r="S471" s="79">
        <v>40359</v>
      </c>
      <c r="T471" s="79">
        <v>40360</v>
      </c>
      <c r="U471" s="79">
        <v>40724</v>
      </c>
      <c r="V471" s="24" t="s">
        <v>430</v>
      </c>
      <c r="W471" s="24" t="s">
        <v>2778</v>
      </c>
      <c r="X471" s="24"/>
      <c r="Y471" s="24" t="s">
        <v>2779</v>
      </c>
      <c r="Z471" s="24" t="s">
        <v>2780</v>
      </c>
      <c r="AA471" s="24" t="s">
        <v>1130</v>
      </c>
      <c r="AB471" s="24" t="s">
        <v>58</v>
      </c>
      <c r="AC471" s="38" t="s">
        <v>1131</v>
      </c>
      <c r="AD471" s="24"/>
      <c r="AE471" s="24"/>
      <c r="AF471" s="22"/>
      <c r="AG471" s="22"/>
      <c r="AH471" s="22"/>
      <c r="AI471" s="22"/>
      <c r="AJ471" s="23"/>
      <c r="AK471" s="24"/>
      <c r="AL471" s="24"/>
      <c r="AM471" s="24"/>
      <c r="AN471" s="38"/>
      <c r="AO471" s="22"/>
      <c r="AP471" s="65">
        <v>41911</v>
      </c>
    </row>
    <row r="472" spans="1:43" ht="20.25" hidden="1" customHeight="1">
      <c r="A472" s="13" t="str">
        <f t="shared" si="495"/>
        <v/>
      </c>
      <c r="B472" s="26"/>
      <c r="C472" s="27"/>
      <c r="D472" s="15" t="str">
        <f t="shared" si="490"/>
        <v/>
      </c>
      <c r="E472" s="15" t="str">
        <f t="shared" ref="E472:F472" si="501">IF(ISBLANK(X472), "", "X")</f>
        <v/>
      </c>
      <c r="F472" s="15" t="str">
        <f t="shared" si="501"/>
        <v/>
      </c>
      <c r="G472" s="20" t="s">
        <v>2781</v>
      </c>
      <c r="H472" s="20"/>
      <c r="I472" s="20" t="s">
        <v>2782</v>
      </c>
      <c r="J472" s="20"/>
      <c r="K472" s="28"/>
      <c r="L472" s="28"/>
      <c r="M472" s="28" t="s">
        <v>54</v>
      </c>
      <c r="N472" s="29" t="s">
        <v>190</v>
      </c>
      <c r="O472" s="29"/>
      <c r="P472" s="28"/>
      <c r="Q472" s="29"/>
      <c r="R472" s="30" t="s">
        <v>599</v>
      </c>
      <c r="S472" s="30" t="s">
        <v>600</v>
      </c>
      <c r="T472" s="30"/>
      <c r="U472" s="30"/>
      <c r="V472" s="20"/>
      <c r="W472" s="20"/>
      <c r="X472" s="45"/>
      <c r="Y472" s="20"/>
      <c r="Z472" s="16" t="s">
        <v>2783</v>
      </c>
      <c r="AA472" s="16" t="s">
        <v>1337</v>
      </c>
      <c r="AB472" s="16" t="s">
        <v>58</v>
      </c>
      <c r="AC472" s="21" t="s">
        <v>1338</v>
      </c>
      <c r="AD472" s="16"/>
      <c r="AE472" s="16"/>
      <c r="AF472" s="18"/>
      <c r="AG472" s="22"/>
      <c r="AH472" s="22"/>
      <c r="AI472" s="22"/>
      <c r="AJ472" s="23"/>
      <c r="AK472" s="24"/>
      <c r="AL472" s="24"/>
      <c r="AM472" s="24"/>
      <c r="AN472" s="24"/>
      <c r="AO472" s="18"/>
      <c r="AP472" s="67"/>
    </row>
    <row r="473" spans="1:43" ht="20.25" customHeight="1">
      <c r="A473" s="13" t="str">
        <f t="shared" si="495"/>
        <v/>
      </c>
      <c r="B473" s="14"/>
      <c r="C473" s="13"/>
      <c r="D473" s="15" t="str">
        <f t="shared" si="490"/>
        <v>X</v>
      </c>
      <c r="E473" s="15" t="str">
        <f t="shared" ref="E473:F473" si="502">IF(ISBLANK(X473), "", "X")</f>
        <v/>
      </c>
      <c r="F473" s="15" t="str">
        <f t="shared" si="502"/>
        <v>X</v>
      </c>
      <c r="G473" s="16" t="s">
        <v>2784</v>
      </c>
      <c r="H473" s="16"/>
      <c r="I473" s="16" t="s">
        <v>2785</v>
      </c>
      <c r="J473" s="16"/>
      <c r="K473" s="17"/>
      <c r="L473" s="17"/>
      <c r="M473" s="17"/>
      <c r="N473" s="18"/>
      <c r="O473" s="18"/>
      <c r="P473" s="17" t="s">
        <v>54</v>
      </c>
      <c r="Q473" s="18"/>
      <c r="R473" s="43"/>
      <c r="S473" s="43"/>
      <c r="T473" s="43"/>
      <c r="U473" s="43"/>
      <c r="V473" s="16"/>
      <c r="W473" s="16"/>
      <c r="X473" s="16"/>
      <c r="Y473" s="16" t="s">
        <v>2786</v>
      </c>
      <c r="Z473" s="24" t="s">
        <v>2787</v>
      </c>
      <c r="AA473" s="16" t="s">
        <v>2788</v>
      </c>
      <c r="AB473" s="16" t="s">
        <v>103</v>
      </c>
      <c r="AC473" s="21" t="s">
        <v>2789</v>
      </c>
      <c r="AD473" s="16"/>
      <c r="AE473" s="16"/>
      <c r="AF473" s="18"/>
      <c r="AG473" s="22"/>
      <c r="AH473" s="22"/>
      <c r="AI473" s="22"/>
      <c r="AJ473" s="23"/>
      <c r="AK473" s="24"/>
      <c r="AL473" s="24"/>
      <c r="AM473" s="24"/>
      <c r="AN473" s="24"/>
      <c r="AO473" s="18"/>
      <c r="AP473" s="67"/>
    </row>
    <row r="474" spans="1:43" ht="20.25" customHeight="1">
      <c r="A474" s="13" t="str">
        <f t="shared" si="495"/>
        <v/>
      </c>
      <c r="B474" s="14"/>
      <c r="C474" s="13"/>
      <c r="D474" s="15" t="str">
        <f t="shared" si="490"/>
        <v>X</v>
      </c>
      <c r="E474" s="15" t="str">
        <f t="shared" ref="E474:F474" si="503">IF(ISBLANK(X474), "", "X")</f>
        <v/>
      </c>
      <c r="F474" s="15" t="str">
        <f t="shared" si="503"/>
        <v>X</v>
      </c>
      <c r="G474" s="16" t="s">
        <v>2790</v>
      </c>
      <c r="H474" s="16"/>
      <c r="I474" s="16" t="s">
        <v>2388</v>
      </c>
      <c r="J474" s="16" t="s">
        <v>535</v>
      </c>
      <c r="K474" s="17"/>
      <c r="L474" s="17"/>
      <c r="M474" s="17" t="s">
        <v>54</v>
      </c>
      <c r="N474" s="18"/>
      <c r="O474" s="18"/>
      <c r="P474" s="17"/>
      <c r="Q474" s="18"/>
      <c r="R474" s="43"/>
      <c r="S474" s="43"/>
      <c r="T474" s="43"/>
      <c r="U474" s="43"/>
      <c r="V474" s="16" t="s">
        <v>2791</v>
      </c>
      <c r="W474" s="16"/>
      <c r="X474" s="16"/>
      <c r="Y474" s="31" t="s">
        <v>2792</v>
      </c>
      <c r="Z474" s="24" t="s">
        <v>2793</v>
      </c>
      <c r="AA474" s="16" t="s">
        <v>2191</v>
      </c>
      <c r="AB474" s="16" t="s">
        <v>58</v>
      </c>
      <c r="AC474" s="38" t="s">
        <v>2192</v>
      </c>
      <c r="AD474" s="16"/>
      <c r="AE474" s="24" t="s">
        <v>2794</v>
      </c>
      <c r="AF474" s="18"/>
      <c r="AG474" s="22"/>
      <c r="AH474" s="22"/>
      <c r="AI474" s="22"/>
      <c r="AJ474" s="23"/>
      <c r="AK474" s="24" t="s">
        <v>2795</v>
      </c>
      <c r="AL474" s="24" t="s">
        <v>2191</v>
      </c>
      <c r="AM474" s="24" t="s">
        <v>58</v>
      </c>
      <c r="AN474" s="24">
        <v>54601</v>
      </c>
      <c r="AO474" s="22"/>
      <c r="AP474" s="25">
        <v>41940</v>
      </c>
    </row>
    <row r="475" spans="1:43" ht="20.25" customHeight="1">
      <c r="A475" s="13" t="str">
        <f t="shared" si="495"/>
        <v/>
      </c>
      <c r="B475" s="14"/>
      <c r="C475" s="13"/>
      <c r="D475" s="15" t="str">
        <f t="shared" si="490"/>
        <v>X</v>
      </c>
      <c r="E475" s="15" t="str">
        <f t="shared" ref="E475:F475" si="504">IF(ISBLANK(X475), "", "X")</f>
        <v/>
      </c>
      <c r="F475" s="15" t="str">
        <f t="shared" si="504"/>
        <v>X</v>
      </c>
      <c r="G475" s="16" t="s">
        <v>2796</v>
      </c>
      <c r="H475" s="16"/>
      <c r="I475" s="16" t="s">
        <v>1659</v>
      </c>
      <c r="J475" s="16"/>
      <c r="K475" s="17"/>
      <c r="L475" s="17" t="s">
        <v>54</v>
      </c>
      <c r="M475" s="17" t="s">
        <v>54</v>
      </c>
      <c r="N475" s="18" t="s">
        <v>219</v>
      </c>
      <c r="O475" s="18"/>
      <c r="P475" s="17"/>
      <c r="Q475" s="18"/>
      <c r="R475" s="19">
        <v>37431</v>
      </c>
      <c r="S475" s="19">
        <v>39263</v>
      </c>
      <c r="T475" s="19">
        <v>39264</v>
      </c>
      <c r="U475" s="19">
        <v>39629</v>
      </c>
      <c r="V475" s="16" t="s">
        <v>2797</v>
      </c>
      <c r="W475" s="16" t="s">
        <v>2798</v>
      </c>
      <c r="X475" s="20"/>
      <c r="Y475" s="20" t="s">
        <v>2799</v>
      </c>
      <c r="Z475" s="20" t="s">
        <v>2800</v>
      </c>
      <c r="AA475" s="20" t="s">
        <v>1237</v>
      </c>
      <c r="AB475" s="20" t="s">
        <v>58</v>
      </c>
      <c r="AC475" s="41" t="s">
        <v>2801</v>
      </c>
      <c r="AD475" s="16"/>
      <c r="AE475" s="16" t="s">
        <v>2802</v>
      </c>
      <c r="AF475" s="18"/>
      <c r="AG475" s="22"/>
      <c r="AH475" s="22"/>
      <c r="AI475" s="22"/>
      <c r="AJ475" s="23"/>
      <c r="AK475" s="24" t="s">
        <v>2803</v>
      </c>
      <c r="AL475" s="24" t="s">
        <v>124</v>
      </c>
      <c r="AM475" s="24" t="s">
        <v>58</v>
      </c>
      <c r="AN475" s="24">
        <v>54956</v>
      </c>
      <c r="AO475" s="18"/>
      <c r="AP475" s="25">
        <v>41940</v>
      </c>
    </row>
    <row r="476" spans="1:43" ht="20.25" hidden="1" customHeight="1">
      <c r="A476" s="92" t="str">
        <f t="shared" si="495"/>
        <v/>
      </c>
      <c r="B476" s="93" t="s">
        <v>2804</v>
      </c>
      <c r="C476" s="92"/>
      <c r="D476" s="15" t="str">
        <f t="shared" si="490"/>
        <v/>
      </c>
      <c r="E476" s="94" t="str">
        <f t="shared" ref="E476:F476" si="505">IF(ISBLANK(X476), "", "X")</f>
        <v/>
      </c>
      <c r="F476" s="94" t="str">
        <f t="shared" si="505"/>
        <v/>
      </c>
      <c r="G476" s="95" t="s">
        <v>2805</v>
      </c>
      <c r="H476" s="95"/>
      <c r="I476" s="95" t="s">
        <v>449</v>
      </c>
      <c r="J476" s="95"/>
      <c r="K476" s="96"/>
      <c r="L476" s="96"/>
      <c r="M476" s="96"/>
      <c r="N476" s="95"/>
      <c r="O476" s="95"/>
      <c r="P476" s="96" t="s">
        <v>54</v>
      </c>
      <c r="Q476" s="95"/>
      <c r="R476" s="97"/>
      <c r="S476" s="97"/>
      <c r="T476" s="97"/>
      <c r="U476" s="97"/>
      <c r="V476" s="95"/>
      <c r="W476" s="95"/>
      <c r="X476" s="92"/>
      <c r="Y476" s="95"/>
      <c r="Z476" s="95" t="s">
        <v>2806</v>
      </c>
      <c r="AA476" s="95" t="s">
        <v>1387</v>
      </c>
      <c r="AB476" s="95" t="s">
        <v>1388</v>
      </c>
      <c r="AC476" s="98" t="s">
        <v>2807</v>
      </c>
      <c r="AD476" s="95"/>
      <c r="AE476" s="95"/>
      <c r="AF476" s="95"/>
      <c r="AG476" s="92"/>
      <c r="AH476" s="92"/>
      <c r="AI476" s="92"/>
      <c r="AJ476" s="99"/>
      <c r="AK476" s="92"/>
      <c r="AL476" s="92"/>
      <c r="AM476" s="92"/>
      <c r="AN476" s="92"/>
      <c r="AO476" s="95"/>
      <c r="AP476" s="100">
        <v>41940</v>
      </c>
    </row>
    <row r="477" spans="1:43" ht="20.25" customHeight="1">
      <c r="A477" s="73"/>
      <c r="B477" s="120"/>
      <c r="C477" s="121"/>
      <c r="D477" s="101" t="s">
        <v>292</v>
      </c>
      <c r="E477" s="122"/>
      <c r="F477" s="101" t="s">
        <v>292</v>
      </c>
      <c r="G477" s="102" t="s">
        <v>2743</v>
      </c>
      <c r="H477" s="123"/>
      <c r="I477" s="102" t="s">
        <v>2744</v>
      </c>
      <c r="J477" s="123"/>
      <c r="K477" s="101"/>
      <c r="L477" s="101" t="s">
        <v>54</v>
      </c>
      <c r="M477" s="101"/>
      <c r="N477" s="103"/>
      <c r="O477" s="122"/>
      <c r="P477" s="122"/>
      <c r="Q477" s="122"/>
      <c r="R477" s="104">
        <v>40725</v>
      </c>
      <c r="S477" s="104">
        <v>41820</v>
      </c>
      <c r="T477" s="122"/>
      <c r="U477" s="122"/>
      <c r="V477" s="123" t="s">
        <v>2808</v>
      </c>
      <c r="W477" s="123"/>
      <c r="X477" s="123"/>
      <c r="Y477" s="105" t="s">
        <v>2746</v>
      </c>
      <c r="Z477" s="123" t="s">
        <v>2747</v>
      </c>
      <c r="AA477" s="123" t="s">
        <v>2748</v>
      </c>
      <c r="AB477" s="123" t="s">
        <v>226</v>
      </c>
      <c r="AC477" s="123">
        <v>94035</v>
      </c>
      <c r="AD477" s="123"/>
      <c r="AE477" s="123"/>
      <c r="AF477" s="122">
        <v>6087709155</v>
      </c>
      <c r="AG477" s="123" t="s">
        <v>2809</v>
      </c>
      <c r="AH477" s="123" t="s">
        <v>2752</v>
      </c>
      <c r="AI477" s="123" t="s">
        <v>226</v>
      </c>
      <c r="AJ477" s="123">
        <v>94025</v>
      </c>
      <c r="AK477" s="114"/>
      <c r="AL477" s="114"/>
      <c r="AM477" s="114"/>
      <c r="AN477" s="114"/>
      <c r="AO477" s="122"/>
      <c r="AP477" s="120"/>
    </row>
    <row r="478" spans="1:43" ht="20.25" customHeight="1">
      <c r="A478" s="73"/>
      <c r="B478" s="14"/>
      <c r="C478" s="13"/>
      <c r="D478" s="22"/>
      <c r="E478" s="22"/>
      <c r="F478" s="15"/>
      <c r="G478" s="24" t="s">
        <v>2203</v>
      </c>
      <c r="H478" s="24"/>
      <c r="I478" s="24" t="s">
        <v>312</v>
      </c>
      <c r="J478" s="24" t="s">
        <v>2810</v>
      </c>
      <c r="K478" s="15"/>
      <c r="L478" s="15"/>
      <c r="M478" s="15" t="s">
        <v>54</v>
      </c>
      <c r="N478" s="22" t="s">
        <v>536</v>
      </c>
      <c r="O478" s="22"/>
      <c r="P478" s="15"/>
      <c r="Q478" s="22"/>
      <c r="R478" s="79"/>
      <c r="S478" s="79"/>
      <c r="T478" s="79"/>
      <c r="U478" s="79"/>
      <c r="V478" s="24" t="s">
        <v>2811</v>
      </c>
      <c r="W478" s="24" t="s">
        <v>313</v>
      </c>
      <c r="X478" s="24"/>
      <c r="Y478" s="45" t="s">
        <v>2812</v>
      </c>
      <c r="Z478" s="24" t="s">
        <v>2813</v>
      </c>
      <c r="AA478" s="24" t="s">
        <v>518</v>
      </c>
      <c r="AB478" s="24" t="s">
        <v>519</v>
      </c>
      <c r="AC478" s="38" t="s">
        <v>2206</v>
      </c>
      <c r="AD478" s="24"/>
      <c r="AE478" s="31">
        <v>6166856200</v>
      </c>
      <c r="AF478" s="22">
        <v>6164504755</v>
      </c>
      <c r="AG478" s="22" t="s">
        <v>2814</v>
      </c>
      <c r="AH478" s="22" t="s">
        <v>2815</v>
      </c>
      <c r="AI478" s="22" t="s">
        <v>519</v>
      </c>
      <c r="AJ478" s="23" t="s">
        <v>2816</v>
      </c>
      <c r="AK478" s="24"/>
      <c r="AL478" s="24"/>
      <c r="AM478" s="24"/>
      <c r="AN478" s="38"/>
      <c r="AO478" s="22"/>
      <c r="AP478" s="14"/>
    </row>
    <row r="479" spans="1:43" ht="20.25" customHeight="1">
      <c r="A479" s="73"/>
      <c r="B479" s="14"/>
      <c r="C479" s="13"/>
      <c r="D479" s="22"/>
      <c r="E479" s="22"/>
      <c r="F479" s="15"/>
      <c r="G479" s="24" t="s">
        <v>2464</v>
      </c>
      <c r="H479" s="24"/>
      <c r="I479" s="24" t="s">
        <v>2465</v>
      </c>
      <c r="J479" s="24" t="s">
        <v>874</v>
      </c>
      <c r="K479" s="15"/>
      <c r="L479" s="15" t="s">
        <v>54</v>
      </c>
      <c r="M479" s="15" t="s">
        <v>54</v>
      </c>
      <c r="N479" s="22" t="s">
        <v>2817</v>
      </c>
      <c r="O479" s="22"/>
      <c r="P479" s="15"/>
      <c r="Q479" s="22"/>
      <c r="R479" s="124">
        <v>39995</v>
      </c>
      <c r="S479" s="124">
        <v>41455</v>
      </c>
      <c r="T479" s="79">
        <v>41456</v>
      </c>
      <c r="U479" s="79">
        <v>41820</v>
      </c>
      <c r="V479" s="24" t="s">
        <v>2818</v>
      </c>
      <c r="W479" s="24" t="s">
        <v>2819</v>
      </c>
      <c r="X479" s="24"/>
      <c r="Y479" s="45" t="s">
        <v>2820</v>
      </c>
      <c r="Z479" s="24" t="s">
        <v>2821</v>
      </c>
      <c r="AA479" s="24" t="s">
        <v>2822</v>
      </c>
      <c r="AB479" s="24" t="s">
        <v>674</v>
      </c>
      <c r="AC479" s="38" t="s">
        <v>2823</v>
      </c>
      <c r="AD479" s="24"/>
      <c r="AE479" s="31">
        <v>6108681100</v>
      </c>
      <c r="AF479" s="22">
        <v>6083161554</v>
      </c>
      <c r="AG479" s="22" t="s">
        <v>2824</v>
      </c>
      <c r="AH479" s="22" t="s">
        <v>2825</v>
      </c>
      <c r="AI479" s="22" t="s">
        <v>674</v>
      </c>
      <c r="AJ479" s="23" t="s">
        <v>2826</v>
      </c>
      <c r="AK479" s="24"/>
      <c r="AL479" s="24"/>
      <c r="AM479" s="24"/>
      <c r="AN479" s="38"/>
      <c r="AO479" s="22"/>
      <c r="AP479" s="14"/>
    </row>
    <row r="480" spans="1:43" ht="20.25" customHeight="1">
      <c r="A480" s="73"/>
      <c r="B480" s="14"/>
      <c r="C480" s="13"/>
      <c r="D480" s="22"/>
      <c r="E480" s="22"/>
      <c r="F480" s="15"/>
      <c r="G480" s="24" t="s">
        <v>1718</v>
      </c>
      <c r="H480" s="24"/>
      <c r="I480" s="24" t="s">
        <v>420</v>
      </c>
      <c r="J480" s="24" t="s">
        <v>1719</v>
      </c>
      <c r="K480" s="15"/>
      <c r="L480" s="15"/>
      <c r="M480" s="15" t="s">
        <v>54</v>
      </c>
      <c r="N480" s="22" t="s">
        <v>85</v>
      </c>
      <c r="O480" s="22"/>
      <c r="P480" s="15"/>
      <c r="Q480" s="22"/>
      <c r="R480" s="79"/>
      <c r="S480" s="79"/>
      <c r="T480" s="79">
        <v>41456</v>
      </c>
      <c r="U480" s="79">
        <v>41820</v>
      </c>
      <c r="V480" s="24" t="s">
        <v>1720</v>
      </c>
      <c r="W480" s="24" t="s">
        <v>2827</v>
      </c>
      <c r="X480" s="24"/>
      <c r="Y480" s="45" t="s">
        <v>2828</v>
      </c>
      <c r="Z480" s="24" t="s">
        <v>2829</v>
      </c>
      <c r="AA480" s="24" t="s">
        <v>1483</v>
      </c>
      <c r="AB480" s="24" t="s">
        <v>1055</v>
      </c>
      <c r="AC480" s="38" t="s">
        <v>1723</v>
      </c>
      <c r="AD480" s="24"/>
      <c r="AE480" s="31">
        <v>3037531191</v>
      </c>
      <c r="AF480" s="22" t="s">
        <v>2830</v>
      </c>
      <c r="AG480" s="22" t="s">
        <v>2831</v>
      </c>
      <c r="AH480" s="22" t="s">
        <v>2832</v>
      </c>
      <c r="AI480" s="22" t="s">
        <v>1055</v>
      </c>
      <c r="AJ480" s="23" t="s">
        <v>2833</v>
      </c>
      <c r="AK480" s="24"/>
      <c r="AL480" s="24"/>
      <c r="AM480" s="24"/>
      <c r="AN480" s="38"/>
      <c r="AO480" s="22"/>
      <c r="AP480" s="14"/>
    </row>
    <row r="481" spans="1:43" ht="20.25" customHeight="1">
      <c r="A481" s="73"/>
      <c r="B481" s="14"/>
      <c r="C481" s="13"/>
      <c r="D481" s="22"/>
      <c r="E481" s="22"/>
      <c r="F481" s="15"/>
      <c r="G481" s="24" t="s">
        <v>1756</v>
      </c>
      <c r="H481" s="24"/>
      <c r="I481" s="24" t="s">
        <v>1757</v>
      </c>
      <c r="J481" s="24" t="s">
        <v>429</v>
      </c>
      <c r="K481" s="15"/>
      <c r="L481" s="15"/>
      <c r="M481" s="15" t="s">
        <v>54</v>
      </c>
      <c r="N481" s="22" t="s">
        <v>120</v>
      </c>
      <c r="O481" s="22"/>
      <c r="P481" s="15"/>
      <c r="Q481" s="22"/>
      <c r="R481" s="79"/>
      <c r="S481" s="79"/>
      <c r="T481" s="79">
        <v>41091</v>
      </c>
      <c r="U481" s="79">
        <v>41820</v>
      </c>
      <c r="V481" s="24" t="s">
        <v>2834</v>
      </c>
      <c r="W481" s="24" t="s">
        <v>130</v>
      </c>
      <c r="X481" s="24"/>
      <c r="Y481" s="45"/>
      <c r="Z481" s="24" t="s">
        <v>2835</v>
      </c>
      <c r="AA481" s="24" t="s">
        <v>473</v>
      </c>
      <c r="AB481" s="24" t="s">
        <v>256</v>
      </c>
      <c r="AC481" s="38" t="s">
        <v>2836</v>
      </c>
      <c r="AD481" s="24"/>
      <c r="AE481" s="31">
        <v>3096243473</v>
      </c>
      <c r="AF481" s="22">
        <v>3093394657</v>
      </c>
      <c r="AG481" s="22" t="s">
        <v>2837</v>
      </c>
      <c r="AH481" s="22" t="s">
        <v>473</v>
      </c>
      <c r="AI481" s="22" t="s">
        <v>256</v>
      </c>
      <c r="AJ481" s="23" t="s">
        <v>2838</v>
      </c>
      <c r="AK481" s="24"/>
      <c r="AL481" s="24"/>
      <c r="AM481" s="24"/>
      <c r="AN481" s="38"/>
      <c r="AO481" s="22"/>
      <c r="AP481" s="14"/>
    </row>
    <row r="482" spans="1:43" ht="20.25" customHeight="1">
      <c r="A482" s="73"/>
      <c r="B482" s="14"/>
      <c r="C482" s="13"/>
      <c r="D482" s="22"/>
      <c r="E482" s="22"/>
      <c r="F482" s="15"/>
      <c r="G482" s="24" t="s">
        <v>2160</v>
      </c>
      <c r="H482" s="24"/>
      <c r="I482" s="24" t="s">
        <v>2839</v>
      </c>
      <c r="J482" s="24" t="s">
        <v>1422</v>
      </c>
      <c r="K482" s="15" t="s">
        <v>54</v>
      </c>
      <c r="L482" s="15" t="s">
        <v>54</v>
      </c>
      <c r="M482" s="15" t="s">
        <v>54</v>
      </c>
      <c r="N482" s="22"/>
      <c r="O482" s="22"/>
      <c r="P482" s="15"/>
      <c r="Q482" s="22"/>
      <c r="R482" s="79"/>
      <c r="S482" s="79"/>
      <c r="T482" s="79"/>
      <c r="U482" s="79"/>
      <c r="V482" s="24" t="s">
        <v>2840</v>
      </c>
      <c r="W482" s="24" t="s">
        <v>2841</v>
      </c>
      <c r="X482" s="24"/>
      <c r="Y482" s="45" t="s">
        <v>2842</v>
      </c>
      <c r="Z482" s="24" t="s">
        <v>2843</v>
      </c>
      <c r="AA482" s="24" t="s">
        <v>2844</v>
      </c>
      <c r="AB482" s="24" t="s">
        <v>256</v>
      </c>
      <c r="AC482" s="38" t="s">
        <v>2845</v>
      </c>
      <c r="AD482" s="24"/>
      <c r="AE482" s="31">
        <v>630472880</v>
      </c>
      <c r="AF482" s="22">
        <v>6303370187</v>
      </c>
      <c r="AG482" s="22" t="s">
        <v>2846</v>
      </c>
      <c r="AH482" s="22" t="s">
        <v>2847</v>
      </c>
      <c r="AI482" s="22" t="s">
        <v>256</v>
      </c>
      <c r="AJ482" s="23" t="s">
        <v>2848</v>
      </c>
      <c r="AK482" s="24"/>
      <c r="AL482" s="24"/>
      <c r="AM482" s="24"/>
      <c r="AN482" s="38"/>
      <c r="AO482" s="22"/>
      <c r="AP482" s="14"/>
    </row>
    <row r="483" spans="1:43" ht="20.25" customHeight="1">
      <c r="A483" s="114"/>
      <c r="B483" s="114"/>
      <c r="C483" s="114"/>
      <c r="D483" s="114"/>
      <c r="E483" s="114"/>
      <c r="F483" s="114"/>
      <c r="G483" s="24" t="s">
        <v>1150</v>
      </c>
      <c r="H483" s="114"/>
      <c r="I483" s="24" t="s">
        <v>1151</v>
      </c>
      <c r="J483" s="24" t="s">
        <v>50</v>
      </c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24" t="s">
        <v>1152</v>
      </c>
      <c r="W483" s="24" t="s">
        <v>1640</v>
      </c>
      <c r="X483" s="114" t="s">
        <v>2849</v>
      </c>
      <c r="Y483" s="45" t="s">
        <v>2850</v>
      </c>
      <c r="Z483" s="24" t="s">
        <v>2851</v>
      </c>
      <c r="AA483" s="24" t="s">
        <v>1154</v>
      </c>
      <c r="AB483" s="24" t="s">
        <v>674</v>
      </c>
      <c r="AC483" s="114">
        <v>17033</v>
      </c>
      <c r="AD483" s="114"/>
      <c r="AE483" s="31">
        <v>7175318055</v>
      </c>
      <c r="AF483" s="22">
        <v>7246991778</v>
      </c>
      <c r="AG483" s="22" t="s">
        <v>2852</v>
      </c>
      <c r="AH483" s="22" t="s">
        <v>2853</v>
      </c>
      <c r="AI483" s="22" t="s">
        <v>674</v>
      </c>
      <c r="AJ483" s="114">
        <v>17036</v>
      </c>
      <c r="AK483" s="114"/>
      <c r="AL483" s="114"/>
      <c r="AM483" s="114"/>
      <c r="AN483" s="114"/>
      <c r="AO483" s="114"/>
      <c r="AP483" s="114"/>
    </row>
    <row r="484" spans="1:43" ht="20.25" customHeight="1">
      <c r="A484" s="114"/>
      <c r="B484" s="114"/>
      <c r="C484" s="114"/>
      <c r="D484" s="114"/>
      <c r="E484" s="114"/>
      <c r="F484" s="114"/>
      <c r="G484" s="24" t="s">
        <v>2854</v>
      </c>
      <c r="H484" s="114"/>
      <c r="I484" s="24" t="s">
        <v>706</v>
      </c>
      <c r="J484" s="24" t="s">
        <v>401</v>
      </c>
      <c r="K484" s="114"/>
      <c r="L484" s="24" t="s">
        <v>54</v>
      </c>
      <c r="M484" s="114"/>
      <c r="N484" s="114"/>
      <c r="O484" s="114"/>
      <c r="P484" s="114"/>
      <c r="Q484" s="114"/>
      <c r="R484" s="124">
        <v>25020</v>
      </c>
      <c r="S484" s="124">
        <v>26114</v>
      </c>
      <c r="T484" s="114"/>
      <c r="U484" s="114"/>
      <c r="V484" s="106" t="s">
        <v>2855</v>
      </c>
      <c r="W484" s="24" t="s">
        <v>2672</v>
      </c>
      <c r="X484" s="114"/>
      <c r="Y484" s="45" t="s">
        <v>2856</v>
      </c>
      <c r="Z484" s="24" t="s">
        <v>2857</v>
      </c>
      <c r="AA484" s="24" t="s">
        <v>2858</v>
      </c>
      <c r="AB484" s="24" t="s">
        <v>954</v>
      </c>
      <c r="AC484" s="114">
        <v>67214</v>
      </c>
      <c r="AD484" s="114"/>
      <c r="AE484" s="114"/>
      <c r="AF484" s="114"/>
      <c r="AG484" s="22" t="s">
        <v>2859</v>
      </c>
      <c r="AH484" s="22" t="s">
        <v>2858</v>
      </c>
      <c r="AI484" s="22" t="s">
        <v>954</v>
      </c>
      <c r="AJ484" s="114">
        <v>67320</v>
      </c>
      <c r="AK484" s="114"/>
      <c r="AL484" s="114"/>
      <c r="AM484" s="114"/>
      <c r="AN484" s="114"/>
      <c r="AO484" s="114"/>
      <c r="AP484" s="114"/>
    </row>
    <row r="485" spans="1:43" ht="20.25" customHeight="1">
      <c r="A485" s="114"/>
      <c r="B485" s="114"/>
      <c r="C485" s="114"/>
      <c r="D485" s="114"/>
      <c r="E485" s="114"/>
      <c r="F485" s="114"/>
      <c r="G485" s="24" t="s">
        <v>2860</v>
      </c>
      <c r="H485" s="114"/>
      <c r="I485" s="24" t="s">
        <v>586</v>
      </c>
      <c r="J485" s="114"/>
      <c r="K485" s="114"/>
      <c r="L485" s="114"/>
      <c r="M485" s="15" t="s">
        <v>54</v>
      </c>
      <c r="N485" s="114" t="s">
        <v>2861</v>
      </c>
      <c r="O485" s="114"/>
      <c r="P485" s="114"/>
      <c r="Q485" s="114"/>
      <c r="R485" s="114"/>
      <c r="S485" s="114"/>
      <c r="T485" s="114"/>
      <c r="U485" s="114"/>
      <c r="V485" s="107" t="s">
        <v>2862</v>
      </c>
      <c r="W485" s="114"/>
      <c r="X485" s="114" t="s">
        <v>2863</v>
      </c>
      <c r="Y485" s="114"/>
      <c r="Z485" s="125" t="s">
        <v>2864</v>
      </c>
      <c r="AA485" s="24" t="s">
        <v>2865</v>
      </c>
      <c r="AB485" s="114"/>
      <c r="AC485" s="114">
        <v>20246</v>
      </c>
      <c r="AD485" s="114" t="s">
        <v>381</v>
      </c>
      <c r="AE485" s="107" t="s">
        <v>2866</v>
      </c>
      <c r="AF485" s="114"/>
      <c r="AG485" s="114"/>
      <c r="AH485" s="114"/>
      <c r="AI485" s="114"/>
      <c r="AJ485" s="114"/>
      <c r="AK485" s="114"/>
      <c r="AL485" s="114"/>
      <c r="AM485" s="114"/>
      <c r="AN485" s="114"/>
      <c r="AO485" s="114"/>
      <c r="AP485" s="114"/>
      <c r="AQ485" s="114"/>
    </row>
    <row r="486" spans="1:43" ht="20.25" customHeight="1">
      <c r="A486" s="114"/>
      <c r="B486" s="114"/>
      <c r="C486" s="114"/>
      <c r="D486" s="114"/>
      <c r="E486" s="114"/>
      <c r="F486" s="114"/>
      <c r="G486" s="126" t="s">
        <v>2727</v>
      </c>
      <c r="H486" s="114"/>
      <c r="I486" s="126" t="s">
        <v>1177</v>
      </c>
      <c r="J486" s="114"/>
      <c r="K486" s="114"/>
      <c r="L486" s="114"/>
      <c r="M486" s="126" t="s">
        <v>54</v>
      </c>
      <c r="N486" s="114"/>
      <c r="O486" s="114"/>
      <c r="P486" s="114"/>
      <c r="Q486" s="114"/>
      <c r="R486" s="114"/>
      <c r="S486" s="114"/>
      <c r="T486" s="114"/>
      <c r="U486" s="114"/>
      <c r="V486" s="108" t="s">
        <v>2867</v>
      </c>
      <c r="W486" s="126" t="s">
        <v>2868</v>
      </c>
      <c r="X486" s="114"/>
      <c r="Y486" s="126" t="s">
        <v>2869</v>
      </c>
      <c r="Z486" s="126" t="s">
        <v>2870</v>
      </c>
      <c r="AA486" s="126" t="s">
        <v>1258</v>
      </c>
      <c r="AB486" s="126" t="s">
        <v>650</v>
      </c>
      <c r="AC486" s="126">
        <v>21287</v>
      </c>
      <c r="AD486" s="114"/>
      <c r="AE486" s="114"/>
      <c r="AF486" s="126">
        <v>6084699313</v>
      </c>
      <c r="AG486" s="126" t="s">
        <v>2733</v>
      </c>
      <c r="AH486" s="126" t="s">
        <v>1258</v>
      </c>
      <c r="AI486" s="126" t="s">
        <v>650</v>
      </c>
      <c r="AJ486" s="126">
        <v>21212</v>
      </c>
      <c r="AK486" s="114"/>
      <c r="AL486" s="114"/>
      <c r="AM486" s="114"/>
      <c r="AN486" s="114"/>
      <c r="AO486" s="114"/>
      <c r="AP486" s="114"/>
    </row>
    <row r="487" spans="1:43" ht="20.25" customHeight="1">
      <c r="A487" s="114"/>
      <c r="B487" s="114"/>
      <c r="C487" s="114"/>
      <c r="D487" s="114"/>
      <c r="E487" s="114"/>
      <c r="F487" s="114"/>
      <c r="G487" s="126" t="s">
        <v>2557</v>
      </c>
      <c r="H487" s="114"/>
      <c r="I487" s="126" t="s">
        <v>52</v>
      </c>
      <c r="J487" s="114"/>
      <c r="K487" s="114"/>
      <c r="L487" s="114"/>
      <c r="M487" s="126" t="s">
        <v>54</v>
      </c>
      <c r="N487" s="114"/>
      <c r="O487" s="114"/>
      <c r="P487" s="114"/>
      <c r="Q487" s="114"/>
      <c r="R487" s="114"/>
      <c r="S487" s="114"/>
      <c r="T487" s="114"/>
      <c r="U487" s="114"/>
      <c r="V487" s="126" t="s">
        <v>2558</v>
      </c>
      <c r="W487" s="126" t="s">
        <v>130</v>
      </c>
      <c r="X487" s="114"/>
      <c r="Y487" s="126" t="s">
        <v>2871</v>
      </c>
      <c r="Z487" s="126" t="s">
        <v>2872</v>
      </c>
      <c r="AA487" s="126" t="s">
        <v>518</v>
      </c>
      <c r="AB487" s="126" t="s">
        <v>519</v>
      </c>
      <c r="AC487" s="126">
        <v>49525</v>
      </c>
      <c r="AD487" s="114"/>
      <c r="AE487" s="126">
        <v>6163637272</v>
      </c>
      <c r="AF487" s="126">
        <v>6145068359</v>
      </c>
      <c r="AG487" s="126" t="s">
        <v>2562</v>
      </c>
      <c r="AH487" s="126" t="s">
        <v>2563</v>
      </c>
      <c r="AI487" s="126" t="s">
        <v>519</v>
      </c>
      <c r="AJ487" s="126">
        <v>49346</v>
      </c>
      <c r="AK487" s="114"/>
      <c r="AL487" s="114"/>
      <c r="AM487" s="114"/>
      <c r="AN487" s="114"/>
      <c r="AO487" s="114"/>
      <c r="AP487" s="114"/>
    </row>
    <row r="488" spans="1:43" ht="20.25" customHeight="1">
      <c r="A488" s="114"/>
      <c r="B488" s="114"/>
      <c r="C488" s="114"/>
      <c r="D488" s="114"/>
      <c r="E488" s="114"/>
      <c r="F488" s="114"/>
      <c r="G488" s="126" t="s">
        <v>544</v>
      </c>
      <c r="H488" s="114"/>
      <c r="I488" s="126" t="s">
        <v>428</v>
      </c>
      <c r="J488" s="126" t="s">
        <v>2873</v>
      </c>
      <c r="K488" s="114"/>
      <c r="L488" s="114"/>
      <c r="M488" s="126" t="s">
        <v>54</v>
      </c>
      <c r="N488" s="114"/>
      <c r="O488" s="114"/>
      <c r="P488" s="114"/>
      <c r="Q488" s="114"/>
      <c r="R488" s="114"/>
      <c r="S488" s="114"/>
      <c r="T488" s="114"/>
      <c r="U488" s="114"/>
      <c r="V488" s="126" t="s">
        <v>2050</v>
      </c>
      <c r="W488" s="114"/>
      <c r="X488" s="114"/>
      <c r="Y488" s="126" t="s">
        <v>2051</v>
      </c>
      <c r="Z488" s="114"/>
      <c r="AA488" s="114"/>
      <c r="AB488" s="114"/>
      <c r="AC488" s="114"/>
      <c r="AD488" s="114"/>
      <c r="AE488" s="114"/>
      <c r="AF488" s="126">
        <v>4192799257</v>
      </c>
      <c r="AG488" s="126" t="s">
        <v>2874</v>
      </c>
      <c r="AH488" s="126" t="s">
        <v>2058</v>
      </c>
      <c r="AI488" s="126" t="s">
        <v>367</v>
      </c>
      <c r="AJ488" s="126">
        <v>57705</v>
      </c>
      <c r="AK488" s="114"/>
      <c r="AL488" s="114"/>
      <c r="AM488" s="114"/>
      <c r="AN488" s="114"/>
      <c r="AO488" s="114"/>
      <c r="AP488" s="114"/>
    </row>
    <row r="489" spans="1:43" ht="20.25" customHeight="1">
      <c r="A489" s="114"/>
      <c r="B489" s="114"/>
      <c r="C489" s="114"/>
      <c r="D489" s="114"/>
      <c r="E489" s="114"/>
      <c r="F489" s="114"/>
      <c r="G489" s="126" t="s">
        <v>2038</v>
      </c>
      <c r="H489" s="114"/>
      <c r="I489" s="126" t="s">
        <v>2038</v>
      </c>
      <c r="J489" s="114"/>
      <c r="K489" s="114"/>
      <c r="L489" s="114"/>
      <c r="M489" s="126" t="s">
        <v>54</v>
      </c>
      <c r="N489" s="114"/>
      <c r="O489" s="114"/>
      <c r="P489" s="114"/>
      <c r="Q489" s="114"/>
      <c r="R489" s="114"/>
      <c r="S489" s="114"/>
      <c r="T489" s="114"/>
      <c r="U489" s="114"/>
      <c r="V489" s="126" t="s">
        <v>2875</v>
      </c>
      <c r="W489" s="126" t="s">
        <v>2876</v>
      </c>
      <c r="X489" s="114"/>
      <c r="Y489" s="126" t="s">
        <v>2041</v>
      </c>
      <c r="Z489" s="126" t="s">
        <v>2877</v>
      </c>
      <c r="AA489" s="126" t="s">
        <v>2043</v>
      </c>
      <c r="AB489" s="126" t="s">
        <v>256</v>
      </c>
      <c r="AC489" s="126">
        <v>60463</v>
      </c>
      <c r="AD489" s="114"/>
      <c r="AE489" s="126">
        <v>7089234000</v>
      </c>
      <c r="AF489" s="126">
        <v>6185588738</v>
      </c>
      <c r="AG489" s="126" t="s">
        <v>2878</v>
      </c>
      <c r="AH489" s="126" t="s">
        <v>255</v>
      </c>
      <c r="AI489" s="126" t="s">
        <v>256</v>
      </c>
      <c r="AJ489" s="126">
        <v>60607</v>
      </c>
      <c r="AK489" s="114"/>
      <c r="AL489" s="114"/>
      <c r="AM489" s="114"/>
      <c r="AN489" s="114"/>
      <c r="AO489" s="114"/>
      <c r="AP489" s="114"/>
    </row>
    <row r="490" spans="1:43" ht="20.25" customHeight="1">
      <c r="A490" s="114"/>
      <c r="B490" s="114"/>
      <c r="C490" s="114"/>
      <c r="D490" s="114"/>
      <c r="E490" s="114"/>
      <c r="F490" s="114"/>
      <c r="G490" s="126" t="s">
        <v>1769</v>
      </c>
      <c r="H490" s="114"/>
      <c r="I490" s="126" t="s">
        <v>1770</v>
      </c>
      <c r="J490" s="114"/>
      <c r="K490" s="114"/>
      <c r="L490" s="114"/>
      <c r="M490" s="126" t="s">
        <v>54</v>
      </c>
      <c r="N490" s="114"/>
      <c r="O490" s="114"/>
      <c r="P490" s="114"/>
      <c r="Q490" s="114"/>
      <c r="R490" s="114"/>
      <c r="S490" s="114"/>
      <c r="T490" s="114"/>
      <c r="U490" s="114"/>
      <c r="V490" s="126" t="s">
        <v>1771</v>
      </c>
      <c r="W490" s="126" t="s">
        <v>538</v>
      </c>
      <c r="X490" s="114"/>
      <c r="Y490" s="126" t="s">
        <v>1772</v>
      </c>
      <c r="Z490" s="126" t="s">
        <v>2879</v>
      </c>
      <c r="AA490" s="126" t="s">
        <v>133</v>
      </c>
      <c r="AB490" s="126" t="s">
        <v>58</v>
      </c>
      <c r="AC490" s="126">
        <v>53215</v>
      </c>
      <c r="AD490" s="114"/>
      <c r="AE490" s="126">
        <v>4146496000</v>
      </c>
      <c r="AF490" s="126">
        <v>4148037172</v>
      </c>
      <c r="AG490" s="126" t="s">
        <v>1774</v>
      </c>
      <c r="AH490" s="126" t="s">
        <v>1775</v>
      </c>
      <c r="AI490" s="126" t="s">
        <v>58</v>
      </c>
      <c r="AJ490" s="126">
        <v>53217</v>
      </c>
      <c r="AK490" s="114"/>
      <c r="AL490" s="114"/>
      <c r="AM490" s="114"/>
      <c r="AN490" s="114"/>
      <c r="AO490" s="114"/>
      <c r="AP490" s="114"/>
    </row>
    <row r="491" spans="1:43" ht="20.25" customHeight="1">
      <c r="A491" s="114"/>
      <c r="B491" s="114"/>
      <c r="C491" s="114"/>
      <c r="D491" s="114"/>
      <c r="E491" s="114"/>
      <c r="F491" s="114"/>
      <c r="G491" s="126" t="s">
        <v>1693</v>
      </c>
      <c r="H491" s="114"/>
      <c r="I491" s="126" t="s">
        <v>454</v>
      </c>
      <c r="J491" s="114"/>
      <c r="K491" s="114"/>
      <c r="L491" s="114"/>
      <c r="M491" s="126" t="s">
        <v>54</v>
      </c>
      <c r="N491" s="114"/>
      <c r="O491" s="114"/>
      <c r="P491" s="114"/>
      <c r="Q491" s="114"/>
      <c r="R491" s="114"/>
      <c r="S491" s="114"/>
      <c r="T491" s="114"/>
      <c r="U491" s="114"/>
      <c r="V491" s="126" t="s">
        <v>1695</v>
      </c>
      <c r="W491" s="126" t="s">
        <v>2880</v>
      </c>
      <c r="X491" s="114"/>
      <c r="Y491" s="114"/>
      <c r="Z491" s="126" t="s">
        <v>2881</v>
      </c>
      <c r="AA491" s="126" t="s">
        <v>1697</v>
      </c>
      <c r="AB491" s="126" t="s">
        <v>80</v>
      </c>
      <c r="AC491" s="126">
        <v>98405</v>
      </c>
      <c r="AD491" s="114"/>
      <c r="AE491" s="114"/>
      <c r="AF491" s="126">
        <v>2064190773</v>
      </c>
      <c r="AG491" s="126" t="s">
        <v>1701</v>
      </c>
      <c r="AH491" s="126" t="s">
        <v>1697</v>
      </c>
      <c r="AI491" s="126" t="s">
        <v>80</v>
      </c>
      <c r="AJ491" s="126">
        <v>98335</v>
      </c>
      <c r="AK491" s="114"/>
      <c r="AL491" s="114"/>
      <c r="AM491" s="114"/>
      <c r="AN491" s="114"/>
      <c r="AO491" s="114"/>
      <c r="AP491" s="114"/>
    </row>
    <row r="492" spans="1:43" ht="20.25" customHeight="1">
      <c r="A492" s="114"/>
      <c r="B492" s="114"/>
      <c r="C492" s="114"/>
      <c r="D492" s="114"/>
      <c r="E492" s="114"/>
      <c r="F492" s="114"/>
      <c r="G492" s="126" t="s">
        <v>1581</v>
      </c>
      <c r="H492" s="114"/>
      <c r="I492" s="126" t="s">
        <v>2882</v>
      </c>
      <c r="J492" s="114"/>
      <c r="K492" s="114"/>
      <c r="L492" s="114"/>
      <c r="M492" s="126" t="s">
        <v>54</v>
      </c>
      <c r="N492" s="114"/>
      <c r="O492" s="114"/>
      <c r="P492" s="114"/>
      <c r="Q492" s="114"/>
      <c r="R492" s="114"/>
      <c r="S492" s="114"/>
      <c r="T492" s="114"/>
      <c r="U492" s="114"/>
      <c r="V492" s="126" t="s">
        <v>2883</v>
      </c>
      <c r="W492" s="126" t="s">
        <v>2672</v>
      </c>
      <c r="X492" s="114"/>
      <c r="Y492" s="126" t="s">
        <v>1583</v>
      </c>
      <c r="Z492" s="126" t="s">
        <v>1584</v>
      </c>
      <c r="AA492" s="126" t="s">
        <v>1585</v>
      </c>
      <c r="AB492" s="126" t="s">
        <v>569</v>
      </c>
      <c r="AC492" s="126">
        <v>52001</v>
      </c>
      <c r="AD492" s="114"/>
      <c r="AE492" s="126">
        <v>5635898789</v>
      </c>
      <c r="AF492" s="126">
        <v>3193308644</v>
      </c>
      <c r="AG492" s="126" t="s">
        <v>2884</v>
      </c>
      <c r="AH492" s="126" t="s">
        <v>69</v>
      </c>
      <c r="AI492" s="126" t="s">
        <v>58</v>
      </c>
      <c r="AJ492" s="114"/>
      <c r="AK492" s="114"/>
      <c r="AL492" s="114"/>
      <c r="AM492" s="114"/>
      <c r="AN492" s="114"/>
      <c r="AO492" s="114"/>
      <c r="AP492" s="114"/>
    </row>
    <row r="493" spans="1:43" ht="20.25" customHeight="1">
      <c r="A493" s="114"/>
      <c r="B493" s="114"/>
      <c r="C493" s="114"/>
      <c r="D493" s="114"/>
      <c r="E493" s="114"/>
      <c r="F493" s="114"/>
      <c r="G493" s="126" t="s">
        <v>1176</v>
      </c>
      <c r="H493" s="114"/>
      <c r="I493" s="126" t="s">
        <v>1183</v>
      </c>
      <c r="J493" s="114"/>
      <c r="K493" s="114"/>
      <c r="L493" s="114"/>
      <c r="M493" s="126" t="s">
        <v>54</v>
      </c>
      <c r="N493" s="114"/>
      <c r="O493" s="114"/>
      <c r="P493" s="114"/>
      <c r="Q493" s="114"/>
      <c r="R493" s="114"/>
      <c r="S493" s="114"/>
      <c r="T493" s="114"/>
      <c r="U493" s="114"/>
      <c r="V493" s="126" t="s">
        <v>2885</v>
      </c>
      <c r="W493" s="126" t="s">
        <v>2886</v>
      </c>
      <c r="X493" s="114"/>
      <c r="Y493" s="126" t="s">
        <v>2887</v>
      </c>
      <c r="Z493" s="126" t="s">
        <v>1186</v>
      </c>
      <c r="AA493" s="126" t="s">
        <v>2888</v>
      </c>
      <c r="AB493" s="126" t="s">
        <v>519</v>
      </c>
      <c r="AC493" s="126">
        <v>48307</v>
      </c>
      <c r="AD493" s="114"/>
      <c r="AE493" s="126">
        <v>2486525000</v>
      </c>
      <c r="AF493" s="126">
        <v>5626319247</v>
      </c>
      <c r="AG493" s="126" t="s">
        <v>2889</v>
      </c>
      <c r="AH493" s="126" t="s">
        <v>2890</v>
      </c>
      <c r="AI493" s="126" t="s">
        <v>519</v>
      </c>
      <c r="AJ493" s="126">
        <v>48317</v>
      </c>
      <c r="AK493" s="114"/>
      <c r="AL493" s="114"/>
      <c r="AM493" s="114"/>
      <c r="AN493" s="114"/>
      <c r="AO493" s="114"/>
      <c r="AP493" s="114"/>
    </row>
    <row r="494" spans="1:43" ht="20.25" customHeight="1">
      <c r="A494" s="114"/>
      <c r="B494" s="114"/>
      <c r="C494" s="114"/>
      <c r="D494" s="114"/>
      <c r="E494" s="114"/>
      <c r="F494" s="114"/>
      <c r="G494" s="126" t="s">
        <v>813</v>
      </c>
      <c r="H494" s="114"/>
      <c r="I494" s="126" t="s">
        <v>814</v>
      </c>
      <c r="J494" s="126" t="s">
        <v>2891</v>
      </c>
      <c r="K494" s="114"/>
      <c r="L494" s="114"/>
      <c r="M494" s="126" t="s">
        <v>54</v>
      </c>
      <c r="N494" s="114"/>
      <c r="O494" s="114"/>
      <c r="P494" s="114"/>
      <c r="Q494" s="114"/>
      <c r="R494" s="114"/>
      <c r="S494" s="114"/>
      <c r="T494" s="114"/>
      <c r="U494" s="114"/>
      <c r="V494" s="126" t="s">
        <v>2892</v>
      </c>
      <c r="W494" s="126" t="s">
        <v>538</v>
      </c>
      <c r="X494" s="114"/>
      <c r="Y494" s="126" t="s">
        <v>2893</v>
      </c>
      <c r="Z494" s="126" t="s">
        <v>2894</v>
      </c>
      <c r="AA494" s="126" t="s">
        <v>820</v>
      </c>
      <c r="AB494" s="126" t="s">
        <v>590</v>
      </c>
      <c r="AC494" s="126">
        <v>68046</v>
      </c>
      <c r="AD494" s="114"/>
      <c r="AE494" s="126">
        <v>4023398974</v>
      </c>
      <c r="AF494" s="126">
        <v>6128105088</v>
      </c>
      <c r="AG494" s="126" t="s">
        <v>823</v>
      </c>
      <c r="AH494" s="126" t="s">
        <v>820</v>
      </c>
      <c r="AI494" s="126" t="s">
        <v>590</v>
      </c>
      <c r="AJ494" s="126">
        <v>68046</v>
      </c>
      <c r="AK494" s="114"/>
      <c r="AL494" s="114"/>
      <c r="AM494" s="114"/>
      <c r="AN494" s="114"/>
      <c r="AO494" s="114"/>
      <c r="AP494" s="114"/>
    </row>
    <row r="495" spans="1:43" ht="20.25" customHeight="1">
      <c r="A495" s="114"/>
      <c r="B495" s="114"/>
      <c r="C495" s="114"/>
      <c r="D495" s="114"/>
      <c r="E495" s="114"/>
      <c r="F495" s="114"/>
      <c r="G495" s="126" t="s">
        <v>772</v>
      </c>
      <c r="H495" s="114"/>
      <c r="I495" s="126" t="s">
        <v>773</v>
      </c>
      <c r="J495" s="114"/>
      <c r="K495" s="114"/>
      <c r="L495" s="114"/>
      <c r="M495" s="126" t="s">
        <v>292</v>
      </c>
      <c r="N495" s="114"/>
      <c r="O495" s="114"/>
      <c r="P495" s="114"/>
      <c r="Q495" s="114"/>
      <c r="R495" s="114"/>
      <c r="S495" s="114"/>
      <c r="T495" s="114"/>
      <c r="U495" s="114"/>
      <c r="V495" s="126" t="s">
        <v>775</v>
      </c>
      <c r="W495" s="126" t="s">
        <v>2798</v>
      </c>
      <c r="X495" s="114"/>
      <c r="Y495" s="126" t="s">
        <v>777</v>
      </c>
      <c r="Z495" s="114"/>
      <c r="AA495" s="114"/>
      <c r="AB495" s="114"/>
      <c r="AC495" s="114"/>
      <c r="AD495" s="114"/>
      <c r="AE495" s="114"/>
      <c r="AF495" s="126">
        <v>2063512220</v>
      </c>
      <c r="AG495" s="126" t="s">
        <v>780</v>
      </c>
      <c r="AH495" s="126" t="s">
        <v>166</v>
      </c>
      <c r="AI495" s="126" t="s">
        <v>628</v>
      </c>
      <c r="AJ495" s="126">
        <v>78730</v>
      </c>
      <c r="AK495" s="114"/>
      <c r="AL495" s="114"/>
      <c r="AM495" s="114"/>
      <c r="AN495" s="114"/>
      <c r="AO495" s="114"/>
      <c r="AP495" s="114"/>
    </row>
    <row r="496" spans="1:43" ht="20.25" customHeight="1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  <c r="AE496" s="114"/>
      <c r="AF496" s="114"/>
      <c r="AG496" s="114"/>
      <c r="AH496" s="114"/>
      <c r="AI496" s="114"/>
      <c r="AJ496" s="114"/>
      <c r="AK496" s="114"/>
      <c r="AL496" s="114"/>
      <c r="AM496" s="114"/>
      <c r="AN496" s="114"/>
      <c r="AO496" s="114"/>
      <c r="AP496" s="114"/>
    </row>
    <row r="497" spans="1:42" ht="20.25" customHeight="1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  <c r="AE497" s="114"/>
      <c r="AF497" s="114"/>
      <c r="AG497" s="114"/>
      <c r="AH497" s="114"/>
      <c r="AI497" s="114"/>
      <c r="AJ497" s="114"/>
      <c r="AK497" s="114"/>
      <c r="AL497" s="114"/>
      <c r="AM497" s="114"/>
      <c r="AN497" s="114"/>
      <c r="AO497" s="114"/>
      <c r="AP497" s="114"/>
    </row>
    <row r="498" spans="1:42" ht="20.25" customHeight="1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  <c r="AE498" s="114"/>
      <c r="AF498" s="114"/>
      <c r="AG498" s="114"/>
      <c r="AH498" s="114"/>
      <c r="AI498" s="114"/>
      <c r="AJ498" s="114"/>
      <c r="AK498" s="114"/>
      <c r="AL498" s="114"/>
      <c r="AM498" s="114"/>
      <c r="AN498" s="114"/>
      <c r="AO498" s="114"/>
      <c r="AP498" s="114"/>
    </row>
    <row r="499" spans="1:42" ht="20.25" customHeight="1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  <c r="AE499" s="114"/>
      <c r="AF499" s="114"/>
      <c r="AG499" s="114"/>
      <c r="AH499" s="114"/>
      <c r="AI499" s="114"/>
      <c r="AJ499" s="114"/>
      <c r="AK499" s="114"/>
      <c r="AL499" s="114"/>
      <c r="AM499" s="114"/>
      <c r="AN499" s="114"/>
      <c r="AO499" s="114"/>
      <c r="AP499" s="114"/>
    </row>
    <row r="500" spans="1:42" ht="20.25" customHeight="1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  <c r="AE500" s="114"/>
      <c r="AF500" s="114"/>
      <c r="AG500" s="114"/>
      <c r="AH500" s="114"/>
      <c r="AI500" s="114"/>
      <c r="AJ500" s="114"/>
      <c r="AK500" s="114"/>
      <c r="AL500" s="114"/>
      <c r="AM500" s="114"/>
      <c r="AN500" s="114"/>
      <c r="AO500" s="114"/>
      <c r="AP500" s="114"/>
    </row>
    <row r="501" spans="1:42" ht="20.25" customHeight="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  <c r="AE501" s="114"/>
      <c r="AF501" s="114"/>
      <c r="AG501" s="114"/>
      <c r="AH501" s="114"/>
      <c r="AI501" s="114"/>
      <c r="AJ501" s="114"/>
      <c r="AK501" s="114"/>
      <c r="AL501" s="114"/>
      <c r="AM501" s="114"/>
      <c r="AN501" s="114"/>
      <c r="AO501" s="114"/>
      <c r="AP501" s="114"/>
    </row>
    <row r="502" spans="1:42" ht="20.25" customHeight="1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  <c r="AE502" s="114"/>
      <c r="AF502" s="114"/>
      <c r="AG502" s="114"/>
      <c r="AH502" s="114"/>
      <c r="AI502" s="114"/>
      <c r="AJ502" s="114"/>
      <c r="AK502" s="114"/>
      <c r="AL502" s="114"/>
      <c r="AM502" s="114"/>
      <c r="AN502" s="114"/>
      <c r="AO502" s="114"/>
      <c r="AP502" s="114"/>
    </row>
    <row r="503" spans="1:42" ht="20.25" customHeight="1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  <c r="AE503" s="114"/>
      <c r="AF503" s="114"/>
      <c r="AG503" s="114"/>
      <c r="AH503" s="114"/>
      <c r="AI503" s="114"/>
      <c r="AJ503" s="114"/>
      <c r="AK503" s="114"/>
      <c r="AL503" s="114"/>
      <c r="AM503" s="114"/>
      <c r="AN503" s="114"/>
      <c r="AO503" s="114"/>
      <c r="AP503" s="114"/>
    </row>
    <row r="504" spans="1:42" ht="20.25" customHeight="1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  <c r="AE504" s="114"/>
      <c r="AF504" s="114"/>
      <c r="AG504" s="114"/>
      <c r="AH504" s="114"/>
      <c r="AI504" s="114"/>
      <c r="AJ504" s="114"/>
      <c r="AK504" s="114"/>
      <c r="AL504" s="114"/>
      <c r="AM504" s="114"/>
      <c r="AN504" s="114"/>
      <c r="AO504" s="114"/>
      <c r="AP504" s="114"/>
    </row>
    <row r="505" spans="1:42" ht="20.25" customHeight="1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  <c r="AE505" s="114"/>
      <c r="AF505" s="114"/>
      <c r="AG505" s="114"/>
      <c r="AH505" s="114"/>
      <c r="AI505" s="114"/>
      <c r="AJ505" s="114"/>
      <c r="AK505" s="114"/>
      <c r="AL505" s="114"/>
      <c r="AM505" s="114"/>
      <c r="AN505" s="114"/>
      <c r="AO505" s="114"/>
      <c r="AP505" s="114"/>
    </row>
    <row r="506" spans="1:42" ht="20.25" customHeight="1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  <c r="AE506" s="114"/>
      <c r="AF506" s="114"/>
      <c r="AG506" s="114"/>
      <c r="AH506" s="114"/>
      <c r="AI506" s="114"/>
      <c r="AJ506" s="114"/>
      <c r="AK506" s="114"/>
      <c r="AL506" s="114"/>
      <c r="AM506" s="114"/>
      <c r="AN506" s="114"/>
      <c r="AO506" s="114"/>
      <c r="AP506" s="114"/>
    </row>
    <row r="507" spans="1:42" ht="20.25" customHeight="1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  <c r="AE507" s="114"/>
      <c r="AF507" s="114"/>
      <c r="AG507" s="114"/>
      <c r="AH507" s="114"/>
      <c r="AI507" s="114"/>
      <c r="AJ507" s="114"/>
      <c r="AK507" s="114"/>
      <c r="AL507" s="114"/>
      <c r="AM507" s="114"/>
      <c r="AN507" s="114"/>
      <c r="AO507" s="114"/>
      <c r="AP507" s="114"/>
    </row>
    <row r="508" spans="1:42" ht="20.25" customHeight="1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  <c r="AE508" s="114"/>
      <c r="AF508" s="114"/>
      <c r="AG508" s="114"/>
      <c r="AH508" s="114"/>
      <c r="AI508" s="114"/>
      <c r="AJ508" s="114"/>
      <c r="AK508" s="114"/>
      <c r="AL508" s="114"/>
      <c r="AM508" s="114"/>
      <c r="AN508" s="114"/>
      <c r="AO508" s="114"/>
      <c r="AP508" s="114"/>
    </row>
    <row r="509" spans="1:42" ht="20.25" customHeight="1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  <c r="AE509" s="114"/>
      <c r="AF509" s="114"/>
      <c r="AG509" s="114"/>
      <c r="AH509" s="114"/>
      <c r="AI509" s="114"/>
      <c r="AJ509" s="114"/>
      <c r="AK509" s="114"/>
      <c r="AL509" s="114"/>
      <c r="AM509" s="114"/>
      <c r="AN509" s="114"/>
      <c r="AO509" s="114"/>
      <c r="AP509" s="114"/>
    </row>
    <row r="510" spans="1:42" ht="20.25" customHeight="1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  <c r="AE510" s="114"/>
      <c r="AF510" s="114"/>
      <c r="AG510" s="114"/>
      <c r="AH510" s="114"/>
      <c r="AI510" s="114"/>
      <c r="AJ510" s="114"/>
      <c r="AK510" s="114"/>
      <c r="AL510" s="114"/>
      <c r="AM510" s="114"/>
      <c r="AN510" s="114"/>
      <c r="AO510" s="114"/>
      <c r="AP510" s="114"/>
    </row>
    <row r="511" spans="1:42" ht="20.25" customHeight="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  <c r="AH511" s="114"/>
      <c r="AI511" s="114"/>
      <c r="AJ511" s="114"/>
      <c r="AK511" s="114"/>
      <c r="AL511" s="114"/>
      <c r="AM511" s="114"/>
      <c r="AN511" s="114"/>
      <c r="AO511" s="114"/>
      <c r="AP511" s="114"/>
    </row>
    <row r="512" spans="1:42" ht="20.25" customHeight="1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  <c r="AH512" s="114"/>
      <c r="AI512" s="114"/>
      <c r="AJ512" s="114"/>
      <c r="AK512" s="114"/>
      <c r="AL512" s="114"/>
      <c r="AM512" s="114"/>
      <c r="AN512" s="114"/>
      <c r="AO512" s="114"/>
      <c r="AP512" s="114"/>
    </row>
    <row r="513" spans="1:42" ht="20.25" customHeight="1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  <c r="AH513" s="114"/>
      <c r="AI513" s="114"/>
      <c r="AJ513" s="114"/>
      <c r="AK513" s="114"/>
      <c r="AL513" s="114"/>
      <c r="AM513" s="114"/>
      <c r="AN513" s="114"/>
      <c r="AO513" s="114"/>
      <c r="AP513" s="114"/>
    </row>
    <row r="514" spans="1:42" ht="20.25" customHeight="1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  <c r="AE514" s="114"/>
      <c r="AF514" s="114"/>
      <c r="AG514" s="114"/>
      <c r="AH514" s="114"/>
      <c r="AI514" s="114"/>
      <c r="AJ514" s="114"/>
      <c r="AK514" s="114"/>
      <c r="AL514" s="114"/>
      <c r="AM514" s="114"/>
      <c r="AN514" s="114"/>
      <c r="AO514" s="114"/>
      <c r="AP514" s="114"/>
    </row>
    <row r="515" spans="1:42" ht="20.25" customHeight="1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  <c r="AE515" s="114"/>
      <c r="AF515" s="114"/>
      <c r="AG515" s="114"/>
      <c r="AH515" s="114"/>
      <c r="AI515" s="114"/>
      <c r="AJ515" s="114"/>
      <c r="AK515" s="114"/>
      <c r="AL515" s="114"/>
      <c r="AM515" s="114"/>
      <c r="AN515" s="114"/>
      <c r="AO515" s="114"/>
      <c r="AP515" s="114"/>
    </row>
    <row r="516" spans="1:42" ht="20.25" customHeight="1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  <c r="AE516" s="114"/>
      <c r="AF516" s="114"/>
      <c r="AG516" s="114"/>
      <c r="AH516" s="114"/>
      <c r="AI516" s="114"/>
      <c r="AJ516" s="114"/>
      <c r="AK516" s="114"/>
      <c r="AL516" s="114"/>
      <c r="AM516" s="114"/>
      <c r="AN516" s="114"/>
      <c r="AO516" s="114"/>
      <c r="AP516" s="114"/>
    </row>
    <row r="517" spans="1:42" ht="20.25" customHeight="1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  <c r="AE517" s="114"/>
      <c r="AF517" s="114"/>
      <c r="AG517" s="114"/>
      <c r="AH517" s="114"/>
      <c r="AI517" s="114"/>
      <c r="AJ517" s="114"/>
      <c r="AK517" s="114"/>
      <c r="AL517" s="114"/>
      <c r="AM517" s="114"/>
      <c r="AN517" s="114"/>
      <c r="AO517" s="114"/>
      <c r="AP517" s="114"/>
    </row>
    <row r="518" spans="1:42" ht="20.25" customHeight="1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  <c r="AE518" s="114"/>
      <c r="AF518" s="114"/>
      <c r="AG518" s="114"/>
      <c r="AH518" s="114"/>
      <c r="AI518" s="114"/>
      <c r="AJ518" s="114"/>
      <c r="AK518" s="114"/>
      <c r="AL518" s="114"/>
      <c r="AM518" s="114"/>
      <c r="AN518" s="114"/>
      <c r="AO518" s="114"/>
      <c r="AP518" s="114"/>
    </row>
    <row r="519" spans="1:42" ht="20.25" customHeight="1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  <c r="AE519" s="114"/>
      <c r="AF519" s="114"/>
      <c r="AG519" s="114"/>
      <c r="AH519" s="114"/>
      <c r="AI519" s="114"/>
      <c r="AJ519" s="114"/>
      <c r="AK519" s="114"/>
      <c r="AL519" s="114"/>
      <c r="AM519" s="114"/>
      <c r="AN519" s="114"/>
      <c r="AO519" s="114"/>
      <c r="AP519" s="114"/>
    </row>
    <row r="520" spans="1:42" ht="20.25" customHeight="1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  <c r="AE520" s="114"/>
      <c r="AF520" s="114"/>
      <c r="AG520" s="114"/>
      <c r="AH520" s="114"/>
      <c r="AI520" s="114"/>
      <c r="AJ520" s="114"/>
      <c r="AK520" s="114"/>
      <c r="AL520" s="114"/>
      <c r="AM520" s="114"/>
      <c r="AN520" s="114"/>
      <c r="AO520" s="114"/>
      <c r="AP520" s="114"/>
    </row>
    <row r="521" spans="1:42" ht="20.25" customHeight="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  <c r="AE521" s="114"/>
      <c r="AF521" s="114"/>
      <c r="AG521" s="114"/>
      <c r="AH521" s="114"/>
      <c r="AI521" s="114"/>
      <c r="AJ521" s="114"/>
      <c r="AK521" s="114"/>
      <c r="AL521" s="114"/>
      <c r="AM521" s="114"/>
      <c r="AN521" s="114"/>
      <c r="AO521" s="114"/>
      <c r="AP521" s="114"/>
    </row>
    <row r="522" spans="1:42" ht="20.25" customHeight="1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  <c r="AE522" s="114"/>
      <c r="AF522" s="114"/>
      <c r="AG522" s="114"/>
      <c r="AH522" s="114"/>
      <c r="AI522" s="114"/>
      <c r="AJ522" s="114"/>
      <c r="AK522" s="114"/>
      <c r="AL522" s="114"/>
      <c r="AM522" s="114"/>
      <c r="AN522" s="114"/>
      <c r="AO522" s="114"/>
      <c r="AP522" s="114"/>
    </row>
    <row r="523" spans="1:42" ht="20.25" customHeight="1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  <c r="AE523" s="114"/>
      <c r="AF523" s="114"/>
      <c r="AG523" s="114"/>
      <c r="AH523" s="114"/>
      <c r="AI523" s="114"/>
      <c r="AJ523" s="114"/>
      <c r="AK523" s="114"/>
      <c r="AL523" s="114"/>
      <c r="AM523" s="114"/>
      <c r="AN523" s="114"/>
      <c r="AO523" s="114"/>
      <c r="AP523" s="114"/>
    </row>
    <row r="524" spans="1:42" ht="20.25" customHeight="1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  <c r="AE524" s="114"/>
      <c r="AF524" s="114"/>
      <c r="AG524" s="114"/>
      <c r="AH524" s="114"/>
      <c r="AI524" s="114"/>
      <c r="AJ524" s="114"/>
      <c r="AK524" s="114"/>
      <c r="AL524" s="114"/>
      <c r="AM524" s="114"/>
      <c r="AN524" s="114"/>
      <c r="AO524" s="114"/>
      <c r="AP524" s="114"/>
    </row>
    <row r="525" spans="1:42" ht="20.25" customHeight="1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  <c r="AE525" s="114"/>
      <c r="AF525" s="114"/>
      <c r="AG525" s="114"/>
      <c r="AH525" s="114"/>
      <c r="AI525" s="114"/>
      <c r="AJ525" s="114"/>
      <c r="AK525" s="114"/>
      <c r="AL525" s="114"/>
      <c r="AM525" s="114"/>
      <c r="AN525" s="114"/>
      <c r="AO525" s="114"/>
      <c r="AP525" s="114"/>
    </row>
    <row r="526" spans="1:42" ht="20.25" customHeight="1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  <c r="AE526" s="114"/>
      <c r="AF526" s="114"/>
      <c r="AG526" s="114"/>
      <c r="AH526" s="114"/>
      <c r="AI526" s="114"/>
      <c r="AJ526" s="114"/>
      <c r="AK526" s="114"/>
      <c r="AL526" s="114"/>
      <c r="AM526" s="114"/>
      <c r="AN526" s="114"/>
      <c r="AO526" s="114"/>
      <c r="AP526" s="114"/>
    </row>
    <row r="527" spans="1:42" ht="20.25" customHeight="1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  <c r="AE527" s="114"/>
      <c r="AF527" s="114"/>
      <c r="AG527" s="114"/>
      <c r="AH527" s="114"/>
      <c r="AI527" s="114"/>
      <c r="AJ527" s="114"/>
      <c r="AK527" s="114"/>
      <c r="AL527" s="114"/>
      <c r="AM527" s="114"/>
      <c r="AN527" s="114"/>
      <c r="AO527" s="114"/>
      <c r="AP527" s="114"/>
    </row>
    <row r="528" spans="1:42" ht="20.25" customHeight="1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  <c r="AE528" s="114"/>
      <c r="AF528" s="114"/>
      <c r="AG528" s="114"/>
      <c r="AH528" s="114"/>
      <c r="AI528" s="114"/>
      <c r="AJ528" s="114"/>
      <c r="AK528" s="114"/>
      <c r="AL528" s="114"/>
      <c r="AM528" s="114"/>
      <c r="AN528" s="114"/>
      <c r="AO528" s="114"/>
      <c r="AP528" s="114"/>
    </row>
    <row r="529" spans="1:42" ht="20.25" customHeight="1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  <c r="AE529" s="114"/>
      <c r="AF529" s="114"/>
      <c r="AG529" s="114"/>
      <c r="AH529" s="114"/>
      <c r="AI529" s="114"/>
      <c r="AJ529" s="114"/>
      <c r="AK529" s="114"/>
      <c r="AL529" s="114"/>
      <c r="AM529" s="114"/>
      <c r="AN529" s="114"/>
      <c r="AO529" s="114"/>
      <c r="AP529" s="114"/>
    </row>
    <row r="530" spans="1:42" ht="20.25" customHeight="1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  <c r="AE530" s="114"/>
      <c r="AF530" s="114"/>
      <c r="AG530" s="114"/>
      <c r="AH530" s="114"/>
      <c r="AI530" s="114"/>
      <c r="AJ530" s="114"/>
      <c r="AK530" s="114"/>
      <c r="AL530" s="114"/>
      <c r="AM530" s="114"/>
      <c r="AN530" s="114"/>
      <c r="AO530" s="114"/>
      <c r="AP530" s="114"/>
    </row>
    <row r="531" spans="1:42" ht="20.25" customHeight="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  <c r="AE531" s="114"/>
      <c r="AF531" s="114"/>
      <c r="AG531" s="114"/>
      <c r="AH531" s="114"/>
      <c r="AI531" s="114"/>
      <c r="AJ531" s="114"/>
      <c r="AK531" s="114"/>
      <c r="AL531" s="114"/>
      <c r="AM531" s="114"/>
      <c r="AN531" s="114"/>
      <c r="AO531" s="114"/>
      <c r="AP531" s="114"/>
    </row>
    <row r="532" spans="1:42" ht="20.25" customHeight="1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  <c r="AE532" s="114"/>
      <c r="AF532" s="114"/>
      <c r="AG532" s="114"/>
      <c r="AH532" s="114"/>
      <c r="AI532" s="114"/>
      <c r="AJ532" s="114"/>
      <c r="AK532" s="114"/>
      <c r="AL532" s="114"/>
      <c r="AM532" s="114"/>
      <c r="AN532" s="114"/>
      <c r="AO532" s="114"/>
      <c r="AP532" s="114"/>
    </row>
    <row r="533" spans="1:42" ht="20.25" customHeight="1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  <c r="AE533" s="114"/>
      <c r="AF533" s="114"/>
      <c r="AG533" s="114"/>
      <c r="AH533" s="114"/>
      <c r="AI533" s="114"/>
      <c r="AJ533" s="114"/>
      <c r="AK533" s="114"/>
      <c r="AL533" s="114"/>
      <c r="AM533" s="114"/>
      <c r="AN533" s="114"/>
      <c r="AO533" s="114"/>
      <c r="AP533" s="114"/>
    </row>
    <row r="534" spans="1:42" ht="20.25" customHeight="1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  <c r="AE534" s="114"/>
      <c r="AF534" s="114"/>
      <c r="AG534" s="114"/>
      <c r="AH534" s="114"/>
      <c r="AI534" s="114"/>
      <c r="AJ534" s="114"/>
      <c r="AK534" s="114"/>
      <c r="AL534" s="114"/>
      <c r="AM534" s="114"/>
      <c r="AN534" s="114"/>
      <c r="AO534" s="114"/>
      <c r="AP534" s="114"/>
    </row>
    <row r="535" spans="1:42" ht="20.25" customHeight="1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  <c r="AE535" s="114"/>
      <c r="AF535" s="114"/>
      <c r="AG535" s="114"/>
      <c r="AH535" s="114"/>
      <c r="AI535" s="114"/>
      <c r="AJ535" s="114"/>
      <c r="AK535" s="114"/>
      <c r="AL535" s="114"/>
      <c r="AM535" s="114"/>
      <c r="AN535" s="114"/>
      <c r="AO535" s="114"/>
      <c r="AP535" s="114"/>
    </row>
    <row r="536" spans="1:42" ht="20.25" customHeight="1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  <c r="AE536" s="114"/>
      <c r="AF536" s="114"/>
      <c r="AG536" s="114"/>
      <c r="AH536" s="114"/>
      <c r="AI536" s="114"/>
      <c r="AJ536" s="114"/>
      <c r="AK536" s="114"/>
      <c r="AL536" s="114"/>
      <c r="AM536" s="114"/>
      <c r="AN536" s="114"/>
      <c r="AO536" s="114"/>
      <c r="AP536" s="114"/>
    </row>
    <row r="537" spans="1:42" ht="20.25" customHeight="1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  <c r="AE537" s="114"/>
      <c r="AF537" s="114"/>
      <c r="AG537" s="114"/>
      <c r="AH537" s="114"/>
      <c r="AI537" s="114"/>
      <c r="AJ537" s="114"/>
      <c r="AK537" s="114"/>
      <c r="AL537" s="114"/>
      <c r="AM537" s="114"/>
      <c r="AN537" s="114"/>
      <c r="AO537" s="114"/>
      <c r="AP537" s="114"/>
    </row>
    <row r="538" spans="1:42" ht="20.25" customHeight="1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  <c r="AE538" s="114"/>
      <c r="AF538" s="114"/>
      <c r="AG538" s="114"/>
      <c r="AH538" s="114"/>
      <c r="AI538" s="114"/>
      <c r="AJ538" s="114"/>
      <c r="AK538" s="114"/>
      <c r="AL538" s="114"/>
      <c r="AM538" s="114"/>
      <c r="AN538" s="114"/>
      <c r="AO538" s="114"/>
      <c r="AP538" s="114"/>
    </row>
    <row r="539" spans="1:42" ht="20.25" customHeight="1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  <c r="AE539" s="114"/>
      <c r="AF539" s="114"/>
      <c r="AG539" s="114"/>
      <c r="AH539" s="114"/>
      <c r="AI539" s="114"/>
      <c r="AJ539" s="114"/>
      <c r="AK539" s="114"/>
      <c r="AL539" s="114"/>
      <c r="AM539" s="114"/>
      <c r="AN539" s="114"/>
      <c r="AO539" s="114"/>
      <c r="AP539" s="114"/>
    </row>
    <row r="540" spans="1:42" ht="20.25" customHeight="1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  <c r="AE540" s="114"/>
      <c r="AF540" s="114"/>
      <c r="AG540" s="114"/>
      <c r="AH540" s="114"/>
      <c r="AI540" s="114"/>
      <c r="AJ540" s="114"/>
      <c r="AK540" s="114"/>
      <c r="AL540" s="114"/>
      <c r="AM540" s="114"/>
      <c r="AN540" s="114"/>
      <c r="AO540" s="114"/>
      <c r="AP540" s="114"/>
    </row>
    <row r="541" spans="1:42" ht="20.25" customHeight="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  <c r="AE541" s="114"/>
      <c r="AF541" s="114"/>
      <c r="AG541" s="114"/>
      <c r="AH541" s="114"/>
      <c r="AI541" s="114"/>
      <c r="AJ541" s="114"/>
      <c r="AK541" s="114"/>
      <c r="AL541" s="114"/>
      <c r="AM541" s="114"/>
      <c r="AN541" s="114"/>
      <c r="AO541" s="114"/>
      <c r="AP541" s="114"/>
    </row>
    <row r="542" spans="1:42" ht="20.25" customHeight="1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  <c r="AE542" s="114"/>
      <c r="AF542" s="114"/>
      <c r="AG542" s="114"/>
      <c r="AH542" s="114"/>
      <c r="AI542" s="114"/>
      <c r="AJ542" s="114"/>
      <c r="AK542" s="114"/>
      <c r="AL542" s="114"/>
      <c r="AM542" s="114"/>
      <c r="AN542" s="114"/>
      <c r="AO542" s="114"/>
      <c r="AP542" s="114"/>
    </row>
    <row r="543" spans="1:42" ht="20.25" customHeight="1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  <c r="AE543" s="114"/>
      <c r="AF543" s="114"/>
      <c r="AG543" s="114"/>
      <c r="AH543" s="114"/>
      <c r="AI543" s="114"/>
      <c r="AJ543" s="114"/>
      <c r="AK543" s="114"/>
      <c r="AL543" s="114"/>
      <c r="AM543" s="114"/>
      <c r="AN543" s="114"/>
      <c r="AO543" s="114"/>
      <c r="AP543" s="114"/>
    </row>
    <row r="544" spans="1:42" ht="20.25" customHeight="1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  <c r="AE544" s="114"/>
      <c r="AF544" s="114"/>
      <c r="AG544" s="114"/>
      <c r="AH544" s="114"/>
      <c r="AI544" s="114"/>
      <c r="AJ544" s="114"/>
      <c r="AK544" s="114"/>
      <c r="AL544" s="114"/>
      <c r="AM544" s="114"/>
      <c r="AN544" s="114"/>
      <c r="AO544" s="114"/>
      <c r="AP544" s="114"/>
    </row>
    <row r="545" spans="1:42" ht="20.25" customHeight="1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  <c r="AE545" s="114"/>
      <c r="AF545" s="114"/>
      <c r="AG545" s="114"/>
      <c r="AH545" s="114"/>
      <c r="AI545" s="114"/>
      <c r="AJ545" s="114"/>
      <c r="AK545" s="114"/>
      <c r="AL545" s="114"/>
      <c r="AM545" s="114"/>
      <c r="AN545" s="114"/>
      <c r="AO545" s="114"/>
      <c r="AP545" s="114"/>
    </row>
    <row r="546" spans="1:42" ht="20.25" customHeight="1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  <c r="AE546" s="114"/>
      <c r="AF546" s="114"/>
      <c r="AG546" s="114"/>
      <c r="AH546" s="114"/>
      <c r="AI546" s="114"/>
      <c r="AJ546" s="114"/>
      <c r="AK546" s="114"/>
      <c r="AL546" s="114"/>
      <c r="AM546" s="114"/>
      <c r="AN546" s="114"/>
      <c r="AO546" s="114"/>
      <c r="AP546" s="114"/>
    </row>
    <row r="547" spans="1:42" ht="20.25" customHeight="1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  <c r="AE547" s="114"/>
      <c r="AF547" s="114"/>
      <c r="AG547" s="114"/>
      <c r="AH547" s="114"/>
      <c r="AI547" s="114"/>
      <c r="AJ547" s="114"/>
      <c r="AK547" s="114"/>
      <c r="AL547" s="114"/>
      <c r="AM547" s="114"/>
      <c r="AN547" s="114"/>
      <c r="AO547" s="114"/>
      <c r="AP547" s="114"/>
    </row>
    <row r="548" spans="1:42" ht="20.25" customHeight="1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  <c r="AE548" s="114"/>
      <c r="AF548" s="114"/>
      <c r="AG548" s="114"/>
      <c r="AH548" s="114"/>
      <c r="AI548" s="114"/>
      <c r="AJ548" s="114"/>
      <c r="AK548" s="114"/>
      <c r="AL548" s="114"/>
      <c r="AM548" s="114"/>
      <c r="AN548" s="114"/>
      <c r="AO548" s="114"/>
      <c r="AP548" s="114"/>
    </row>
    <row r="549" spans="1:42" ht="20.25" customHeight="1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  <c r="AE549" s="114"/>
      <c r="AF549" s="114"/>
      <c r="AG549" s="114"/>
      <c r="AH549" s="114"/>
      <c r="AI549" s="114"/>
      <c r="AJ549" s="114"/>
      <c r="AK549" s="114"/>
      <c r="AL549" s="114"/>
      <c r="AM549" s="114"/>
      <c r="AN549" s="114"/>
      <c r="AO549" s="114"/>
      <c r="AP549" s="114"/>
    </row>
    <row r="550" spans="1:42" ht="20.25" customHeight="1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  <c r="AH550" s="114"/>
      <c r="AI550" s="114"/>
      <c r="AJ550" s="114"/>
      <c r="AK550" s="114"/>
      <c r="AL550" s="114"/>
      <c r="AM550" s="114"/>
      <c r="AN550" s="114"/>
      <c r="AO550" s="114"/>
      <c r="AP550" s="114"/>
    </row>
    <row r="551" spans="1:42" ht="20.25" customHeight="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  <c r="AH551" s="114"/>
      <c r="AI551" s="114"/>
      <c r="AJ551" s="114"/>
      <c r="AK551" s="114"/>
      <c r="AL551" s="114"/>
      <c r="AM551" s="114"/>
      <c r="AN551" s="114"/>
      <c r="AO551" s="114"/>
      <c r="AP551" s="114"/>
    </row>
    <row r="552" spans="1:42" ht="20.25" customHeight="1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  <c r="AE552" s="114"/>
      <c r="AF552" s="114"/>
      <c r="AG552" s="114"/>
      <c r="AH552" s="114"/>
      <c r="AI552" s="114"/>
      <c r="AJ552" s="114"/>
      <c r="AK552" s="114"/>
      <c r="AL552" s="114"/>
      <c r="AM552" s="114"/>
      <c r="AN552" s="114"/>
      <c r="AO552" s="114"/>
      <c r="AP552" s="114"/>
    </row>
    <row r="553" spans="1:42" ht="20.25" customHeight="1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  <c r="AE553" s="114"/>
      <c r="AF553" s="114"/>
      <c r="AG553" s="114"/>
      <c r="AH553" s="114"/>
      <c r="AI553" s="114"/>
      <c r="AJ553" s="114"/>
      <c r="AK553" s="114"/>
      <c r="AL553" s="114"/>
      <c r="AM553" s="114"/>
      <c r="AN553" s="114"/>
      <c r="AO553" s="114"/>
      <c r="AP553" s="114"/>
    </row>
    <row r="554" spans="1:42" ht="20.25" customHeight="1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  <c r="AE554" s="114"/>
      <c r="AF554" s="114"/>
      <c r="AG554" s="114"/>
      <c r="AH554" s="114"/>
      <c r="AI554" s="114"/>
      <c r="AJ554" s="114"/>
      <c r="AK554" s="114"/>
      <c r="AL554" s="114"/>
      <c r="AM554" s="114"/>
      <c r="AN554" s="114"/>
      <c r="AO554" s="114"/>
      <c r="AP554" s="114"/>
    </row>
    <row r="555" spans="1:42" ht="20.25" customHeight="1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  <c r="AE555" s="114"/>
      <c r="AF555" s="114"/>
      <c r="AG555" s="114"/>
      <c r="AH555" s="114"/>
      <c r="AI555" s="114"/>
      <c r="AJ555" s="114"/>
      <c r="AK555" s="114"/>
      <c r="AL555" s="114"/>
      <c r="AM555" s="114"/>
      <c r="AN555" s="114"/>
      <c r="AO555" s="114"/>
      <c r="AP555" s="114"/>
    </row>
    <row r="556" spans="1:42" ht="20.25" customHeight="1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  <c r="AE556" s="114"/>
      <c r="AF556" s="114"/>
      <c r="AG556" s="114"/>
      <c r="AH556" s="114"/>
      <c r="AI556" s="114"/>
      <c r="AJ556" s="114"/>
      <c r="AK556" s="114"/>
      <c r="AL556" s="114"/>
      <c r="AM556" s="114"/>
      <c r="AN556" s="114"/>
      <c r="AO556" s="114"/>
      <c r="AP556" s="114"/>
    </row>
    <row r="557" spans="1:42" ht="20.25" customHeight="1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  <c r="AE557" s="114"/>
      <c r="AF557" s="114"/>
      <c r="AG557" s="114"/>
      <c r="AH557" s="114"/>
      <c r="AI557" s="114"/>
      <c r="AJ557" s="114"/>
      <c r="AK557" s="114"/>
      <c r="AL557" s="114"/>
      <c r="AM557" s="114"/>
      <c r="AN557" s="114"/>
      <c r="AO557" s="114"/>
      <c r="AP557" s="114"/>
    </row>
    <row r="558" spans="1:42" ht="20.25" customHeight="1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  <c r="AE558" s="114"/>
      <c r="AF558" s="114"/>
      <c r="AG558" s="114"/>
      <c r="AH558" s="114"/>
      <c r="AI558" s="114"/>
      <c r="AJ558" s="114"/>
      <c r="AK558" s="114"/>
      <c r="AL558" s="114"/>
      <c r="AM558" s="114"/>
      <c r="AN558" s="114"/>
      <c r="AO558" s="114"/>
      <c r="AP558" s="114"/>
    </row>
    <row r="559" spans="1:42" ht="20.25" customHeight="1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  <c r="AE559" s="114"/>
      <c r="AF559" s="114"/>
      <c r="AG559" s="114"/>
      <c r="AH559" s="114"/>
      <c r="AI559" s="114"/>
      <c r="AJ559" s="114"/>
      <c r="AK559" s="114"/>
      <c r="AL559" s="114"/>
      <c r="AM559" s="114"/>
      <c r="AN559" s="114"/>
      <c r="AO559" s="114"/>
      <c r="AP559" s="114"/>
    </row>
    <row r="560" spans="1:42" ht="20.25" customHeight="1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  <c r="AE560" s="114"/>
      <c r="AF560" s="114"/>
      <c r="AG560" s="114"/>
      <c r="AH560" s="114"/>
      <c r="AI560" s="114"/>
      <c r="AJ560" s="114"/>
      <c r="AK560" s="114"/>
      <c r="AL560" s="114"/>
      <c r="AM560" s="114"/>
      <c r="AN560" s="114"/>
      <c r="AO560" s="114"/>
      <c r="AP560" s="114"/>
    </row>
    <row r="561" spans="1:42" ht="20.25" customHeight="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  <c r="AE561" s="114"/>
      <c r="AF561" s="114"/>
      <c r="AG561" s="114"/>
      <c r="AH561" s="114"/>
      <c r="AI561" s="114"/>
      <c r="AJ561" s="114"/>
      <c r="AK561" s="114"/>
      <c r="AL561" s="114"/>
      <c r="AM561" s="114"/>
      <c r="AN561" s="114"/>
      <c r="AO561" s="114"/>
      <c r="AP561" s="114"/>
    </row>
    <row r="562" spans="1:42" ht="20.25" customHeight="1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  <c r="AE562" s="114"/>
      <c r="AF562" s="114"/>
      <c r="AG562" s="114"/>
      <c r="AH562" s="114"/>
      <c r="AI562" s="114"/>
      <c r="AJ562" s="114"/>
      <c r="AK562" s="114"/>
      <c r="AL562" s="114"/>
      <c r="AM562" s="114"/>
      <c r="AN562" s="114"/>
      <c r="AO562" s="114"/>
      <c r="AP562" s="114"/>
    </row>
    <row r="563" spans="1:42" ht="20.25" customHeight="1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  <c r="AE563" s="114"/>
      <c r="AF563" s="114"/>
      <c r="AG563" s="114"/>
      <c r="AH563" s="114"/>
      <c r="AI563" s="114"/>
      <c r="AJ563" s="114"/>
      <c r="AK563" s="114"/>
      <c r="AL563" s="114"/>
      <c r="AM563" s="114"/>
      <c r="AN563" s="114"/>
      <c r="AO563" s="114"/>
      <c r="AP563" s="114"/>
    </row>
    <row r="564" spans="1:42" ht="20.25" customHeight="1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  <c r="AE564" s="114"/>
      <c r="AF564" s="114"/>
      <c r="AG564" s="114"/>
      <c r="AH564" s="114"/>
      <c r="AI564" s="114"/>
      <c r="AJ564" s="114"/>
      <c r="AK564" s="114"/>
      <c r="AL564" s="114"/>
      <c r="AM564" s="114"/>
      <c r="AN564" s="114"/>
      <c r="AO564" s="114"/>
      <c r="AP564" s="114"/>
    </row>
    <row r="565" spans="1:42" ht="20.25" customHeight="1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  <c r="AE565" s="114"/>
      <c r="AF565" s="114"/>
      <c r="AG565" s="114"/>
      <c r="AH565" s="114"/>
      <c r="AI565" s="114"/>
      <c r="AJ565" s="114"/>
      <c r="AK565" s="114"/>
      <c r="AL565" s="114"/>
      <c r="AM565" s="114"/>
      <c r="AN565" s="114"/>
      <c r="AO565" s="114"/>
      <c r="AP565" s="114"/>
    </row>
    <row r="566" spans="1:42" ht="20.25" customHeight="1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  <c r="AE566" s="114"/>
      <c r="AF566" s="114"/>
      <c r="AG566" s="114"/>
      <c r="AH566" s="114"/>
      <c r="AI566" s="114"/>
      <c r="AJ566" s="114"/>
      <c r="AK566" s="114"/>
      <c r="AL566" s="114"/>
      <c r="AM566" s="114"/>
      <c r="AN566" s="114"/>
      <c r="AO566" s="114"/>
      <c r="AP566" s="114"/>
    </row>
    <row r="567" spans="1:42" ht="20.25" customHeight="1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  <c r="AE567" s="114"/>
      <c r="AF567" s="114"/>
      <c r="AG567" s="114"/>
      <c r="AH567" s="114"/>
      <c r="AI567" s="114"/>
      <c r="AJ567" s="114"/>
      <c r="AK567" s="114"/>
      <c r="AL567" s="114"/>
      <c r="AM567" s="114"/>
      <c r="AN567" s="114"/>
      <c r="AO567" s="114"/>
      <c r="AP567" s="114"/>
    </row>
    <row r="568" spans="1:42" ht="20.25" customHeight="1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  <c r="AE568" s="114"/>
      <c r="AF568" s="114"/>
      <c r="AG568" s="114"/>
      <c r="AH568" s="114"/>
      <c r="AI568" s="114"/>
      <c r="AJ568" s="114"/>
      <c r="AK568" s="114"/>
      <c r="AL568" s="114"/>
      <c r="AM568" s="114"/>
      <c r="AN568" s="114"/>
      <c r="AO568" s="114"/>
      <c r="AP568" s="114"/>
    </row>
    <row r="569" spans="1:42" ht="20.25" customHeight="1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  <c r="AE569" s="114"/>
      <c r="AF569" s="114"/>
      <c r="AG569" s="114"/>
      <c r="AH569" s="114"/>
      <c r="AI569" s="114"/>
      <c r="AJ569" s="114"/>
      <c r="AK569" s="114"/>
      <c r="AL569" s="114"/>
      <c r="AM569" s="114"/>
      <c r="AN569" s="114"/>
      <c r="AO569" s="114"/>
      <c r="AP569" s="114"/>
    </row>
    <row r="570" spans="1:42" ht="20.25" customHeight="1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  <c r="AE570" s="114"/>
      <c r="AF570" s="114"/>
      <c r="AG570" s="114"/>
      <c r="AH570" s="114"/>
      <c r="AI570" s="114"/>
      <c r="AJ570" s="114"/>
      <c r="AK570" s="114"/>
      <c r="AL570" s="114"/>
      <c r="AM570" s="114"/>
      <c r="AN570" s="114"/>
      <c r="AO570" s="114"/>
      <c r="AP570" s="114"/>
    </row>
    <row r="571" spans="1:42" ht="20.25" customHeight="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  <c r="AE571" s="114"/>
      <c r="AF571" s="114"/>
      <c r="AG571" s="114"/>
      <c r="AH571" s="114"/>
      <c r="AI571" s="114"/>
      <c r="AJ571" s="114"/>
      <c r="AK571" s="114"/>
      <c r="AL571" s="114"/>
      <c r="AM571" s="114"/>
      <c r="AN571" s="114"/>
      <c r="AO571" s="114"/>
      <c r="AP571" s="114"/>
    </row>
    <row r="572" spans="1:42" ht="20.25" customHeight="1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  <c r="AE572" s="114"/>
      <c r="AF572" s="114"/>
      <c r="AG572" s="114"/>
      <c r="AH572" s="114"/>
      <c r="AI572" s="114"/>
      <c r="AJ572" s="114"/>
      <c r="AK572" s="114"/>
      <c r="AL572" s="114"/>
      <c r="AM572" s="114"/>
      <c r="AN572" s="114"/>
      <c r="AO572" s="114"/>
      <c r="AP572" s="114"/>
    </row>
    <row r="573" spans="1:42" ht="20.25" customHeight="1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  <c r="AH573" s="114"/>
      <c r="AI573" s="114"/>
      <c r="AJ573" s="114"/>
      <c r="AK573" s="114"/>
      <c r="AL573" s="114"/>
      <c r="AM573" s="114"/>
      <c r="AN573" s="114"/>
      <c r="AO573" s="114"/>
      <c r="AP573" s="114"/>
    </row>
    <row r="574" spans="1:42" ht="20.25" customHeight="1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  <c r="AE574" s="114"/>
      <c r="AF574" s="114"/>
      <c r="AG574" s="114"/>
      <c r="AH574" s="114"/>
      <c r="AI574" s="114"/>
      <c r="AJ574" s="114"/>
      <c r="AK574" s="114"/>
      <c r="AL574" s="114"/>
      <c r="AM574" s="114"/>
      <c r="AN574" s="114"/>
      <c r="AO574" s="114"/>
      <c r="AP574" s="114"/>
    </row>
    <row r="575" spans="1:42" ht="20.25" customHeight="1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  <c r="AE575" s="114"/>
      <c r="AF575" s="114"/>
      <c r="AG575" s="114"/>
      <c r="AH575" s="114"/>
      <c r="AI575" s="114"/>
      <c r="AJ575" s="114"/>
      <c r="AK575" s="114"/>
      <c r="AL575" s="114"/>
      <c r="AM575" s="114"/>
      <c r="AN575" s="114"/>
      <c r="AO575" s="114"/>
      <c r="AP575" s="114"/>
    </row>
    <row r="576" spans="1:42" ht="20.25" customHeight="1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  <c r="AE576" s="114"/>
      <c r="AF576" s="114"/>
      <c r="AG576" s="114"/>
      <c r="AH576" s="114"/>
      <c r="AI576" s="114"/>
      <c r="AJ576" s="114"/>
      <c r="AK576" s="114"/>
      <c r="AL576" s="114"/>
      <c r="AM576" s="114"/>
      <c r="AN576" s="114"/>
      <c r="AO576" s="114"/>
      <c r="AP576" s="114"/>
    </row>
    <row r="577" spans="1:42" ht="20.25" customHeight="1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  <c r="AE577" s="114"/>
      <c r="AF577" s="114"/>
      <c r="AG577" s="114"/>
      <c r="AH577" s="114"/>
      <c r="AI577" s="114"/>
      <c r="AJ577" s="114"/>
      <c r="AK577" s="114"/>
      <c r="AL577" s="114"/>
      <c r="AM577" s="114"/>
      <c r="AN577" s="114"/>
      <c r="AO577" s="114"/>
      <c r="AP577" s="114"/>
    </row>
    <row r="578" spans="1:42" ht="20.25" customHeight="1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  <c r="AE578" s="114"/>
      <c r="AF578" s="114"/>
      <c r="AG578" s="114"/>
      <c r="AH578" s="114"/>
      <c r="AI578" s="114"/>
      <c r="AJ578" s="114"/>
      <c r="AK578" s="114"/>
      <c r="AL578" s="114"/>
      <c r="AM578" s="114"/>
      <c r="AN578" s="114"/>
      <c r="AO578" s="114"/>
      <c r="AP578" s="114"/>
    </row>
    <row r="579" spans="1:42" ht="20.25" customHeight="1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  <c r="AE579" s="114"/>
      <c r="AF579" s="114"/>
      <c r="AG579" s="114"/>
      <c r="AH579" s="114"/>
      <c r="AI579" s="114"/>
      <c r="AJ579" s="114"/>
      <c r="AK579" s="114"/>
      <c r="AL579" s="114"/>
      <c r="AM579" s="114"/>
      <c r="AN579" s="114"/>
      <c r="AO579" s="114"/>
      <c r="AP579" s="114"/>
    </row>
    <row r="580" spans="1:42" ht="20.25" customHeight="1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  <c r="AE580" s="114"/>
      <c r="AF580" s="114"/>
      <c r="AG580" s="114"/>
      <c r="AH580" s="114"/>
      <c r="AI580" s="114"/>
      <c r="AJ580" s="114"/>
      <c r="AK580" s="114"/>
      <c r="AL580" s="114"/>
      <c r="AM580" s="114"/>
      <c r="AN580" s="114"/>
      <c r="AO580" s="114"/>
      <c r="AP580" s="114"/>
    </row>
    <row r="581" spans="1:42" ht="20.25" customHeight="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  <c r="AE581" s="114"/>
      <c r="AF581" s="114"/>
      <c r="AG581" s="114"/>
      <c r="AH581" s="114"/>
      <c r="AI581" s="114"/>
      <c r="AJ581" s="114"/>
      <c r="AK581" s="114"/>
      <c r="AL581" s="114"/>
      <c r="AM581" s="114"/>
      <c r="AN581" s="114"/>
      <c r="AO581" s="114"/>
      <c r="AP581" s="114"/>
    </row>
    <row r="582" spans="1:42" ht="20.25" customHeight="1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  <c r="AE582" s="114"/>
      <c r="AF582" s="114"/>
      <c r="AG582" s="114"/>
      <c r="AH582" s="114"/>
      <c r="AI582" s="114"/>
      <c r="AJ582" s="114"/>
      <c r="AK582" s="114"/>
      <c r="AL582" s="114"/>
      <c r="AM582" s="114"/>
      <c r="AN582" s="114"/>
      <c r="AO582" s="114"/>
      <c r="AP582" s="114"/>
    </row>
    <row r="583" spans="1:42" ht="20.25" customHeight="1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  <c r="AE583" s="114"/>
      <c r="AF583" s="114"/>
      <c r="AG583" s="114"/>
      <c r="AH583" s="114"/>
      <c r="AI583" s="114"/>
      <c r="AJ583" s="114"/>
      <c r="AK583" s="114"/>
      <c r="AL583" s="114"/>
      <c r="AM583" s="114"/>
      <c r="AN583" s="114"/>
      <c r="AO583" s="114"/>
      <c r="AP583" s="114"/>
    </row>
    <row r="584" spans="1:42" ht="20.25" customHeight="1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  <c r="AE584" s="114"/>
      <c r="AF584" s="114"/>
      <c r="AG584" s="114"/>
      <c r="AH584" s="114"/>
      <c r="AI584" s="114"/>
      <c r="AJ584" s="114"/>
      <c r="AK584" s="114"/>
      <c r="AL584" s="114"/>
      <c r="AM584" s="114"/>
      <c r="AN584" s="114"/>
      <c r="AO584" s="114"/>
      <c r="AP584" s="114"/>
    </row>
    <row r="585" spans="1:42" ht="20.25" customHeight="1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  <c r="AE585" s="114"/>
      <c r="AF585" s="114"/>
      <c r="AG585" s="114"/>
      <c r="AH585" s="114"/>
      <c r="AI585" s="114"/>
      <c r="AJ585" s="114"/>
      <c r="AK585" s="114"/>
      <c r="AL585" s="114"/>
      <c r="AM585" s="114"/>
      <c r="AN585" s="114"/>
      <c r="AO585" s="114"/>
      <c r="AP585" s="114"/>
    </row>
    <row r="586" spans="1:42" ht="20.25" customHeight="1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  <c r="AE586" s="114"/>
      <c r="AF586" s="114"/>
      <c r="AG586" s="114"/>
      <c r="AH586" s="114"/>
      <c r="AI586" s="114"/>
      <c r="AJ586" s="114"/>
      <c r="AK586" s="114"/>
      <c r="AL586" s="114"/>
      <c r="AM586" s="114"/>
      <c r="AN586" s="114"/>
      <c r="AO586" s="114"/>
      <c r="AP586" s="114"/>
    </row>
    <row r="587" spans="1:42" ht="20.25" customHeight="1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  <c r="AE587" s="114"/>
      <c r="AF587" s="114"/>
      <c r="AG587" s="114"/>
      <c r="AH587" s="114"/>
      <c r="AI587" s="114"/>
      <c r="AJ587" s="114"/>
      <c r="AK587" s="114"/>
      <c r="AL587" s="114"/>
      <c r="AM587" s="114"/>
      <c r="AN587" s="114"/>
      <c r="AO587" s="114"/>
      <c r="AP587" s="114"/>
    </row>
    <row r="588" spans="1:42" ht="20.25" customHeight="1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  <c r="AE588" s="114"/>
      <c r="AF588" s="114"/>
      <c r="AG588" s="114"/>
      <c r="AH588" s="114"/>
      <c r="AI588" s="114"/>
      <c r="AJ588" s="114"/>
      <c r="AK588" s="114"/>
      <c r="AL588" s="114"/>
      <c r="AM588" s="114"/>
      <c r="AN588" s="114"/>
      <c r="AO588" s="114"/>
      <c r="AP588" s="114"/>
    </row>
    <row r="589" spans="1:42" ht="20.25" customHeight="1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  <c r="AE589" s="114"/>
      <c r="AF589" s="114"/>
      <c r="AG589" s="114"/>
      <c r="AH589" s="114"/>
      <c r="AI589" s="114"/>
      <c r="AJ589" s="114"/>
      <c r="AK589" s="114"/>
      <c r="AL589" s="114"/>
      <c r="AM589" s="114"/>
      <c r="AN589" s="114"/>
      <c r="AO589" s="114"/>
      <c r="AP589" s="114"/>
    </row>
    <row r="590" spans="1:42" ht="20.25" customHeight="1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  <c r="AE590" s="114"/>
      <c r="AF590" s="114"/>
      <c r="AG590" s="114"/>
      <c r="AH590" s="114"/>
      <c r="AI590" s="114"/>
      <c r="AJ590" s="114"/>
      <c r="AK590" s="114"/>
      <c r="AL590" s="114"/>
      <c r="AM590" s="114"/>
      <c r="AN590" s="114"/>
      <c r="AO590" s="114"/>
      <c r="AP590" s="114"/>
    </row>
    <row r="591" spans="1:42" ht="20.25" customHeight="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  <c r="AE591" s="114"/>
      <c r="AF591" s="114"/>
      <c r="AG591" s="114"/>
      <c r="AH591" s="114"/>
      <c r="AI591" s="114"/>
      <c r="AJ591" s="114"/>
      <c r="AK591" s="114"/>
      <c r="AL591" s="114"/>
      <c r="AM591" s="114"/>
      <c r="AN591" s="114"/>
      <c r="AO591" s="114"/>
      <c r="AP591" s="114"/>
    </row>
    <row r="592" spans="1:42" ht="20.25" customHeight="1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  <c r="AE592" s="114"/>
      <c r="AF592" s="114"/>
      <c r="AG592" s="114"/>
      <c r="AH592" s="114"/>
      <c r="AI592" s="114"/>
      <c r="AJ592" s="114"/>
      <c r="AK592" s="114"/>
      <c r="AL592" s="114"/>
      <c r="AM592" s="114"/>
      <c r="AN592" s="114"/>
      <c r="AO592" s="114"/>
      <c r="AP592" s="114"/>
    </row>
    <row r="593" spans="1:42" ht="20.25" customHeight="1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  <c r="AE593" s="114"/>
      <c r="AF593" s="114"/>
      <c r="AG593" s="114"/>
      <c r="AH593" s="114"/>
      <c r="AI593" s="114"/>
      <c r="AJ593" s="114"/>
      <c r="AK593" s="114"/>
      <c r="AL593" s="114"/>
      <c r="AM593" s="114"/>
      <c r="AN593" s="114"/>
      <c r="AO593" s="114"/>
      <c r="AP593" s="114"/>
    </row>
    <row r="594" spans="1:42" ht="20.25" customHeight="1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  <c r="AE594" s="114"/>
      <c r="AF594" s="114"/>
      <c r="AG594" s="114"/>
      <c r="AH594" s="114"/>
      <c r="AI594" s="114"/>
      <c r="AJ594" s="114"/>
      <c r="AK594" s="114"/>
      <c r="AL594" s="114"/>
      <c r="AM594" s="114"/>
      <c r="AN594" s="114"/>
      <c r="AO594" s="114"/>
      <c r="AP594" s="114"/>
    </row>
    <row r="595" spans="1:42" ht="20.25" customHeight="1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  <c r="AE595" s="114"/>
      <c r="AF595" s="114"/>
      <c r="AG595" s="114"/>
      <c r="AH595" s="114"/>
      <c r="AI595" s="114"/>
      <c r="AJ595" s="114"/>
      <c r="AK595" s="114"/>
      <c r="AL595" s="114"/>
      <c r="AM595" s="114"/>
      <c r="AN595" s="114"/>
      <c r="AO595" s="114"/>
      <c r="AP595" s="114"/>
    </row>
    <row r="596" spans="1:42" ht="20.25" customHeight="1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  <c r="AE596" s="114"/>
      <c r="AF596" s="114"/>
      <c r="AG596" s="114"/>
      <c r="AH596" s="114"/>
      <c r="AI596" s="114"/>
      <c r="AJ596" s="114"/>
      <c r="AK596" s="114"/>
      <c r="AL596" s="114"/>
      <c r="AM596" s="114"/>
      <c r="AN596" s="114"/>
      <c r="AO596" s="114"/>
      <c r="AP596" s="114"/>
    </row>
    <row r="597" spans="1:42" ht="20.25" customHeight="1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  <c r="AE597" s="114"/>
      <c r="AF597" s="114"/>
      <c r="AG597" s="114"/>
      <c r="AH597" s="114"/>
      <c r="AI597" s="114"/>
      <c r="AJ597" s="114"/>
      <c r="AK597" s="114"/>
      <c r="AL597" s="114"/>
      <c r="AM597" s="114"/>
      <c r="AN597" s="114"/>
      <c r="AO597" s="114"/>
      <c r="AP597" s="114"/>
    </row>
    <row r="598" spans="1:42" ht="20.25" customHeight="1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  <c r="AE598" s="114"/>
      <c r="AF598" s="114"/>
      <c r="AG598" s="114"/>
      <c r="AH598" s="114"/>
      <c r="AI598" s="114"/>
      <c r="AJ598" s="114"/>
      <c r="AK598" s="114"/>
      <c r="AL598" s="114"/>
      <c r="AM598" s="114"/>
      <c r="AN598" s="114"/>
      <c r="AO598" s="114"/>
      <c r="AP598" s="114"/>
    </row>
    <row r="599" spans="1:42" ht="20.25" customHeight="1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  <c r="AE599" s="114"/>
      <c r="AF599" s="114"/>
      <c r="AG599" s="114"/>
      <c r="AH599" s="114"/>
      <c r="AI599" s="114"/>
      <c r="AJ599" s="114"/>
      <c r="AK599" s="114"/>
      <c r="AL599" s="114"/>
      <c r="AM599" s="114"/>
      <c r="AN599" s="114"/>
      <c r="AO599" s="114"/>
      <c r="AP599" s="114"/>
    </row>
    <row r="600" spans="1:42" ht="20.25" customHeight="1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  <c r="AE600" s="114"/>
      <c r="AF600" s="114"/>
      <c r="AG600" s="114"/>
      <c r="AH600" s="114"/>
      <c r="AI600" s="114"/>
      <c r="AJ600" s="114"/>
      <c r="AK600" s="114"/>
      <c r="AL600" s="114"/>
      <c r="AM600" s="114"/>
      <c r="AN600" s="114"/>
      <c r="AO600" s="114"/>
      <c r="AP600" s="114"/>
    </row>
    <row r="601" spans="1:42" ht="20.25" customHeight="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  <c r="AE601" s="114"/>
      <c r="AF601" s="114"/>
      <c r="AG601" s="114"/>
      <c r="AH601" s="114"/>
      <c r="AI601" s="114"/>
      <c r="AJ601" s="114"/>
      <c r="AK601" s="114"/>
      <c r="AL601" s="114"/>
      <c r="AM601" s="114"/>
      <c r="AN601" s="114"/>
      <c r="AO601" s="114"/>
      <c r="AP601" s="114"/>
    </row>
    <row r="602" spans="1:42" ht="20.25" customHeight="1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  <c r="AE602" s="114"/>
      <c r="AF602" s="114"/>
      <c r="AG602" s="114"/>
      <c r="AH602" s="114"/>
      <c r="AI602" s="114"/>
      <c r="AJ602" s="114"/>
      <c r="AK602" s="114"/>
      <c r="AL602" s="114"/>
      <c r="AM602" s="114"/>
      <c r="AN602" s="114"/>
      <c r="AO602" s="114"/>
      <c r="AP602" s="114"/>
    </row>
    <row r="603" spans="1:42" ht="20.25" customHeight="1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  <c r="AE603" s="114"/>
      <c r="AF603" s="114"/>
      <c r="AG603" s="114"/>
      <c r="AH603" s="114"/>
      <c r="AI603" s="114"/>
      <c r="AJ603" s="114"/>
      <c r="AK603" s="114"/>
      <c r="AL603" s="114"/>
      <c r="AM603" s="114"/>
      <c r="AN603" s="114"/>
      <c r="AO603" s="114"/>
      <c r="AP603" s="114"/>
    </row>
    <row r="604" spans="1:42" ht="20.25" customHeight="1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  <c r="AE604" s="114"/>
      <c r="AF604" s="114"/>
      <c r="AG604" s="114"/>
      <c r="AH604" s="114"/>
      <c r="AI604" s="114"/>
      <c r="AJ604" s="114"/>
      <c r="AK604" s="114"/>
      <c r="AL604" s="114"/>
      <c r="AM604" s="114"/>
      <c r="AN604" s="114"/>
      <c r="AO604" s="114"/>
      <c r="AP604" s="114"/>
    </row>
    <row r="605" spans="1:42" ht="20.25" customHeight="1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  <c r="AE605" s="114"/>
      <c r="AF605" s="114"/>
      <c r="AG605" s="114"/>
      <c r="AH605" s="114"/>
      <c r="AI605" s="114"/>
      <c r="AJ605" s="114"/>
      <c r="AK605" s="114"/>
      <c r="AL605" s="114"/>
      <c r="AM605" s="114"/>
      <c r="AN605" s="114"/>
      <c r="AO605" s="114"/>
      <c r="AP605" s="114"/>
    </row>
    <row r="606" spans="1:42" ht="20.25" customHeight="1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  <c r="AE606" s="114"/>
      <c r="AF606" s="114"/>
      <c r="AG606" s="114"/>
      <c r="AH606" s="114"/>
      <c r="AI606" s="114"/>
      <c r="AJ606" s="114"/>
      <c r="AK606" s="114"/>
      <c r="AL606" s="114"/>
      <c r="AM606" s="114"/>
      <c r="AN606" s="114"/>
      <c r="AO606" s="114"/>
      <c r="AP606" s="114"/>
    </row>
    <row r="607" spans="1:42" ht="20.25" customHeight="1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  <c r="AE607" s="114"/>
      <c r="AF607" s="114"/>
      <c r="AG607" s="114"/>
      <c r="AH607" s="114"/>
      <c r="AI607" s="114"/>
      <c r="AJ607" s="114"/>
      <c r="AK607" s="114"/>
      <c r="AL607" s="114"/>
      <c r="AM607" s="114"/>
      <c r="AN607" s="114"/>
      <c r="AO607" s="114"/>
      <c r="AP607" s="114"/>
    </row>
    <row r="608" spans="1:42" ht="20.25" customHeight="1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  <c r="AE608" s="114"/>
      <c r="AF608" s="114"/>
      <c r="AG608" s="114"/>
      <c r="AH608" s="114"/>
      <c r="AI608" s="114"/>
      <c r="AJ608" s="114"/>
      <c r="AK608" s="114"/>
      <c r="AL608" s="114"/>
      <c r="AM608" s="114"/>
      <c r="AN608" s="114"/>
      <c r="AO608" s="114"/>
      <c r="AP608" s="114"/>
    </row>
    <row r="609" spans="1:42" ht="20.25" customHeight="1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  <c r="AE609" s="114"/>
      <c r="AF609" s="114"/>
      <c r="AG609" s="114"/>
      <c r="AH609" s="114"/>
      <c r="AI609" s="114"/>
      <c r="AJ609" s="114"/>
      <c r="AK609" s="114"/>
      <c r="AL609" s="114"/>
      <c r="AM609" s="114"/>
      <c r="AN609" s="114"/>
      <c r="AO609" s="114"/>
      <c r="AP609" s="114"/>
    </row>
    <row r="610" spans="1:42" ht="20.25" customHeight="1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  <c r="AE610" s="114"/>
      <c r="AF610" s="114"/>
      <c r="AG610" s="114"/>
      <c r="AH610" s="114"/>
      <c r="AI610" s="114"/>
      <c r="AJ610" s="114"/>
      <c r="AK610" s="114"/>
      <c r="AL610" s="114"/>
      <c r="AM610" s="114"/>
      <c r="AN610" s="114"/>
      <c r="AO610" s="114"/>
      <c r="AP610" s="114"/>
    </row>
    <row r="611" spans="1:42" ht="20.25" customHeight="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  <c r="AE611" s="114"/>
      <c r="AF611" s="114"/>
      <c r="AG611" s="114"/>
      <c r="AH611" s="114"/>
      <c r="AI611" s="114"/>
      <c r="AJ611" s="114"/>
      <c r="AK611" s="114"/>
      <c r="AL611" s="114"/>
      <c r="AM611" s="114"/>
      <c r="AN611" s="114"/>
      <c r="AO611" s="114"/>
      <c r="AP611" s="114"/>
    </row>
    <row r="612" spans="1:42" ht="20.25" customHeight="1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  <c r="AE612" s="114"/>
      <c r="AF612" s="114"/>
      <c r="AG612" s="114"/>
      <c r="AH612" s="114"/>
      <c r="AI612" s="114"/>
      <c r="AJ612" s="114"/>
      <c r="AK612" s="114"/>
      <c r="AL612" s="114"/>
      <c r="AM612" s="114"/>
      <c r="AN612" s="114"/>
      <c r="AO612" s="114"/>
      <c r="AP612" s="114"/>
    </row>
    <row r="613" spans="1:42" ht="20.25" customHeight="1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  <c r="AE613" s="114"/>
      <c r="AF613" s="114"/>
      <c r="AG613" s="114"/>
      <c r="AH613" s="114"/>
      <c r="AI613" s="114"/>
      <c r="AJ613" s="114"/>
      <c r="AK613" s="114"/>
      <c r="AL613" s="114"/>
      <c r="AM613" s="114"/>
      <c r="AN613" s="114"/>
      <c r="AO613" s="114"/>
      <c r="AP613" s="114"/>
    </row>
    <row r="614" spans="1:42" ht="20.25" customHeight="1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  <c r="AE614" s="114"/>
      <c r="AF614" s="114"/>
      <c r="AG614" s="114"/>
      <c r="AH614" s="114"/>
      <c r="AI614" s="114"/>
      <c r="AJ614" s="114"/>
      <c r="AK614" s="114"/>
      <c r="AL614" s="114"/>
      <c r="AM614" s="114"/>
      <c r="AN614" s="114"/>
      <c r="AO614" s="114"/>
      <c r="AP614" s="114"/>
    </row>
    <row r="615" spans="1:42" ht="20.25" customHeight="1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  <c r="AE615" s="114"/>
      <c r="AF615" s="114"/>
      <c r="AG615" s="114"/>
      <c r="AH615" s="114"/>
      <c r="AI615" s="114"/>
      <c r="AJ615" s="114"/>
      <c r="AK615" s="114"/>
      <c r="AL615" s="114"/>
      <c r="AM615" s="114"/>
      <c r="AN615" s="114"/>
      <c r="AO615" s="114"/>
      <c r="AP615" s="114"/>
    </row>
    <row r="616" spans="1:42" ht="20.25" customHeight="1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  <c r="AE616" s="114"/>
      <c r="AF616" s="114"/>
      <c r="AG616" s="114"/>
      <c r="AH616" s="114"/>
      <c r="AI616" s="114"/>
      <c r="AJ616" s="114"/>
      <c r="AK616" s="114"/>
      <c r="AL616" s="114"/>
      <c r="AM616" s="114"/>
      <c r="AN616" s="114"/>
      <c r="AO616" s="114"/>
      <c r="AP616" s="114"/>
    </row>
    <row r="617" spans="1:42" ht="20.25" customHeight="1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  <c r="AE617" s="114"/>
      <c r="AF617" s="114"/>
      <c r="AG617" s="114"/>
      <c r="AH617" s="114"/>
      <c r="AI617" s="114"/>
      <c r="AJ617" s="114"/>
      <c r="AK617" s="114"/>
      <c r="AL617" s="114"/>
      <c r="AM617" s="114"/>
      <c r="AN617" s="114"/>
      <c r="AO617" s="114"/>
      <c r="AP617" s="114"/>
    </row>
    <row r="618" spans="1:42" ht="20.25" customHeight="1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  <c r="AE618" s="114"/>
      <c r="AF618" s="114"/>
      <c r="AG618" s="114"/>
      <c r="AH618" s="114"/>
      <c r="AI618" s="114"/>
      <c r="AJ618" s="114"/>
      <c r="AK618" s="114"/>
      <c r="AL618" s="114"/>
      <c r="AM618" s="114"/>
      <c r="AN618" s="114"/>
      <c r="AO618" s="114"/>
      <c r="AP618" s="114"/>
    </row>
    <row r="619" spans="1:42" ht="20.25" customHeight="1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  <c r="AE619" s="114"/>
      <c r="AF619" s="114"/>
      <c r="AG619" s="114"/>
      <c r="AH619" s="114"/>
      <c r="AI619" s="114"/>
      <c r="AJ619" s="114"/>
      <c r="AK619" s="114"/>
      <c r="AL619" s="114"/>
      <c r="AM619" s="114"/>
      <c r="AN619" s="114"/>
      <c r="AO619" s="114"/>
      <c r="AP619" s="114"/>
    </row>
    <row r="620" spans="1:42" ht="20.25" customHeight="1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  <c r="AE620" s="114"/>
      <c r="AF620" s="114"/>
      <c r="AG620" s="114"/>
      <c r="AH620" s="114"/>
      <c r="AI620" s="114"/>
      <c r="AJ620" s="114"/>
      <c r="AK620" s="114"/>
      <c r="AL620" s="114"/>
      <c r="AM620" s="114"/>
      <c r="AN620" s="114"/>
      <c r="AO620" s="114"/>
      <c r="AP620" s="114"/>
    </row>
    <row r="621" spans="1:42" ht="20.25" customHeight="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  <c r="AE621" s="114"/>
      <c r="AF621" s="114"/>
      <c r="AG621" s="114"/>
      <c r="AH621" s="114"/>
      <c r="AI621" s="114"/>
      <c r="AJ621" s="114"/>
      <c r="AK621" s="114"/>
      <c r="AL621" s="114"/>
      <c r="AM621" s="114"/>
      <c r="AN621" s="114"/>
      <c r="AO621" s="114"/>
      <c r="AP621" s="114"/>
    </row>
    <row r="622" spans="1:42" ht="20.25" customHeight="1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  <c r="AE622" s="114"/>
      <c r="AF622" s="114"/>
      <c r="AG622" s="114"/>
      <c r="AH622" s="114"/>
      <c r="AI622" s="114"/>
      <c r="AJ622" s="114"/>
      <c r="AK622" s="114"/>
      <c r="AL622" s="114"/>
      <c r="AM622" s="114"/>
      <c r="AN622" s="114"/>
      <c r="AO622" s="114"/>
      <c r="AP622" s="114"/>
    </row>
    <row r="623" spans="1:42" ht="20.25" customHeight="1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  <c r="AE623" s="114"/>
      <c r="AF623" s="114"/>
      <c r="AG623" s="114"/>
      <c r="AH623" s="114"/>
      <c r="AI623" s="114"/>
      <c r="AJ623" s="114"/>
      <c r="AK623" s="114"/>
      <c r="AL623" s="114"/>
      <c r="AM623" s="114"/>
      <c r="AN623" s="114"/>
      <c r="AO623" s="114"/>
      <c r="AP623" s="114"/>
    </row>
    <row r="624" spans="1:42" ht="20.25" customHeight="1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  <c r="AE624" s="114"/>
      <c r="AF624" s="114"/>
      <c r="AG624" s="114"/>
      <c r="AH624" s="114"/>
      <c r="AI624" s="114"/>
      <c r="AJ624" s="114"/>
      <c r="AK624" s="114"/>
      <c r="AL624" s="114"/>
      <c r="AM624" s="114"/>
      <c r="AN624" s="114"/>
      <c r="AO624" s="114"/>
      <c r="AP624" s="114"/>
    </row>
    <row r="625" spans="1:42" ht="20.25" customHeight="1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  <c r="AE625" s="114"/>
      <c r="AF625" s="114"/>
      <c r="AG625" s="114"/>
      <c r="AH625" s="114"/>
      <c r="AI625" s="114"/>
      <c r="AJ625" s="114"/>
      <c r="AK625" s="114"/>
      <c r="AL625" s="114"/>
      <c r="AM625" s="114"/>
      <c r="AN625" s="114"/>
      <c r="AO625" s="114"/>
      <c r="AP625" s="114"/>
    </row>
    <row r="626" spans="1:42" ht="20.25" customHeight="1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  <c r="AE626" s="114"/>
      <c r="AF626" s="114"/>
      <c r="AG626" s="114"/>
      <c r="AH626" s="114"/>
      <c r="AI626" s="114"/>
      <c r="AJ626" s="114"/>
      <c r="AK626" s="114"/>
      <c r="AL626" s="114"/>
      <c r="AM626" s="114"/>
      <c r="AN626" s="114"/>
      <c r="AO626" s="114"/>
      <c r="AP626" s="114"/>
    </row>
    <row r="627" spans="1:42" ht="20.25" customHeight="1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  <c r="AE627" s="114"/>
      <c r="AF627" s="114"/>
      <c r="AG627" s="114"/>
      <c r="AH627" s="114"/>
      <c r="AI627" s="114"/>
      <c r="AJ627" s="114"/>
      <c r="AK627" s="114"/>
      <c r="AL627" s="114"/>
      <c r="AM627" s="114"/>
      <c r="AN627" s="114"/>
      <c r="AO627" s="114"/>
      <c r="AP627" s="114"/>
    </row>
    <row r="628" spans="1:42" ht="20.25" customHeight="1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  <c r="AE628" s="114"/>
      <c r="AF628" s="114"/>
      <c r="AG628" s="114"/>
      <c r="AH628" s="114"/>
      <c r="AI628" s="114"/>
      <c r="AJ628" s="114"/>
      <c r="AK628" s="114"/>
      <c r="AL628" s="114"/>
      <c r="AM628" s="114"/>
      <c r="AN628" s="114"/>
      <c r="AO628" s="114"/>
      <c r="AP628" s="114"/>
    </row>
    <row r="629" spans="1:42" ht="20.25" customHeight="1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  <c r="AE629" s="114"/>
      <c r="AF629" s="114"/>
      <c r="AG629" s="114"/>
      <c r="AH629" s="114"/>
      <c r="AI629" s="114"/>
      <c r="AJ629" s="114"/>
      <c r="AK629" s="114"/>
      <c r="AL629" s="114"/>
      <c r="AM629" s="114"/>
      <c r="AN629" s="114"/>
      <c r="AO629" s="114"/>
      <c r="AP629" s="114"/>
    </row>
    <row r="630" spans="1:42" ht="20.25" customHeight="1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  <c r="AE630" s="114"/>
      <c r="AF630" s="114"/>
      <c r="AG630" s="114"/>
      <c r="AH630" s="114"/>
      <c r="AI630" s="114"/>
      <c r="AJ630" s="114"/>
      <c r="AK630" s="114"/>
      <c r="AL630" s="114"/>
      <c r="AM630" s="114"/>
      <c r="AN630" s="114"/>
      <c r="AO630" s="114"/>
      <c r="AP630" s="114"/>
    </row>
    <row r="631" spans="1:42" ht="20.25" customHeight="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  <c r="AE631" s="114"/>
      <c r="AF631" s="114"/>
      <c r="AG631" s="114"/>
      <c r="AH631" s="114"/>
      <c r="AI631" s="114"/>
      <c r="AJ631" s="114"/>
      <c r="AK631" s="114"/>
      <c r="AL631" s="114"/>
      <c r="AM631" s="114"/>
      <c r="AN631" s="114"/>
      <c r="AO631" s="114"/>
      <c r="AP631" s="114"/>
    </row>
    <row r="632" spans="1:42" ht="20.25" customHeight="1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  <c r="AE632" s="114"/>
      <c r="AF632" s="114"/>
      <c r="AG632" s="114"/>
      <c r="AH632" s="114"/>
      <c r="AI632" s="114"/>
      <c r="AJ632" s="114"/>
      <c r="AK632" s="114"/>
      <c r="AL632" s="114"/>
      <c r="AM632" s="114"/>
      <c r="AN632" s="114"/>
      <c r="AO632" s="114"/>
      <c r="AP632" s="114"/>
    </row>
    <row r="633" spans="1:42" ht="20.25" customHeight="1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  <c r="AE633" s="114"/>
      <c r="AF633" s="114"/>
      <c r="AG633" s="114"/>
      <c r="AH633" s="114"/>
      <c r="AI633" s="114"/>
      <c r="AJ633" s="114"/>
      <c r="AK633" s="114"/>
      <c r="AL633" s="114"/>
      <c r="AM633" s="114"/>
      <c r="AN633" s="114"/>
      <c r="AO633" s="114"/>
      <c r="AP633" s="114"/>
    </row>
    <row r="634" spans="1:42" ht="20.25" customHeight="1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  <c r="AE634" s="114"/>
      <c r="AF634" s="114"/>
      <c r="AG634" s="114"/>
      <c r="AH634" s="114"/>
      <c r="AI634" s="114"/>
      <c r="AJ634" s="114"/>
      <c r="AK634" s="114"/>
      <c r="AL634" s="114"/>
      <c r="AM634" s="114"/>
      <c r="AN634" s="114"/>
      <c r="AO634" s="114"/>
      <c r="AP634" s="114"/>
    </row>
    <row r="635" spans="1:42" ht="20.25" customHeight="1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  <c r="AE635" s="114"/>
      <c r="AF635" s="114"/>
      <c r="AG635" s="114"/>
      <c r="AH635" s="114"/>
      <c r="AI635" s="114"/>
      <c r="AJ635" s="114"/>
      <c r="AK635" s="114"/>
      <c r="AL635" s="114"/>
      <c r="AM635" s="114"/>
      <c r="AN635" s="114"/>
      <c r="AO635" s="114"/>
      <c r="AP635" s="114"/>
    </row>
    <row r="636" spans="1:42" ht="20.25" customHeight="1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  <c r="AE636" s="114"/>
      <c r="AF636" s="114"/>
      <c r="AG636" s="114"/>
      <c r="AH636" s="114"/>
      <c r="AI636" s="114"/>
      <c r="AJ636" s="114"/>
      <c r="AK636" s="114"/>
      <c r="AL636" s="114"/>
      <c r="AM636" s="114"/>
      <c r="AN636" s="114"/>
      <c r="AO636" s="114"/>
      <c r="AP636" s="114"/>
    </row>
    <row r="637" spans="1:42" ht="20.25" customHeight="1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  <c r="AE637" s="114"/>
      <c r="AF637" s="114"/>
      <c r="AG637" s="114"/>
      <c r="AH637" s="114"/>
      <c r="AI637" s="114"/>
      <c r="AJ637" s="114"/>
      <c r="AK637" s="114"/>
      <c r="AL637" s="114"/>
      <c r="AM637" s="114"/>
      <c r="AN637" s="114"/>
      <c r="AO637" s="114"/>
      <c r="AP637" s="114"/>
    </row>
    <row r="638" spans="1:42" ht="20.25" customHeight="1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  <c r="AE638" s="114"/>
      <c r="AF638" s="114"/>
      <c r="AG638" s="114"/>
      <c r="AH638" s="114"/>
      <c r="AI638" s="114"/>
      <c r="AJ638" s="114"/>
      <c r="AK638" s="114"/>
      <c r="AL638" s="114"/>
      <c r="AM638" s="114"/>
      <c r="AN638" s="114"/>
      <c r="AO638" s="114"/>
      <c r="AP638" s="114"/>
    </row>
    <row r="639" spans="1:42" ht="20.25" customHeight="1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  <c r="AE639" s="114"/>
      <c r="AF639" s="114"/>
      <c r="AG639" s="114"/>
      <c r="AH639" s="114"/>
      <c r="AI639" s="114"/>
      <c r="AJ639" s="114"/>
      <c r="AK639" s="114"/>
      <c r="AL639" s="114"/>
      <c r="AM639" s="114"/>
      <c r="AN639" s="114"/>
      <c r="AO639" s="114"/>
      <c r="AP639" s="114"/>
    </row>
    <row r="640" spans="1:42" ht="20.25" customHeight="1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  <c r="AE640" s="114"/>
      <c r="AF640" s="114"/>
      <c r="AG640" s="114"/>
      <c r="AH640" s="114"/>
      <c r="AI640" s="114"/>
      <c r="AJ640" s="114"/>
      <c r="AK640" s="114"/>
      <c r="AL640" s="114"/>
      <c r="AM640" s="114"/>
      <c r="AN640" s="114"/>
      <c r="AO640" s="114"/>
      <c r="AP640" s="114"/>
    </row>
    <row r="641" spans="1:42" ht="20.25" customHeight="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  <c r="AE641" s="114"/>
      <c r="AF641" s="114"/>
      <c r="AG641" s="114"/>
      <c r="AH641" s="114"/>
      <c r="AI641" s="114"/>
      <c r="AJ641" s="114"/>
      <c r="AK641" s="114"/>
      <c r="AL641" s="114"/>
      <c r="AM641" s="114"/>
      <c r="AN641" s="114"/>
      <c r="AO641" s="114"/>
      <c r="AP641" s="114"/>
    </row>
    <row r="642" spans="1:42" ht="20.25" customHeight="1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  <c r="AE642" s="114"/>
      <c r="AF642" s="114"/>
      <c r="AG642" s="114"/>
      <c r="AH642" s="114"/>
      <c r="AI642" s="114"/>
      <c r="AJ642" s="114"/>
      <c r="AK642" s="114"/>
      <c r="AL642" s="114"/>
      <c r="AM642" s="114"/>
      <c r="AN642" s="114"/>
      <c r="AO642" s="114"/>
      <c r="AP642" s="114"/>
    </row>
    <row r="643" spans="1:42" ht="20.25" customHeight="1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  <c r="AE643" s="114"/>
      <c r="AF643" s="114"/>
      <c r="AG643" s="114"/>
      <c r="AH643" s="114"/>
      <c r="AI643" s="114"/>
      <c r="AJ643" s="114"/>
      <c r="AK643" s="114"/>
      <c r="AL643" s="114"/>
      <c r="AM643" s="114"/>
      <c r="AN643" s="114"/>
      <c r="AO643" s="114"/>
      <c r="AP643" s="114"/>
    </row>
    <row r="644" spans="1:42" ht="20.25" customHeight="1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  <c r="AE644" s="114"/>
      <c r="AF644" s="114"/>
      <c r="AG644" s="114"/>
      <c r="AH644" s="114"/>
      <c r="AI644" s="114"/>
      <c r="AJ644" s="114"/>
      <c r="AK644" s="114"/>
      <c r="AL644" s="114"/>
      <c r="AM644" s="114"/>
      <c r="AN644" s="114"/>
      <c r="AO644" s="114"/>
      <c r="AP644" s="114"/>
    </row>
    <row r="645" spans="1:42" ht="20.25" customHeight="1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  <c r="AE645" s="114"/>
      <c r="AF645" s="114"/>
      <c r="AG645" s="114"/>
      <c r="AH645" s="114"/>
      <c r="AI645" s="114"/>
      <c r="AJ645" s="114"/>
      <c r="AK645" s="114"/>
      <c r="AL645" s="114"/>
      <c r="AM645" s="114"/>
      <c r="AN645" s="114"/>
      <c r="AO645" s="114"/>
      <c r="AP645" s="114"/>
    </row>
    <row r="646" spans="1:42" ht="20.25" customHeight="1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  <c r="AE646" s="114"/>
      <c r="AF646" s="114"/>
      <c r="AG646" s="114"/>
      <c r="AH646" s="114"/>
      <c r="AI646" s="114"/>
      <c r="AJ646" s="114"/>
      <c r="AK646" s="114"/>
      <c r="AL646" s="114"/>
      <c r="AM646" s="114"/>
      <c r="AN646" s="114"/>
      <c r="AO646" s="114"/>
      <c r="AP646" s="114"/>
    </row>
    <row r="647" spans="1:42" ht="20.25" customHeight="1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  <c r="AE647" s="114"/>
      <c r="AF647" s="114"/>
      <c r="AG647" s="114"/>
      <c r="AH647" s="114"/>
      <c r="AI647" s="114"/>
      <c r="AJ647" s="114"/>
      <c r="AK647" s="114"/>
      <c r="AL647" s="114"/>
      <c r="AM647" s="114"/>
      <c r="AN647" s="114"/>
      <c r="AO647" s="114"/>
      <c r="AP647" s="114"/>
    </row>
    <row r="648" spans="1:42" ht="20.25" customHeight="1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  <c r="AE648" s="114"/>
      <c r="AF648" s="114"/>
      <c r="AG648" s="114"/>
      <c r="AH648" s="114"/>
      <c r="AI648" s="114"/>
      <c r="AJ648" s="114"/>
      <c r="AK648" s="114"/>
      <c r="AL648" s="114"/>
      <c r="AM648" s="114"/>
      <c r="AN648" s="114"/>
      <c r="AO648" s="114"/>
      <c r="AP648" s="114"/>
    </row>
    <row r="649" spans="1:42" ht="20.25" customHeight="1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  <c r="AE649" s="114"/>
      <c r="AF649" s="114"/>
      <c r="AG649" s="114"/>
      <c r="AH649" s="114"/>
      <c r="AI649" s="114"/>
      <c r="AJ649" s="114"/>
      <c r="AK649" s="114"/>
      <c r="AL649" s="114"/>
      <c r="AM649" s="114"/>
      <c r="AN649" s="114"/>
      <c r="AO649" s="114"/>
      <c r="AP649" s="114"/>
    </row>
    <row r="650" spans="1:42" ht="20.25" customHeight="1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  <c r="AE650" s="114"/>
      <c r="AF650" s="114"/>
      <c r="AG650" s="114"/>
      <c r="AH650" s="114"/>
      <c r="AI650" s="114"/>
      <c r="AJ650" s="114"/>
      <c r="AK650" s="114"/>
      <c r="AL650" s="114"/>
      <c r="AM650" s="114"/>
      <c r="AN650" s="114"/>
      <c r="AO650" s="114"/>
      <c r="AP650" s="114"/>
    </row>
    <row r="651" spans="1:42" ht="20.25" customHeight="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  <c r="AE651" s="114"/>
      <c r="AF651" s="114"/>
      <c r="AG651" s="114"/>
      <c r="AH651" s="114"/>
      <c r="AI651" s="114"/>
      <c r="AJ651" s="114"/>
      <c r="AK651" s="114"/>
      <c r="AL651" s="114"/>
      <c r="AM651" s="114"/>
      <c r="AN651" s="114"/>
      <c r="AO651" s="114"/>
      <c r="AP651" s="114"/>
    </row>
    <row r="652" spans="1:42" ht="20.25" customHeight="1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  <c r="AE652" s="114"/>
      <c r="AF652" s="114"/>
      <c r="AG652" s="114"/>
      <c r="AH652" s="114"/>
      <c r="AI652" s="114"/>
      <c r="AJ652" s="114"/>
      <c r="AK652" s="114"/>
      <c r="AL652" s="114"/>
      <c r="AM652" s="114"/>
      <c r="AN652" s="114"/>
      <c r="AO652" s="114"/>
      <c r="AP652" s="114"/>
    </row>
    <row r="653" spans="1:42" ht="20.25" customHeight="1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  <c r="AE653" s="114"/>
      <c r="AF653" s="114"/>
      <c r="AG653" s="114"/>
      <c r="AH653" s="114"/>
      <c r="AI653" s="114"/>
      <c r="AJ653" s="114"/>
      <c r="AK653" s="114"/>
      <c r="AL653" s="114"/>
      <c r="AM653" s="114"/>
      <c r="AN653" s="114"/>
      <c r="AO653" s="114"/>
      <c r="AP653" s="114"/>
    </row>
    <row r="654" spans="1:42" ht="20.25" customHeight="1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  <c r="AE654" s="114"/>
      <c r="AF654" s="114"/>
      <c r="AG654" s="114"/>
      <c r="AH654" s="114"/>
      <c r="AI654" s="114"/>
      <c r="AJ654" s="114"/>
      <c r="AK654" s="114"/>
      <c r="AL654" s="114"/>
      <c r="AM654" s="114"/>
      <c r="AN654" s="114"/>
      <c r="AO654" s="114"/>
      <c r="AP654" s="114"/>
    </row>
    <row r="655" spans="1:42" ht="20.25" customHeight="1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  <c r="AE655" s="114"/>
      <c r="AF655" s="114"/>
      <c r="AG655" s="114"/>
      <c r="AH655" s="114"/>
      <c r="AI655" s="114"/>
      <c r="AJ655" s="114"/>
      <c r="AK655" s="114"/>
      <c r="AL655" s="114"/>
      <c r="AM655" s="114"/>
      <c r="AN655" s="114"/>
      <c r="AO655" s="114"/>
      <c r="AP655" s="114"/>
    </row>
    <row r="656" spans="1:42" ht="20.25" customHeight="1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  <c r="AE656" s="114"/>
      <c r="AF656" s="114"/>
      <c r="AG656" s="114"/>
      <c r="AH656" s="114"/>
      <c r="AI656" s="114"/>
      <c r="AJ656" s="114"/>
      <c r="AK656" s="114"/>
      <c r="AL656" s="114"/>
      <c r="AM656" s="114"/>
      <c r="AN656" s="114"/>
      <c r="AO656" s="114"/>
      <c r="AP656" s="114"/>
    </row>
    <row r="657" spans="1:42" ht="20.25" customHeight="1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  <c r="AE657" s="114"/>
      <c r="AF657" s="114"/>
      <c r="AG657" s="114"/>
      <c r="AH657" s="114"/>
      <c r="AI657" s="114"/>
      <c r="AJ657" s="114"/>
      <c r="AK657" s="114"/>
      <c r="AL657" s="114"/>
      <c r="AM657" s="114"/>
      <c r="AN657" s="114"/>
      <c r="AO657" s="114"/>
      <c r="AP657" s="114"/>
    </row>
    <row r="658" spans="1:42" ht="20.25" customHeight="1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  <c r="AE658" s="114"/>
      <c r="AF658" s="114"/>
      <c r="AG658" s="114"/>
      <c r="AH658" s="114"/>
      <c r="AI658" s="114"/>
      <c r="AJ658" s="114"/>
      <c r="AK658" s="114"/>
      <c r="AL658" s="114"/>
      <c r="AM658" s="114"/>
      <c r="AN658" s="114"/>
      <c r="AO658" s="114"/>
      <c r="AP658" s="114"/>
    </row>
    <row r="659" spans="1:42" ht="20.25" customHeight="1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  <c r="AE659" s="114"/>
      <c r="AF659" s="114"/>
      <c r="AG659" s="114"/>
      <c r="AH659" s="114"/>
      <c r="AI659" s="114"/>
      <c r="AJ659" s="114"/>
      <c r="AK659" s="114"/>
      <c r="AL659" s="114"/>
      <c r="AM659" s="114"/>
      <c r="AN659" s="114"/>
      <c r="AO659" s="114"/>
      <c r="AP659" s="114"/>
    </row>
    <row r="660" spans="1:42" ht="20.25" customHeight="1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  <c r="AE660" s="114"/>
      <c r="AF660" s="114"/>
      <c r="AG660" s="114"/>
      <c r="AH660" s="114"/>
      <c r="AI660" s="114"/>
      <c r="AJ660" s="114"/>
      <c r="AK660" s="114"/>
      <c r="AL660" s="114"/>
      <c r="AM660" s="114"/>
      <c r="AN660" s="114"/>
      <c r="AO660" s="114"/>
      <c r="AP660" s="114"/>
    </row>
    <row r="661" spans="1:42" ht="20.25" customHeight="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  <c r="AE661" s="114"/>
      <c r="AF661" s="114"/>
      <c r="AG661" s="114"/>
      <c r="AH661" s="114"/>
      <c r="AI661" s="114"/>
      <c r="AJ661" s="114"/>
      <c r="AK661" s="114"/>
      <c r="AL661" s="114"/>
      <c r="AM661" s="114"/>
      <c r="AN661" s="114"/>
      <c r="AO661" s="114"/>
      <c r="AP661" s="114"/>
    </row>
    <row r="662" spans="1:42" ht="20.25" customHeight="1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  <c r="AE662" s="114"/>
      <c r="AF662" s="114"/>
      <c r="AG662" s="114"/>
      <c r="AH662" s="114"/>
      <c r="AI662" s="114"/>
      <c r="AJ662" s="114"/>
      <c r="AK662" s="114"/>
      <c r="AL662" s="114"/>
      <c r="AM662" s="114"/>
      <c r="AN662" s="114"/>
      <c r="AO662" s="114"/>
      <c r="AP662" s="114"/>
    </row>
    <row r="663" spans="1:42" ht="20.25" customHeight="1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  <c r="AE663" s="114"/>
      <c r="AF663" s="114"/>
      <c r="AG663" s="114"/>
      <c r="AH663" s="114"/>
      <c r="AI663" s="114"/>
      <c r="AJ663" s="114"/>
      <c r="AK663" s="114"/>
      <c r="AL663" s="114"/>
      <c r="AM663" s="114"/>
      <c r="AN663" s="114"/>
      <c r="AO663" s="114"/>
      <c r="AP663" s="114"/>
    </row>
    <row r="664" spans="1:42" ht="20.25" customHeight="1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  <c r="AE664" s="114"/>
      <c r="AF664" s="114"/>
      <c r="AG664" s="114"/>
      <c r="AH664" s="114"/>
      <c r="AI664" s="114"/>
      <c r="AJ664" s="114"/>
      <c r="AK664" s="114"/>
      <c r="AL664" s="114"/>
      <c r="AM664" s="114"/>
      <c r="AN664" s="114"/>
      <c r="AO664" s="114"/>
      <c r="AP664" s="114"/>
    </row>
    <row r="665" spans="1:42" ht="20.25" customHeight="1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  <c r="AE665" s="114"/>
      <c r="AF665" s="114"/>
      <c r="AG665" s="114"/>
      <c r="AH665" s="114"/>
      <c r="AI665" s="114"/>
      <c r="AJ665" s="114"/>
      <c r="AK665" s="114"/>
      <c r="AL665" s="114"/>
      <c r="AM665" s="114"/>
      <c r="AN665" s="114"/>
      <c r="AO665" s="114"/>
      <c r="AP665" s="114"/>
    </row>
    <row r="666" spans="1:42" ht="20.25" customHeight="1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  <c r="AE666" s="114"/>
      <c r="AF666" s="114"/>
      <c r="AG666" s="114"/>
      <c r="AH666" s="114"/>
      <c r="AI666" s="114"/>
      <c r="AJ666" s="114"/>
      <c r="AK666" s="114"/>
      <c r="AL666" s="114"/>
      <c r="AM666" s="114"/>
      <c r="AN666" s="114"/>
      <c r="AO666" s="114"/>
      <c r="AP666" s="114"/>
    </row>
    <row r="667" spans="1:42" ht="20.25" customHeight="1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  <c r="AE667" s="114"/>
      <c r="AF667" s="114"/>
      <c r="AG667" s="114"/>
      <c r="AH667" s="114"/>
      <c r="AI667" s="114"/>
      <c r="AJ667" s="114"/>
      <c r="AK667" s="114"/>
      <c r="AL667" s="114"/>
      <c r="AM667" s="114"/>
      <c r="AN667" s="114"/>
      <c r="AO667" s="114"/>
      <c r="AP667" s="114"/>
    </row>
    <row r="668" spans="1:42" ht="20.25" customHeight="1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  <c r="AE668" s="114"/>
      <c r="AF668" s="114"/>
      <c r="AG668" s="114"/>
      <c r="AH668" s="114"/>
      <c r="AI668" s="114"/>
      <c r="AJ668" s="114"/>
      <c r="AK668" s="114"/>
      <c r="AL668" s="114"/>
      <c r="AM668" s="114"/>
      <c r="AN668" s="114"/>
      <c r="AO668" s="114"/>
      <c r="AP668" s="114"/>
    </row>
    <row r="669" spans="1:42" ht="20.25" customHeight="1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  <c r="AE669" s="114"/>
      <c r="AF669" s="114"/>
      <c r="AG669" s="114"/>
      <c r="AH669" s="114"/>
      <c r="AI669" s="114"/>
      <c r="AJ669" s="114"/>
      <c r="AK669" s="114"/>
      <c r="AL669" s="114"/>
      <c r="AM669" s="114"/>
      <c r="AN669" s="114"/>
      <c r="AO669" s="114"/>
      <c r="AP669" s="114"/>
    </row>
    <row r="670" spans="1:42" ht="20.25" customHeight="1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  <c r="AE670" s="114"/>
      <c r="AF670" s="114"/>
      <c r="AG670" s="114"/>
      <c r="AH670" s="114"/>
      <c r="AI670" s="114"/>
      <c r="AJ670" s="114"/>
      <c r="AK670" s="114"/>
      <c r="AL670" s="114"/>
      <c r="AM670" s="114"/>
      <c r="AN670" s="114"/>
      <c r="AO670" s="114"/>
      <c r="AP670" s="114"/>
    </row>
    <row r="671" spans="1:42" ht="20.25" customHeight="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  <c r="AE671" s="114"/>
      <c r="AF671" s="114"/>
      <c r="AG671" s="114"/>
      <c r="AH671" s="114"/>
      <c r="AI671" s="114"/>
      <c r="AJ671" s="114"/>
      <c r="AK671" s="114"/>
      <c r="AL671" s="114"/>
      <c r="AM671" s="114"/>
      <c r="AN671" s="114"/>
      <c r="AO671" s="114"/>
      <c r="AP671" s="114"/>
    </row>
    <row r="672" spans="1:42" ht="20.25" customHeight="1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  <c r="AE672" s="114"/>
      <c r="AF672" s="114"/>
      <c r="AG672" s="114"/>
      <c r="AH672" s="114"/>
      <c r="AI672" s="114"/>
      <c r="AJ672" s="114"/>
      <c r="AK672" s="114"/>
      <c r="AL672" s="114"/>
      <c r="AM672" s="114"/>
      <c r="AN672" s="114"/>
      <c r="AO672" s="114"/>
      <c r="AP672" s="114"/>
    </row>
    <row r="673" spans="1:42" ht="20.25" customHeight="1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  <c r="AE673" s="114"/>
      <c r="AF673" s="114"/>
      <c r="AG673" s="114"/>
      <c r="AH673" s="114"/>
      <c r="AI673" s="114"/>
      <c r="AJ673" s="114"/>
      <c r="AK673" s="114"/>
      <c r="AL673" s="114"/>
      <c r="AM673" s="114"/>
      <c r="AN673" s="114"/>
      <c r="AO673" s="114"/>
      <c r="AP673" s="114"/>
    </row>
    <row r="674" spans="1:42" ht="20.25" customHeight="1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  <c r="AE674" s="114"/>
      <c r="AF674" s="114"/>
      <c r="AG674" s="114"/>
      <c r="AH674" s="114"/>
      <c r="AI674" s="114"/>
      <c r="AJ674" s="114"/>
      <c r="AK674" s="114"/>
      <c r="AL674" s="114"/>
      <c r="AM674" s="114"/>
      <c r="AN674" s="114"/>
      <c r="AO674" s="114"/>
      <c r="AP674" s="114"/>
    </row>
    <row r="675" spans="1:42" ht="20.25" customHeight="1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  <c r="AE675" s="114"/>
      <c r="AF675" s="114"/>
      <c r="AG675" s="114"/>
      <c r="AH675" s="114"/>
      <c r="AI675" s="114"/>
      <c r="AJ675" s="114"/>
      <c r="AK675" s="114"/>
      <c r="AL675" s="114"/>
      <c r="AM675" s="114"/>
      <c r="AN675" s="114"/>
      <c r="AO675" s="114"/>
      <c r="AP675" s="114"/>
    </row>
    <row r="676" spans="1:42" ht="20.25" customHeight="1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  <c r="AE676" s="114"/>
      <c r="AF676" s="114"/>
      <c r="AG676" s="114"/>
      <c r="AH676" s="114"/>
      <c r="AI676" s="114"/>
      <c r="AJ676" s="114"/>
      <c r="AK676" s="114"/>
      <c r="AL676" s="114"/>
      <c r="AM676" s="114"/>
      <c r="AN676" s="114"/>
      <c r="AO676" s="114"/>
      <c r="AP676" s="114"/>
    </row>
    <row r="677" spans="1:42" ht="20.25" customHeight="1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  <c r="AE677" s="114"/>
      <c r="AF677" s="114"/>
      <c r="AG677" s="114"/>
      <c r="AH677" s="114"/>
      <c r="AI677" s="114"/>
      <c r="AJ677" s="114"/>
      <c r="AK677" s="114"/>
      <c r="AL677" s="114"/>
      <c r="AM677" s="114"/>
      <c r="AN677" s="114"/>
      <c r="AO677" s="114"/>
      <c r="AP677" s="114"/>
    </row>
    <row r="678" spans="1:42" ht="20.25" customHeight="1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  <c r="AE678" s="114"/>
      <c r="AF678" s="114"/>
      <c r="AG678" s="114"/>
      <c r="AH678" s="114"/>
      <c r="AI678" s="114"/>
      <c r="AJ678" s="114"/>
      <c r="AK678" s="114"/>
      <c r="AL678" s="114"/>
      <c r="AM678" s="114"/>
      <c r="AN678" s="114"/>
      <c r="AO678" s="114"/>
      <c r="AP678" s="114"/>
    </row>
    <row r="679" spans="1:42" ht="20.25" customHeight="1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  <c r="AE679" s="114"/>
      <c r="AF679" s="114"/>
      <c r="AG679" s="114"/>
      <c r="AH679" s="114"/>
      <c r="AI679" s="114"/>
      <c r="AJ679" s="114"/>
      <c r="AK679" s="114"/>
      <c r="AL679" s="114"/>
      <c r="AM679" s="114"/>
      <c r="AN679" s="114"/>
      <c r="AO679" s="114"/>
      <c r="AP679" s="114"/>
    </row>
    <row r="680" spans="1:42" ht="20.25" customHeight="1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  <c r="AE680" s="114"/>
      <c r="AF680" s="114"/>
      <c r="AG680" s="114"/>
      <c r="AH680" s="114"/>
      <c r="AI680" s="114"/>
      <c r="AJ680" s="114"/>
      <c r="AK680" s="114"/>
      <c r="AL680" s="114"/>
      <c r="AM680" s="114"/>
      <c r="AN680" s="114"/>
      <c r="AO680" s="114"/>
      <c r="AP680" s="114"/>
    </row>
    <row r="681" spans="1:42" ht="20.25" customHeight="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  <c r="AE681" s="114"/>
      <c r="AF681" s="114"/>
      <c r="AG681" s="114"/>
      <c r="AH681" s="114"/>
      <c r="AI681" s="114"/>
      <c r="AJ681" s="114"/>
      <c r="AK681" s="114"/>
      <c r="AL681" s="114"/>
      <c r="AM681" s="114"/>
      <c r="AN681" s="114"/>
      <c r="AO681" s="114"/>
      <c r="AP681" s="114"/>
    </row>
    <row r="682" spans="1:42" ht="20.25" customHeight="1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  <c r="AE682" s="114"/>
      <c r="AF682" s="114"/>
      <c r="AG682" s="114"/>
      <c r="AH682" s="114"/>
      <c r="AI682" s="114"/>
      <c r="AJ682" s="114"/>
      <c r="AK682" s="114"/>
      <c r="AL682" s="114"/>
      <c r="AM682" s="114"/>
      <c r="AN682" s="114"/>
      <c r="AO682" s="114"/>
      <c r="AP682" s="114"/>
    </row>
    <row r="683" spans="1:42" ht="20.25" customHeight="1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  <c r="AE683" s="114"/>
      <c r="AF683" s="114"/>
      <c r="AG683" s="114"/>
      <c r="AH683" s="114"/>
      <c r="AI683" s="114"/>
      <c r="AJ683" s="114"/>
      <c r="AK683" s="114"/>
      <c r="AL683" s="114"/>
      <c r="AM683" s="114"/>
      <c r="AN683" s="114"/>
      <c r="AO683" s="114"/>
      <c r="AP683" s="114"/>
    </row>
    <row r="684" spans="1:42" ht="20.25" customHeight="1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  <c r="AE684" s="114"/>
      <c r="AF684" s="114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</row>
    <row r="685" spans="1:42" ht="20.25" customHeight="1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  <c r="AE685" s="114"/>
      <c r="AF685" s="114"/>
      <c r="AG685" s="114"/>
      <c r="AH685" s="114"/>
      <c r="AI685" s="114"/>
      <c r="AJ685" s="114"/>
      <c r="AK685" s="114"/>
      <c r="AL685" s="114"/>
      <c r="AM685" s="114"/>
      <c r="AN685" s="114"/>
      <c r="AO685" s="114"/>
      <c r="AP685" s="114"/>
    </row>
    <row r="686" spans="1:42" ht="20.25" customHeight="1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  <c r="AE686" s="114"/>
      <c r="AF686" s="114"/>
      <c r="AG686" s="114"/>
      <c r="AH686" s="114"/>
      <c r="AI686" s="114"/>
      <c r="AJ686" s="114"/>
      <c r="AK686" s="114"/>
      <c r="AL686" s="114"/>
      <c r="AM686" s="114"/>
      <c r="AN686" s="114"/>
      <c r="AO686" s="114"/>
      <c r="AP686" s="114"/>
    </row>
    <row r="687" spans="1:42" ht="20.25" customHeight="1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  <c r="AE687" s="114"/>
      <c r="AF687" s="114"/>
      <c r="AG687" s="114"/>
      <c r="AH687" s="114"/>
      <c r="AI687" s="114"/>
      <c r="AJ687" s="114"/>
      <c r="AK687" s="114"/>
      <c r="AL687" s="114"/>
      <c r="AM687" s="114"/>
      <c r="AN687" s="114"/>
      <c r="AO687" s="114"/>
      <c r="AP687" s="114"/>
    </row>
    <row r="688" spans="1:42" ht="20.25" customHeight="1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  <c r="AE688" s="114"/>
      <c r="AF688" s="114"/>
      <c r="AG688" s="114"/>
      <c r="AH688" s="114"/>
      <c r="AI688" s="114"/>
      <c r="AJ688" s="114"/>
      <c r="AK688" s="114"/>
      <c r="AL688" s="114"/>
      <c r="AM688" s="114"/>
      <c r="AN688" s="114"/>
      <c r="AO688" s="114"/>
      <c r="AP688" s="114"/>
    </row>
    <row r="689" spans="1:42" ht="20.25" customHeight="1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  <c r="AE689" s="114"/>
      <c r="AF689" s="114"/>
      <c r="AG689" s="114"/>
      <c r="AH689" s="114"/>
      <c r="AI689" s="114"/>
      <c r="AJ689" s="114"/>
      <c r="AK689" s="114"/>
      <c r="AL689" s="114"/>
      <c r="AM689" s="114"/>
      <c r="AN689" s="114"/>
      <c r="AO689" s="114"/>
      <c r="AP689" s="114"/>
    </row>
    <row r="690" spans="1:42" ht="20.25" customHeight="1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  <c r="AE690" s="114"/>
      <c r="AF690" s="114"/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</row>
    <row r="691" spans="1:42" ht="20.25" customHeight="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  <c r="AE691" s="114"/>
      <c r="AF691" s="114"/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</row>
    <row r="692" spans="1:42" ht="20.25" customHeight="1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  <c r="AE692" s="114"/>
      <c r="AF692" s="114"/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</row>
    <row r="693" spans="1:42" ht="20.25" customHeight="1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  <c r="AE693" s="114"/>
      <c r="AF693" s="114"/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</row>
    <row r="694" spans="1:42" ht="20.25" customHeight="1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  <c r="AE694" s="114"/>
      <c r="AF694" s="114"/>
      <c r="AG694" s="114"/>
      <c r="AH694" s="114"/>
      <c r="AI694" s="114"/>
      <c r="AJ694" s="114"/>
      <c r="AK694" s="114"/>
      <c r="AL694" s="114"/>
      <c r="AM694" s="114"/>
      <c r="AN694" s="114"/>
      <c r="AO694" s="114"/>
      <c r="AP694" s="114"/>
    </row>
    <row r="695" spans="1:42" ht="20.25" customHeight="1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  <c r="AE695" s="114"/>
      <c r="AF695" s="114"/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</row>
    <row r="696" spans="1:42" ht="20.25" customHeight="1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  <c r="AE696" s="114"/>
      <c r="AF696" s="114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</row>
    <row r="697" spans="1:42" ht="20.25" customHeight="1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  <c r="AE697" s="114"/>
      <c r="AF697" s="114"/>
      <c r="AG697" s="114"/>
      <c r="AH697" s="114"/>
      <c r="AI697" s="114"/>
      <c r="AJ697" s="114"/>
      <c r="AK697" s="114"/>
      <c r="AL697" s="114"/>
      <c r="AM697" s="114"/>
      <c r="AN697" s="114"/>
      <c r="AO697" s="114"/>
      <c r="AP697" s="114"/>
    </row>
    <row r="698" spans="1:42" ht="20.25" customHeight="1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  <c r="AE698" s="114"/>
      <c r="AF698" s="114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</row>
    <row r="699" spans="1:42" ht="20.25" customHeight="1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  <c r="AE699" s="114"/>
      <c r="AF699" s="114"/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</row>
    <row r="700" spans="1:42" ht="20.25" customHeight="1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  <c r="AE700" s="114"/>
      <c r="AF700" s="114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</row>
    <row r="701" spans="1:42" ht="20.25" customHeight="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  <c r="AE701" s="114"/>
      <c r="AF701" s="114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</row>
    <row r="702" spans="1:42" ht="20.25" customHeight="1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  <c r="AE702" s="114"/>
      <c r="AF702" s="114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</row>
    <row r="703" spans="1:42" ht="20.25" customHeight="1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  <c r="AE703" s="114"/>
      <c r="AF703" s="114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</row>
    <row r="704" spans="1:42" ht="20.25" customHeight="1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  <c r="AE704" s="114"/>
      <c r="AF704" s="114"/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</row>
    <row r="705" spans="1:42" ht="20.25" customHeight="1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  <c r="AE705" s="114"/>
      <c r="AF705" s="114"/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</row>
    <row r="706" spans="1:42" ht="20.25" customHeight="1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  <c r="AE706" s="114"/>
      <c r="AF706" s="114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</row>
    <row r="707" spans="1:42" ht="20.25" customHeight="1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  <c r="AE707" s="114"/>
      <c r="AF707" s="114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</row>
    <row r="708" spans="1:42" ht="20.25" customHeight="1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  <c r="AE708" s="114"/>
      <c r="AF708" s="114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</row>
    <row r="709" spans="1:42" ht="20.25" customHeight="1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  <c r="AE709" s="114"/>
      <c r="AF709" s="114"/>
      <c r="AG709" s="114"/>
      <c r="AH709" s="114"/>
      <c r="AI709" s="114"/>
      <c r="AJ709" s="114"/>
      <c r="AK709" s="114"/>
      <c r="AL709" s="114"/>
      <c r="AM709" s="114"/>
      <c r="AN709" s="114"/>
      <c r="AO709" s="114"/>
      <c r="AP709" s="114"/>
    </row>
    <row r="710" spans="1:42" ht="20.25" customHeight="1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  <c r="AE710" s="114"/>
      <c r="AF710" s="114"/>
      <c r="AG710" s="114"/>
      <c r="AH710" s="114"/>
      <c r="AI710" s="114"/>
      <c r="AJ710" s="114"/>
      <c r="AK710" s="114"/>
      <c r="AL710" s="114"/>
      <c r="AM710" s="114"/>
      <c r="AN710" s="114"/>
      <c r="AO710" s="114"/>
      <c r="AP710" s="114"/>
    </row>
    <row r="711" spans="1:42" ht="20.25" customHeight="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  <c r="AE711" s="114"/>
      <c r="AF711" s="114"/>
      <c r="AG711" s="114"/>
      <c r="AH711" s="114"/>
      <c r="AI711" s="114"/>
      <c r="AJ711" s="114"/>
      <c r="AK711" s="114"/>
      <c r="AL711" s="114"/>
      <c r="AM711" s="114"/>
      <c r="AN711" s="114"/>
      <c r="AO711" s="114"/>
      <c r="AP711" s="114"/>
    </row>
    <row r="712" spans="1:42" ht="20.25" customHeight="1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  <c r="AE712" s="114"/>
      <c r="AF712" s="114"/>
      <c r="AG712" s="114"/>
      <c r="AH712" s="114"/>
      <c r="AI712" s="114"/>
      <c r="AJ712" s="114"/>
      <c r="AK712" s="114"/>
      <c r="AL712" s="114"/>
      <c r="AM712" s="114"/>
      <c r="AN712" s="114"/>
      <c r="AO712" s="114"/>
      <c r="AP712" s="114"/>
    </row>
    <row r="713" spans="1:42" ht="20.25" customHeight="1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  <c r="AE713" s="114"/>
      <c r="AF713" s="114"/>
      <c r="AG713" s="114"/>
      <c r="AH713" s="114"/>
      <c r="AI713" s="114"/>
      <c r="AJ713" s="114"/>
      <c r="AK713" s="114"/>
      <c r="AL713" s="114"/>
      <c r="AM713" s="114"/>
      <c r="AN713" s="114"/>
      <c r="AO713" s="114"/>
      <c r="AP713" s="114"/>
    </row>
    <row r="714" spans="1:42" ht="20.25" customHeight="1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  <c r="AE714" s="114"/>
      <c r="AF714" s="114"/>
      <c r="AG714" s="114"/>
      <c r="AH714" s="114"/>
      <c r="AI714" s="114"/>
      <c r="AJ714" s="114"/>
      <c r="AK714" s="114"/>
      <c r="AL714" s="114"/>
      <c r="AM714" s="114"/>
      <c r="AN714" s="114"/>
      <c r="AO714" s="114"/>
      <c r="AP714" s="114"/>
    </row>
    <row r="715" spans="1:42" ht="20.25" customHeight="1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  <c r="AE715" s="114"/>
      <c r="AF715" s="114"/>
      <c r="AG715" s="114"/>
      <c r="AH715" s="114"/>
      <c r="AI715" s="114"/>
      <c r="AJ715" s="114"/>
      <c r="AK715" s="114"/>
      <c r="AL715" s="114"/>
      <c r="AM715" s="114"/>
      <c r="AN715" s="114"/>
      <c r="AO715" s="114"/>
      <c r="AP715" s="114"/>
    </row>
    <row r="716" spans="1:42" ht="20.25" customHeight="1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  <c r="AE716" s="114"/>
      <c r="AF716" s="114"/>
      <c r="AG716" s="114"/>
      <c r="AH716" s="114"/>
      <c r="AI716" s="114"/>
      <c r="AJ716" s="114"/>
      <c r="AK716" s="114"/>
      <c r="AL716" s="114"/>
      <c r="AM716" s="114"/>
      <c r="AN716" s="114"/>
      <c r="AO716" s="114"/>
      <c r="AP716" s="114"/>
    </row>
    <row r="717" spans="1:42" ht="20.25" customHeight="1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  <c r="AE717" s="114"/>
      <c r="AF717" s="114"/>
      <c r="AG717" s="114"/>
      <c r="AH717" s="114"/>
      <c r="AI717" s="114"/>
      <c r="AJ717" s="114"/>
      <c r="AK717" s="114"/>
      <c r="AL717" s="114"/>
      <c r="AM717" s="114"/>
      <c r="AN717" s="114"/>
      <c r="AO717" s="114"/>
      <c r="AP717" s="114"/>
    </row>
    <row r="718" spans="1:42" ht="20.25" customHeight="1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  <c r="AE718" s="114"/>
      <c r="AF718" s="114"/>
      <c r="AG718" s="114"/>
      <c r="AH718" s="114"/>
      <c r="AI718" s="114"/>
      <c r="AJ718" s="114"/>
      <c r="AK718" s="114"/>
      <c r="AL718" s="114"/>
      <c r="AM718" s="114"/>
      <c r="AN718" s="114"/>
      <c r="AO718" s="114"/>
      <c r="AP718" s="114"/>
    </row>
    <row r="719" spans="1:42" ht="20.25" customHeight="1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4"/>
      <c r="AH719" s="114"/>
      <c r="AI719" s="114"/>
      <c r="AJ719" s="114"/>
      <c r="AK719" s="114"/>
      <c r="AL719" s="114"/>
      <c r="AM719" s="114"/>
      <c r="AN719" s="114"/>
      <c r="AO719" s="114"/>
      <c r="AP719" s="114"/>
    </row>
    <row r="720" spans="1:42" ht="20.25" customHeight="1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  <c r="AE720" s="114"/>
      <c r="AF720" s="114"/>
      <c r="AG720" s="114"/>
      <c r="AH720" s="114"/>
      <c r="AI720" s="114"/>
      <c r="AJ720" s="114"/>
      <c r="AK720" s="114"/>
      <c r="AL720" s="114"/>
      <c r="AM720" s="114"/>
      <c r="AN720" s="114"/>
      <c r="AO720" s="114"/>
      <c r="AP720" s="114"/>
    </row>
    <row r="721" spans="1:42" ht="20.25" customHeight="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  <c r="AE721" s="114"/>
      <c r="AF721" s="114"/>
      <c r="AG721" s="114"/>
      <c r="AH721" s="114"/>
      <c r="AI721" s="114"/>
      <c r="AJ721" s="114"/>
      <c r="AK721" s="114"/>
      <c r="AL721" s="114"/>
      <c r="AM721" s="114"/>
      <c r="AN721" s="114"/>
      <c r="AO721" s="114"/>
      <c r="AP721" s="114"/>
    </row>
    <row r="722" spans="1:42" ht="20.25" customHeight="1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  <c r="AE722" s="114"/>
      <c r="AF722" s="114"/>
      <c r="AG722" s="114"/>
      <c r="AH722" s="114"/>
      <c r="AI722" s="114"/>
      <c r="AJ722" s="114"/>
      <c r="AK722" s="114"/>
      <c r="AL722" s="114"/>
      <c r="AM722" s="114"/>
      <c r="AN722" s="114"/>
      <c r="AO722" s="114"/>
      <c r="AP722" s="114"/>
    </row>
    <row r="723" spans="1:42" ht="20.25" customHeight="1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  <c r="AE723" s="114"/>
      <c r="AF723" s="114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</row>
    <row r="724" spans="1:42" ht="20.25" customHeight="1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  <c r="AE724" s="114"/>
      <c r="AF724" s="114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</row>
    <row r="725" spans="1:42" ht="20.25" customHeight="1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  <c r="AE725" s="114"/>
      <c r="AF725" s="114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</row>
    <row r="726" spans="1:42" ht="20.25" customHeight="1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  <c r="AE726" s="114"/>
      <c r="AF726" s="114"/>
      <c r="AG726" s="114"/>
      <c r="AH726" s="114"/>
      <c r="AI726" s="114"/>
      <c r="AJ726" s="114"/>
      <c r="AK726" s="114"/>
      <c r="AL726" s="114"/>
      <c r="AM726" s="114"/>
      <c r="AN726" s="114"/>
      <c r="AO726" s="114"/>
      <c r="AP726" s="114"/>
    </row>
    <row r="727" spans="1:42" ht="20.25" customHeight="1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  <c r="AE727" s="114"/>
      <c r="AF727" s="114"/>
      <c r="AG727" s="114"/>
      <c r="AH727" s="114"/>
      <c r="AI727" s="114"/>
      <c r="AJ727" s="114"/>
      <c r="AK727" s="114"/>
      <c r="AL727" s="114"/>
      <c r="AM727" s="114"/>
      <c r="AN727" s="114"/>
      <c r="AO727" s="114"/>
      <c r="AP727" s="114"/>
    </row>
    <row r="728" spans="1:42" ht="20.25" customHeight="1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  <c r="AE728" s="114"/>
      <c r="AF728" s="114"/>
      <c r="AG728" s="114"/>
      <c r="AH728" s="114"/>
      <c r="AI728" s="114"/>
      <c r="AJ728" s="114"/>
      <c r="AK728" s="114"/>
      <c r="AL728" s="114"/>
      <c r="AM728" s="114"/>
      <c r="AN728" s="114"/>
      <c r="AO728" s="114"/>
      <c r="AP728" s="114"/>
    </row>
    <row r="729" spans="1:42" ht="20.25" customHeight="1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  <c r="AE729" s="114"/>
      <c r="AF729" s="114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</row>
    <row r="730" spans="1:42" ht="20.25" customHeight="1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  <c r="AE730" s="114"/>
      <c r="AF730" s="114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</row>
    <row r="731" spans="1:42" ht="20.25" customHeight="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  <c r="AE731" s="114"/>
      <c r="AF731" s="114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</row>
    <row r="732" spans="1:42" ht="20.25" customHeight="1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  <c r="AE732" s="114"/>
      <c r="AF732" s="114"/>
      <c r="AG732" s="114"/>
      <c r="AH732" s="114"/>
      <c r="AI732" s="114"/>
      <c r="AJ732" s="114"/>
      <c r="AK732" s="114"/>
      <c r="AL732" s="114"/>
      <c r="AM732" s="114"/>
      <c r="AN732" s="114"/>
      <c r="AO732" s="114"/>
      <c r="AP732" s="114"/>
    </row>
    <row r="733" spans="1:42" ht="20.25" customHeight="1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  <c r="AE733" s="114"/>
      <c r="AF733" s="114"/>
      <c r="AG733" s="114"/>
      <c r="AH733" s="114"/>
      <c r="AI733" s="114"/>
      <c r="AJ733" s="114"/>
      <c r="AK733" s="114"/>
      <c r="AL733" s="114"/>
      <c r="AM733" s="114"/>
      <c r="AN733" s="114"/>
      <c r="AO733" s="114"/>
      <c r="AP733" s="114"/>
    </row>
    <row r="734" spans="1:42" ht="20.25" customHeight="1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  <c r="AE734" s="114"/>
      <c r="AF734" s="114"/>
      <c r="AG734" s="114"/>
      <c r="AH734" s="114"/>
      <c r="AI734" s="114"/>
      <c r="AJ734" s="114"/>
      <c r="AK734" s="114"/>
      <c r="AL734" s="114"/>
      <c r="AM734" s="114"/>
      <c r="AN734" s="114"/>
      <c r="AO734" s="114"/>
      <c r="AP734" s="114"/>
    </row>
    <row r="735" spans="1:42" ht="20.25" customHeight="1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  <c r="AE735" s="114"/>
      <c r="AF735" s="114"/>
      <c r="AG735" s="114"/>
      <c r="AH735" s="114"/>
      <c r="AI735" s="114"/>
      <c r="AJ735" s="114"/>
      <c r="AK735" s="114"/>
      <c r="AL735" s="114"/>
      <c r="AM735" s="114"/>
      <c r="AN735" s="114"/>
      <c r="AO735" s="114"/>
      <c r="AP735" s="114"/>
    </row>
    <row r="736" spans="1:42" ht="20.25" customHeight="1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  <c r="AE736" s="114"/>
      <c r="AF736" s="114"/>
      <c r="AG736" s="114"/>
      <c r="AH736" s="114"/>
      <c r="AI736" s="114"/>
      <c r="AJ736" s="114"/>
      <c r="AK736" s="114"/>
      <c r="AL736" s="114"/>
      <c r="AM736" s="114"/>
      <c r="AN736" s="114"/>
      <c r="AO736" s="114"/>
      <c r="AP736" s="114"/>
    </row>
    <row r="737" spans="1:42" ht="20.25" customHeight="1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  <c r="AE737" s="114"/>
      <c r="AF737" s="114"/>
      <c r="AG737" s="114"/>
      <c r="AH737" s="114"/>
      <c r="AI737" s="114"/>
      <c r="AJ737" s="114"/>
      <c r="AK737" s="114"/>
      <c r="AL737" s="114"/>
      <c r="AM737" s="114"/>
      <c r="AN737" s="114"/>
      <c r="AO737" s="114"/>
      <c r="AP737" s="114"/>
    </row>
    <row r="738" spans="1:42" ht="20.25" customHeight="1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  <c r="AE738" s="114"/>
      <c r="AF738" s="114"/>
      <c r="AG738" s="114"/>
      <c r="AH738" s="114"/>
      <c r="AI738" s="114"/>
      <c r="AJ738" s="114"/>
      <c r="AK738" s="114"/>
      <c r="AL738" s="114"/>
      <c r="AM738" s="114"/>
      <c r="AN738" s="114"/>
      <c r="AO738" s="114"/>
      <c r="AP738" s="114"/>
    </row>
    <row r="739" spans="1:42" ht="20.25" customHeight="1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  <c r="AE739" s="114"/>
      <c r="AF739" s="114"/>
      <c r="AG739" s="114"/>
      <c r="AH739" s="114"/>
      <c r="AI739" s="114"/>
      <c r="AJ739" s="114"/>
      <c r="AK739" s="114"/>
      <c r="AL739" s="114"/>
      <c r="AM739" s="114"/>
      <c r="AN739" s="114"/>
      <c r="AO739" s="114"/>
      <c r="AP739" s="114"/>
    </row>
    <row r="740" spans="1:42" ht="20.25" customHeight="1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  <c r="AE740" s="114"/>
      <c r="AF740" s="114"/>
      <c r="AG740" s="114"/>
      <c r="AH740" s="114"/>
      <c r="AI740" s="114"/>
      <c r="AJ740" s="114"/>
      <c r="AK740" s="114"/>
      <c r="AL740" s="114"/>
      <c r="AM740" s="114"/>
      <c r="AN740" s="114"/>
      <c r="AO740" s="114"/>
      <c r="AP740" s="114"/>
    </row>
    <row r="741" spans="1:42" ht="20.25" customHeight="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  <c r="AE741" s="114"/>
      <c r="AF741" s="114"/>
      <c r="AG741" s="114"/>
      <c r="AH741" s="114"/>
      <c r="AI741" s="114"/>
      <c r="AJ741" s="114"/>
      <c r="AK741" s="114"/>
      <c r="AL741" s="114"/>
      <c r="AM741" s="114"/>
      <c r="AN741" s="114"/>
      <c r="AO741" s="114"/>
      <c r="AP741" s="114"/>
    </row>
    <row r="742" spans="1:42" ht="20.25" customHeight="1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  <c r="AE742" s="114"/>
      <c r="AF742" s="114"/>
      <c r="AG742" s="114"/>
      <c r="AH742" s="114"/>
      <c r="AI742" s="114"/>
      <c r="AJ742" s="114"/>
      <c r="AK742" s="114"/>
      <c r="AL742" s="114"/>
      <c r="AM742" s="114"/>
      <c r="AN742" s="114"/>
      <c r="AO742" s="114"/>
      <c r="AP742" s="114"/>
    </row>
    <row r="743" spans="1:42" ht="20.25" customHeight="1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  <c r="AE743" s="114"/>
      <c r="AF743" s="114"/>
      <c r="AG743" s="114"/>
      <c r="AH743" s="114"/>
      <c r="AI743" s="114"/>
      <c r="AJ743" s="114"/>
      <c r="AK743" s="114"/>
      <c r="AL743" s="114"/>
      <c r="AM743" s="114"/>
      <c r="AN743" s="114"/>
      <c r="AO743" s="114"/>
      <c r="AP743" s="114"/>
    </row>
    <row r="744" spans="1:42" ht="20.25" customHeight="1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  <c r="AE744" s="114"/>
      <c r="AF744" s="114"/>
      <c r="AG744" s="114"/>
      <c r="AH744" s="114"/>
      <c r="AI744" s="114"/>
      <c r="AJ744" s="114"/>
      <c r="AK744" s="114"/>
      <c r="AL744" s="114"/>
      <c r="AM744" s="114"/>
      <c r="AN744" s="114"/>
      <c r="AO744" s="114"/>
      <c r="AP744" s="114"/>
    </row>
    <row r="745" spans="1:42" ht="20.25" customHeight="1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  <c r="AE745" s="114"/>
      <c r="AF745" s="114"/>
      <c r="AG745" s="114"/>
      <c r="AH745" s="114"/>
      <c r="AI745" s="114"/>
      <c r="AJ745" s="114"/>
      <c r="AK745" s="114"/>
      <c r="AL745" s="114"/>
      <c r="AM745" s="114"/>
      <c r="AN745" s="114"/>
      <c r="AO745" s="114"/>
      <c r="AP745" s="114"/>
    </row>
    <row r="746" spans="1:42" ht="20.25" customHeight="1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  <c r="AE746" s="114"/>
      <c r="AF746" s="114"/>
      <c r="AG746" s="114"/>
      <c r="AH746" s="114"/>
      <c r="AI746" s="114"/>
      <c r="AJ746" s="114"/>
      <c r="AK746" s="114"/>
      <c r="AL746" s="114"/>
      <c r="AM746" s="114"/>
      <c r="AN746" s="114"/>
      <c r="AO746" s="114"/>
      <c r="AP746" s="114"/>
    </row>
    <row r="747" spans="1:42" ht="20.25" customHeight="1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  <c r="AE747" s="114"/>
      <c r="AF747" s="114"/>
      <c r="AG747" s="114"/>
      <c r="AH747" s="114"/>
      <c r="AI747" s="114"/>
      <c r="AJ747" s="114"/>
      <c r="AK747" s="114"/>
      <c r="AL747" s="114"/>
      <c r="AM747" s="114"/>
      <c r="AN747" s="114"/>
      <c r="AO747" s="114"/>
      <c r="AP747" s="114"/>
    </row>
    <row r="748" spans="1:42" ht="20.25" customHeight="1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  <c r="AE748" s="114"/>
      <c r="AF748" s="114"/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</row>
    <row r="749" spans="1:42" ht="20.25" customHeight="1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  <c r="AE749" s="114"/>
      <c r="AF749" s="114"/>
      <c r="AG749" s="114"/>
      <c r="AH749" s="114"/>
      <c r="AI749" s="114"/>
      <c r="AJ749" s="114"/>
      <c r="AK749" s="114"/>
      <c r="AL749" s="114"/>
      <c r="AM749" s="114"/>
      <c r="AN749" s="114"/>
      <c r="AO749" s="114"/>
      <c r="AP749" s="114"/>
    </row>
    <row r="750" spans="1:42" ht="20.25" customHeight="1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  <c r="AE750" s="114"/>
      <c r="AF750" s="114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</row>
    <row r="751" spans="1:42" ht="20.25" customHeight="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  <c r="AE751" s="114"/>
      <c r="AF751" s="114"/>
      <c r="AG751" s="114"/>
      <c r="AH751" s="114"/>
      <c r="AI751" s="114"/>
      <c r="AJ751" s="114"/>
      <c r="AK751" s="114"/>
      <c r="AL751" s="114"/>
      <c r="AM751" s="114"/>
      <c r="AN751" s="114"/>
      <c r="AO751" s="114"/>
      <c r="AP751" s="114"/>
    </row>
    <row r="752" spans="1:42" ht="20.25" customHeight="1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  <c r="AE752" s="114"/>
      <c r="AF752" s="114"/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</row>
    <row r="753" spans="1:42" ht="20.25" customHeight="1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  <c r="AE753" s="114"/>
      <c r="AF753" s="114"/>
      <c r="AG753" s="114"/>
      <c r="AH753" s="114"/>
      <c r="AI753" s="114"/>
      <c r="AJ753" s="114"/>
      <c r="AK753" s="114"/>
      <c r="AL753" s="114"/>
      <c r="AM753" s="114"/>
      <c r="AN753" s="114"/>
      <c r="AO753" s="114"/>
      <c r="AP753" s="114"/>
    </row>
    <row r="754" spans="1:42" ht="20.25" customHeight="1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  <c r="AE754" s="114"/>
      <c r="AF754" s="114"/>
      <c r="AG754" s="114"/>
      <c r="AH754" s="114"/>
      <c r="AI754" s="114"/>
      <c r="AJ754" s="114"/>
      <c r="AK754" s="114"/>
      <c r="AL754" s="114"/>
      <c r="AM754" s="114"/>
      <c r="AN754" s="114"/>
      <c r="AO754" s="114"/>
      <c r="AP754" s="114"/>
    </row>
    <row r="755" spans="1:42" ht="20.25" customHeight="1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  <c r="AE755" s="114"/>
      <c r="AF755" s="114"/>
      <c r="AG755" s="114"/>
      <c r="AH755" s="114"/>
      <c r="AI755" s="114"/>
      <c r="AJ755" s="114"/>
      <c r="AK755" s="114"/>
      <c r="AL755" s="114"/>
      <c r="AM755" s="114"/>
      <c r="AN755" s="114"/>
      <c r="AO755" s="114"/>
      <c r="AP755" s="114"/>
    </row>
    <row r="756" spans="1:42" ht="20.25" customHeight="1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  <c r="AE756" s="114"/>
      <c r="AF756" s="114"/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</row>
    <row r="757" spans="1:42" ht="20.25" customHeight="1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  <c r="AE757" s="114"/>
      <c r="AF757" s="114"/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</row>
    <row r="758" spans="1:42" ht="20.25" customHeight="1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  <c r="AE758" s="114"/>
      <c r="AF758" s="114"/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</row>
    <row r="759" spans="1:42" ht="20.25" customHeight="1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  <c r="AE759" s="114"/>
      <c r="AF759" s="114"/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</row>
    <row r="760" spans="1:42" ht="20.25" customHeight="1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  <c r="AE760" s="114"/>
      <c r="AF760" s="114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</row>
    <row r="761" spans="1:42" ht="20.25" customHeight="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  <c r="AE761" s="114"/>
      <c r="AF761" s="114"/>
      <c r="AG761" s="114"/>
      <c r="AH761" s="114"/>
      <c r="AI761" s="114"/>
      <c r="AJ761" s="114"/>
      <c r="AK761" s="114"/>
      <c r="AL761" s="114"/>
      <c r="AM761" s="114"/>
      <c r="AN761" s="114"/>
      <c r="AO761" s="114"/>
      <c r="AP761" s="114"/>
    </row>
    <row r="762" spans="1:42" ht="20.25" customHeight="1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  <c r="AE762" s="114"/>
      <c r="AF762" s="114"/>
      <c r="AG762" s="114"/>
      <c r="AH762" s="114"/>
      <c r="AI762" s="114"/>
      <c r="AJ762" s="114"/>
      <c r="AK762" s="114"/>
      <c r="AL762" s="114"/>
      <c r="AM762" s="114"/>
      <c r="AN762" s="114"/>
      <c r="AO762" s="114"/>
      <c r="AP762" s="114"/>
    </row>
    <row r="763" spans="1:42" ht="20.25" customHeight="1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  <c r="AE763" s="114"/>
      <c r="AF763" s="114"/>
      <c r="AG763" s="114"/>
      <c r="AH763" s="114"/>
      <c r="AI763" s="114"/>
      <c r="AJ763" s="114"/>
      <c r="AK763" s="114"/>
      <c r="AL763" s="114"/>
      <c r="AM763" s="114"/>
      <c r="AN763" s="114"/>
      <c r="AO763" s="114"/>
      <c r="AP763" s="114"/>
    </row>
    <row r="764" spans="1:42" ht="20.25" customHeight="1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  <c r="AE764" s="114"/>
      <c r="AF764" s="114"/>
      <c r="AG764" s="114"/>
      <c r="AH764" s="114"/>
      <c r="AI764" s="114"/>
      <c r="AJ764" s="114"/>
      <c r="AK764" s="114"/>
      <c r="AL764" s="114"/>
      <c r="AM764" s="114"/>
      <c r="AN764" s="114"/>
      <c r="AO764" s="114"/>
      <c r="AP764" s="114"/>
    </row>
    <row r="765" spans="1:42" ht="20.25" customHeight="1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  <c r="AE765" s="114"/>
      <c r="AF765" s="114"/>
      <c r="AG765" s="114"/>
      <c r="AH765" s="114"/>
      <c r="AI765" s="114"/>
      <c r="AJ765" s="114"/>
      <c r="AK765" s="114"/>
      <c r="AL765" s="114"/>
      <c r="AM765" s="114"/>
      <c r="AN765" s="114"/>
      <c r="AO765" s="114"/>
      <c r="AP765" s="114"/>
    </row>
    <row r="766" spans="1:42" ht="20.25" customHeight="1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  <c r="AE766" s="114"/>
      <c r="AF766" s="114"/>
      <c r="AG766" s="114"/>
      <c r="AH766" s="114"/>
      <c r="AI766" s="114"/>
      <c r="AJ766" s="114"/>
      <c r="AK766" s="114"/>
      <c r="AL766" s="114"/>
      <c r="AM766" s="114"/>
      <c r="AN766" s="114"/>
      <c r="AO766" s="114"/>
      <c r="AP766" s="114"/>
    </row>
    <row r="767" spans="1:42" ht="20.25" customHeight="1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  <c r="AE767" s="114"/>
      <c r="AF767" s="114"/>
      <c r="AG767" s="114"/>
      <c r="AH767" s="114"/>
      <c r="AI767" s="114"/>
      <c r="AJ767" s="114"/>
      <c r="AK767" s="114"/>
      <c r="AL767" s="114"/>
      <c r="AM767" s="114"/>
      <c r="AN767" s="114"/>
      <c r="AO767" s="114"/>
      <c r="AP767" s="114"/>
    </row>
    <row r="768" spans="1:42" ht="20.25" customHeight="1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  <c r="AE768" s="114"/>
      <c r="AF768" s="114"/>
      <c r="AG768" s="114"/>
      <c r="AH768" s="114"/>
      <c r="AI768" s="114"/>
      <c r="AJ768" s="114"/>
      <c r="AK768" s="114"/>
      <c r="AL768" s="114"/>
      <c r="AM768" s="114"/>
      <c r="AN768" s="114"/>
      <c r="AO768" s="114"/>
      <c r="AP768" s="114"/>
    </row>
    <row r="769" spans="1:42" ht="20.25" customHeight="1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  <c r="AE769" s="114"/>
      <c r="AF769" s="114"/>
      <c r="AG769" s="114"/>
      <c r="AH769" s="114"/>
      <c r="AI769" s="114"/>
      <c r="AJ769" s="114"/>
      <c r="AK769" s="114"/>
      <c r="AL769" s="114"/>
      <c r="AM769" s="114"/>
      <c r="AN769" s="114"/>
      <c r="AO769" s="114"/>
      <c r="AP769" s="114"/>
    </row>
    <row r="770" spans="1:42" ht="20.25" customHeight="1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  <c r="AE770" s="114"/>
      <c r="AF770" s="114"/>
      <c r="AG770" s="114"/>
      <c r="AH770" s="114"/>
      <c r="AI770" s="114"/>
      <c r="AJ770" s="114"/>
      <c r="AK770" s="114"/>
      <c r="AL770" s="114"/>
      <c r="AM770" s="114"/>
      <c r="AN770" s="114"/>
      <c r="AO770" s="114"/>
      <c r="AP770" s="114"/>
    </row>
    <row r="771" spans="1:42" ht="20.25" customHeight="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  <c r="AE771" s="114"/>
      <c r="AF771" s="114"/>
      <c r="AG771" s="114"/>
      <c r="AH771" s="114"/>
      <c r="AI771" s="114"/>
      <c r="AJ771" s="114"/>
      <c r="AK771" s="114"/>
      <c r="AL771" s="114"/>
      <c r="AM771" s="114"/>
      <c r="AN771" s="114"/>
      <c r="AO771" s="114"/>
      <c r="AP771" s="114"/>
    </row>
    <row r="772" spans="1:42" ht="20.25" customHeight="1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  <c r="AE772" s="114"/>
      <c r="AF772" s="114"/>
      <c r="AG772" s="114"/>
      <c r="AH772" s="114"/>
      <c r="AI772" s="114"/>
      <c r="AJ772" s="114"/>
      <c r="AK772" s="114"/>
      <c r="AL772" s="114"/>
      <c r="AM772" s="114"/>
      <c r="AN772" s="114"/>
      <c r="AO772" s="114"/>
      <c r="AP772" s="114"/>
    </row>
    <row r="773" spans="1:42" ht="20.25" customHeight="1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  <c r="AE773" s="114"/>
      <c r="AF773" s="114"/>
      <c r="AG773" s="114"/>
      <c r="AH773" s="114"/>
      <c r="AI773" s="114"/>
      <c r="AJ773" s="114"/>
      <c r="AK773" s="114"/>
      <c r="AL773" s="114"/>
      <c r="AM773" s="114"/>
      <c r="AN773" s="114"/>
      <c r="AO773" s="114"/>
      <c r="AP773" s="114"/>
    </row>
    <row r="774" spans="1:42" ht="20.25" customHeight="1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  <c r="AE774" s="114"/>
      <c r="AF774" s="114"/>
      <c r="AG774" s="114"/>
      <c r="AH774" s="114"/>
      <c r="AI774" s="114"/>
      <c r="AJ774" s="114"/>
      <c r="AK774" s="114"/>
      <c r="AL774" s="114"/>
      <c r="AM774" s="114"/>
      <c r="AN774" s="114"/>
      <c r="AO774" s="114"/>
      <c r="AP774" s="114"/>
    </row>
    <row r="775" spans="1:42" ht="20.25" customHeight="1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  <c r="AE775" s="114"/>
      <c r="AF775" s="114"/>
      <c r="AG775" s="114"/>
      <c r="AH775" s="114"/>
      <c r="AI775" s="114"/>
      <c r="AJ775" s="114"/>
      <c r="AK775" s="114"/>
      <c r="AL775" s="114"/>
      <c r="AM775" s="114"/>
      <c r="AN775" s="114"/>
      <c r="AO775" s="114"/>
      <c r="AP775" s="114"/>
    </row>
    <row r="776" spans="1:42" ht="20.25" customHeight="1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  <c r="AE776" s="114"/>
      <c r="AF776" s="114"/>
      <c r="AG776" s="114"/>
      <c r="AH776" s="114"/>
      <c r="AI776" s="114"/>
      <c r="AJ776" s="114"/>
      <c r="AK776" s="114"/>
      <c r="AL776" s="114"/>
      <c r="AM776" s="114"/>
      <c r="AN776" s="114"/>
      <c r="AO776" s="114"/>
      <c r="AP776" s="114"/>
    </row>
    <row r="777" spans="1:42" ht="20.25" customHeight="1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  <c r="AE777" s="114"/>
      <c r="AF777" s="114"/>
      <c r="AG777" s="114"/>
      <c r="AH777" s="114"/>
      <c r="AI777" s="114"/>
      <c r="AJ777" s="114"/>
      <c r="AK777" s="114"/>
      <c r="AL777" s="114"/>
      <c r="AM777" s="114"/>
      <c r="AN777" s="114"/>
      <c r="AO777" s="114"/>
      <c r="AP777" s="114"/>
    </row>
    <row r="778" spans="1:42" ht="20.25" customHeight="1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  <c r="AE778" s="114"/>
      <c r="AF778" s="114"/>
      <c r="AG778" s="114"/>
      <c r="AH778" s="114"/>
      <c r="AI778" s="114"/>
      <c r="AJ778" s="114"/>
      <c r="AK778" s="114"/>
      <c r="AL778" s="114"/>
      <c r="AM778" s="114"/>
      <c r="AN778" s="114"/>
      <c r="AO778" s="114"/>
      <c r="AP778" s="114"/>
    </row>
    <row r="779" spans="1:42" ht="20.25" customHeight="1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  <c r="AE779" s="114"/>
      <c r="AF779" s="114"/>
      <c r="AG779" s="114"/>
      <c r="AH779" s="114"/>
      <c r="AI779" s="114"/>
      <c r="AJ779" s="114"/>
      <c r="AK779" s="114"/>
      <c r="AL779" s="114"/>
      <c r="AM779" s="114"/>
      <c r="AN779" s="114"/>
      <c r="AO779" s="114"/>
      <c r="AP779" s="114"/>
    </row>
    <row r="780" spans="1:42" ht="20.25" customHeight="1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  <c r="AE780" s="114"/>
      <c r="AF780" s="114"/>
      <c r="AG780" s="114"/>
      <c r="AH780" s="114"/>
      <c r="AI780" s="114"/>
      <c r="AJ780" s="114"/>
      <c r="AK780" s="114"/>
      <c r="AL780" s="114"/>
      <c r="AM780" s="114"/>
      <c r="AN780" s="114"/>
      <c r="AO780" s="114"/>
      <c r="AP780" s="114"/>
    </row>
    <row r="781" spans="1:42" ht="20.25" customHeight="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  <c r="AE781" s="114"/>
      <c r="AF781" s="114"/>
      <c r="AG781" s="114"/>
      <c r="AH781" s="114"/>
      <c r="AI781" s="114"/>
      <c r="AJ781" s="114"/>
      <c r="AK781" s="114"/>
      <c r="AL781" s="114"/>
      <c r="AM781" s="114"/>
      <c r="AN781" s="114"/>
      <c r="AO781" s="114"/>
      <c r="AP781" s="114"/>
    </row>
    <row r="782" spans="1:42" ht="20.25" customHeight="1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  <c r="AE782" s="114"/>
      <c r="AF782" s="114"/>
      <c r="AG782" s="114"/>
      <c r="AH782" s="114"/>
      <c r="AI782" s="114"/>
      <c r="AJ782" s="114"/>
      <c r="AK782" s="114"/>
      <c r="AL782" s="114"/>
      <c r="AM782" s="114"/>
      <c r="AN782" s="114"/>
      <c r="AO782" s="114"/>
      <c r="AP782" s="114"/>
    </row>
    <row r="783" spans="1:42" ht="20.25" customHeight="1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  <c r="AE783" s="114"/>
      <c r="AF783" s="114"/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</row>
    <row r="784" spans="1:42" ht="20.25" customHeight="1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  <c r="AE784" s="114"/>
      <c r="AF784" s="114"/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</row>
    <row r="785" spans="1:42" ht="20.25" customHeight="1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  <c r="AE785" s="114"/>
      <c r="AF785" s="114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</row>
    <row r="786" spans="1:42" ht="20.25" customHeight="1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  <c r="AE786" s="114"/>
      <c r="AF786" s="114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</row>
    <row r="787" spans="1:42" ht="20.25" customHeight="1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  <c r="AE787" s="114"/>
      <c r="AF787" s="114"/>
      <c r="AG787" s="114"/>
      <c r="AH787" s="114"/>
      <c r="AI787" s="114"/>
      <c r="AJ787" s="114"/>
      <c r="AK787" s="114"/>
      <c r="AL787" s="114"/>
      <c r="AM787" s="114"/>
      <c r="AN787" s="114"/>
      <c r="AO787" s="114"/>
      <c r="AP787" s="114"/>
    </row>
    <row r="788" spans="1:42" ht="20.25" customHeight="1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  <c r="AE788" s="114"/>
      <c r="AF788" s="114"/>
      <c r="AG788" s="114"/>
      <c r="AH788" s="114"/>
      <c r="AI788" s="114"/>
      <c r="AJ788" s="114"/>
      <c r="AK788" s="114"/>
      <c r="AL788" s="114"/>
      <c r="AM788" s="114"/>
      <c r="AN788" s="114"/>
      <c r="AO788" s="114"/>
      <c r="AP788" s="114"/>
    </row>
    <row r="789" spans="1:42" ht="20.25" customHeight="1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  <c r="AE789" s="114"/>
      <c r="AF789" s="114"/>
      <c r="AG789" s="114"/>
      <c r="AH789" s="114"/>
      <c r="AI789" s="114"/>
      <c r="AJ789" s="114"/>
      <c r="AK789" s="114"/>
      <c r="AL789" s="114"/>
      <c r="AM789" s="114"/>
      <c r="AN789" s="114"/>
      <c r="AO789" s="114"/>
      <c r="AP789" s="114"/>
    </row>
    <row r="790" spans="1:42" ht="20.25" customHeight="1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  <c r="AE790" s="114"/>
      <c r="AF790" s="114"/>
      <c r="AG790" s="114"/>
      <c r="AH790" s="114"/>
      <c r="AI790" s="114"/>
      <c r="AJ790" s="114"/>
      <c r="AK790" s="114"/>
      <c r="AL790" s="114"/>
      <c r="AM790" s="114"/>
      <c r="AN790" s="114"/>
      <c r="AO790" s="114"/>
      <c r="AP790" s="114"/>
    </row>
    <row r="791" spans="1:42" ht="20.25" customHeight="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  <c r="AE791" s="114"/>
      <c r="AF791" s="114"/>
      <c r="AG791" s="114"/>
      <c r="AH791" s="114"/>
      <c r="AI791" s="114"/>
      <c r="AJ791" s="114"/>
      <c r="AK791" s="114"/>
      <c r="AL791" s="114"/>
      <c r="AM791" s="114"/>
      <c r="AN791" s="114"/>
      <c r="AO791" s="114"/>
      <c r="AP791" s="114"/>
    </row>
    <row r="792" spans="1:42" ht="20.25" customHeight="1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  <c r="AE792" s="114"/>
      <c r="AF792" s="114"/>
      <c r="AG792" s="114"/>
      <c r="AH792" s="114"/>
      <c r="AI792" s="114"/>
      <c r="AJ792" s="114"/>
      <c r="AK792" s="114"/>
      <c r="AL792" s="114"/>
      <c r="AM792" s="114"/>
      <c r="AN792" s="114"/>
      <c r="AO792" s="114"/>
      <c r="AP792" s="114"/>
    </row>
    <row r="793" spans="1:42" ht="20.25" customHeight="1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  <c r="AE793" s="114"/>
      <c r="AF793" s="114"/>
      <c r="AG793" s="114"/>
      <c r="AH793" s="114"/>
      <c r="AI793" s="114"/>
      <c r="AJ793" s="114"/>
      <c r="AK793" s="114"/>
      <c r="AL793" s="114"/>
      <c r="AM793" s="114"/>
      <c r="AN793" s="114"/>
      <c r="AO793" s="114"/>
      <c r="AP793" s="114"/>
    </row>
    <row r="794" spans="1:42" ht="20.25" customHeight="1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  <c r="AE794" s="114"/>
      <c r="AF794" s="114"/>
      <c r="AG794" s="114"/>
      <c r="AH794" s="114"/>
      <c r="AI794" s="114"/>
      <c r="AJ794" s="114"/>
      <c r="AK794" s="114"/>
      <c r="AL794" s="114"/>
      <c r="AM794" s="114"/>
      <c r="AN794" s="114"/>
      <c r="AO794" s="114"/>
      <c r="AP794" s="114"/>
    </row>
    <row r="795" spans="1:42" ht="20.25" customHeight="1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  <c r="AE795" s="114"/>
      <c r="AF795" s="114"/>
      <c r="AG795" s="114"/>
      <c r="AH795" s="114"/>
      <c r="AI795" s="114"/>
      <c r="AJ795" s="114"/>
      <c r="AK795" s="114"/>
      <c r="AL795" s="114"/>
      <c r="AM795" s="114"/>
      <c r="AN795" s="114"/>
      <c r="AO795" s="114"/>
      <c r="AP795" s="114"/>
    </row>
    <row r="796" spans="1:42" ht="20.25" customHeight="1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  <c r="AE796" s="114"/>
      <c r="AF796" s="114"/>
      <c r="AG796" s="114"/>
      <c r="AH796" s="114"/>
      <c r="AI796" s="114"/>
      <c r="AJ796" s="114"/>
      <c r="AK796" s="114"/>
      <c r="AL796" s="114"/>
      <c r="AM796" s="114"/>
      <c r="AN796" s="114"/>
      <c r="AO796" s="114"/>
      <c r="AP796" s="114"/>
    </row>
    <row r="797" spans="1:42" ht="20.25" customHeight="1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  <c r="AE797" s="114"/>
      <c r="AF797" s="114"/>
      <c r="AG797" s="114"/>
      <c r="AH797" s="114"/>
      <c r="AI797" s="114"/>
      <c r="AJ797" s="114"/>
      <c r="AK797" s="114"/>
      <c r="AL797" s="114"/>
      <c r="AM797" s="114"/>
      <c r="AN797" s="114"/>
      <c r="AO797" s="114"/>
      <c r="AP797" s="114"/>
    </row>
    <row r="798" spans="1:42" ht="20.25" customHeight="1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  <c r="AE798" s="114"/>
      <c r="AF798" s="114"/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</row>
    <row r="799" spans="1:42" ht="20.25" customHeight="1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  <c r="AE799" s="114"/>
      <c r="AF799" s="114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</row>
    <row r="800" spans="1:42" ht="20.25" customHeight="1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  <c r="AE800" s="114"/>
      <c r="AF800" s="114"/>
      <c r="AG800" s="114"/>
      <c r="AH800" s="114"/>
      <c r="AI800" s="114"/>
      <c r="AJ800" s="114"/>
      <c r="AK800" s="114"/>
      <c r="AL800" s="114"/>
      <c r="AM800" s="114"/>
      <c r="AN800" s="114"/>
      <c r="AO800" s="114"/>
      <c r="AP800" s="114"/>
    </row>
    <row r="801" spans="1:42" ht="20.25" customHeight="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  <c r="AE801" s="114"/>
      <c r="AF801" s="114"/>
      <c r="AG801" s="114"/>
      <c r="AH801" s="114"/>
      <c r="AI801" s="114"/>
      <c r="AJ801" s="114"/>
      <c r="AK801" s="114"/>
      <c r="AL801" s="114"/>
      <c r="AM801" s="114"/>
      <c r="AN801" s="114"/>
      <c r="AO801" s="114"/>
      <c r="AP801" s="114"/>
    </row>
    <row r="802" spans="1:42" ht="20.25" customHeight="1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  <c r="AE802" s="114"/>
      <c r="AF802" s="114"/>
      <c r="AG802" s="114"/>
      <c r="AH802" s="114"/>
      <c r="AI802" s="114"/>
      <c r="AJ802" s="114"/>
      <c r="AK802" s="114"/>
      <c r="AL802" s="114"/>
      <c r="AM802" s="114"/>
      <c r="AN802" s="114"/>
      <c r="AO802" s="114"/>
      <c r="AP802" s="114"/>
    </row>
    <row r="803" spans="1:42" ht="20.25" customHeight="1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  <c r="AE803" s="114"/>
      <c r="AF803" s="114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</row>
    <row r="804" spans="1:42" ht="20.25" customHeight="1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  <c r="AE804" s="114"/>
      <c r="AF804" s="114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</row>
    <row r="805" spans="1:42" ht="20.25" customHeight="1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  <c r="AE805" s="114"/>
      <c r="AF805" s="114"/>
      <c r="AG805" s="114"/>
      <c r="AH805" s="114"/>
      <c r="AI805" s="114"/>
      <c r="AJ805" s="114"/>
      <c r="AK805" s="114"/>
      <c r="AL805" s="114"/>
      <c r="AM805" s="114"/>
      <c r="AN805" s="114"/>
      <c r="AO805" s="114"/>
      <c r="AP805" s="114"/>
    </row>
    <row r="806" spans="1:42" ht="20.25" customHeight="1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  <c r="AE806" s="114"/>
      <c r="AF806" s="114"/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</row>
    <row r="807" spans="1:42" ht="20.25" customHeight="1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  <c r="AE807" s="114"/>
      <c r="AF807" s="114"/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</row>
    <row r="808" spans="1:42" ht="20.25" customHeight="1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  <c r="AE808" s="114"/>
      <c r="AF808" s="114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</row>
    <row r="809" spans="1:42" ht="20.25" customHeight="1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  <c r="AE809" s="114"/>
      <c r="AF809" s="114"/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</row>
    <row r="810" spans="1:42" ht="20.25" customHeight="1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  <c r="AE810" s="114"/>
      <c r="AF810" s="114"/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</row>
    <row r="811" spans="1:42" ht="20.25" customHeight="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  <c r="AE811" s="114"/>
      <c r="AF811" s="114"/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</row>
    <row r="812" spans="1:42" ht="20.25" customHeight="1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  <c r="AE812" s="114"/>
      <c r="AF812" s="114"/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</row>
    <row r="813" spans="1:42" ht="20.25" customHeight="1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  <c r="AE813" s="114"/>
      <c r="AF813" s="114"/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</row>
    <row r="814" spans="1:42" ht="20.25" customHeight="1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  <c r="AE814" s="114"/>
      <c r="AF814" s="114"/>
      <c r="AG814" s="114"/>
      <c r="AH814" s="114"/>
      <c r="AI814" s="114"/>
      <c r="AJ814" s="114"/>
      <c r="AK814" s="114"/>
      <c r="AL814" s="114"/>
      <c r="AM814" s="114"/>
      <c r="AN814" s="114"/>
      <c r="AO814" s="114"/>
      <c r="AP814" s="114"/>
    </row>
    <row r="815" spans="1:42" ht="20.25" customHeight="1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  <c r="AE815" s="114"/>
      <c r="AF815" s="114"/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</row>
    <row r="816" spans="1:42" ht="20.25" customHeight="1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  <c r="AE816" s="114"/>
      <c r="AF816" s="114"/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</row>
    <row r="817" spans="1:42" ht="20.25" customHeight="1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  <c r="AE817" s="114"/>
      <c r="AF817" s="114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</row>
    <row r="818" spans="1:42" ht="20.25" customHeight="1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  <c r="AE818" s="114"/>
      <c r="AF818" s="114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</row>
    <row r="819" spans="1:42" ht="20.25" customHeight="1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  <c r="AE819" s="114"/>
      <c r="AF819" s="114"/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</row>
    <row r="820" spans="1:42" ht="20.25" customHeight="1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  <c r="AE820" s="114"/>
      <c r="AF820" s="114"/>
      <c r="AG820" s="114"/>
      <c r="AH820" s="114"/>
      <c r="AI820" s="114"/>
      <c r="AJ820" s="114"/>
      <c r="AK820" s="114"/>
      <c r="AL820" s="114"/>
      <c r="AM820" s="114"/>
      <c r="AN820" s="114"/>
      <c r="AO820" s="114"/>
      <c r="AP820" s="114"/>
    </row>
    <row r="821" spans="1:42" ht="20.25" customHeight="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  <c r="AE821" s="114"/>
      <c r="AF821" s="114"/>
      <c r="AG821" s="114"/>
      <c r="AH821" s="114"/>
      <c r="AI821" s="114"/>
      <c r="AJ821" s="114"/>
      <c r="AK821" s="114"/>
      <c r="AL821" s="114"/>
      <c r="AM821" s="114"/>
      <c r="AN821" s="114"/>
      <c r="AO821" s="114"/>
      <c r="AP821" s="114"/>
    </row>
    <row r="822" spans="1:42" ht="20.25" customHeight="1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  <c r="AE822" s="114"/>
      <c r="AF822" s="114"/>
      <c r="AG822" s="114"/>
      <c r="AH822" s="114"/>
      <c r="AI822" s="114"/>
      <c r="AJ822" s="114"/>
      <c r="AK822" s="114"/>
      <c r="AL822" s="114"/>
      <c r="AM822" s="114"/>
      <c r="AN822" s="114"/>
      <c r="AO822" s="114"/>
      <c r="AP822" s="114"/>
    </row>
    <row r="823" spans="1:42" ht="20.25" customHeight="1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  <c r="AE823" s="114"/>
      <c r="AF823" s="114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</row>
    <row r="824" spans="1:42" ht="20.25" customHeight="1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  <c r="AE824" s="114"/>
      <c r="AF824" s="114"/>
      <c r="AG824" s="114"/>
      <c r="AH824" s="114"/>
      <c r="AI824" s="114"/>
      <c r="AJ824" s="114"/>
      <c r="AK824" s="114"/>
      <c r="AL824" s="114"/>
      <c r="AM824" s="114"/>
      <c r="AN824" s="114"/>
      <c r="AO824" s="114"/>
      <c r="AP824" s="114"/>
    </row>
    <row r="825" spans="1:42" ht="20.25" customHeight="1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  <c r="AE825" s="114"/>
      <c r="AF825" s="114"/>
      <c r="AG825" s="114"/>
      <c r="AH825" s="114"/>
      <c r="AI825" s="114"/>
      <c r="AJ825" s="114"/>
      <c r="AK825" s="114"/>
      <c r="AL825" s="114"/>
      <c r="AM825" s="114"/>
      <c r="AN825" s="114"/>
      <c r="AO825" s="114"/>
      <c r="AP825" s="114"/>
    </row>
    <row r="826" spans="1:42" ht="20.25" customHeight="1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  <c r="AE826" s="114"/>
      <c r="AF826" s="114"/>
      <c r="AG826" s="114"/>
      <c r="AH826" s="114"/>
      <c r="AI826" s="114"/>
      <c r="AJ826" s="114"/>
      <c r="AK826" s="114"/>
      <c r="AL826" s="114"/>
      <c r="AM826" s="114"/>
      <c r="AN826" s="114"/>
      <c r="AO826" s="114"/>
      <c r="AP826" s="114"/>
    </row>
    <row r="827" spans="1:42" ht="20.25" customHeight="1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  <c r="AE827" s="114"/>
      <c r="AF827" s="114"/>
      <c r="AG827" s="114"/>
      <c r="AH827" s="114"/>
      <c r="AI827" s="114"/>
      <c r="AJ827" s="114"/>
      <c r="AK827" s="114"/>
      <c r="AL827" s="114"/>
      <c r="AM827" s="114"/>
      <c r="AN827" s="114"/>
      <c r="AO827" s="114"/>
      <c r="AP827" s="114"/>
    </row>
    <row r="828" spans="1:42" ht="20.25" customHeight="1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  <c r="AE828" s="114"/>
      <c r="AF828" s="114"/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</row>
    <row r="829" spans="1:42" ht="20.25" customHeight="1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  <c r="AE829" s="114"/>
      <c r="AF829" s="114"/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</row>
    <row r="830" spans="1:42" ht="20.25" customHeight="1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  <c r="AE830" s="114"/>
      <c r="AF830" s="114"/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</row>
    <row r="831" spans="1:42" ht="20.25" customHeight="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  <c r="AE831" s="114"/>
      <c r="AF831" s="114"/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</row>
    <row r="832" spans="1:42" ht="20.25" customHeight="1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  <c r="AE832" s="114"/>
      <c r="AF832" s="114"/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</row>
    <row r="833" spans="1:42" ht="20.2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  <c r="AE833" s="114"/>
      <c r="AF833" s="114"/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</row>
    <row r="834" spans="1:42" ht="20.25" customHeight="1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  <c r="AE834" s="114"/>
      <c r="AF834" s="114"/>
      <c r="AG834" s="114"/>
      <c r="AH834" s="114"/>
      <c r="AI834" s="114"/>
      <c r="AJ834" s="114"/>
      <c r="AK834" s="114"/>
      <c r="AL834" s="114"/>
      <c r="AM834" s="114"/>
      <c r="AN834" s="114"/>
      <c r="AO834" s="114"/>
      <c r="AP834" s="114"/>
    </row>
    <row r="835" spans="1:42" ht="20.2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  <c r="AE835" s="114"/>
      <c r="AF835" s="114"/>
      <c r="AG835" s="114"/>
      <c r="AH835" s="114"/>
      <c r="AI835" s="114"/>
      <c r="AJ835" s="114"/>
      <c r="AK835" s="114"/>
      <c r="AL835" s="114"/>
      <c r="AM835" s="114"/>
      <c r="AN835" s="114"/>
      <c r="AO835" s="114"/>
      <c r="AP835" s="114"/>
    </row>
    <row r="836" spans="1:42" ht="20.2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  <c r="AE836" s="114"/>
      <c r="AF836" s="114"/>
      <c r="AG836" s="114"/>
      <c r="AH836" s="114"/>
      <c r="AI836" s="114"/>
      <c r="AJ836" s="114"/>
      <c r="AK836" s="114"/>
      <c r="AL836" s="114"/>
      <c r="AM836" s="114"/>
      <c r="AN836" s="114"/>
      <c r="AO836" s="114"/>
      <c r="AP836" s="114"/>
    </row>
    <row r="837" spans="1:42" ht="20.2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  <c r="AE837" s="114"/>
      <c r="AF837" s="114"/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</row>
    <row r="838" spans="1:42" ht="20.2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  <c r="AE838" s="114"/>
      <c r="AF838" s="114"/>
      <c r="AG838" s="114"/>
      <c r="AH838" s="114"/>
      <c r="AI838" s="114"/>
      <c r="AJ838" s="114"/>
      <c r="AK838" s="114"/>
      <c r="AL838" s="114"/>
      <c r="AM838" s="114"/>
      <c r="AN838" s="114"/>
      <c r="AO838" s="114"/>
      <c r="AP838" s="114"/>
    </row>
    <row r="839" spans="1:42" ht="20.2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  <c r="AE839" s="114"/>
      <c r="AF839" s="114"/>
      <c r="AG839" s="114"/>
      <c r="AH839" s="114"/>
      <c r="AI839" s="114"/>
      <c r="AJ839" s="114"/>
      <c r="AK839" s="114"/>
      <c r="AL839" s="114"/>
      <c r="AM839" s="114"/>
      <c r="AN839" s="114"/>
      <c r="AO839" s="114"/>
      <c r="AP839" s="114"/>
    </row>
    <row r="840" spans="1:42" ht="20.2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  <c r="AE840" s="114"/>
      <c r="AF840" s="114"/>
      <c r="AG840" s="114"/>
      <c r="AH840" s="114"/>
      <c r="AI840" s="114"/>
      <c r="AJ840" s="114"/>
      <c r="AK840" s="114"/>
      <c r="AL840" s="114"/>
      <c r="AM840" s="114"/>
      <c r="AN840" s="114"/>
      <c r="AO840" s="114"/>
      <c r="AP840" s="114"/>
    </row>
    <row r="841" spans="1:42" ht="20.2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  <c r="AE841" s="114"/>
      <c r="AF841" s="114"/>
      <c r="AG841" s="114"/>
      <c r="AH841" s="114"/>
      <c r="AI841" s="114"/>
      <c r="AJ841" s="114"/>
      <c r="AK841" s="114"/>
      <c r="AL841" s="114"/>
      <c r="AM841" s="114"/>
      <c r="AN841" s="114"/>
      <c r="AO841" s="114"/>
      <c r="AP841" s="114"/>
    </row>
    <row r="842" spans="1:42" ht="20.2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  <c r="AE842" s="114"/>
      <c r="AF842" s="114"/>
      <c r="AG842" s="114"/>
      <c r="AH842" s="114"/>
      <c r="AI842" s="114"/>
      <c r="AJ842" s="114"/>
      <c r="AK842" s="114"/>
      <c r="AL842" s="114"/>
      <c r="AM842" s="114"/>
      <c r="AN842" s="114"/>
      <c r="AO842" s="114"/>
      <c r="AP842" s="114"/>
    </row>
    <row r="843" spans="1:42" ht="20.2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  <c r="AE843" s="114"/>
      <c r="AF843" s="114"/>
      <c r="AG843" s="114"/>
      <c r="AH843" s="114"/>
      <c r="AI843" s="114"/>
      <c r="AJ843" s="114"/>
      <c r="AK843" s="114"/>
      <c r="AL843" s="114"/>
      <c r="AM843" s="114"/>
      <c r="AN843" s="114"/>
      <c r="AO843" s="114"/>
      <c r="AP843" s="114"/>
    </row>
    <row r="844" spans="1:42" ht="20.2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  <c r="AE844" s="114"/>
      <c r="AF844" s="114"/>
      <c r="AG844" s="114"/>
      <c r="AH844" s="114"/>
      <c r="AI844" s="114"/>
      <c r="AJ844" s="114"/>
      <c r="AK844" s="114"/>
      <c r="AL844" s="114"/>
      <c r="AM844" s="114"/>
      <c r="AN844" s="114"/>
      <c r="AO844" s="114"/>
      <c r="AP844" s="114"/>
    </row>
    <row r="845" spans="1:42" ht="20.2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  <c r="AE845" s="114"/>
      <c r="AF845" s="114"/>
      <c r="AG845" s="114"/>
      <c r="AH845" s="114"/>
      <c r="AI845" s="114"/>
      <c r="AJ845" s="114"/>
      <c r="AK845" s="114"/>
      <c r="AL845" s="114"/>
      <c r="AM845" s="114"/>
      <c r="AN845" s="114"/>
      <c r="AO845" s="114"/>
      <c r="AP845" s="114"/>
    </row>
    <row r="846" spans="1:42" ht="20.2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  <c r="AE846" s="114"/>
      <c r="AF846" s="114"/>
      <c r="AG846" s="114"/>
      <c r="AH846" s="114"/>
      <c r="AI846" s="114"/>
      <c r="AJ846" s="114"/>
      <c r="AK846" s="114"/>
      <c r="AL846" s="114"/>
      <c r="AM846" s="114"/>
      <c r="AN846" s="114"/>
      <c r="AO846" s="114"/>
      <c r="AP846" s="114"/>
    </row>
    <row r="847" spans="1:42" ht="20.2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  <c r="AE847" s="114"/>
      <c r="AF847" s="114"/>
      <c r="AG847" s="114"/>
      <c r="AH847" s="114"/>
      <c r="AI847" s="114"/>
      <c r="AJ847" s="114"/>
      <c r="AK847" s="114"/>
      <c r="AL847" s="114"/>
      <c r="AM847" s="114"/>
      <c r="AN847" s="114"/>
      <c r="AO847" s="114"/>
      <c r="AP847" s="114"/>
    </row>
    <row r="848" spans="1:42" ht="20.2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  <c r="AE848" s="114"/>
      <c r="AF848" s="114"/>
      <c r="AG848" s="114"/>
      <c r="AH848" s="114"/>
      <c r="AI848" s="114"/>
      <c r="AJ848" s="114"/>
      <c r="AK848" s="114"/>
      <c r="AL848" s="114"/>
      <c r="AM848" s="114"/>
      <c r="AN848" s="114"/>
      <c r="AO848" s="114"/>
      <c r="AP848" s="114"/>
    </row>
    <row r="849" spans="1:42" ht="20.2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  <c r="AE849" s="114"/>
      <c r="AF849" s="114"/>
      <c r="AG849" s="114"/>
      <c r="AH849" s="114"/>
      <c r="AI849" s="114"/>
      <c r="AJ849" s="114"/>
      <c r="AK849" s="114"/>
      <c r="AL849" s="114"/>
      <c r="AM849" s="114"/>
      <c r="AN849" s="114"/>
      <c r="AO849" s="114"/>
      <c r="AP849" s="114"/>
    </row>
    <row r="850" spans="1:42" ht="20.2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  <c r="AE850" s="114"/>
      <c r="AF850" s="114"/>
      <c r="AG850" s="114"/>
      <c r="AH850" s="114"/>
      <c r="AI850" s="114"/>
      <c r="AJ850" s="114"/>
      <c r="AK850" s="114"/>
      <c r="AL850" s="114"/>
      <c r="AM850" s="114"/>
      <c r="AN850" s="114"/>
      <c r="AO850" s="114"/>
      <c r="AP850" s="114"/>
    </row>
    <row r="851" spans="1:42" ht="20.2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  <c r="AE851" s="114"/>
      <c r="AF851" s="114"/>
      <c r="AG851" s="114"/>
      <c r="AH851" s="114"/>
      <c r="AI851" s="114"/>
      <c r="AJ851" s="114"/>
      <c r="AK851" s="114"/>
      <c r="AL851" s="114"/>
      <c r="AM851" s="114"/>
      <c r="AN851" s="114"/>
      <c r="AO851" s="114"/>
      <c r="AP851" s="114"/>
    </row>
    <row r="852" spans="1:42" ht="20.2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  <c r="AE852" s="114"/>
      <c r="AF852" s="114"/>
      <c r="AG852" s="114"/>
      <c r="AH852" s="114"/>
      <c r="AI852" s="114"/>
      <c r="AJ852" s="114"/>
      <c r="AK852" s="114"/>
      <c r="AL852" s="114"/>
      <c r="AM852" s="114"/>
      <c r="AN852" s="114"/>
      <c r="AO852" s="114"/>
      <c r="AP852" s="114"/>
    </row>
    <row r="853" spans="1:42" ht="20.2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  <c r="AE853" s="114"/>
      <c r="AF853" s="114"/>
      <c r="AG853" s="114"/>
      <c r="AH853" s="114"/>
      <c r="AI853" s="114"/>
      <c r="AJ853" s="114"/>
      <c r="AK853" s="114"/>
      <c r="AL853" s="114"/>
      <c r="AM853" s="114"/>
      <c r="AN853" s="114"/>
      <c r="AO853" s="114"/>
      <c r="AP853" s="114"/>
    </row>
    <row r="854" spans="1:42" ht="20.2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  <c r="AE854" s="114"/>
      <c r="AF854" s="114"/>
      <c r="AG854" s="114"/>
      <c r="AH854" s="114"/>
      <c r="AI854" s="114"/>
      <c r="AJ854" s="114"/>
      <c r="AK854" s="114"/>
      <c r="AL854" s="114"/>
      <c r="AM854" s="114"/>
      <c r="AN854" s="114"/>
      <c r="AO854" s="114"/>
      <c r="AP854" s="114"/>
    </row>
    <row r="855" spans="1:42" ht="20.2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  <c r="AE855" s="114"/>
      <c r="AF855" s="114"/>
      <c r="AG855" s="114"/>
      <c r="AH855" s="114"/>
      <c r="AI855" s="114"/>
      <c r="AJ855" s="114"/>
      <c r="AK855" s="114"/>
      <c r="AL855" s="114"/>
      <c r="AM855" s="114"/>
      <c r="AN855" s="114"/>
      <c r="AO855" s="114"/>
      <c r="AP855" s="114"/>
    </row>
    <row r="856" spans="1:42" ht="20.2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  <c r="AE856" s="114"/>
      <c r="AF856" s="114"/>
      <c r="AG856" s="114"/>
      <c r="AH856" s="114"/>
      <c r="AI856" s="114"/>
      <c r="AJ856" s="114"/>
      <c r="AK856" s="114"/>
      <c r="AL856" s="114"/>
      <c r="AM856" s="114"/>
      <c r="AN856" s="114"/>
      <c r="AO856" s="114"/>
      <c r="AP856" s="114"/>
    </row>
    <row r="857" spans="1:42" ht="20.2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  <c r="AE857" s="114"/>
      <c r="AF857" s="114"/>
      <c r="AG857" s="114"/>
      <c r="AH857" s="114"/>
      <c r="AI857" s="114"/>
      <c r="AJ857" s="114"/>
      <c r="AK857" s="114"/>
      <c r="AL857" s="114"/>
      <c r="AM857" s="114"/>
      <c r="AN857" s="114"/>
      <c r="AO857" s="114"/>
      <c r="AP857" s="114"/>
    </row>
    <row r="858" spans="1:42" ht="20.2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  <c r="AE858" s="114"/>
      <c r="AF858" s="114"/>
      <c r="AG858" s="114"/>
      <c r="AH858" s="114"/>
      <c r="AI858" s="114"/>
      <c r="AJ858" s="114"/>
      <c r="AK858" s="114"/>
      <c r="AL858" s="114"/>
      <c r="AM858" s="114"/>
      <c r="AN858" s="114"/>
      <c r="AO858" s="114"/>
      <c r="AP858" s="114"/>
    </row>
    <row r="859" spans="1:42" ht="20.2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  <c r="AE859" s="114"/>
      <c r="AF859" s="114"/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</row>
    <row r="860" spans="1:42" ht="20.2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  <c r="AE860" s="114"/>
      <c r="AF860" s="114"/>
      <c r="AG860" s="114"/>
      <c r="AH860" s="114"/>
      <c r="AI860" s="114"/>
      <c r="AJ860" s="114"/>
      <c r="AK860" s="114"/>
      <c r="AL860" s="114"/>
      <c r="AM860" s="114"/>
      <c r="AN860" s="114"/>
      <c r="AO860" s="114"/>
      <c r="AP860" s="114"/>
    </row>
    <row r="861" spans="1:42" ht="20.2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  <c r="AE861" s="114"/>
      <c r="AF861" s="114"/>
      <c r="AG861" s="114"/>
      <c r="AH861" s="114"/>
      <c r="AI861" s="114"/>
      <c r="AJ861" s="114"/>
      <c r="AK861" s="114"/>
      <c r="AL861" s="114"/>
      <c r="AM861" s="114"/>
      <c r="AN861" s="114"/>
      <c r="AO861" s="114"/>
      <c r="AP861" s="114"/>
    </row>
    <row r="862" spans="1:42" ht="20.2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  <c r="AE862" s="114"/>
      <c r="AF862" s="114"/>
      <c r="AG862" s="114"/>
      <c r="AH862" s="114"/>
      <c r="AI862" s="114"/>
      <c r="AJ862" s="114"/>
      <c r="AK862" s="114"/>
      <c r="AL862" s="114"/>
      <c r="AM862" s="114"/>
      <c r="AN862" s="114"/>
      <c r="AO862" s="114"/>
      <c r="AP862" s="114"/>
    </row>
    <row r="863" spans="1:42" ht="20.2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  <c r="AE863" s="114"/>
      <c r="AF863" s="114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</row>
    <row r="864" spans="1:42" ht="20.2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  <c r="AE864" s="114"/>
      <c r="AF864" s="114"/>
      <c r="AG864" s="114"/>
      <c r="AH864" s="114"/>
      <c r="AI864" s="114"/>
      <c r="AJ864" s="114"/>
      <c r="AK864" s="114"/>
      <c r="AL864" s="114"/>
      <c r="AM864" s="114"/>
      <c r="AN864" s="114"/>
      <c r="AO864" s="114"/>
      <c r="AP864" s="114"/>
    </row>
    <row r="865" spans="1:42" ht="20.2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  <c r="AE865" s="114"/>
      <c r="AF865" s="114"/>
      <c r="AG865" s="114"/>
      <c r="AH865" s="114"/>
      <c r="AI865" s="114"/>
      <c r="AJ865" s="114"/>
      <c r="AK865" s="114"/>
      <c r="AL865" s="114"/>
      <c r="AM865" s="114"/>
      <c r="AN865" s="114"/>
      <c r="AO865" s="114"/>
      <c r="AP865" s="114"/>
    </row>
    <row r="866" spans="1:42" ht="20.2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  <c r="AE866" s="114"/>
      <c r="AF866" s="114"/>
      <c r="AG866" s="114"/>
      <c r="AH866" s="114"/>
      <c r="AI866" s="114"/>
      <c r="AJ866" s="114"/>
      <c r="AK866" s="114"/>
      <c r="AL866" s="114"/>
      <c r="AM866" s="114"/>
      <c r="AN866" s="114"/>
      <c r="AO866" s="114"/>
      <c r="AP866" s="114"/>
    </row>
    <row r="867" spans="1:42" ht="20.2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  <c r="AE867" s="114"/>
      <c r="AF867" s="114"/>
      <c r="AG867" s="114"/>
      <c r="AH867" s="114"/>
      <c r="AI867" s="114"/>
      <c r="AJ867" s="114"/>
      <c r="AK867" s="114"/>
      <c r="AL867" s="114"/>
      <c r="AM867" s="114"/>
      <c r="AN867" s="114"/>
      <c r="AO867" s="114"/>
      <c r="AP867" s="114"/>
    </row>
    <row r="868" spans="1:42" ht="20.2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  <c r="AE868" s="114"/>
      <c r="AF868" s="114"/>
      <c r="AG868" s="114"/>
      <c r="AH868" s="114"/>
      <c r="AI868" s="114"/>
      <c r="AJ868" s="114"/>
      <c r="AK868" s="114"/>
      <c r="AL868" s="114"/>
      <c r="AM868" s="114"/>
      <c r="AN868" s="114"/>
      <c r="AO868" s="114"/>
      <c r="AP868" s="114"/>
    </row>
    <row r="869" spans="1:42" ht="20.2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  <c r="AE869" s="114"/>
      <c r="AF869" s="114"/>
      <c r="AG869" s="114"/>
      <c r="AH869" s="114"/>
      <c r="AI869" s="114"/>
      <c r="AJ869" s="114"/>
      <c r="AK869" s="114"/>
      <c r="AL869" s="114"/>
      <c r="AM869" s="114"/>
      <c r="AN869" s="114"/>
      <c r="AO869" s="114"/>
      <c r="AP869" s="114"/>
    </row>
    <row r="870" spans="1:42" ht="20.2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  <c r="AE870" s="114"/>
      <c r="AF870" s="114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</row>
    <row r="871" spans="1:42" ht="20.2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  <c r="AE871" s="114"/>
      <c r="AF871" s="114"/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</row>
    <row r="872" spans="1:42" ht="20.2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  <c r="AE872" s="114"/>
      <c r="AF872" s="114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</row>
    <row r="873" spans="1:42" ht="20.2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  <c r="AE873" s="114"/>
      <c r="AF873" s="114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</row>
    <row r="874" spans="1:42" ht="20.2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  <c r="AE874" s="114"/>
      <c r="AF874" s="114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</row>
    <row r="875" spans="1:42" ht="20.2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  <c r="AE875" s="114"/>
      <c r="AF875" s="114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</row>
    <row r="876" spans="1:42" ht="20.2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  <c r="AE876" s="114"/>
      <c r="AF876" s="114"/>
      <c r="AG876" s="114"/>
      <c r="AH876" s="114"/>
      <c r="AI876" s="114"/>
      <c r="AJ876" s="114"/>
      <c r="AK876" s="114"/>
      <c r="AL876" s="114"/>
      <c r="AM876" s="114"/>
      <c r="AN876" s="114"/>
      <c r="AO876" s="114"/>
      <c r="AP876" s="114"/>
    </row>
    <row r="877" spans="1:42" ht="20.2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  <c r="AE877" s="114"/>
      <c r="AF877" s="114"/>
      <c r="AG877" s="114"/>
      <c r="AH877" s="114"/>
      <c r="AI877" s="114"/>
      <c r="AJ877" s="114"/>
      <c r="AK877" s="114"/>
      <c r="AL877" s="114"/>
      <c r="AM877" s="114"/>
      <c r="AN877" s="114"/>
      <c r="AO877" s="114"/>
      <c r="AP877" s="114"/>
    </row>
    <row r="878" spans="1:42" ht="20.2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  <c r="AE878" s="114"/>
      <c r="AF878" s="114"/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</row>
    <row r="879" spans="1:42" ht="20.2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  <c r="AE879" s="114"/>
      <c r="AF879" s="114"/>
      <c r="AG879" s="114"/>
      <c r="AH879" s="114"/>
      <c r="AI879" s="114"/>
      <c r="AJ879" s="114"/>
      <c r="AK879" s="114"/>
      <c r="AL879" s="114"/>
      <c r="AM879" s="114"/>
      <c r="AN879" s="114"/>
      <c r="AO879" s="114"/>
      <c r="AP879" s="114"/>
    </row>
    <row r="880" spans="1:42" ht="20.2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  <c r="AE880" s="114"/>
      <c r="AF880" s="114"/>
      <c r="AG880" s="114"/>
      <c r="AH880" s="114"/>
      <c r="AI880" s="114"/>
      <c r="AJ880" s="114"/>
      <c r="AK880" s="114"/>
      <c r="AL880" s="114"/>
      <c r="AM880" s="114"/>
      <c r="AN880" s="114"/>
      <c r="AO880" s="114"/>
      <c r="AP880" s="114"/>
    </row>
    <row r="881" spans="1:42" ht="20.2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  <c r="AE881" s="114"/>
      <c r="AF881" s="114"/>
      <c r="AG881" s="114"/>
      <c r="AH881" s="114"/>
      <c r="AI881" s="114"/>
      <c r="AJ881" s="114"/>
      <c r="AK881" s="114"/>
      <c r="AL881" s="114"/>
      <c r="AM881" s="114"/>
      <c r="AN881" s="114"/>
      <c r="AO881" s="114"/>
      <c r="AP881" s="114"/>
    </row>
    <row r="882" spans="1:42" ht="20.2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  <c r="AE882" s="114"/>
      <c r="AF882" s="114"/>
      <c r="AG882" s="114"/>
      <c r="AH882" s="114"/>
      <c r="AI882" s="114"/>
      <c r="AJ882" s="114"/>
      <c r="AK882" s="114"/>
      <c r="AL882" s="114"/>
      <c r="AM882" s="114"/>
      <c r="AN882" s="114"/>
      <c r="AO882" s="114"/>
      <c r="AP882" s="114"/>
    </row>
    <row r="883" spans="1:42" ht="20.2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  <c r="AE883" s="114"/>
      <c r="AF883" s="114"/>
      <c r="AG883" s="114"/>
      <c r="AH883" s="114"/>
      <c r="AI883" s="114"/>
      <c r="AJ883" s="114"/>
      <c r="AK883" s="114"/>
      <c r="AL883" s="114"/>
      <c r="AM883" s="114"/>
      <c r="AN883" s="114"/>
      <c r="AO883" s="114"/>
      <c r="AP883" s="114"/>
    </row>
    <row r="884" spans="1:42" ht="20.2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  <c r="AE884" s="114"/>
      <c r="AF884" s="114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</row>
    <row r="885" spans="1:42" ht="20.2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  <c r="AE885" s="114"/>
      <c r="AF885" s="114"/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</row>
    <row r="886" spans="1:42" ht="20.2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  <c r="AE886" s="114"/>
      <c r="AF886" s="114"/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</row>
    <row r="887" spans="1:42" ht="20.2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  <c r="AE887" s="114"/>
      <c r="AF887" s="114"/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</row>
    <row r="888" spans="1:42" ht="20.2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  <c r="AE888" s="114"/>
      <c r="AF888" s="114"/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</row>
    <row r="889" spans="1:42" ht="20.2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  <c r="AE889" s="114"/>
      <c r="AF889" s="114"/>
      <c r="AG889" s="114"/>
      <c r="AH889" s="114"/>
      <c r="AI889" s="114"/>
      <c r="AJ889" s="114"/>
      <c r="AK889" s="114"/>
      <c r="AL889" s="114"/>
      <c r="AM889" s="114"/>
      <c r="AN889" s="114"/>
      <c r="AO889" s="114"/>
      <c r="AP889" s="114"/>
    </row>
    <row r="890" spans="1:42" ht="20.2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  <c r="AE890" s="114"/>
      <c r="AF890" s="114"/>
      <c r="AG890" s="114"/>
      <c r="AH890" s="114"/>
      <c r="AI890" s="114"/>
      <c r="AJ890" s="114"/>
      <c r="AK890" s="114"/>
      <c r="AL890" s="114"/>
      <c r="AM890" s="114"/>
      <c r="AN890" s="114"/>
      <c r="AO890" s="114"/>
      <c r="AP890" s="114"/>
    </row>
    <row r="891" spans="1:42" ht="20.2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  <c r="AE891" s="114"/>
      <c r="AF891" s="114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</row>
    <row r="892" spans="1:42" ht="20.2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  <c r="AE892" s="114"/>
      <c r="AF892" s="114"/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</row>
    <row r="893" spans="1:42" ht="20.2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  <c r="AE893" s="114"/>
      <c r="AF893" s="114"/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</row>
    <row r="894" spans="1:42" ht="20.2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  <c r="AE894" s="114"/>
      <c r="AF894" s="114"/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</row>
    <row r="895" spans="1:42" ht="20.2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  <c r="AE895" s="114"/>
      <c r="AF895" s="114"/>
      <c r="AG895" s="114"/>
      <c r="AH895" s="114"/>
      <c r="AI895" s="114"/>
      <c r="AJ895" s="114"/>
      <c r="AK895" s="114"/>
      <c r="AL895" s="114"/>
      <c r="AM895" s="114"/>
      <c r="AN895" s="114"/>
      <c r="AO895" s="114"/>
      <c r="AP895" s="114"/>
    </row>
    <row r="896" spans="1:42" ht="20.2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  <c r="AE896" s="114"/>
      <c r="AF896" s="114"/>
      <c r="AG896" s="114"/>
      <c r="AH896" s="114"/>
      <c r="AI896" s="114"/>
      <c r="AJ896" s="114"/>
      <c r="AK896" s="114"/>
      <c r="AL896" s="114"/>
      <c r="AM896" s="114"/>
      <c r="AN896" s="114"/>
      <c r="AO896" s="114"/>
      <c r="AP896" s="114"/>
    </row>
    <row r="897" spans="1:42" ht="20.2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  <c r="AE897" s="114"/>
      <c r="AF897" s="114"/>
      <c r="AG897" s="114"/>
      <c r="AH897" s="114"/>
      <c r="AI897" s="114"/>
      <c r="AJ897" s="114"/>
      <c r="AK897" s="114"/>
      <c r="AL897" s="114"/>
      <c r="AM897" s="114"/>
      <c r="AN897" s="114"/>
      <c r="AO897" s="114"/>
      <c r="AP897" s="114"/>
    </row>
    <row r="898" spans="1:42" ht="20.2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  <c r="AE898" s="114"/>
      <c r="AF898" s="114"/>
      <c r="AG898" s="114"/>
      <c r="AH898" s="114"/>
      <c r="AI898" s="114"/>
      <c r="AJ898" s="114"/>
      <c r="AK898" s="114"/>
      <c r="AL898" s="114"/>
      <c r="AM898" s="114"/>
      <c r="AN898" s="114"/>
      <c r="AO898" s="114"/>
      <c r="AP898" s="114"/>
    </row>
    <row r="899" spans="1:42" ht="20.2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  <c r="AE899" s="114"/>
      <c r="AF899" s="114"/>
      <c r="AG899" s="114"/>
      <c r="AH899" s="114"/>
      <c r="AI899" s="114"/>
      <c r="AJ899" s="114"/>
      <c r="AK899" s="114"/>
      <c r="AL899" s="114"/>
      <c r="AM899" s="114"/>
      <c r="AN899" s="114"/>
      <c r="AO899" s="114"/>
      <c r="AP899" s="114"/>
    </row>
    <row r="900" spans="1:42" ht="20.2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  <c r="AE900" s="114"/>
      <c r="AF900" s="114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</row>
    <row r="901" spans="1:42" ht="20.2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  <c r="AE901" s="114"/>
      <c r="AF901" s="114"/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</row>
    <row r="902" spans="1:42" ht="20.2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  <c r="AE902" s="114"/>
      <c r="AF902" s="114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</row>
    <row r="903" spans="1:42" ht="20.2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  <c r="AE903" s="114"/>
      <c r="AF903" s="114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</row>
    <row r="904" spans="1:42" ht="20.2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  <c r="AE904" s="114"/>
      <c r="AF904" s="114"/>
      <c r="AG904" s="114"/>
      <c r="AH904" s="114"/>
      <c r="AI904" s="114"/>
      <c r="AJ904" s="114"/>
      <c r="AK904" s="114"/>
      <c r="AL904" s="114"/>
      <c r="AM904" s="114"/>
      <c r="AN904" s="114"/>
      <c r="AO904" s="114"/>
      <c r="AP904" s="114"/>
    </row>
    <row r="905" spans="1:42" ht="20.2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  <c r="AE905" s="114"/>
      <c r="AF905" s="114"/>
      <c r="AG905" s="114"/>
      <c r="AH905" s="114"/>
      <c r="AI905" s="114"/>
      <c r="AJ905" s="114"/>
      <c r="AK905" s="114"/>
      <c r="AL905" s="114"/>
      <c r="AM905" s="114"/>
      <c r="AN905" s="114"/>
      <c r="AO905" s="114"/>
      <c r="AP905" s="114"/>
    </row>
    <row r="906" spans="1:42" ht="20.2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  <c r="AE906" s="114"/>
      <c r="AF906" s="114"/>
      <c r="AG906" s="114"/>
      <c r="AH906" s="114"/>
      <c r="AI906" s="114"/>
      <c r="AJ906" s="114"/>
      <c r="AK906" s="114"/>
      <c r="AL906" s="114"/>
      <c r="AM906" s="114"/>
      <c r="AN906" s="114"/>
      <c r="AO906" s="114"/>
      <c r="AP906" s="114"/>
    </row>
    <row r="907" spans="1:42" ht="20.2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  <c r="AE907" s="114"/>
      <c r="AF907" s="114"/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</row>
    <row r="908" spans="1:42" ht="20.2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  <c r="AE908" s="114"/>
      <c r="AF908" s="114"/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</row>
    <row r="909" spans="1:42" ht="20.2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  <c r="AE909" s="114"/>
      <c r="AF909" s="114"/>
      <c r="AG909" s="114"/>
      <c r="AH909" s="114"/>
      <c r="AI909" s="114"/>
      <c r="AJ909" s="114"/>
      <c r="AK909" s="114"/>
      <c r="AL909" s="114"/>
      <c r="AM909" s="114"/>
      <c r="AN909" s="114"/>
      <c r="AO909" s="114"/>
      <c r="AP909" s="114"/>
    </row>
    <row r="910" spans="1:42" ht="20.2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  <c r="AE910" s="114"/>
      <c r="AF910" s="114"/>
      <c r="AG910" s="114"/>
      <c r="AH910" s="114"/>
      <c r="AI910" s="114"/>
      <c r="AJ910" s="114"/>
      <c r="AK910" s="114"/>
      <c r="AL910" s="114"/>
      <c r="AM910" s="114"/>
      <c r="AN910" s="114"/>
      <c r="AO910" s="114"/>
      <c r="AP910" s="114"/>
    </row>
    <row r="911" spans="1:42" ht="20.2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  <c r="AE911" s="114"/>
      <c r="AF911" s="114"/>
      <c r="AG911" s="114"/>
      <c r="AH911" s="114"/>
      <c r="AI911" s="114"/>
      <c r="AJ911" s="114"/>
      <c r="AK911" s="114"/>
      <c r="AL911" s="114"/>
      <c r="AM911" s="114"/>
      <c r="AN911" s="114"/>
      <c r="AO911" s="114"/>
      <c r="AP911" s="114"/>
    </row>
    <row r="912" spans="1:42" ht="20.2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  <c r="AE912" s="114"/>
      <c r="AF912" s="114"/>
      <c r="AG912" s="114"/>
      <c r="AH912" s="114"/>
      <c r="AI912" s="114"/>
      <c r="AJ912" s="114"/>
      <c r="AK912" s="114"/>
      <c r="AL912" s="114"/>
      <c r="AM912" s="114"/>
      <c r="AN912" s="114"/>
      <c r="AO912" s="114"/>
      <c r="AP912" s="114"/>
    </row>
    <row r="913" spans="1:42" ht="20.2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  <c r="AE913" s="114"/>
      <c r="AF913" s="114"/>
      <c r="AG913" s="114"/>
      <c r="AH913" s="114"/>
      <c r="AI913" s="114"/>
      <c r="AJ913" s="114"/>
      <c r="AK913" s="114"/>
      <c r="AL913" s="114"/>
      <c r="AM913" s="114"/>
      <c r="AN913" s="114"/>
      <c r="AO913" s="114"/>
      <c r="AP913" s="114"/>
    </row>
    <row r="914" spans="1:42" ht="20.2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  <c r="AE914" s="114"/>
      <c r="AF914" s="114"/>
      <c r="AG914" s="114"/>
      <c r="AH914" s="114"/>
      <c r="AI914" s="114"/>
      <c r="AJ914" s="114"/>
      <c r="AK914" s="114"/>
      <c r="AL914" s="114"/>
      <c r="AM914" s="114"/>
      <c r="AN914" s="114"/>
      <c r="AO914" s="114"/>
      <c r="AP914" s="114"/>
    </row>
    <row r="915" spans="1:42" ht="20.2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  <c r="AE915" s="114"/>
      <c r="AF915" s="114"/>
      <c r="AG915" s="114"/>
      <c r="AH915" s="114"/>
      <c r="AI915" s="114"/>
      <c r="AJ915" s="114"/>
      <c r="AK915" s="114"/>
      <c r="AL915" s="114"/>
      <c r="AM915" s="114"/>
      <c r="AN915" s="114"/>
      <c r="AO915" s="114"/>
      <c r="AP915" s="114"/>
    </row>
    <row r="916" spans="1:42" ht="20.2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  <c r="AE916" s="114"/>
      <c r="AF916" s="114"/>
      <c r="AG916" s="114"/>
      <c r="AH916" s="114"/>
      <c r="AI916" s="114"/>
      <c r="AJ916" s="114"/>
      <c r="AK916" s="114"/>
      <c r="AL916" s="114"/>
      <c r="AM916" s="114"/>
      <c r="AN916" s="114"/>
      <c r="AO916" s="114"/>
      <c r="AP916" s="114"/>
    </row>
    <row r="917" spans="1:42" ht="20.2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  <c r="AE917" s="114"/>
      <c r="AF917" s="114"/>
      <c r="AG917" s="114"/>
      <c r="AH917" s="114"/>
      <c r="AI917" s="114"/>
      <c r="AJ917" s="114"/>
      <c r="AK917" s="114"/>
      <c r="AL917" s="114"/>
      <c r="AM917" s="114"/>
      <c r="AN917" s="114"/>
      <c r="AO917" s="114"/>
      <c r="AP917" s="114"/>
    </row>
    <row r="918" spans="1:42" ht="20.2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  <c r="AE918" s="114"/>
      <c r="AF918" s="114"/>
      <c r="AG918" s="114"/>
      <c r="AH918" s="114"/>
      <c r="AI918" s="114"/>
      <c r="AJ918" s="114"/>
      <c r="AK918" s="114"/>
      <c r="AL918" s="114"/>
      <c r="AM918" s="114"/>
      <c r="AN918" s="114"/>
      <c r="AO918" s="114"/>
      <c r="AP918" s="114"/>
    </row>
    <row r="919" spans="1:42" ht="20.2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  <c r="AE919" s="114"/>
      <c r="AF919" s="114"/>
      <c r="AG919" s="114"/>
      <c r="AH919" s="114"/>
      <c r="AI919" s="114"/>
      <c r="AJ919" s="114"/>
      <c r="AK919" s="114"/>
      <c r="AL919" s="114"/>
      <c r="AM919" s="114"/>
      <c r="AN919" s="114"/>
      <c r="AO919" s="114"/>
      <c r="AP919" s="114"/>
    </row>
    <row r="920" spans="1:42" ht="20.2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  <c r="AE920" s="114"/>
      <c r="AF920" s="114"/>
      <c r="AG920" s="114"/>
      <c r="AH920" s="114"/>
      <c r="AI920" s="114"/>
      <c r="AJ920" s="114"/>
      <c r="AK920" s="114"/>
      <c r="AL920" s="114"/>
      <c r="AM920" s="114"/>
      <c r="AN920" s="114"/>
      <c r="AO920" s="114"/>
      <c r="AP920" s="114"/>
    </row>
    <row r="921" spans="1:42" ht="20.2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  <c r="AE921" s="114"/>
      <c r="AF921" s="114"/>
      <c r="AG921" s="114"/>
      <c r="AH921" s="114"/>
      <c r="AI921" s="114"/>
      <c r="AJ921" s="114"/>
      <c r="AK921" s="114"/>
      <c r="AL921" s="114"/>
      <c r="AM921" s="114"/>
      <c r="AN921" s="114"/>
      <c r="AO921" s="114"/>
      <c r="AP921" s="114"/>
    </row>
    <row r="922" spans="1:42" ht="20.2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  <c r="AE922" s="114"/>
      <c r="AF922" s="114"/>
      <c r="AG922" s="114"/>
      <c r="AH922" s="114"/>
      <c r="AI922" s="114"/>
      <c r="AJ922" s="114"/>
      <c r="AK922" s="114"/>
      <c r="AL922" s="114"/>
      <c r="AM922" s="114"/>
      <c r="AN922" s="114"/>
      <c r="AO922" s="114"/>
      <c r="AP922" s="114"/>
    </row>
    <row r="923" spans="1:42" ht="20.2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  <c r="AE923" s="114"/>
      <c r="AF923" s="114"/>
      <c r="AG923" s="114"/>
      <c r="AH923" s="114"/>
      <c r="AI923" s="114"/>
      <c r="AJ923" s="114"/>
      <c r="AK923" s="114"/>
      <c r="AL923" s="114"/>
      <c r="AM923" s="114"/>
      <c r="AN923" s="114"/>
      <c r="AO923" s="114"/>
      <c r="AP923" s="114"/>
    </row>
    <row r="924" spans="1:42" ht="20.2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  <c r="AE924" s="114"/>
      <c r="AF924" s="114"/>
      <c r="AG924" s="114"/>
      <c r="AH924" s="114"/>
      <c r="AI924" s="114"/>
      <c r="AJ924" s="114"/>
      <c r="AK924" s="114"/>
      <c r="AL924" s="114"/>
      <c r="AM924" s="114"/>
      <c r="AN924" s="114"/>
      <c r="AO924" s="114"/>
      <c r="AP924" s="114"/>
    </row>
    <row r="925" spans="1:42" ht="20.2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  <c r="AE925" s="114"/>
      <c r="AF925" s="114"/>
      <c r="AG925" s="114"/>
      <c r="AH925" s="114"/>
      <c r="AI925" s="114"/>
      <c r="AJ925" s="114"/>
      <c r="AK925" s="114"/>
      <c r="AL925" s="114"/>
      <c r="AM925" s="114"/>
      <c r="AN925" s="114"/>
      <c r="AO925" s="114"/>
      <c r="AP925" s="114"/>
    </row>
    <row r="926" spans="1:42" ht="20.2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  <c r="AE926" s="114"/>
      <c r="AF926" s="114"/>
      <c r="AG926" s="114"/>
      <c r="AH926" s="114"/>
      <c r="AI926" s="114"/>
      <c r="AJ926" s="114"/>
      <c r="AK926" s="114"/>
      <c r="AL926" s="114"/>
      <c r="AM926" s="114"/>
      <c r="AN926" s="114"/>
      <c r="AO926" s="114"/>
      <c r="AP926" s="114"/>
    </row>
    <row r="927" spans="1:42" ht="20.2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  <c r="AE927" s="114"/>
      <c r="AF927" s="114"/>
      <c r="AG927" s="114"/>
      <c r="AH927" s="114"/>
      <c r="AI927" s="114"/>
      <c r="AJ927" s="114"/>
      <c r="AK927" s="114"/>
      <c r="AL927" s="114"/>
      <c r="AM927" s="114"/>
      <c r="AN927" s="114"/>
      <c r="AO927" s="114"/>
      <c r="AP927" s="114"/>
    </row>
    <row r="928" spans="1:42" ht="20.2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  <c r="AE928" s="114"/>
      <c r="AF928" s="114"/>
      <c r="AG928" s="114"/>
      <c r="AH928" s="114"/>
      <c r="AI928" s="114"/>
      <c r="AJ928" s="114"/>
      <c r="AK928" s="114"/>
      <c r="AL928" s="114"/>
      <c r="AM928" s="114"/>
      <c r="AN928" s="114"/>
      <c r="AO928" s="114"/>
      <c r="AP928" s="114"/>
    </row>
    <row r="929" spans="1:42" ht="20.2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  <c r="AE929" s="114"/>
      <c r="AF929" s="114"/>
      <c r="AG929" s="114"/>
      <c r="AH929" s="114"/>
      <c r="AI929" s="114"/>
      <c r="AJ929" s="114"/>
      <c r="AK929" s="114"/>
      <c r="AL929" s="114"/>
      <c r="AM929" s="114"/>
      <c r="AN929" s="114"/>
      <c r="AO929" s="114"/>
      <c r="AP929" s="114"/>
    </row>
    <row r="930" spans="1:42" ht="20.2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  <c r="AE930" s="114"/>
      <c r="AF930" s="114"/>
      <c r="AG930" s="114"/>
      <c r="AH930" s="114"/>
      <c r="AI930" s="114"/>
      <c r="AJ930" s="114"/>
      <c r="AK930" s="114"/>
      <c r="AL930" s="114"/>
      <c r="AM930" s="114"/>
      <c r="AN930" s="114"/>
      <c r="AO930" s="114"/>
      <c r="AP930" s="114"/>
    </row>
    <row r="931" spans="1:42" ht="20.2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  <c r="AE931" s="114"/>
      <c r="AF931" s="114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</row>
    <row r="932" spans="1:42" ht="20.2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  <c r="AE932" s="114"/>
      <c r="AF932" s="114"/>
      <c r="AG932" s="114"/>
      <c r="AH932" s="114"/>
      <c r="AI932" s="114"/>
      <c r="AJ932" s="114"/>
      <c r="AK932" s="114"/>
      <c r="AL932" s="114"/>
      <c r="AM932" s="114"/>
      <c r="AN932" s="114"/>
      <c r="AO932" s="114"/>
      <c r="AP932" s="114"/>
    </row>
    <row r="933" spans="1:42" ht="20.2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  <c r="AE933" s="114"/>
      <c r="AF933" s="114"/>
      <c r="AG933" s="114"/>
      <c r="AH933" s="114"/>
      <c r="AI933" s="114"/>
      <c r="AJ933" s="114"/>
      <c r="AK933" s="114"/>
      <c r="AL933" s="114"/>
      <c r="AM933" s="114"/>
      <c r="AN933" s="114"/>
      <c r="AO933" s="114"/>
      <c r="AP933" s="114"/>
    </row>
    <row r="934" spans="1:42" ht="20.2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  <c r="AE934" s="114"/>
      <c r="AF934" s="114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</row>
    <row r="935" spans="1:42" ht="20.2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  <c r="AE935" s="114"/>
      <c r="AF935" s="114"/>
      <c r="AG935" s="114"/>
      <c r="AH935" s="114"/>
      <c r="AI935" s="114"/>
      <c r="AJ935" s="114"/>
      <c r="AK935" s="114"/>
      <c r="AL935" s="114"/>
      <c r="AM935" s="114"/>
      <c r="AN935" s="114"/>
      <c r="AO935" s="114"/>
      <c r="AP935" s="114"/>
    </row>
    <row r="936" spans="1:42" ht="20.2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  <c r="AE936" s="114"/>
      <c r="AF936" s="114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</row>
    <row r="937" spans="1:42" ht="20.2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  <c r="AE937" s="114"/>
      <c r="AF937" s="114"/>
      <c r="AG937" s="114"/>
      <c r="AH937" s="114"/>
      <c r="AI937" s="114"/>
      <c r="AJ937" s="114"/>
      <c r="AK937" s="114"/>
      <c r="AL937" s="114"/>
      <c r="AM937" s="114"/>
      <c r="AN937" s="114"/>
      <c r="AO937" s="114"/>
      <c r="AP937" s="114"/>
    </row>
    <row r="938" spans="1:42" ht="20.2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  <c r="AE938" s="114"/>
      <c r="AF938" s="114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</row>
    <row r="939" spans="1:42" ht="20.2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  <c r="AE939" s="114"/>
      <c r="AF939" s="114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</row>
    <row r="940" spans="1:42" ht="20.2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  <c r="AE940" s="114"/>
      <c r="AF940" s="114"/>
      <c r="AG940" s="114"/>
      <c r="AH940" s="114"/>
      <c r="AI940" s="114"/>
      <c r="AJ940" s="114"/>
      <c r="AK940" s="114"/>
      <c r="AL940" s="114"/>
      <c r="AM940" s="114"/>
      <c r="AN940" s="114"/>
      <c r="AO940" s="114"/>
      <c r="AP940" s="114"/>
    </row>
    <row r="941" spans="1:42" ht="20.2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  <c r="AE941" s="114"/>
      <c r="AF941" s="114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</row>
    <row r="942" spans="1:42" ht="20.2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  <c r="AE942" s="114"/>
      <c r="AF942" s="114"/>
      <c r="AG942" s="114"/>
      <c r="AH942" s="114"/>
      <c r="AI942" s="114"/>
      <c r="AJ942" s="114"/>
      <c r="AK942" s="114"/>
      <c r="AL942" s="114"/>
      <c r="AM942" s="114"/>
      <c r="AN942" s="114"/>
      <c r="AO942" s="114"/>
      <c r="AP942" s="114"/>
    </row>
    <row r="943" spans="1:42" ht="20.2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  <c r="AE943" s="114"/>
      <c r="AF943" s="114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</row>
    <row r="944" spans="1:42" ht="20.2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  <c r="AE944" s="114"/>
      <c r="AF944" s="114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</row>
    <row r="945" spans="1:42" ht="20.2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  <c r="AE945" s="114"/>
      <c r="AF945" s="114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</row>
    <row r="946" spans="1:42" ht="20.2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  <c r="AE946" s="114"/>
      <c r="AF946" s="114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</row>
    <row r="947" spans="1:42" ht="20.2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  <c r="AE947" s="114"/>
      <c r="AF947" s="114"/>
      <c r="AG947" s="114"/>
      <c r="AH947" s="114"/>
      <c r="AI947" s="114"/>
      <c r="AJ947" s="114"/>
      <c r="AK947" s="114"/>
      <c r="AL947" s="114"/>
      <c r="AM947" s="114"/>
      <c r="AN947" s="114"/>
      <c r="AO947" s="114"/>
      <c r="AP947" s="114"/>
    </row>
    <row r="948" spans="1:42" ht="20.2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  <c r="AE948" s="114"/>
      <c r="AF948" s="114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</row>
    <row r="949" spans="1:42" ht="20.2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  <c r="AE949" s="114"/>
      <c r="AF949" s="114"/>
      <c r="AG949" s="114"/>
      <c r="AH949" s="114"/>
      <c r="AI949" s="114"/>
      <c r="AJ949" s="114"/>
      <c r="AK949" s="114"/>
      <c r="AL949" s="114"/>
      <c r="AM949" s="114"/>
      <c r="AN949" s="114"/>
      <c r="AO949" s="114"/>
      <c r="AP949" s="114"/>
    </row>
    <row r="950" spans="1:42" ht="20.2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  <c r="AE950" s="114"/>
      <c r="AF950" s="114"/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</row>
    <row r="951" spans="1:42" ht="20.2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  <c r="AE951" s="114"/>
      <c r="AF951" s="114"/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</row>
    <row r="952" spans="1:42" ht="20.2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  <c r="AE952" s="114"/>
      <c r="AF952" s="114"/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</row>
    <row r="953" spans="1:42" ht="20.2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  <c r="AE953" s="114"/>
      <c r="AF953" s="114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</row>
    <row r="954" spans="1:42" ht="20.2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  <c r="AE954" s="114"/>
      <c r="AF954" s="114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</row>
    <row r="955" spans="1:42" ht="20.2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  <c r="AE955" s="114"/>
      <c r="AF955" s="114"/>
      <c r="AG955" s="114"/>
      <c r="AH955" s="114"/>
      <c r="AI955" s="114"/>
      <c r="AJ955" s="114"/>
      <c r="AK955" s="114"/>
      <c r="AL955" s="114"/>
      <c r="AM955" s="114"/>
      <c r="AN955" s="114"/>
      <c r="AO955" s="114"/>
      <c r="AP955" s="114"/>
    </row>
    <row r="956" spans="1:42" ht="20.2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  <c r="AE956" s="114"/>
      <c r="AF956" s="114"/>
      <c r="AG956" s="114"/>
      <c r="AH956" s="114"/>
      <c r="AI956" s="114"/>
      <c r="AJ956" s="114"/>
      <c r="AK956" s="114"/>
      <c r="AL956" s="114"/>
      <c r="AM956" s="114"/>
      <c r="AN956" s="114"/>
      <c r="AO956" s="114"/>
      <c r="AP956" s="114"/>
    </row>
    <row r="957" spans="1:42" ht="20.2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  <c r="AE957" s="114"/>
      <c r="AF957" s="114"/>
      <c r="AG957" s="114"/>
      <c r="AH957" s="114"/>
      <c r="AI957" s="114"/>
      <c r="AJ957" s="114"/>
      <c r="AK957" s="114"/>
      <c r="AL957" s="114"/>
      <c r="AM957" s="114"/>
      <c r="AN957" s="114"/>
      <c r="AO957" s="114"/>
      <c r="AP957" s="114"/>
    </row>
    <row r="958" spans="1:42" ht="20.2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  <c r="AE958" s="114"/>
      <c r="AF958" s="114"/>
      <c r="AG958" s="114"/>
      <c r="AH958" s="114"/>
      <c r="AI958" s="114"/>
      <c r="AJ958" s="114"/>
      <c r="AK958" s="114"/>
      <c r="AL958" s="114"/>
      <c r="AM958" s="114"/>
      <c r="AN958" s="114"/>
      <c r="AO958" s="114"/>
      <c r="AP958" s="114"/>
    </row>
    <row r="959" spans="1:42" ht="20.2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  <c r="AE959" s="114"/>
      <c r="AF959" s="114"/>
      <c r="AG959" s="114"/>
      <c r="AH959" s="114"/>
      <c r="AI959" s="114"/>
      <c r="AJ959" s="114"/>
      <c r="AK959" s="114"/>
      <c r="AL959" s="114"/>
      <c r="AM959" s="114"/>
      <c r="AN959" s="114"/>
      <c r="AO959" s="114"/>
      <c r="AP959" s="114"/>
    </row>
    <row r="960" spans="1:42" ht="20.2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  <c r="AE960" s="114"/>
      <c r="AF960" s="114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</row>
    <row r="961" spans="1:42" ht="20.2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  <c r="AE961" s="114"/>
      <c r="AF961" s="114"/>
      <c r="AG961" s="114"/>
      <c r="AH961" s="114"/>
      <c r="AI961" s="114"/>
      <c r="AJ961" s="114"/>
      <c r="AK961" s="114"/>
      <c r="AL961" s="114"/>
      <c r="AM961" s="114"/>
      <c r="AN961" s="114"/>
      <c r="AO961" s="114"/>
      <c r="AP961" s="114"/>
    </row>
    <row r="962" spans="1:42" ht="20.2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  <c r="AE962" s="114"/>
      <c r="AF962" s="114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</row>
    <row r="963" spans="1:42" ht="20.2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  <c r="AE963" s="114"/>
      <c r="AF963" s="114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</row>
    <row r="964" spans="1:42" ht="20.2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  <c r="AE964" s="114"/>
      <c r="AF964" s="114"/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</row>
    <row r="965" spans="1:42" ht="20.2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  <c r="AE965" s="114"/>
      <c r="AF965" s="114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</row>
    <row r="966" spans="1:42" ht="20.2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  <c r="AE966" s="114"/>
      <c r="AF966" s="114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</row>
    <row r="967" spans="1:42" ht="20.2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  <c r="AE967" s="114"/>
      <c r="AF967" s="114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</row>
    <row r="968" spans="1:42" ht="20.2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  <c r="AE968" s="114"/>
      <c r="AF968" s="114"/>
      <c r="AG968" s="114"/>
      <c r="AH968" s="114"/>
      <c r="AI968" s="114"/>
      <c r="AJ968" s="114"/>
      <c r="AK968" s="114"/>
      <c r="AL968" s="114"/>
      <c r="AM968" s="114"/>
      <c r="AN968" s="114"/>
      <c r="AO968" s="114"/>
      <c r="AP968" s="114"/>
    </row>
    <row r="969" spans="1:42" ht="20.2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  <c r="AE969" s="114"/>
      <c r="AF969" s="114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</row>
    <row r="970" spans="1:42" ht="20.2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  <c r="AE970" s="114"/>
      <c r="AF970" s="114"/>
      <c r="AG970" s="114"/>
      <c r="AH970" s="114"/>
      <c r="AI970" s="114"/>
      <c r="AJ970" s="114"/>
      <c r="AK970" s="114"/>
      <c r="AL970" s="114"/>
      <c r="AM970" s="114"/>
      <c r="AN970" s="114"/>
      <c r="AO970" s="114"/>
      <c r="AP970" s="114"/>
    </row>
    <row r="971" spans="1:42" ht="20.2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  <c r="AE971" s="114"/>
      <c r="AF971" s="114"/>
      <c r="AG971" s="114"/>
      <c r="AH971" s="114"/>
      <c r="AI971" s="114"/>
      <c r="AJ971" s="114"/>
      <c r="AK971" s="114"/>
      <c r="AL971" s="114"/>
      <c r="AM971" s="114"/>
      <c r="AN971" s="114"/>
      <c r="AO971" s="114"/>
      <c r="AP971" s="114"/>
    </row>
    <row r="972" spans="1:42" ht="20.2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  <c r="AE972" s="114"/>
      <c r="AF972" s="114"/>
      <c r="AG972" s="114"/>
      <c r="AH972" s="114"/>
      <c r="AI972" s="114"/>
      <c r="AJ972" s="114"/>
      <c r="AK972" s="114"/>
      <c r="AL972" s="114"/>
      <c r="AM972" s="114"/>
      <c r="AN972" s="114"/>
      <c r="AO972" s="114"/>
      <c r="AP972" s="114"/>
    </row>
    <row r="973" spans="1:42" ht="20.2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  <c r="AE973" s="114"/>
      <c r="AF973" s="114"/>
      <c r="AG973" s="114"/>
      <c r="AH973" s="114"/>
      <c r="AI973" s="114"/>
      <c r="AJ973" s="114"/>
      <c r="AK973" s="114"/>
      <c r="AL973" s="114"/>
      <c r="AM973" s="114"/>
      <c r="AN973" s="114"/>
      <c r="AO973" s="114"/>
      <c r="AP973" s="114"/>
    </row>
    <row r="974" spans="1:42" ht="20.2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  <c r="AE974" s="114"/>
      <c r="AF974" s="114"/>
      <c r="AG974" s="114"/>
      <c r="AH974" s="114"/>
      <c r="AI974" s="114"/>
      <c r="AJ974" s="114"/>
      <c r="AK974" s="114"/>
      <c r="AL974" s="114"/>
      <c r="AM974" s="114"/>
      <c r="AN974" s="114"/>
      <c r="AO974" s="114"/>
      <c r="AP974" s="114"/>
    </row>
    <row r="975" spans="1:42" ht="20.2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  <c r="AE975" s="114"/>
      <c r="AF975" s="114"/>
      <c r="AG975" s="114"/>
      <c r="AH975" s="114"/>
      <c r="AI975" s="114"/>
      <c r="AJ975" s="114"/>
      <c r="AK975" s="114"/>
      <c r="AL975" s="114"/>
      <c r="AM975" s="114"/>
      <c r="AN975" s="114"/>
      <c r="AO975" s="114"/>
      <c r="AP975" s="114"/>
    </row>
    <row r="976" spans="1:42" ht="20.2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  <c r="AE976" s="114"/>
      <c r="AF976" s="114"/>
      <c r="AG976" s="114"/>
      <c r="AH976" s="114"/>
      <c r="AI976" s="114"/>
      <c r="AJ976" s="114"/>
      <c r="AK976" s="114"/>
      <c r="AL976" s="114"/>
      <c r="AM976" s="114"/>
      <c r="AN976" s="114"/>
      <c r="AO976" s="114"/>
      <c r="AP976" s="114"/>
    </row>
    <row r="977" spans="1:42" ht="20.2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  <c r="AE977" s="114"/>
      <c r="AF977" s="114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</row>
    <row r="978" spans="1:42" ht="20.2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  <c r="AE978" s="114"/>
      <c r="AF978" s="114"/>
      <c r="AG978" s="114"/>
      <c r="AH978" s="114"/>
      <c r="AI978" s="114"/>
      <c r="AJ978" s="114"/>
      <c r="AK978" s="114"/>
      <c r="AL978" s="114"/>
      <c r="AM978" s="114"/>
      <c r="AN978" s="114"/>
      <c r="AO978" s="114"/>
      <c r="AP978" s="114"/>
    </row>
    <row r="979" spans="1:42" ht="20.2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  <c r="AE979" s="114"/>
      <c r="AF979" s="114"/>
      <c r="AG979" s="114"/>
      <c r="AH979" s="114"/>
      <c r="AI979" s="114"/>
      <c r="AJ979" s="114"/>
      <c r="AK979" s="114"/>
      <c r="AL979" s="114"/>
      <c r="AM979" s="114"/>
      <c r="AN979" s="114"/>
      <c r="AO979" s="114"/>
      <c r="AP979" s="114"/>
    </row>
    <row r="980" spans="1:42" ht="20.2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  <c r="AE980" s="114"/>
      <c r="AF980" s="114"/>
      <c r="AG980" s="114"/>
      <c r="AH980" s="114"/>
      <c r="AI980" s="114"/>
      <c r="AJ980" s="114"/>
      <c r="AK980" s="114"/>
      <c r="AL980" s="114"/>
      <c r="AM980" s="114"/>
      <c r="AN980" s="114"/>
      <c r="AO980" s="114"/>
      <c r="AP980" s="114"/>
    </row>
    <row r="981" spans="1:42" ht="20.2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  <c r="AE981" s="114"/>
      <c r="AF981" s="114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</row>
    <row r="982" spans="1:42" ht="20.2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  <c r="AE982" s="114"/>
      <c r="AF982" s="114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</row>
    <row r="983" spans="1:42" ht="20.2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  <c r="AE983" s="114"/>
      <c r="AF983" s="114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</row>
    <row r="984" spans="1:42" ht="20.2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  <c r="AE984" s="114"/>
      <c r="AF984" s="114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</row>
    <row r="985" spans="1:42" ht="20.2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</row>
    <row r="986" spans="1:42" ht="20.2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  <c r="AE986" s="114"/>
      <c r="AF986" s="114"/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</row>
    <row r="987" spans="1:42" ht="20.2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  <c r="AE987" s="114"/>
      <c r="AF987" s="114"/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</row>
    <row r="988" spans="1:42" ht="20.2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  <c r="AE988" s="114"/>
      <c r="AF988" s="114"/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</row>
    <row r="989" spans="1:42" ht="20.2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  <c r="AE989" s="114"/>
      <c r="AF989" s="114"/>
      <c r="AG989" s="114"/>
      <c r="AH989" s="114"/>
      <c r="AI989" s="114"/>
      <c r="AJ989" s="114"/>
      <c r="AK989" s="114"/>
      <c r="AL989" s="114"/>
      <c r="AM989" s="114"/>
      <c r="AN989" s="114"/>
      <c r="AO989" s="114"/>
      <c r="AP989" s="114"/>
    </row>
    <row r="990" spans="1:42" ht="20.2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  <c r="AE990" s="114"/>
      <c r="AF990" s="114"/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</row>
    <row r="991" spans="1:42" ht="20.2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  <c r="AE991" s="114"/>
      <c r="AF991" s="114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</row>
    <row r="992" spans="1:42" ht="20.2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  <c r="AE992" s="114"/>
      <c r="AF992" s="114"/>
      <c r="AG992" s="114"/>
      <c r="AH992" s="114"/>
      <c r="AI992" s="114"/>
      <c r="AJ992" s="114"/>
      <c r="AK992" s="114"/>
      <c r="AL992" s="114"/>
      <c r="AM992" s="114"/>
      <c r="AN992" s="114"/>
      <c r="AO992" s="114"/>
      <c r="AP992" s="114"/>
    </row>
    <row r="993" spans="1:42" ht="20.2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  <c r="AE993" s="114"/>
      <c r="AF993" s="114"/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</row>
    <row r="994" spans="1:42" ht="20.2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  <c r="AE994" s="114"/>
      <c r="AF994" s="114"/>
      <c r="AG994" s="114"/>
      <c r="AH994" s="114"/>
      <c r="AI994" s="114"/>
      <c r="AJ994" s="114"/>
      <c r="AK994" s="114"/>
      <c r="AL994" s="114"/>
      <c r="AM994" s="114"/>
      <c r="AN994" s="114"/>
      <c r="AO994" s="114"/>
      <c r="AP994" s="114"/>
    </row>
    <row r="995" spans="1:42" ht="20.2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  <c r="AE995" s="114"/>
      <c r="AF995" s="114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</row>
    <row r="996" spans="1:42" ht="20.2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  <c r="AE996" s="114"/>
      <c r="AF996" s="114"/>
      <c r="AG996" s="114"/>
      <c r="AH996" s="114"/>
      <c r="AI996" s="114"/>
      <c r="AJ996" s="114"/>
      <c r="AK996" s="114"/>
      <c r="AL996" s="114"/>
      <c r="AM996" s="114"/>
      <c r="AN996" s="114"/>
      <c r="AO996" s="114"/>
      <c r="AP996" s="114"/>
    </row>
    <row r="997" spans="1:42" ht="20.2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  <c r="AE997" s="114"/>
      <c r="AF997" s="114"/>
      <c r="AG997" s="114"/>
      <c r="AH997" s="114"/>
      <c r="AI997" s="114"/>
      <c r="AJ997" s="114"/>
      <c r="AK997" s="114"/>
      <c r="AL997" s="114"/>
      <c r="AM997" s="114"/>
      <c r="AN997" s="114"/>
      <c r="AO997" s="114"/>
      <c r="AP997" s="114"/>
    </row>
    <row r="998" spans="1:42" ht="20.2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  <c r="AE998" s="114"/>
      <c r="AF998" s="114"/>
      <c r="AG998" s="114"/>
      <c r="AH998" s="114"/>
      <c r="AI998" s="114"/>
      <c r="AJ998" s="114"/>
      <c r="AK998" s="114"/>
      <c r="AL998" s="114"/>
      <c r="AM998" s="114"/>
      <c r="AN998" s="114"/>
      <c r="AO998" s="114"/>
      <c r="AP998" s="114"/>
    </row>
    <row r="999" spans="1:42" ht="20.2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  <c r="AE999" s="114"/>
      <c r="AF999" s="114"/>
      <c r="AG999" s="114"/>
      <c r="AH999" s="114"/>
      <c r="AI999" s="114"/>
      <c r="AJ999" s="114"/>
      <c r="AK999" s="114"/>
      <c r="AL999" s="114"/>
      <c r="AM999" s="114"/>
      <c r="AN999" s="114"/>
      <c r="AO999" s="114"/>
      <c r="AP999" s="114"/>
    </row>
    <row r="1000" spans="1:42" ht="20.2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  <c r="AE1000" s="114"/>
      <c r="AF1000" s="114"/>
      <c r="AG1000" s="114"/>
      <c r="AH1000" s="114"/>
      <c r="AI1000" s="114"/>
      <c r="AJ1000" s="114"/>
      <c r="AK1000" s="114"/>
      <c r="AL1000" s="114"/>
      <c r="AM1000" s="114"/>
      <c r="AN1000" s="114"/>
      <c r="AO1000" s="114"/>
      <c r="AP1000" s="114"/>
    </row>
  </sheetData>
  <autoFilter ref="A2:AN476">
    <filterColumn colId="24">
      <filters blank="1">
        <filter val="a_bahu@hotmail.com"/>
        <filter val="abrownjosafat@hotmail.com"/>
        <filter val="ahmadatassi@hotmail.com"/>
        <filter val="ajrutkowski@gmail.com"/>
        <filter val="ajziegert@yahoo.com"/>
        <filter val="alisajohnson.md@gmail.com"/>
        <filter val="amoli99@hotmail.com"/>
        <filter val="amreddy1@earthlink.net"/>
        <filter val="andrealundeen@hotmail.com/andrea.lundeen@gmail.com"/>
        <filter val="andrew.sundblad@gmail.com"/>
        <filter val="anilarat@hotmail.com"/>
        <filter val="apaulmeier@yahoo.com"/>
        <filter val="arnold.cheung@gmail.com"/>
        <filter val="bap4jc@sio.midco.net"/>
        <filter val="berginjt@gmail.com"/>
        <filter val="bgilloon@gmail.com"/>
        <filter val="bilalahmed@msn.com"/>
        <filter val="billhession@hotmail.com"/>
        <filter val="bjohnson@cirarad.com"/>
        <filter val="boyettest@yahoo.com"/>
        <filter val="buckkap@yahoo.com"/>
        <filter val="ccduffek@gmail.com"/>
        <filter val="chemdoc2@msn.com"/>
        <filter val="chris@buchach.com"/>
        <filter val="cjboyce@gmail.com"/>
        <filter val="cmatgerd@gmail.com"/>
        <filter val="coburnmark@hotmail.com"/>
        <filter val="cpartington@radiologydocs.com"/>
        <filter val="csirlin@uscd.edu"/>
        <filter val="Cstrickland25@gmail.com"/>
        <filter val="dandswood@gvtc.com"/>
        <filter val="danielmickelson@cableone.net"/>
        <filter val="dave.sonntag@gmail.com"/>
        <filter val="davidandbianca@ibm.net"/>
        <filter val="davidnathan@hotmail.com"/>
        <filter val="davisonrob@hotmail.com"/>
        <filter val="dbean629@gmail.com"/>
        <filter val="dfrecentese@stpaulrad.com"/>
        <filter val="dgakselrod@hotmail.com"/>
        <filter val="djgacetta@gmail.com"/>
        <filter val="dkhsma@aol.com"/>
        <filter val="dlum.md@gmail.com, dp_lum@yahoo.com"/>
        <filter val="dmoe55@hotmail.com"/>
        <filter val="dougkitchin@gmail.com"/>
        <filter val="douglas@nb.net"/>
        <filter val="dpeterson@endocare.com"/>
        <filter val="dr.jahuja@gmail.com"/>
        <filter val="dr.meghan@gmail.com"/>
        <filter val="dr_djmart@yahoo.com"/>
        <filter val="Dr_sangeeta_srivastava@yahoo.com"/>
        <filter val="drbjellison@yahoo.com"/>
        <filter val="drhgould@aol.com"/>
        <filter val="drraymondtu@aol.com"/>
        <filter val="drusinak@gmail.com"/>
        <filter val="dstallard@kc.rr.com"/>
        <filter val="ecubin@gmail.com"/>
        <filter val="emcveigh@jhu.edu"/>
        <filter val="emericksonmd@gmail.com"/>
        <filter val="emr80@yahoo.com"/>
        <filter val="eobadina@hotmail.com"/>
        <filter val="ericmonat@hotmail.com"/>
        <filter val="fawad.shaheen@gmail.com"/>
        <filter val="foss@uab.edu"/>
        <filter val="frankkalmar@comcast.net"/>
        <filter val="ghillman@comcast.net"/>
        <filter val="gmoral@aol.com"/>
        <filter val="gnbrooks@live.com"/>
        <filter val="gohorns@bellsouth.net"/>
        <filter val="graylake2@yahoo.com"/>
        <filter val="Gregory.Petermann@haw.tamc.amedd.army.mil"/>
        <filter val="husain_hamid@yahoo.com"/>
        <filter val="hustonDO@gmail.com"/>
        <filter val="hwebb1@gmail.com"/>
        <filter val="hwhite@neo.rr.com"/>
        <filter val="isproat@new.rr.com"/>
        <filter val="jahanson20@gmail.com"/>
        <filter val="jamesboyum@gmail.com"/>
        <filter val="jameskinsellamd@gmail.com"/>
        <filter val="jedynaka@gmail.com"/>
        <filter val="jeffnackos@gmail.com"/>
        <filter val="jeffrey.weinreb@yale.edu"/>
        <filter val="jeffreystanczak@hotmail.com"/>
        <filter val="jennifer.r.mcevoy@gmail.com"/>
        <filter val="jenningsjon@yahoo.com"/>
        <filter val="jenochsner@yahoo.com"/>
        <filter val="jeremymccue@hotmail.com"/>
        <filter val="jjhebert41@hotmail.com"/>
        <filter val="jklein81@gmail.com"/>
        <filter val="jkuoc4@hotmail.com"/>
        <filter val="jmgurney@me.com"/>
        <filter val="jmitby@yahoo.com"/>
        <filter val="jmriherd@hotmail.com"/>
        <filter val="jmu528@aol.com"/>
        <filter val="jmwagner74@yahoo.com"/>
        <filter val="joachim.wagner@vivantes.de"/>
        <filter val="joehgts@gmail.com"/>
        <filter val="johangj@yahoo.no"/>
        <filter val="johnbuczyna@yahoo.com"/>
        <filter val="jonathan.w.currie@gmail.com"/>
        <filter val="jonglazermd@yahoo.com"/>
        <filter val="jonkwood@yahoo.com"/>
        <filter val="jonsehrhardt@yahoo.com"/>
        <filter val="josephsackett@aol.com"/>
        <filter val="joshua.huff@sbcglobal.net"/>
        <filter val="josingha@yahoo.com"/>
        <filter val="jpcousins@yahoo.com"/>
        <filter val="jperlii@yahoo.com"/>
        <filter val="jsmick@new.rr.com"/>
        <filter val="jt.helvey1@gmail.com"/>
        <filter val="jthomas7@gmail.com"/>
        <filter val="jtzar@mac.com"/>
        <filter val="julieruma@hotmail.com"/>
        <filter val="karinhoeg@gmail.com, karinhoeg@hotmail.com"/>
        <filter val="karolyndavidson@gmail.com"/>
        <filter val="kendra.s.hain@gmail.com"/>
        <filter val="kevenchen08@gmail.com"/>
        <filter val="khense@aol.com"/>
        <filter val="kmfahey1@gmail.com"/>
        <filter val="kmohajer@gmail.com"/>
        <filter val="kriscarlapillai@yahoo.com"/>
        <filter val="kurt_simpson@hotmail.com"/>
        <filter val="kziegel@gmail.com"/>
        <filter val="leif.jensen@gmail.com"/>
        <filter val="lesliej11@yahoo.com"/>
        <filter val="LHoagland@evvrad.com"/>
        <filter val="loumary@charter.net"/>
        <filter val="lphtahoe@yahoo.com"/>
        <filter val="lukesewall@hotmail.com"/>
        <filter val="macatol@hotmail.com"/>
        <filter val="mattbacker@gmail.com"/>
        <filter val="matthew.nett@gmail.com"/>
        <filter val="mdcowboy1@hotmail.com"/>
        <filter val="mepeter1@wisc.edu"/>
        <filter val="merayan6@gmail.com"/>
        <filter val="mhbechtel@hotmail.com"/>
        <filter val="mikalabrinkman@yahoo.com"/>
        <filter val="mikeobrien33@gmail.com"/>
        <filter val="mlsimard@gmail.com"/>
        <filter val="mmalnor@yahoo.com"/>
        <filter val="mmcnally@alumni.mcw.edu"/>
        <filter val="mriphoton@aol.com"/>
        <filter val="mrschuster117@hotmail.com"/>
        <filter val="msarosi@comcast.net"/>
        <filter val="mtdolar@yahoo.com"/>
        <filter val="muehlec@gmail.com"/>
        <filter val="n_cantrell@hotmail.com"/>
        <filter val="naidu.sailen@may.edu"/>
        <filter val="Nailaqazi@gmail.com"/>
        <filter val="nalsheik1@yahoo.com"/>
        <filter val="namedul@gmail.com"/>
        <filter val="nbhargav1@yahoo.com"/>
        <filter val="ndurick@gmail.com, ndurick@yahoo.com"/>
        <filter val="nstephani@gmail.com"/>
        <filter val="nz1518@hotmail.com"/>
        <filter val="nzarvan@hotmail.com"/>
        <filter val="olson.erik@ymail.com"/>
        <filter val="pandbvance@hotmail.com"/>
        <filter val="paul.john.lee@gmail.com"/>
        <filter val="pcanaday@creighton.edu, pcanaday2@gmail.com"/>
        <filter val="Petermed@hotmail.com"/>
        <filter val="philipralbert@gmail.com"/>
        <filter val="pho@ee.wustl.edu"/>
        <filter val="pinchfo@yahoo.com/pinchco@yahoo.com"/>
        <filter val="pjburke131@yahoo.com"/>
        <filter val="pkesava65@hotmail.com"/>
        <filter val="prkeller@hotmail.com"/>
        <filter val="prsmith@comcast.net"/>
        <filter val="pschristy@yahoo.com"/>
        <filter val="pstanto@gmail.com"/>
        <filter val="qknowlton@gmail.com"/>
        <filter val="radhainampudi@yahoo.com"/>
        <filter val="rajyarlagadda@gmail.com"/>
        <filter val="redlunate@gmail.com"/>
        <filter val="rellis@norm.dpo.uab.edu"/>
        <filter val="rfrayne@dcns.ucalgary.ca"/>
        <filter val="risa.todd@marshfieldclinic.org"/>
        <filter val="rmusack1@verizon.net"/>
        <filter val="robapollock@gmail.com"/>
        <filter val="roggie1@charter.net"/>
        <filter val="romary@radiology.northwestern.edu"/>
        <filter val="rsmyth8492@aol.com"/>
        <filter val="rtambeaux@new.rr.com"/>
        <filter val="runyanbr@gmail.com"/>
        <filter val="rwg395@yahoo.com"/>
        <filter val="ryanmeiners@gmail.com"/>
        <filter val="s_j_michel@yahoo.com"/>
        <filter val="saima_amer@yahoo.com"/>
        <filter val="sally.mckinnon@gmail.com"/>
        <filter val="SamSuleimanmd@aol.com"/>
        <filter val="sanchez@alumni.uchicago.edu"/>
        <filter val="sara.rademacher@gmail.com"/>
        <filter val="schroederp@juno.com"/>
        <filter val="scott.sking.king@gmail.com"/>
        <filter val="scottsidney@hotmail.com"/>
        <filter val="shannon@mgh-ita.org"/>
        <filter val="shelbyfishback@gmail.com"/>
        <filter val="shelleyayoob@hotmail.com"/>
        <filter val="sinarad@gmail.com"/>
        <filter val="sis2shs@yahoo.com"/>
        <filter val="skshannahan@gmail.com"/>
        <filter val="smwise79@gmail.com"/>
        <filter val="sokrad@aol.com"/>
        <filter val="stacy.oconnor@gmail.com"/>
        <filter val="stephen.quinet@gmail.com"/>
        <filter val="sweiss1@twcny.rr.com"/>
        <filter val="tangwingkin2000@gmail.com"/>
        <filter val="tcw3@me.com"/>
        <filter val="tedshinners@hotmail.com"/>
        <filter val="tennisrad@gmail.com"/>
        <filter val="Theodora.nemeth@gmail.com"/>
        <filter val="toddkennell@mac.com"/>
        <filter val="tonyshadid@gmail.com"/>
        <filter val="trpeebles@pol.net"/>
        <filter val="trrmont@gmail.com"/>
        <filter val="tseline@new.rr.com"/>
        <filter val="ullrickmd@yahoo.com"/>
        <filter val="vaishalilafita@yahoo.com"/>
        <filter val="vanessahardinbranch@gmail.com"/>
        <filter val="vazirani@hotmail.com"/>
        <filter val="vschrein@rcn.com"/>
        <filter val="vunguyen@aol.com"/>
        <filter val="wdbrown@mcw.edu"/>
        <filter val="wdlewis@st-claire.org"/>
        <filter val="winifreddunbar@gmail.com"/>
        <filter val="wongjh@aol.com"/>
        <filter val="wworrison@gmail.com"/>
        <filter val="xraymd64@hotmail.com"/>
        <filter val="xray-vision@hotmail.com"/>
        <filter val="ykikuchi@kameda.jp"/>
        <filter val="yugracezeng@gmail.com"/>
      </filters>
    </filterColumn>
  </autoFilter>
  <mergeCells count="6">
    <mergeCell ref="D1:F1"/>
    <mergeCell ref="K1:U1"/>
    <mergeCell ref="V1:AE1"/>
    <mergeCell ref="AF1:AJ1"/>
    <mergeCell ref="AK1:AN1"/>
    <mergeCell ref="G1:J1"/>
  </mergeCells>
  <hyperlinks>
    <hyperlink ref="AK15" r:id="rId1"/>
    <hyperlink ref="AO29" r:id="rId2"/>
    <hyperlink ref="AO120" r:id="rId3"/>
    <hyperlink ref="AO154" r:id="rId4"/>
    <hyperlink ref="AO162" r:id="rId5"/>
    <hyperlink ref="AO165" r:id="rId6"/>
    <hyperlink ref="X189" r:id="rId7"/>
    <hyperlink ref="AO212" r:id="rId8"/>
    <hyperlink ref="AO231" r:id="rId9"/>
    <hyperlink ref="X249" r:id="rId10"/>
    <hyperlink ref="Y296" r:id="rId11"/>
    <hyperlink ref="Y310" r:id="rId12"/>
    <hyperlink ref="AO346" r:id="rId13"/>
    <hyperlink ref="X373" r:id="rId14"/>
    <hyperlink ref="AO398" r:id="rId15"/>
    <hyperlink ref="AO467" r:id="rId16"/>
  </hyperlinks>
  <pageMargins left="0" right="0" top="0" bottom="0" header="0" footer="0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/>
  <cols>
    <col min="1" max="1" width="13.140625" customWidth="1"/>
    <col min="2" max="3" width="10.140625" customWidth="1"/>
    <col min="4" max="13" width="8.7109375" customWidth="1"/>
    <col min="14" max="14" width="54.7109375" customWidth="1"/>
    <col min="15" max="26" width="8.7109375" customWidth="1"/>
  </cols>
  <sheetData>
    <row r="1" spans="1:26" ht="12.75" customHeight="1">
      <c r="A1" s="114" t="s">
        <v>13</v>
      </c>
      <c r="B1" s="114" t="s">
        <v>15</v>
      </c>
      <c r="C1" s="114" t="s">
        <v>2895</v>
      </c>
      <c r="D1" s="114" t="s">
        <v>2896</v>
      </c>
      <c r="E1" s="114" t="s">
        <v>2897</v>
      </c>
      <c r="F1" s="114" t="s">
        <v>2898</v>
      </c>
      <c r="G1" s="114" t="s">
        <v>2899</v>
      </c>
      <c r="H1" s="114" t="s">
        <v>2900</v>
      </c>
      <c r="I1" s="114" t="s">
        <v>2901</v>
      </c>
      <c r="N1" s="114"/>
    </row>
    <row r="2" spans="1:26" ht="12.75" customHeigh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2.75" customHeight="1">
      <c r="A3" s="114"/>
      <c r="B3" s="114"/>
      <c r="C3" s="114"/>
      <c r="N3" s="114" t="s">
        <v>2902</v>
      </c>
    </row>
    <row r="4" spans="1:26" ht="12.75" customHeight="1">
      <c r="A4" s="114"/>
      <c r="B4" s="114"/>
      <c r="C4" s="114"/>
      <c r="N4" s="114" t="s">
        <v>2903</v>
      </c>
    </row>
    <row r="5" spans="1:26" ht="12.75" customHeight="1">
      <c r="A5" s="114"/>
      <c r="B5" s="114"/>
      <c r="C5" s="114"/>
      <c r="N5" s="114"/>
    </row>
    <row r="6" spans="1:26" ht="12.75" customHeight="1">
      <c r="A6" s="114"/>
      <c r="B6" s="114"/>
      <c r="C6" s="114"/>
      <c r="N6" s="114"/>
    </row>
    <row r="7" spans="1:26" ht="12.75" customHeight="1">
      <c r="A7" s="114"/>
      <c r="B7" s="114"/>
      <c r="C7" s="114"/>
      <c r="N7" s="114"/>
    </row>
    <row r="8" spans="1:26" ht="12.75" customHeight="1">
      <c r="A8" s="114"/>
      <c r="B8" s="114"/>
      <c r="C8" s="114"/>
      <c r="N8" s="114"/>
    </row>
    <row r="9" spans="1:26" ht="12.75" customHeight="1">
      <c r="A9" s="114"/>
      <c r="B9" s="114"/>
      <c r="C9" s="114"/>
      <c r="N9" s="114"/>
    </row>
    <row r="10" spans="1:26" ht="12.75" customHeight="1">
      <c r="A10" s="114"/>
      <c r="B10" s="114"/>
      <c r="C10" s="114"/>
      <c r="N10" s="114"/>
    </row>
    <row r="11" spans="1:26" ht="12.75" customHeight="1">
      <c r="A11" s="114"/>
      <c r="B11" s="114"/>
      <c r="C11" s="114"/>
      <c r="N11" s="114"/>
    </row>
    <row r="12" spans="1:26" ht="12.75" customHeight="1">
      <c r="A12" s="114"/>
      <c r="B12" s="114"/>
      <c r="C12" s="114"/>
      <c r="N12" s="114"/>
    </row>
    <row r="13" spans="1:26" ht="12.75" customHeight="1">
      <c r="A13" s="114"/>
      <c r="B13" s="114"/>
      <c r="C13" s="114"/>
      <c r="N13" s="114"/>
    </row>
    <row r="14" spans="1:26" ht="12.75" customHeight="1">
      <c r="A14" s="114"/>
      <c r="B14" s="114"/>
      <c r="C14" s="114"/>
      <c r="N14" s="114"/>
    </row>
    <row r="15" spans="1:26" ht="12.75" customHeight="1">
      <c r="A15" s="114"/>
      <c r="B15" s="114"/>
      <c r="C15" s="114"/>
      <c r="N15" s="114"/>
    </row>
    <row r="16" spans="1:26" ht="12.75" customHeight="1">
      <c r="A16" s="114"/>
      <c r="B16" s="114"/>
      <c r="C16" s="114"/>
      <c r="N16" s="114"/>
    </row>
    <row r="17" spans="1:14" ht="12.75" customHeight="1">
      <c r="A17" s="114"/>
      <c r="B17" s="114"/>
      <c r="C17" s="114"/>
      <c r="N17" s="114"/>
    </row>
    <row r="18" spans="1:14" ht="12.75" customHeight="1">
      <c r="A18" s="114"/>
      <c r="B18" s="114"/>
      <c r="C18" s="114"/>
      <c r="N18" s="114"/>
    </row>
    <row r="19" spans="1:14" ht="12.75" customHeight="1">
      <c r="A19" s="114"/>
      <c r="B19" s="114"/>
      <c r="C19" s="114"/>
      <c r="N19" s="114"/>
    </row>
    <row r="20" spans="1:14" ht="12.75" customHeight="1">
      <c r="A20" s="114"/>
      <c r="B20" s="114"/>
      <c r="C20" s="114"/>
      <c r="N20" s="114"/>
    </row>
    <row r="21" spans="1:14" ht="12.75" customHeight="1">
      <c r="A21" s="114"/>
      <c r="B21" s="114"/>
      <c r="C21" s="114"/>
      <c r="N21" s="114"/>
    </row>
    <row r="22" spans="1:14" ht="12.75" customHeight="1">
      <c r="A22" s="114"/>
      <c r="B22" s="114"/>
      <c r="C22" s="114"/>
      <c r="N22" s="114"/>
    </row>
    <row r="23" spans="1:14" ht="12.75" customHeight="1">
      <c r="A23" s="114"/>
      <c r="B23" s="114"/>
      <c r="C23" s="114"/>
      <c r="N23" s="114"/>
    </row>
    <row r="24" spans="1:14" ht="12.75" customHeight="1">
      <c r="A24" s="114"/>
      <c r="B24" s="114"/>
      <c r="C24" s="114"/>
      <c r="N24" s="114"/>
    </row>
    <row r="25" spans="1:14" ht="12.75" customHeight="1">
      <c r="A25" s="114"/>
      <c r="B25" s="114"/>
      <c r="C25" s="114"/>
      <c r="N25" s="114"/>
    </row>
    <row r="26" spans="1:14" ht="12.75" customHeight="1">
      <c r="A26" s="114"/>
      <c r="B26" s="114"/>
      <c r="C26" s="114"/>
      <c r="N26" s="114"/>
    </row>
    <row r="27" spans="1:14" ht="12.75" customHeight="1">
      <c r="A27" s="114"/>
      <c r="B27" s="114"/>
      <c r="C27" s="114"/>
      <c r="N27" s="114"/>
    </row>
    <row r="28" spans="1:14" ht="12.75" customHeight="1">
      <c r="A28" s="114"/>
      <c r="B28" s="114"/>
      <c r="C28" s="114"/>
      <c r="N28" s="114"/>
    </row>
    <row r="29" spans="1:14" ht="12.75" customHeight="1">
      <c r="A29" s="114"/>
      <c r="B29" s="114"/>
      <c r="C29" s="114"/>
      <c r="N29" s="114"/>
    </row>
    <row r="30" spans="1:14" ht="12.75" customHeight="1">
      <c r="A30" s="114"/>
      <c r="B30" s="114"/>
      <c r="C30" s="114"/>
      <c r="N30" s="114"/>
    </row>
    <row r="31" spans="1:14" ht="12.75" customHeight="1">
      <c r="A31" s="114"/>
      <c r="B31" s="114"/>
      <c r="C31" s="114"/>
      <c r="N31" s="114"/>
    </row>
    <row r="32" spans="1:14" ht="12.75" customHeight="1">
      <c r="A32" s="114"/>
      <c r="B32" s="114"/>
      <c r="C32" s="114"/>
      <c r="N32" s="114"/>
    </row>
    <row r="33" spans="1:14" ht="12.75" customHeight="1">
      <c r="A33" s="114"/>
      <c r="B33" s="114"/>
      <c r="C33" s="114"/>
      <c r="N33" s="114"/>
    </row>
    <row r="34" spans="1:14" ht="12.75" customHeight="1">
      <c r="A34" s="114"/>
      <c r="B34" s="114"/>
      <c r="C34" s="114"/>
      <c r="N34" s="114"/>
    </row>
    <row r="35" spans="1:14" ht="12.75" customHeight="1">
      <c r="A35" s="114"/>
      <c r="B35" s="114"/>
      <c r="C35" s="114"/>
      <c r="N35" s="114"/>
    </row>
    <row r="36" spans="1:14" ht="12.75" customHeight="1">
      <c r="A36" s="114"/>
      <c r="B36" s="114"/>
      <c r="C36" s="114"/>
      <c r="N36" s="114"/>
    </row>
    <row r="37" spans="1:14" ht="12.75" customHeight="1">
      <c r="A37" s="114"/>
      <c r="B37" s="114"/>
      <c r="C37" s="114"/>
      <c r="N37" s="114"/>
    </row>
    <row r="38" spans="1:14" ht="12.75" customHeight="1">
      <c r="A38" s="114"/>
      <c r="B38" s="114"/>
      <c r="C38" s="114"/>
      <c r="N38" s="114"/>
    </row>
    <row r="39" spans="1:14" ht="12.75" customHeight="1">
      <c r="A39" s="114"/>
      <c r="B39" s="114"/>
      <c r="C39" s="114"/>
      <c r="N39" s="114"/>
    </row>
    <row r="40" spans="1:14" ht="12.75" customHeight="1">
      <c r="A40" s="114"/>
      <c r="B40" s="114"/>
      <c r="C40" s="114"/>
      <c r="N40" s="114"/>
    </row>
    <row r="41" spans="1:14" ht="12.75" customHeight="1">
      <c r="A41" s="114"/>
      <c r="B41" s="114"/>
      <c r="C41" s="114"/>
      <c r="N41" s="114"/>
    </row>
    <row r="42" spans="1:14" ht="12.75" customHeight="1">
      <c r="A42" s="114"/>
      <c r="B42" s="114"/>
      <c r="C42" s="114"/>
      <c r="N42" s="114"/>
    </row>
    <row r="43" spans="1:14" ht="12.75" customHeight="1">
      <c r="A43" s="114"/>
      <c r="B43" s="114"/>
      <c r="C43" s="114"/>
      <c r="N43" s="114"/>
    </row>
    <row r="44" spans="1:14" ht="12.75" customHeight="1">
      <c r="A44" s="114"/>
      <c r="B44" s="114"/>
      <c r="C44" s="114"/>
      <c r="N44" s="114"/>
    </row>
    <row r="45" spans="1:14" ht="12.75" customHeight="1">
      <c r="A45" s="114"/>
      <c r="B45" s="114"/>
      <c r="C45" s="114"/>
      <c r="N45" s="114"/>
    </row>
    <row r="46" spans="1:14" ht="12.75" customHeight="1">
      <c r="A46" s="114"/>
      <c r="B46" s="114"/>
      <c r="C46" s="114"/>
      <c r="N46" s="114"/>
    </row>
    <row r="47" spans="1:14" ht="12.75" customHeight="1">
      <c r="A47" s="114"/>
      <c r="B47" s="114"/>
      <c r="C47" s="114"/>
      <c r="N47" s="114"/>
    </row>
    <row r="48" spans="1:14" ht="12.75" customHeight="1">
      <c r="A48" s="114"/>
      <c r="B48" s="114"/>
      <c r="C48" s="114"/>
      <c r="N48" s="114"/>
    </row>
    <row r="49" spans="1:14" ht="12.75" customHeight="1">
      <c r="A49" s="114"/>
      <c r="B49" s="114"/>
      <c r="C49" s="114"/>
      <c r="N49" s="114"/>
    </row>
    <row r="50" spans="1:14" ht="12.75" customHeight="1">
      <c r="A50" s="114"/>
      <c r="B50" s="114"/>
      <c r="C50" s="114"/>
      <c r="N50" s="114"/>
    </row>
    <row r="51" spans="1:14" ht="12.75" customHeight="1">
      <c r="A51" s="114"/>
      <c r="B51" s="114"/>
      <c r="C51" s="114"/>
      <c r="N51" s="114"/>
    </row>
    <row r="52" spans="1:14" ht="12.75" customHeight="1">
      <c r="A52" s="114"/>
      <c r="B52" s="114"/>
      <c r="C52" s="114"/>
      <c r="N52" s="114"/>
    </row>
    <row r="53" spans="1:14" ht="12.75" customHeight="1">
      <c r="A53" s="114"/>
      <c r="B53" s="114"/>
      <c r="C53" s="114"/>
      <c r="N53" s="114"/>
    </row>
    <row r="54" spans="1:14" ht="12.75" customHeight="1">
      <c r="A54" s="114"/>
      <c r="B54" s="114"/>
      <c r="C54" s="114"/>
      <c r="N54" s="114"/>
    </row>
    <row r="55" spans="1:14" ht="12.75" customHeight="1">
      <c r="A55" s="114"/>
      <c r="B55" s="114"/>
      <c r="C55" s="114"/>
      <c r="N55" s="114"/>
    </row>
    <row r="56" spans="1:14" ht="12.75" customHeight="1">
      <c r="A56" s="114"/>
      <c r="B56" s="114"/>
      <c r="C56" s="114"/>
      <c r="N56" s="114"/>
    </row>
    <row r="57" spans="1:14" ht="12.75" customHeight="1">
      <c r="A57" s="114"/>
      <c r="B57" s="114"/>
      <c r="C57" s="114"/>
      <c r="N57" s="114"/>
    </row>
    <row r="58" spans="1:14" ht="12.75" customHeight="1">
      <c r="A58" s="114"/>
      <c r="B58" s="114"/>
      <c r="C58" s="114"/>
      <c r="N58" s="114"/>
    </row>
    <row r="59" spans="1:14" ht="12.75" customHeight="1">
      <c r="A59" s="114"/>
      <c r="B59" s="114"/>
      <c r="C59" s="114"/>
      <c r="N59" s="114"/>
    </row>
    <row r="60" spans="1:14" ht="12.75" customHeight="1">
      <c r="A60" s="114"/>
      <c r="B60" s="114"/>
      <c r="C60" s="114"/>
      <c r="N60" s="114"/>
    </row>
    <row r="61" spans="1:14" ht="12.75" customHeight="1">
      <c r="A61" s="114"/>
      <c r="B61" s="114"/>
      <c r="C61" s="114"/>
      <c r="N61" s="114"/>
    </row>
    <row r="62" spans="1:14" ht="12.75" customHeight="1">
      <c r="A62" s="114"/>
      <c r="B62" s="114"/>
      <c r="C62" s="114"/>
      <c r="N62" s="114"/>
    </row>
    <row r="63" spans="1:14" ht="12.75" customHeight="1">
      <c r="A63" s="114"/>
      <c r="B63" s="114"/>
      <c r="C63" s="114"/>
      <c r="N63" s="114"/>
    </row>
    <row r="64" spans="1:14" ht="12.75" customHeight="1">
      <c r="A64" s="114"/>
      <c r="B64" s="114"/>
      <c r="C64" s="114"/>
      <c r="N64" s="114"/>
    </row>
    <row r="65" spans="1:14" ht="12.75" customHeight="1">
      <c r="A65" s="114"/>
      <c r="B65" s="114"/>
      <c r="C65" s="114"/>
      <c r="N65" s="114"/>
    </row>
    <row r="66" spans="1:14" ht="12.75" customHeight="1">
      <c r="A66" s="114"/>
      <c r="B66" s="114"/>
      <c r="C66" s="114"/>
      <c r="N66" s="114"/>
    </row>
    <row r="67" spans="1:14" ht="12.75" customHeight="1">
      <c r="A67" s="114"/>
      <c r="B67" s="114"/>
      <c r="C67" s="114"/>
      <c r="N67" s="114"/>
    </row>
    <row r="68" spans="1:14" ht="12.75" customHeight="1">
      <c r="A68" s="114"/>
      <c r="B68" s="114"/>
      <c r="C68" s="114"/>
      <c r="N68" s="114"/>
    </row>
    <row r="69" spans="1:14" ht="12.75" customHeight="1">
      <c r="A69" s="114"/>
      <c r="B69" s="114"/>
      <c r="C69" s="114"/>
      <c r="N69" s="114"/>
    </row>
    <row r="70" spans="1:14" ht="12.75" customHeight="1">
      <c r="A70" s="114"/>
      <c r="B70" s="114"/>
      <c r="C70" s="114"/>
      <c r="N70" s="114"/>
    </row>
    <row r="71" spans="1:14" ht="12.75" customHeight="1">
      <c r="A71" s="114"/>
      <c r="B71" s="114"/>
      <c r="C71" s="114"/>
      <c r="N71" s="114"/>
    </row>
    <row r="72" spans="1:14" ht="12.75" customHeight="1">
      <c r="A72" s="114"/>
      <c r="B72" s="114"/>
      <c r="C72" s="114"/>
      <c r="N72" s="114"/>
    </row>
    <row r="73" spans="1:14" ht="12.75" customHeight="1">
      <c r="A73" s="114"/>
      <c r="B73" s="114"/>
      <c r="C73" s="114"/>
      <c r="N73" s="114"/>
    </row>
    <row r="74" spans="1:14" ht="12.75" customHeight="1">
      <c r="A74" s="114"/>
      <c r="B74" s="114"/>
      <c r="C74" s="114"/>
      <c r="N74" s="114"/>
    </row>
    <row r="75" spans="1:14" ht="12.75" customHeight="1">
      <c r="A75" s="114"/>
      <c r="B75" s="114"/>
      <c r="C75" s="114"/>
      <c r="N75" s="114"/>
    </row>
    <row r="76" spans="1:14" ht="12.75" customHeight="1">
      <c r="A76" s="114"/>
      <c r="B76" s="114"/>
      <c r="C76" s="114"/>
      <c r="N76" s="114"/>
    </row>
    <row r="77" spans="1:14" ht="12.75" customHeight="1">
      <c r="A77" s="114"/>
      <c r="B77" s="114"/>
      <c r="C77" s="114"/>
      <c r="N77" s="114"/>
    </row>
    <row r="78" spans="1:14" ht="12.75" customHeight="1">
      <c r="A78" s="114"/>
      <c r="B78" s="114"/>
      <c r="C78" s="114"/>
      <c r="N78" s="114"/>
    </row>
    <row r="79" spans="1:14" ht="12.75" customHeight="1">
      <c r="A79" s="114"/>
      <c r="B79" s="114"/>
      <c r="C79" s="114"/>
      <c r="N79" s="114"/>
    </row>
    <row r="80" spans="1:14" ht="12.75" customHeight="1">
      <c r="A80" s="114"/>
      <c r="B80" s="114"/>
      <c r="C80" s="114"/>
      <c r="N80" s="114"/>
    </row>
    <row r="81" spans="1:14" ht="12.75" customHeight="1">
      <c r="A81" s="114"/>
      <c r="B81" s="114"/>
      <c r="C81" s="114"/>
      <c r="N81" s="114"/>
    </row>
    <row r="82" spans="1:14" ht="12.75" customHeight="1">
      <c r="A82" s="114"/>
      <c r="B82" s="114"/>
      <c r="C82" s="114"/>
      <c r="N82" s="114"/>
    </row>
    <row r="83" spans="1:14" ht="12.75" customHeight="1">
      <c r="A83" s="114"/>
      <c r="B83" s="114"/>
      <c r="C83" s="114"/>
      <c r="N83" s="114"/>
    </row>
    <row r="84" spans="1:14" ht="12.75" customHeight="1">
      <c r="A84" s="114"/>
      <c r="B84" s="114"/>
      <c r="C84" s="114"/>
      <c r="N84" s="114"/>
    </row>
    <row r="85" spans="1:14" ht="12.75" customHeight="1">
      <c r="A85" s="114"/>
      <c r="B85" s="114"/>
      <c r="C85" s="114"/>
      <c r="N85" s="114"/>
    </row>
    <row r="86" spans="1:14" ht="12.75" customHeight="1">
      <c r="A86" s="114"/>
      <c r="B86" s="114"/>
      <c r="C86" s="114"/>
      <c r="N86" s="114"/>
    </row>
    <row r="87" spans="1:14" ht="12.75" customHeight="1">
      <c r="A87" s="114"/>
      <c r="B87" s="114"/>
      <c r="C87" s="114"/>
      <c r="N87" s="114"/>
    </row>
    <row r="88" spans="1:14" ht="12.75" customHeight="1">
      <c r="A88" s="114"/>
      <c r="B88" s="114"/>
      <c r="C88" s="114"/>
      <c r="N88" s="114"/>
    </row>
    <row r="89" spans="1:14" ht="12.75" customHeight="1">
      <c r="A89" s="114"/>
      <c r="B89" s="114"/>
      <c r="C89" s="114"/>
      <c r="N89" s="114"/>
    </row>
    <row r="90" spans="1:14" ht="12.75" customHeight="1">
      <c r="A90" s="114"/>
      <c r="B90" s="114"/>
      <c r="C90" s="114"/>
      <c r="N90" s="114"/>
    </row>
    <row r="91" spans="1:14" ht="12.75" customHeight="1">
      <c r="A91" s="114"/>
      <c r="B91" s="114"/>
      <c r="C91" s="114"/>
      <c r="N91" s="114"/>
    </row>
    <row r="92" spans="1:14" ht="12.75" customHeight="1">
      <c r="A92" s="114"/>
      <c r="B92" s="114"/>
      <c r="C92" s="114"/>
      <c r="N92" s="114"/>
    </row>
    <row r="93" spans="1:14" ht="12.75" customHeight="1">
      <c r="A93" s="114"/>
      <c r="B93" s="114"/>
      <c r="C93" s="114"/>
      <c r="N93" s="114"/>
    </row>
    <row r="94" spans="1:14" ht="12.75" customHeight="1">
      <c r="A94" s="114"/>
      <c r="B94" s="114"/>
      <c r="C94" s="114"/>
      <c r="N94" s="114"/>
    </row>
    <row r="95" spans="1:14" ht="12.75" customHeight="1">
      <c r="A95" s="114"/>
      <c r="B95" s="114"/>
      <c r="C95" s="114"/>
      <c r="N95" s="114"/>
    </row>
    <row r="96" spans="1:14" ht="12.75" customHeight="1">
      <c r="A96" s="114"/>
      <c r="B96" s="114"/>
      <c r="C96" s="114"/>
      <c r="N96" s="114"/>
    </row>
    <row r="97" spans="1:14" ht="12.75" customHeight="1">
      <c r="A97" s="114"/>
      <c r="B97" s="114"/>
      <c r="C97" s="114"/>
      <c r="N97" s="114"/>
    </row>
    <row r="98" spans="1:14" ht="12.75" customHeight="1">
      <c r="A98" s="114"/>
      <c r="B98" s="114"/>
      <c r="C98" s="114"/>
      <c r="N98" s="114"/>
    </row>
    <row r="99" spans="1:14" ht="12.75" customHeight="1">
      <c r="A99" s="114"/>
      <c r="B99" s="114"/>
      <c r="C99" s="114"/>
      <c r="N99" s="114"/>
    </row>
    <row r="100" spans="1:14" ht="12.75" customHeight="1">
      <c r="A100" s="114"/>
      <c r="B100" s="114"/>
      <c r="C100" s="114"/>
      <c r="N100" s="114"/>
    </row>
    <row r="101" spans="1:14" ht="12.75" customHeight="1">
      <c r="A101" s="114"/>
      <c r="B101" s="114"/>
      <c r="C101" s="114"/>
      <c r="N101" s="114"/>
    </row>
    <row r="102" spans="1:14" ht="12.75" customHeight="1">
      <c r="A102" s="114"/>
      <c r="B102" s="114"/>
      <c r="C102" s="114"/>
      <c r="N102" s="114"/>
    </row>
    <row r="103" spans="1:14" ht="12.75" customHeight="1">
      <c r="A103" s="114"/>
      <c r="B103" s="114"/>
      <c r="C103" s="114"/>
      <c r="N103" s="114"/>
    </row>
    <row r="104" spans="1:14" ht="12.75" customHeight="1">
      <c r="A104" s="114"/>
      <c r="B104" s="114"/>
      <c r="C104" s="114"/>
      <c r="N104" s="114"/>
    </row>
    <row r="105" spans="1:14" ht="12.75" customHeight="1">
      <c r="A105" s="114"/>
      <c r="B105" s="114"/>
      <c r="C105" s="114"/>
      <c r="N105" s="114"/>
    </row>
    <row r="106" spans="1:14" ht="12.75" customHeight="1">
      <c r="A106" s="114"/>
      <c r="B106" s="114"/>
      <c r="C106" s="114"/>
      <c r="N106" s="114"/>
    </row>
    <row r="107" spans="1:14" ht="12.75" customHeight="1">
      <c r="A107" s="114"/>
      <c r="B107" s="114"/>
      <c r="C107" s="114"/>
      <c r="N107" s="114"/>
    </row>
    <row r="108" spans="1:14" ht="12.75" customHeight="1">
      <c r="A108" s="114"/>
      <c r="B108" s="114"/>
      <c r="C108" s="114"/>
      <c r="N108" s="114"/>
    </row>
    <row r="109" spans="1:14" ht="12.75" customHeight="1">
      <c r="A109" s="114"/>
      <c r="B109" s="114"/>
      <c r="C109" s="114"/>
      <c r="N109" s="114"/>
    </row>
    <row r="110" spans="1:14" ht="12.75" customHeight="1">
      <c r="A110" s="114"/>
      <c r="B110" s="114"/>
      <c r="C110" s="114"/>
      <c r="N110" s="114"/>
    </row>
    <row r="111" spans="1:14" ht="12.75" customHeight="1">
      <c r="A111" s="114"/>
      <c r="B111" s="114"/>
      <c r="C111" s="114"/>
      <c r="N111" s="114"/>
    </row>
    <row r="112" spans="1:14" ht="12.75" customHeight="1">
      <c r="A112" s="114"/>
      <c r="B112" s="114"/>
      <c r="C112" s="114"/>
      <c r="N112" s="114"/>
    </row>
    <row r="113" spans="1:14" ht="12.75" customHeight="1">
      <c r="A113" s="114"/>
      <c r="B113" s="114"/>
      <c r="C113" s="114"/>
      <c r="N113" s="114"/>
    </row>
    <row r="114" spans="1:14" ht="12.75" customHeight="1">
      <c r="A114" s="114"/>
      <c r="B114" s="114"/>
      <c r="C114" s="114"/>
      <c r="N114" s="114"/>
    </row>
    <row r="115" spans="1:14" ht="12.75" customHeight="1">
      <c r="A115" s="114"/>
      <c r="B115" s="114"/>
      <c r="C115" s="114"/>
      <c r="N115" s="114"/>
    </row>
    <row r="116" spans="1:14" ht="12.75" customHeight="1">
      <c r="A116" s="114"/>
      <c r="B116" s="114"/>
      <c r="C116" s="114"/>
      <c r="N116" s="114"/>
    </row>
    <row r="117" spans="1:14" ht="12.75" customHeight="1">
      <c r="A117" s="114"/>
      <c r="B117" s="114"/>
      <c r="C117" s="114"/>
      <c r="N117" s="114"/>
    </row>
    <row r="118" spans="1:14" ht="12.75" customHeight="1">
      <c r="A118" s="114"/>
      <c r="B118" s="114"/>
      <c r="C118" s="114"/>
      <c r="N118" s="114"/>
    </row>
    <row r="119" spans="1:14" ht="12.75" customHeight="1">
      <c r="A119" s="114"/>
      <c r="B119" s="114"/>
      <c r="C119" s="114"/>
      <c r="N119" s="114"/>
    </row>
    <row r="120" spans="1:14" ht="12.75" customHeight="1">
      <c r="A120" s="114"/>
      <c r="B120" s="114"/>
      <c r="C120" s="114"/>
      <c r="N120" s="114"/>
    </row>
    <row r="121" spans="1:14" ht="12.75" customHeight="1">
      <c r="A121" s="114"/>
      <c r="B121" s="114"/>
      <c r="C121" s="114"/>
      <c r="N121" s="114"/>
    </row>
    <row r="122" spans="1:14" ht="12.75" customHeight="1">
      <c r="A122" s="114"/>
      <c r="B122" s="114"/>
      <c r="C122" s="114"/>
      <c r="N122" s="114"/>
    </row>
    <row r="123" spans="1:14" ht="12.75" customHeight="1">
      <c r="A123" s="114"/>
      <c r="B123" s="114"/>
      <c r="C123" s="114"/>
      <c r="N123" s="114"/>
    </row>
    <row r="124" spans="1:14" ht="12.75" customHeight="1">
      <c r="A124" s="114"/>
      <c r="B124" s="114"/>
      <c r="C124" s="114"/>
      <c r="N124" s="114"/>
    </row>
    <row r="125" spans="1:14" ht="12.75" customHeight="1">
      <c r="A125" s="114"/>
      <c r="B125" s="114"/>
      <c r="C125" s="114"/>
      <c r="N125" s="114"/>
    </row>
    <row r="126" spans="1:14" ht="12.75" customHeight="1">
      <c r="A126" s="114"/>
      <c r="B126" s="114"/>
      <c r="C126" s="114"/>
      <c r="N126" s="114"/>
    </row>
    <row r="127" spans="1:14" ht="12.75" customHeight="1">
      <c r="A127" s="114"/>
      <c r="B127" s="114"/>
      <c r="C127" s="114"/>
      <c r="N127" s="114"/>
    </row>
    <row r="128" spans="1:14" ht="12.75" customHeight="1">
      <c r="A128" s="114"/>
      <c r="B128" s="114"/>
      <c r="C128" s="114"/>
      <c r="N128" s="114"/>
    </row>
    <row r="129" spans="1:14" ht="12.75" customHeight="1">
      <c r="A129" s="114"/>
      <c r="B129" s="114"/>
      <c r="C129" s="114"/>
      <c r="N129" s="114"/>
    </row>
    <row r="130" spans="1:14" ht="12.75" customHeight="1">
      <c r="A130" s="114"/>
      <c r="B130" s="114"/>
      <c r="C130" s="114"/>
      <c r="N130" s="114"/>
    </row>
    <row r="131" spans="1:14" ht="12.75" customHeight="1">
      <c r="A131" s="114"/>
      <c r="B131" s="114"/>
      <c r="C131" s="114"/>
      <c r="N131" s="114"/>
    </row>
    <row r="132" spans="1:14" ht="12.75" customHeight="1">
      <c r="A132" s="114"/>
      <c r="B132" s="114"/>
      <c r="C132" s="114"/>
      <c r="N132" s="114"/>
    </row>
    <row r="133" spans="1:14" ht="12.75" customHeight="1">
      <c r="A133" s="114"/>
      <c r="B133" s="114"/>
      <c r="C133" s="114"/>
      <c r="N133" s="114"/>
    </row>
    <row r="134" spans="1:14" ht="12.75" customHeight="1">
      <c r="A134" s="114"/>
      <c r="B134" s="114"/>
      <c r="C134" s="114"/>
      <c r="N134" s="114"/>
    </row>
    <row r="135" spans="1:14" ht="12.75" customHeight="1">
      <c r="A135" s="114"/>
      <c r="B135" s="114"/>
      <c r="C135" s="114"/>
      <c r="N135" s="114"/>
    </row>
    <row r="136" spans="1:14" ht="12.75" customHeight="1">
      <c r="A136" s="114"/>
      <c r="B136" s="114"/>
      <c r="C136" s="114"/>
      <c r="N136" s="114"/>
    </row>
    <row r="137" spans="1:14" ht="12.75" customHeight="1">
      <c r="A137" s="114"/>
      <c r="B137" s="114"/>
      <c r="C137" s="114"/>
      <c r="N137" s="114"/>
    </row>
    <row r="138" spans="1:14" ht="12.75" customHeight="1">
      <c r="A138" s="114"/>
      <c r="B138" s="114"/>
      <c r="C138" s="114"/>
      <c r="N138" s="114"/>
    </row>
    <row r="139" spans="1:14" ht="12.75" customHeight="1">
      <c r="A139" s="114"/>
      <c r="B139" s="114"/>
      <c r="C139" s="114"/>
      <c r="N139" s="114"/>
    </row>
    <row r="140" spans="1:14" ht="12.75" customHeight="1">
      <c r="A140" s="114"/>
      <c r="B140" s="114"/>
      <c r="C140" s="114"/>
      <c r="N140" s="114"/>
    </row>
    <row r="141" spans="1:14" ht="12.75" customHeight="1">
      <c r="A141" s="114"/>
      <c r="B141" s="114"/>
      <c r="C141" s="114"/>
      <c r="N141" s="114"/>
    </row>
    <row r="142" spans="1:14" ht="12.75" customHeight="1">
      <c r="A142" s="114"/>
      <c r="B142" s="114"/>
      <c r="C142" s="114"/>
      <c r="N142" s="114"/>
    </row>
    <row r="143" spans="1:14" ht="12.75" customHeight="1">
      <c r="A143" s="114"/>
      <c r="B143" s="114"/>
      <c r="C143" s="114"/>
      <c r="N143" s="114"/>
    </row>
    <row r="144" spans="1:14" ht="12.75" customHeight="1">
      <c r="A144" s="114"/>
      <c r="B144" s="114"/>
      <c r="C144" s="114"/>
      <c r="N144" s="114"/>
    </row>
    <row r="145" spans="1:14" ht="12.75" customHeight="1">
      <c r="A145" s="114"/>
      <c r="B145" s="114"/>
      <c r="C145" s="114"/>
      <c r="N145" s="114"/>
    </row>
    <row r="146" spans="1:14" ht="12.75" customHeight="1">
      <c r="A146" s="114"/>
      <c r="B146" s="114"/>
      <c r="C146" s="114"/>
      <c r="N146" s="114"/>
    </row>
    <row r="147" spans="1:14" ht="12.75" customHeight="1">
      <c r="A147" s="114"/>
      <c r="B147" s="114"/>
      <c r="C147" s="114"/>
      <c r="N147" s="114"/>
    </row>
    <row r="148" spans="1:14" ht="12.75" customHeight="1">
      <c r="A148" s="114"/>
      <c r="B148" s="114"/>
      <c r="C148" s="114"/>
      <c r="N148" s="114"/>
    </row>
    <row r="149" spans="1:14" ht="12.75" customHeight="1">
      <c r="A149" s="114"/>
      <c r="B149" s="114"/>
      <c r="C149" s="114"/>
      <c r="N149" s="114"/>
    </row>
    <row r="150" spans="1:14" ht="12.75" customHeight="1">
      <c r="A150" s="114"/>
      <c r="B150" s="114"/>
      <c r="C150" s="114"/>
      <c r="N150" s="114"/>
    </row>
    <row r="151" spans="1:14" ht="12.75" customHeight="1">
      <c r="A151" s="114"/>
      <c r="B151" s="114"/>
      <c r="C151" s="114"/>
      <c r="N151" s="114"/>
    </row>
    <row r="152" spans="1:14" ht="12.75" customHeight="1">
      <c r="A152" s="114"/>
      <c r="B152" s="114"/>
      <c r="C152" s="114"/>
      <c r="N152" s="114"/>
    </row>
    <row r="153" spans="1:14" ht="12.75" customHeight="1">
      <c r="A153" s="114"/>
      <c r="B153" s="114"/>
      <c r="C153" s="114"/>
      <c r="N153" s="114"/>
    </row>
    <row r="154" spans="1:14" ht="12.75" customHeight="1">
      <c r="A154" s="114"/>
      <c r="B154" s="114"/>
      <c r="C154" s="114"/>
      <c r="N154" s="114"/>
    </row>
    <row r="155" spans="1:14" ht="12.75" customHeight="1">
      <c r="A155" s="114"/>
      <c r="B155" s="114"/>
      <c r="C155" s="114"/>
      <c r="N155" s="114"/>
    </row>
    <row r="156" spans="1:14" ht="12.75" customHeight="1">
      <c r="A156" s="114"/>
      <c r="B156" s="114"/>
      <c r="C156" s="114"/>
      <c r="N156" s="114"/>
    </row>
    <row r="157" spans="1:14" ht="12.75" customHeight="1">
      <c r="A157" s="114"/>
      <c r="B157" s="114"/>
      <c r="C157" s="114"/>
      <c r="N157" s="114"/>
    </row>
    <row r="158" spans="1:14" ht="12.75" customHeight="1">
      <c r="A158" s="114"/>
      <c r="B158" s="114"/>
      <c r="C158" s="114"/>
      <c r="N158" s="114"/>
    </row>
    <row r="159" spans="1:14" ht="12.75" customHeight="1">
      <c r="A159" s="114"/>
      <c r="B159" s="114"/>
      <c r="C159" s="114"/>
      <c r="N159" s="114"/>
    </row>
    <row r="160" spans="1:14" ht="12.75" customHeight="1">
      <c r="A160" s="114"/>
      <c r="B160" s="114"/>
      <c r="C160" s="114"/>
      <c r="N160" s="114"/>
    </row>
    <row r="161" spans="1:14" ht="12.75" customHeight="1">
      <c r="A161" s="114"/>
      <c r="B161" s="114"/>
      <c r="C161" s="114"/>
      <c r="N161" s="114"/>
    </row>
    <row r="162" spans="1:14" ht="12.75" customHeight="1">
      <c r="A162" s="114"/>
      <c r="B162" s="114"/>
      <c r="C162" s="114"/>
      <c r="N162" s="114"/>
    </row>
    <row r="163" spans="1:14" ht="12.75" customHeight="1">
      <c r="A163" s="114"/>
      <c r="B163" s="114"/>
      <c r="C163" s="114"/>
      <c r="N163" s="114"/>
    </row>
    <row r="164" spans="1:14" ht="12.75" customHeight="1">
      <c r="A164" s="114"/>
      <c r="B164" s="114"/>
      <c r="C164" s="114"/>
      <c r="N164" s="114"/>
    </row>
    <row r="165" spans="1:14" ht="12.75" customHeight="1">
      <c r="A165" s="114"/>
      <c r="B165" s="114"/>
      <c r="C165" s="114"/>
      <c r="N165" s="114"/>
    </row>
    <row r="166" spans="1:14" ht="12.75" customHeight="1">
      <c r="A166" s="114"/>
      <c r="B166" s="114"/>
      <c r="C166" s="114"/>
      <c r="N166" s="114"/>
    </row>
    <row r="167" spans="1:14" ht="12.75" customHeight="1">
      <c r="A167" s="114"/>
      <c r="B167" s="114"/>
      <c r="C167" s="114"/>
      <c r="N167" s="114"/>
    </row>
    <row r="168" spans="1:14" ht="12.75" customHeight="1">
      <c r="A168" s="114"/>
      <c r="B168" s="114"/>
      <c r="C168" s="114"/>
      <c r="N168" s="114"/>
    </row>
    <row r="169" spans="1:14" ht="12.75" customHeight="1">
      <c r="A169" s="114"/>
      <c r="B169" s="114"/>
      <c r="C169" s="114"/>
      <c r="N169" s="114"/>
    </row>
    <row r="170" spans="1:14" ht="12.75" customHeight="1">
      <c r="A170" s="114"/>
      <c r="B170" s="114"/>
      <c r="C170" s="114"/>
      <c r="N170" s="114"/>
    </row>
    <row r="171" spans="1:14" ht="12.75" customHeight="1">
      <c r="A171" s="114"/>
      <c r="B171" s="114"/>
      <c r="C171" s="114"/>
      <c r="N171" s="114"/>
    </row>
    <row r="172" spans="1:14" ht="12.75" customHeight="1">
      <c r="A172" s="114"/>
      <c r="B172" s="114"/>
      <c r="C172" s="114"/>
      <c r="N172" s="114"/>
    </row>
    <row r="173" spans="1:14" ht="12.75" customHeight="1">
      <c r="A173" s="114"/>
      <c r="B173" s="114"/>
      <c r="C173" s="114"/>
      <c r="N173" s="114"/>
    </row>
    <row r="174" spans="1:14" ht="12.75" customHeight="1">
      <c r="A174" s="114"/>
      <c r="B174" s="114"/>
      <c r="C174" s="114"/>
      <c r="N174" s="114"/>
    </row>
    <row r="175" spans="1:14" ht="12.75" customHeight="1">
      <c r="A175" s="114"/>
      <c r="B175" s="114"/>
      <c r="C175" s="114"/>
      <c r="N175" s="114"/>
    </row>
    <row r="176" spans="1:14" ht="12.75" customHeight="1">
      <c r="A176" s="114"/>
      <c r="B176" s="114"/>
      <c r="C176" s="114"/>
      <c r="N176" s="114"/>
    </row>
    <row r="177" spans="1:14" ht="12.75" customHeight="1">
      <c r="A177" s="114"/>
      <c r="B177" s="114"/>
      <c r="C177" s="114"/>
      <c r="N177" s="114"/>
    </row>
    <row r="178" spans="1:14" ht="12.75" customHeight="1">
      <c r="A178" s="114"/>
      <c r="B178" s="114"/>
      <c r="C178" s="114"/>
      <c r="N178" s="114"/>
    </row>
    <row r="179" spans="1:14" ht="12.75" customHeight="1">
      <c r="A179" s="114"/>
      <c r="B179" s="114"/>
      <c r="C179" s="114"/>
      <c r="N179" s="114"/>
    </row>
    <row r="180" spans="1:14" ht="12.75" customHeight="1">
      <c r="A180" s="114"/>
      <c r="B180" s="114"/>
      <c r="C180" s="114"/>
      <c r="N180" s="114"/>
    </row>
    <row r="181" spans="1:14" ht="12.75" customHeight="1">
      <c r="A181" s="114"/>
      <c r="B181" s="114"/>
      <c r="C181" s="114"/>
      <c r="N181" s="114"/>
    </row>
    <row r="182" spans="1:14" ht="12.75" customHeight="1">
      <c r="A182" s="114"/>
      <c r="B182" s="114"/>
      <c r="C182" s="114"/>
      <c r="N182" s="114"/>
    </row>
    <row r="183" spans="1:14" ht="12.75" customHeight="1">
      <c r="A183" s="114"/>
      <c r="B183" s="114"/>
      <c r="C183" s="114"/>
      <c r="N183" s="114"/>
    </row>
    <row r="184" spans="1:14" ht="12.75" customHeight="1">
      <c r="A184" s="114"/>
      <c r="B184" s="114"/>
      <c r="C184" s="114"/>
      <c r="N184" s="114"/>
    </row>
    <row r="185" spans="1:14" ht="12.75" customHeight="1">
      <c r="A185" s="114"/>
      <c r="B185" s="114"/>
      <c r="C185" s="114"/>
      <c r="N185" s="114"/>
    </row>
    <row r="186" spans="1:14" ht="12.75" customHeight="1">
      <c r="A186" s="114"/>
      <c r="B186" s="114"/>
      <c r="C186" s="114"/>
      <c r="N186" s="114"/>
    </row>
    <row r="187" spans="1:14" ht="12.75" customHeight="1">
      <c r="A187" s="114"/>
      <c r="B187" s="114"/>
      <c r="C187" s="114"/>
      <c r="N187" s="114"/>
    </row>
    <row r="188" spans="1:14" ht="12.75" customHeight="1">
      <c r="A188" s="114"/>
      <c r="B188" s="114"/>
      <c r="C188" s="114"/>
      <c r="N188" s="114"/>
    </row>
    <row r="189" spans="1:14" ht="12.75" customHeight="1">
      <c r="A189" s="114"/>
      <c r="B189" s="114"/>
      <c r="C189" s="114"/>
      <c r="N189" s="114"/>
    </row>
    <row r="190" spans="1:14" ht="12.75" customHeight="1">
      <c r="A190" s="114"/>
      <c r="B190" s="114"/>
      <c r="C190" s="114"/>
      <c r="N190" s="114"/>
    </row>
    <row r="191" spans="1:14" ht="12.75" customHeight="1">
      <c r="A191" s="114"/>
      <c r="B191" s="114"/>
      <c r="C191" s="114"/>
      <c r="N191" s="114"/>
    </row>
    <row r="192" spans="1:14" ht="12.75" customHeight="1">
      <c r="A192" s="114"/>
      <c r="B192" s="114"/>
      <c r="C192" s="114"/>
      <c r="N192" s="114"/>
    </row>
    <row r="193" spans="1:14" ht="12.75" customHeight="1">
      <c r="A193" s="114"/>
      <c r="B193" s="114"/>
      <c r="C193" s="114"/>
      <c r="N193" s="114"/>
    </row>
    <row r="194" spans="1:14" ht="12.75" customHeight="1">
      <c r="A194" s="114"/>
      <c r="B194" s="114"/>
      <c r="C194" s="114"/>
      <c r="N194" s="114"/>
    </row>
    <row r="195" spans="1:14" ht="12.75" customHeight="1">
      <c r="A195" s="114"/>
      <c r="B195" s="114"/>
      <c r="C195" s="114"/>
      <c r="N195" s="114"/>
    </row>
    <row r="196" spans="1:14" ht="12.75" customHeight="1">
      <c r="A196" s="114"/>
      <c r="B196" s="114"/>
      <c r="C196" s="114"/>
      <c r="N196" s="114"/>
    </row>
    <row r="197" spans="1:14" ht="12.75" customHeight="1">
      <c r="A197" s="114"/>
      <c r="B197" s="114"/>
      <c r="C197" s="114"/>
      <c r="N197" s="114"/>
    </row>
    <row r="198" spans="1:14" ht="12.75" customHeight="1">
      <c r="A198" s="114"/>
      <c r="B198" s="114"/>
      <c r="C198" s="114"/>
      <c r="N198" s="114"/>
    </row>
    <row r="199" spans="1:14" ht="12.75" customHeight="1">
      <c r="A199" s="114"/>
      <c r="B199" s="114"/>
      <c r="C199" s="114"/>
      <c r="N199" s="114"/>
    </row>
    <row r="200" spans="1:14" ht="12.75" customHeight="1">
      <c r="A200" s="114"/>
      <c r="B200" s="114"/>
      <c r="C200" s="114"/>
      <c r="N200" s="114"/>
    </row>
    <row r="201" spans="1:14" ht="12.75" customHeight="1">
      <c r="A201" s="114"/>
      <c r="B201" s="114"/>
      <c r="C201" s="114"/>
      <c r="N201" s="114"/>
    </row>
    <row r="202" spans="1:14" ht="12.75" customHeight="1">
      <c r="A202" s="114"/>
      <c r="B202" s="114"/>
      <c r="C202" s="114"/>
      <c r="N202" s="114"/>
    </row>
    <row r="203" spans="1:14" ht="12.75" customHeight="1">
      <c r="A203" s="114"/>
      <c r="B203" s="114"/>
      <c r="C203" s="114"/>
      <c r="N203" s="114"/>
    </row>
    <row r="204" spans="1:14" ht="12.75" customHeight="1">
      <c r="A204" s="114"/>
      <c r="B204" s="114"/>
      <c r="C204" s="114"/>
      <c r="N204" s="114"/>
    </row>
    <row r="205" spans="1:14" ht="12.75" customHeight="1">
      <c r="A205" s="114"/>
      <c r="B205" s="114"/>
      <c r="C205" s="114"/>
      <c r="N205" s="114"/>
    </row>
    <row r="206" spans="1:14" ht="12.75" customHeight="1">
      <c r="A206" s="114"/>
      <c r="B206" s="114"/>
      <c r="C206" s="114"/>
      <c r="N206" s="114"/>
    </row>
    <row r="207" spans="1:14" ht="12.75" customHeight="1">
      <c r="A207" s="114"/>
      <c r="B207" s="114"/>
      <c r="C207" s="114"/>
      <c r="N207" s="114"/>
    </row>
    <row r="208" spans="1:14" ht="12.75" customHeight="1">
      <c r="A208" s="114"/>
      <c r="B208" s="114"/>
      <c r="C208" s="114"/>
      <c r="N208" s="114"/>
    </row>
    <row r="209" spans="1:14" ht="12.75" customHeight="1">
      <c r="A209" s="114"/>
      <c r="B209" s="114"/>
      <c r="C209" s="114"/>
      <c r="N209" s="114"/>
    </row>
    <row r="210" spans="1:14" ht="12.75" customHeight="1">
      <c r="A210" s="114"/>
      <c r="B210" s="114"/>
      <c r="C210" s="114"/>
      <c r="N210" s="114"/>
    </row>
    <row r="211" spans="1:14" ht="12.75" customHeight="1">
      <c r="A211" s="114"/>
      <c r="B211" s="114"/>
      <c r="C211" s="114"/>
      <c r="N211" s="114"/>
    </row>
    <row r="212" spans="1:14" ht="12.75" customHeight="1">
      <c r="A212" s="114"/>
      <c r="B212" s="114"/>
      <c r="C212" s="114"/>
      <c r="N212" s="114"/>
    </row>
    <row r="213" spans="1:14" ht="12.75" customHeight="1">
      <c r="A213" s="114"/>
      <c r="B213" s="114"/>
      <c r="C213" s="114"/>
      <c r="N213" s="114"/>
    </row>
    <row r="214" spans="1:14" ht="12.75" customHeight="1">
      <c r="A214" s="114"/>
      <c r="B214" s="114"/>
      <c r="C214" s="114"/>
      <c r="N214" s="114"/>
    </row>
    <row r="215" spans="1:14" ht="12.75" customHeight="1">
      <c r="A215" s="114"/>
      <c r="B215" s="114"/>
      <c r="C215" s="114"/>
      <c r="N215" s="114"/>
    </row>
    <row r="216" spans="1:14" ht="12.75" customHeight="1">
      <c r="A216" s="114"/>
      <c r="B216" s="114"/>
      <c r="C216" s="114"/>
      <c r="N216" s="114"/>
    </row>
    <row r="217" spans="1:14" ht="12.75" customHeight="1">
      <c r="A217" s="114"/>
      <c r="B217" s="114"/>
      <c r="C217" s="114"/>
      <c r="N217" s="114"/>
    </row>
    <row r="218" spans="1:14" ht="12.75" customHeight="1">
      <c r="A218" s="114"/>
      <c r="B218" s="114"/>
      <c r="C218" s="114"/>
      <c r="N218" s="114"/>
    </row>
    <row r="219" spans="1:14" ht="12.75" customHeight="1">
      <c r="A219" s="114"/>
      <c r="B219" s="114"/>
      <c r="C219" s="114"/>
      <c r="N219" s="114"/>
    </row>
    <row r="220" spans="1:14" ht="12.75" customHeight="1">
      <c r="A220" s="114"/>
      <c r="B220" s="114"/>
      <c r="C220" s="114"/>
      <c r="N220" s="114"/>
    </row>
    <row r="221" spans="1:14" ht="12.75" customHeight="1">
      <c r="A221" s="114"/>
      <c r="B221" s="114"/>
      <c r="C221" s="114"/>
      <c r="N221" s="114"/>
    </row>
    <row r="222" spans="1:14" ht="12.75" customHeight="1">
      <c r="A222" s="114"/>
      <c r="B222" s="114"/>
      <c r="C222" s="114"/>
      <c r="N222" s="114"/>
    </row>
    <row r="223" spans="1:14" ht="12.75" customHeight="1">
      <c r="A223" s="114"/>
      <c r="B223" s="114"/>
      <c r="C223" s="114"/>
      <c r="N223" s="114"/>
    </row>
    <row r="224" spans="1:14" ht="12.75" customHeight="1">
      <c r="A224" s="114"/>
      <c r="B224" s="114"/>
      <c r="C224" s="114"/>
      <c r="N224" s="114"/>
    </row>
    <row r="225" spans="1:14" ht="12.75" customHeight="1">
      <c r="A225" s="114"/>
      <c r="B225" s="114"/>
      <c r="C225" s="114"/>
      <c r="N225" s="114"/>
    </row>
    <row r="226" spans="1:14" ht="12.75" customHeight="1">
      <c r="A226" s="114"/>
      <c r="B226" s="114"/>
      <c r="C226" s="114"/>
      <c r="N226" s="114"/>
    </row>
    <row r="227" spans="1:14" ht="12.75" customHeight="1">
      <c r="A227" s="114"/>
      <c r="B227" s="114"/>
      <c r="C227" s="114"/>
      <c r="N227" s="114"/>
    </row>
    <row r="228" spans="1:14" ht="12.75" customHeight="1">
      <c r="A228" s="114"/>
      <c r="B228" s="114"/>
      <c r="C228" s="114"/>
      <c r="N228" s="114"/>
    </row>
    <row r="229" spans="1:14" ht="12.75" customHeight="1">
      <c r="A229" s="114"/>
      <c r="B229" s="114"/>
      <c r="C229" s="114"/>
      <c r="N229" s="114"/>
    </row>
    <row r="230" spans="1:14" ht="12.75" customHeight="1">
      <c r="A230" s="114"/>
      <c r="B230" s="114"/>
      <c r="C230" s="114"/>
      <c r="N230" s="114"/>
    </row>
    <row r="231" spans="1:14" ht="12.75" customHeight="1">
      <c r="A231" s="114"/>
      <c r="B231" s="114"/>
      <c r="C231" s="114"/>
      <c r="N231" s="114"/>
    </row>
    <row r="232" spans="1:14" ht="12.75" customHeight="1">
      <c r="A232" s="114"/>
      <c r="B232" s="114"/>
      <c r="C232" s="114"/>
      <c r="N232" s="114"/>
    </row>
    <row r="233" spans="1:14" ht="12.75" customHeight="1">
      <c r="A233" s="114"/>
      <c r="B233" s="114"/>
      <c r="C233" s="114"/>
      <c r="N233" s="114"/>
    </row>
    <row r="234" spans="1:14" ht="12.75" customHeight="1">
      <c r="A234" s="114"/>
      <c r="B234" s="114"/>
      <c r="C234" s="114"/>
      <c r="N234" s="114"/>
    </row>
    <row r="235" spans="1:14" ht="12.75" customHeight="1">
      <c r="A235" s="114"/>
      <c r="B235" s="114"/>
      <c r="C235" s="114"/>
      <c r="N235" s="114"/>
    </row>
    <row r="236" spans="1:14" ht="12.75" customHeight="1">
      <c r="A236" s="114"/>
      <c r="B236" s="114"/>
      <c r="C236" s="114"/>
      <c r="N236" s="114"/>
    </row>
    <row r="237" spans="1:14" ht="12.75" customHeight="1">
      <c r="A237" s="114"/>
      <c r="B237" s="114"/>
      <c r="C237" s="114"/>
      <c r="N237" s="114"/>
    </row>
    <row r="238" spans="1:14" ht="12.75" customHeight="1">
      <c r="A238" s="114"/>
      <c r="B238" s="114"/>
      <c r="C238" s="114"/>
      <c r="N238" s="114"/>
    </row>
    <row r="239" spans="1:14" ht="12.75" customHeight="1">
      <c r="A239" s="114"/>
      <c r="B239" s="114"/>
      <c r="C239" s="114"/>
      <c r="N239" s="114"/>
    </row>
    <row r="240" spans="1:14" ht="12.75" customHeight="1">
      <c r="A240" s="114"/>
      <c r="B240" s="114"/>
      <c r="C240" s="114"/>
      <c r="N240" s="114"/>
    </row>
    <row r="241" spans="1:14" ht="12.75" customHeight="1">
      <c r="A241" s="114"/>
      <c r="B241" s="114"/>
      <c r="C241" s="114"/>
      <c r="N241" s="114"/>
    </row>
    <row r="242" spans="1:14" ht="12.75" customHeight="1">
      <c r="A242" s="114"/>
      <c r="B242" s="114"/>
      <c r="C242" s="114"/>
      <c r="N242" s="114"/>
    </row>
    <row r="243" spans="1:14" ht="12.75" customHeight="1">
      <c r="A243" s="114"/>
      <c r="B243" s="114"/>
      <c r="C243" s="114"/>
      <c r="N243" s="114"/>
    </row>
    <row r="244" spans="1:14" ht="12.75" customHeight="1">
      <c r="A244" s="114"/>
      <c r="B244" s="114"/>
      <c r="C244" s="114"/>
      <c r="N244" s="114"/>
    </row>
    <row r="245" spans="1:14" ht="12.75" customHeight="1">
      <c r="A245" s="114"/>
      <c r="B245" s="114"/>
      <c r="C245" s="114"/>
      <c r="N245" s="114"/>
    </row>
    <row r="246" spans="1:14" ht="12.75" customHeight="1">
      <c r="A246" s="114"/>
      <c r="B246" s="114"/>
      <c r="C246" s="114"/>
      <c r="N246" s="114"/>
    </row>
    <row r="247" spans="1:14" ht="12.75" customHeight="1">
      <c r="A247" s="114"/>
      <c r="B247" s="114"/>
      <c r="C247" s="114"/>
      <c r="N247" s="114"/>
    </row>
    <row r="248" spans="1:14" ht="12.75" customHeight="1">
      <c r="A248" s="114"/>
      <c r="B248" s="114"/>
      <c r="C248" s="114"/>
      <c r="N248" s="114"/>
    </row>
    <row r="249" spans="1:14" ht="12.75" customHeight="1">
      <c r="A249" s="114"/>
      <c r="B249" s="114"/>
      <c r="C249" s="114"/>
      <c r="N249" s="114"/>
    </row>
    <row r="250" spans="1:14" ht="12.75" customHeight="1">
      <c r="A250" s="114"/>
      <c r="B250" s="114"/>
      <c r="C250" s="114"/>
      <c r="N250" s="114"/>
    </row>
    <row r="251" spans="1:14" ht="12.75" customHeight="1">
      <c r="A251" s="114"/>
      <c r="B251" s="114"/>
      <c r="C251" s="114"/>
      <c r="N251" s="114"/>
    </row>
    <row r="252" spans="1:14" ht="12.75" customHeight="1">
      <c r="A252" s="114"/>
      <c r="B252" s="114"/>
      <c r="C252" s="114"/>
      <c r="N252" s="114"/>
    </row>
    <row r="253" spans="1:14" ht="12.75" customHeight="1">
      <c r="A253" s="114"/>
      <c r="B253" s="114"/>
      <c r="C253" s="114"/>
      <c r="N253" s="114"/>
    </row>
    <row r="254" spans="1:14" ht="12.75" customHeight="1">
      <c r="A254" s="114"/>
      <c r="B254" s="114"/>
      <c r="C254" s="114"/>
      <c r="N254" s="114"/>
    </row>
    <row r="255" spans="1:14" ht="12.75" customHeight="1">
      <c r="A255" s="114"/>
      <c r="B255" s="114"/>
      <c r="C255" s="114"/>
      <c r="N255" s="114"/>
    </row>
    <row r="256" spans="1:14" ht="12.75" customHeight="1">
      <c r="A256" s="114"/>
      <c r="B256" s="114"/>
      <c r="C256" s="114"/>
      <c r="N256" s="114"/>
    </row>
    <row r="257" spans="1:14" ht="12.75" customHeight="1">
      <c r="A257" s="114"/>
      <c r="B257" s="114"/>
      <c r="C257" s="114"/>
      <c r="N257" s="114"/>
    </row>
    <row r="258" spans="1:14" ht="12.75" customHeight="1">
      <c r="A258" s="114"/>
      <c r="B258" s="114"/>
      <c r="C258" s="114"/>
      <c r="N258" s="114"/>
    </row>
    <row r="259" spans="1:14" ht="12.75" customHeight="1">
      <c r="A259" s="114"/>
      <c r="B259" s="114"/>
      <c r="C259" s="114"/>
      <c r="N259" s="114"/>
    </row>
    <row r="260" spans="1:14" ht="12.75" customHeight="1">
      <c r="A260" s="114"/>
      <c r="B260" s="114"/>
      <c r="C260" s="114"/>
      <c r="N260" s="114"/>
    </row>
    <row r="261" spans="1:14" ht="12.75" customHeight="1">
      <c r="A261" s="114"/>
      <c r="B261" s="114"/>
      <c r="C261" s="114"/>
      <c r="N261" s="114"/>
    </row>
    <row r="262" spans="1:14" ht="12.75" customHeight="1">
      <c r="A262" s="114"/>
      <c r="B262" s="114"/>
      <c r="C262" s="114"/>
      <c r="N262" s="114"/>
    </row>
    <row r="263" spans="1:14" ht="12.75" customHeight="1">
      <c r="A263" s="114"/>
      <c r="B263" s="114"/>
      <c r="C263" s="114"/>
      <c r="N263" s="114"/>
    </row>
    <row r="264" spans="1:14" ht="12.75" customHeight="1">
      <c r="A264" s="114"/>
      <c r="B264" s="114"/>
      <c r="C264" s="114"/>
      <c r="N264" s="114"/>
    </row>
    <row r="265" spans="1:14" ht="12.75" customHeight="1">
      <c r="A265" s="114"/>
      <c r="B265" s="114"/>
      <c r="C265" s="114"/>
      <c r="N265" s="114"/>
    </row>
    <row r="266" spans="1:14" ht="12.75" customHeight="1">
      <c r="A266" s="114"/>
      <c r="B266" s="114"/>
      <c r="C266" s="114"/>
      <c r="N266" s="114"/>
    </row>
    <row r="267" spans="1:14" ht="12.75" customHeight="1">
      <c r="A267" s="114"/>
      <c r="B267" s="114"/>
      <c r="C267" s="114"/>
      <c r="N267" s="114"/>
    </row>
    <row r="268" spans="1:14" ht="12.75" customHeight="1">
      <c r="A268" s="114"/>
      <c r="B268" s="114"/>
      <c r="C268" s="114"/>
      <c r="N268" s="114"/>
    </row>
    <row r="269" spans="1:14" ht="12.75" customHeight="1">
      <c r="A269" s="114"/>
      <c r="B269" s="114"/>
      <c r="C269" s="114"/>
      <c r="N269" s="114"/>
    </row>
    <row r="270" spans="1:14" ht="12.75" customHeight="1">
      <c r="A270" s="114"/>
      <c r="B270" s="114"/>
      <c r="C270" s="114"/>
      <c r="N270" s="114"/>
    </row>
    <row r="271" spans="1:14" ht="12.75" customHeight="1">
      <c r="A271" s="114"/>
      <c r="B271" s="114"/>
      <c r="C271" s="114"/>
      <c r="N271" s="114"/>
    </row>
    <row r="272" spans="1:14" ht="12.75" customHeight="1">
      <c r="A272" s="114"/>
      <c r="B272" s="114"/>
      <c r="C272" s="114"/>
      <c r="N272" s="114"/>
    </row>
    <row r="273" spans="1:14" ht="12.75" customHeight="1">
      <c r="A273" s="114"/>
      <c r="B273" s="114"/>
      <c r="C273" s="114"/>
      <c r="N273" s="114"/>
    </row>
    <row r="274" spans="1:14" ht="12.75" customHeight="1">
      <c r="A274" s="114"/>
      <c r="B274" s="114"/>
      <c r="C274" s="114"/>
      <c r="N274" s="114"/>
    </row>
    <row r="275" spans="1:14" ht="12.75" customHeight="1">
      <c r="A275" s="114"/>
      <c r="B275" s="114"/>
      <c r="C275" s="114"/>
      <c r="N275" s="114"/>
    </row>
    <row r="276" spans="1:14" ht="12.75" customHeight="1">
      <c r="A276" s="114"/>
      <c r="B276" s="114"/>
      <c r="C276" s="114"/>
      <c r="N276" s="114"/>
    </row>
    <row r="277" spans="1:14" ht="12.75" customHeight="1">
      <c r="A277" s="114"/>
      <c r="B277" s="114"/>
      <c r="C277" s="114"/>
      <c r="N277" s="114"/>
    </row>
    <row r="278" spans="1:14" ht="12.75" customHeight="1">
      <c r="A278" s="114"/>
      <c r="B278" s="114"/>
      <c r="C278" s="114"/>
      <c r="N278" s="114"/>
    </row>
    <row r="279" spans="1:14" ht="12.75" customHeight="1">
      <c r="A279" s="114"/>
      <c r="B279" s="114"/>
      <c r="C279" s="114"/>
      <c r="N279" s="114"/>
    </row>
    <row r="280" spans="1:14" ht="12.75" customHeight="1">
      <c r="A280" s="114"/>
      <c r="B280" s="114"/>
      <c r="C280" s="114"/>
      <c r="N280" s="114"/>
    </row>
    <row r="281" spans="1:14" ht="12.75" customHeight="1">
      <c r="A281" s="114"/>
      <c r="B281" s="114"/>
      <c r="C281" s="114"/>
      <c r="N281" s="114"/>
    </row>
    <row r="282" spans="1:14" ht="12.75" customHeight="1">
      <c r="A282" s="114"/>
      <c r="B282" s="114"/>
      <c r="C282" s="114"/>
      <c r="N282" s="114"/>
    </row>
    <row r="283" spans="1:14" ht="12.75" customHeight="1">
      <c r="A283" s="114"/>
      <c r="B283" s="114"/>
      <c r="C283" s="114"/>
      <c r="N283" s="114"/>
    </row>
    <row r="284" spans="1:14" ht="12.75" customHeight="1">
      <c r="A284" s="114"/>
      <c r="B284" s="114"/>
      <c r="C284" s="114"/>
      <c r="N284" s="114"/>
    </row>
    <row r="285" spans="1:14" ht="12.75" customHeight="1">
      <c r="A285" s="114"/>
      <c r="B285" s="114"/>
      <c r="C285" s="114"/>
      <c r="N285" s="114"/>
    </row>
    <row r="286" spans="1:14" ht="12.75" customHeight="1">
      <c r="A286" s="114"/>
      <c r="B286" s="114"/>
      <c r="C286" s="114"/>
      <c r="N286" s="114"/>
    </row>
    <row r="287" spans="1:14" ht="12.75" customHeight="1">
      <c r="A287" s="114"/>
      <c r="B287" s="114"/>
      <c r="C287" s="114"/>
      <c r="N287" s="114"/>
    </row>
    <row r="288" spans="1:14" ht="12.75" customHeight="1">
      <c r="A288" s="114"/>
      <c r="B288" s="114"/>
      <c r="C288" s="114"/>
      <c r="N288" s="114"/>
    </row>
    <row r="289" spans="1:14" ht="12.75" customHeight="1">
      <c r="A289" s="114"/>
      <c r="B289" s="114"/>
      <c r="C289" s="114"/>
      <c r="N289" s="114"/>
    </row>
    <row r="290" spans="1:14" ht="12.75" customHeight="1">
      <c r="A290" s="114"/>
      <c r="B290" s="114"/>
      <c r="C290" s="114"/>
      <c r="N290" s="114"/>
    </row>
    <row r="291" spans="1:14" ht="12.75" customHeight="1">
      <c r="A291" s="114"/>
      <c r="B291" s="114"/>
      <c r="C291" s="114"/>
      <c r="N291" s="114"/>
    </row>
    <row r="292" spans="1:14" ht="12.75" customHeight="1">
      <c r="A292" s="114"/>
      <c r="B292" s="114"/>
      <c r="C292" s="114"/>
      <c r="N292" s="114"/>
    </row>
    <row r="293" spans="1:14" ht="12.75" customHeight="1">
      <c r="A293" s="114"/>
      <c r="B293" s="114"/>
      <c r="C293" s="114"/>
      <c r="N293" s="114"/>
    </row>
    <row r="294" spans="1:14" ht="12.75" customHeight="1">
      <c r="A294" s="114"/>
      <c r="B294" s="114"/>
      <c r="C294" s="114"/>
      <c r="N294" s="114"/>
    </row>
    <row r="295" spans="1:14" ht="12.75" customHeight="1">
      <c r="A295" s="114"/>
      <c r="B295" s="114"/>
      <c r="C295" s="114"/>
      <c r="N295" s="114"/>
    </row>
    <row r="296" spans="1:14" ht="12.75" customHeight="1">
      <c r="A296" s="114"/>
      <c r="B296" s="114"/>
      <c r="C296" s="114"/>
      <c r="N296" s="114"/>
    </row>
    <row r="297" spans="1:14" ht="12.75" customHeight="1">
      <c r="A297" s="114"/>
      <c r="B297" s="114"/>
      <c r="C297" s="114"/>
      <c r="N297" s="114"/>
    </row>
    <row r="298" spans="1:14" ht="12.75" customHeight="1">
      <c r="A298" s="114"/>
      <c r="B298" s="114"/>
      <c r="C298" s="114"/>
      <c r="N298" s="114"/>
    </row>
    <row r="299" spans="1:14" ht="12.75" customHeight="1">
      <c r="A299" s="114"/>
      <c r="B299" s="114"/>
      <c r="C299" s="114"/>
      <c r="N299" s="114"/>
    </row>
    <row r="300" spans="1:14" ht="12.75" customHeight="1">
      <c r="A300" s="114"/>
      <c r="B300" s="114"/>
      <c r="C300" s="114"/>
      <c r="N300" s="114"/>
    </row>
    <row r="301" spans="1:14" ht="12.75" customHeight="1">
      <c r="A301" s="114"/>
      <c r="B301" s="114"/>
      <c r="C301" s="114"/>
      <c r="N301" s="114"/>
    </row>
    <row r="302" spans="1:14" ht="12.75" customHeight="1">
      <c r="A302" s="114"/>
      <c r="B302" s="114"/>
      <c r="C302" s="114"/>
      <c r="N302" s="114"/>
    </row>
    <row r="303" spans="1:14" ht="12.75" customHeight="1">
      <c r="A303" s="114"/>
      <c r="B303" s="114"/>
      <c r="C303" s="114"/>
      <c r="N303" s="114"/>
    </row>
    <row r="304" spans="1:14" ht="12.75" customHeight="1">
      <c r="A304" s="114"/>
      <c r="B304" s="114"/>
      <c r="C304" s="114"/>
      <c r="N304" s="114"/>
    </row>
    <row r="305" spans="1:14" ht="12.75" customHeight="1">
      <c r="A305" s="114"/>
      <c r="B305" s="114"/>
      <c r="C305" s="114"/>
      <c r="N305" s="114"/>
    </row>
    <row r="306" spans="1:14" ht="12.75" customHeight="1">
      <c r="A306" s="114"/>
      <c r="B306" s="114"/>
      <c r="C306" s="114"/>
      <c r="N306" s="114"/>
    </row>
    <row r="307" spans="1:14" ht="12.75" customHeight="1">
      <c r="A307" s="114"/>
      <c r="B307" s="114"/>
      <c r="C307" s="114"/>
      <c r="N307" s="114"/>
    </row>
    <row r="308" spans="1:14" ht="12.75" customHeight="1">
      <c r="A308" s="114"/>
      <c r="B308" s="114"/>
      <c r="C308" s="114"/>
      <c r="N308" s="114"/>
    </row>
    <row r="309" spans="1:14" ht="12.75" customHeight="1">
      <c r="A309" s="114"/>
      <c r="B309" s="114"/>
      <c r="C309" s="114"/>
      <c r="N309" s="114"/>
    </row>
    <row r="310" spans="1:14" ht="12.75" customHeight="1">
      <c r="A310" s="114"/>
      <c r="B310" s="114"/>
      <c r="C310" s="114"/>
      <c r="N310" s="114"/>
    </row>
    <row r="311" spans="1:14" ht="12.75" customHeight="1">
      <c r="A311" s="114"/>
      <c r="B311" s="114"/>
      <c r="C311" s="114"/>
      <c r="N311" s="114"/>
    </row>
    <row r="312" spans="1:14" ht="12.75" customHeight="1">
      <c r="A312" s="114"/>
      <c r="B312" s="114"/>
      <c r="C312" s="114"/>
      <c r="N312" s="114"/>
    </row>
    <row r="313" spans="1:14" ht="12.75" customHeight="1">
      <c r="A313" s="114"/>
      <c r="B313" s="114"/>
      <c r="C313" s="114"/>
      <c r="N313" s="114"/>
    </row>
    <row r="314" spans="1:14" ht="12.75" customHeight="1">
      <c r="A314" s="114"/>
      <c r="B314" s="114"/>
      <c r="C314" s="114"/>
      <c r="N314" s="114"/>
    </row>
    <row r="315" spans="1:14" ht="12.75" customHeight="1">
      <c r="A315" s="114"/>
      <c r="B315" s="114"/>
      <c r="C315" s="114"/>
      <c r="N315" s="114"/>
    </row>
    <row r="316" spans="1:14" ht="12.75" customHeight="1">
      <c r="A316" s="114"/>
      <c r="B316" s="114"/>
      <c r="C316" s="114"/>
      <c r="N316" s="114"/>
    </row>
    <row r="317" spans="1:14" ht="12.75" customHeight="1">
      <c r="A317" s="114"/>
      <c r="B317" s="114"/>
      <c r="C317" s="114"/>
      <c r="N317" s="114"/>
    </row>
    <row r="318" spans="1:14" ht="12.75" customHeight="1">
      <c r="A318" s="114"/>
      <c r="B318" s="114"/>
      <c r="C318" s="114"/>
      <c r="N318" s="114"/>
    </row>
    <row r="319" spans="1:14" ht="12.75" customHeight="1">
      <c r="A319" s="114"/>
      <c r="B319" s="114"/>
      <c r="C319" s="114"/>
      <c r="N319" s="114"/>
    </row>
    <row r="320" spans="1:14" ht="12.75" customHeight="1">
      <c r="A320" s="114"/>
      <c r="B320" s="114"/>
      <c r="C320" s="114"/>
      <c r="N320" s="114"/>
    </row>
    <row r="321" spans="1:14" ht="12.75" customHeight="1">
      <c r="A321" s="114"/>
      <c r="B321" s="114"/>
      <c r="C321" s="114"/>
      <c r="N321" s="114"/>
    </row>
    <row r="322" spans="1:14" ht="12.75" customHeight="1">
      <c r="A322" s="114"/>
      <c r="B322" s="114"/>
      <c r="C322" s="114"/>
      <c r="N322" s="114"/>
    </row>
    <row r="323" spans="1:14" ht="12.75" customHeight="1">
      <c r="A323" s="114"/>
      <c r="B323" s="114"/>
      <c r="C323" s="114"/>
      <c r="N323" s="114"/>
    </row>
    <row r="324" spans="1:14" ht="12.75" customHeight="1">
      <c r="A324" s="114"/>
      <c r="B324" s="114"/>
      <c r="C324" s="114"/>
      <c r="N324" s="114"/>
    </row>
    <row r="325" spans="1:14" ht="12.75" customHeight="1">
      <c r="A325" s="114"/>
      <c r="B325" s="114"/>
      <c r="C325" s="114"/>
      <c r="N325" s="114"/>
    </row>
    <row r="326" spans="1:14" ht="12.75" customHeight="1">
      <c r="A326" s="114"/>
      <c r="B326" s="114"/>
      <c r="C326" s="114"/>
      <c r="N326" s="114"/>
    </row>
    <row r="327" spans="1:14" ht="12.75" customHeight="1">
      <c r="A327" s="114"/>
      <c r="B327" s="114"/>
      <c r="C327" s="114"/>
      <c r="N327" s="114"/>
    </row>
    <row r="328" spans="1:14" ht="12.75" customHeight="1">
      <c r="A328" s="114"/>
      <c r="B328" s="114"/>
      <c r="C328" s="114"/>
      <c r="N328" s="114"/>
    </row>
    <row r="329" spans="1:14" ht="12.75" customHeight="1">
      <c r="A329" s="114"/>
      <c r="B329" s="114"/>
      <c r="C329" s="114"/>
      <c r="N329" s="114"/>
    </row>
    <row r="330" spans="1:14" ht="12.75" customHeight="1">
      <c r="A330" s="114"/>
      <c r="B330" s="114"/>
      <c r="C330" s="114"/>
      <c r="N330" s="114"/>
    </row>
    <row r="331" spans="1:14" ht="12.75" customHeight="1">
      <c r="A331" s="114"/>
      <c r="B331" s="114"/>
      <c r="C331" s="114"/>
      <c r="N331" s="114"/>
    </row>
    <row r="332" spans="1:14" ht="12.75" customHeight="1">
      <c r="A332" s="114"/>
      <c r="B332" s="114"/>
      <c r="C332" s="114"/>
      <c r="N332" s="114"/>
    </row>
    <row r="333" spans="1:14" ht="12.75" customHeight="1">
      <c r="A333" s="114"/>
      <c r="B333" s="114"/>
      <c r="C333" s="114"/>
      <c r="N333" s="114"/>
    </row>
    <row r="334" spans="1:14" ht="12.75" customHeight="1">
      <c r="A334" s="114"/>
      <c r="B334" s="114"/>
      <c r="C334" s="114"/>
      <c r="N334" s="114"/>
    </row>
    <row r="335" spans="1:14" ht="12.75" customHeight="1">
      <c r="A335" s="114"/>
      <c r="B335" s="114"/>
      <c r="C335" s="114"/>
      <c r="N335" s="114"/>
    </row>
    <row r="336" spans="1:14" ht="12.75" customHeight="1">
      <c r="A336" s="114"/>
      <c r="B336" s="114"/>
      <c r="C336" s="114"/>
      <c r="N336" s="114"/>
    </row>
    <row r="337" spans="1:14" ht="12.75" customHeight="1">
      <c r="A337" s="114"/>
      <c r="B337" s="114"/>
      <c r="C337" s="114"/>
      <c r="N337" s="114"/>
    </row>
    <row r="338" spans="1:14" ht="12.75" customHeight="1">
      <c r="A338" s="114"/>
      <c r="B338" s="114"/>
      <c r="C338" s="114"/>
      <c r="N338" s="114"/>
    </row>
    <row r="339" spans="1:14" ht="12.75" customHeight="1">
      <c r="A339" s="114"/>
      <c r="B339" s="114"/>
      <c r="C339" s="114"/>
      <c r="N339" s="114"/>
    </row>
    <row r="340" spans="1:14" ht="12.75" customHeight="1">
      <c r="A340" s="114"/>
      <c r="B340" s="114"/>
      <c r="C340" s="114"/>
      <c r="N340" s="114"/>
    </row>
    <row r="341" spans="1:14" ht="12.75" customHeight="1">
      <c r="A341" s="114"/>
      <c r="B341" s="114"/>
      <c r="C341" s="114"/>
      <c r="N341" s="114"/>
    </row>
    <row r="342" spans="1:14" ht="12.75" customHeight="1">
      <c r="A342" s="114"/>
      <c r="B342" s="114"/>
      <c r="C342" s="114"/>
      <c r="N342" s="114"/>
    </row>
    <row r="343" spans="1:14" ht="12.75" customHeight="1">
      <c r="A343" s="114"/>
      <c r="B343" s="114"/>
      <c r="C343" s="114"/>
      <c r="N343" s="114"/>
    </row>
    <row r="344" spans="1:14" ht="12.75" customHeight="1">
      <c r="A344" s="114"/>
      <c r="B344" s="114"/>
      <c r="C344" s="114"/>
      <c r="N344" s="114"/>
    </row>
    <row r="345" spans="1:14" ht="12.75" customHeight="1">
      <c r="A345" s="114"/>
      <c r="B345" s="114"/>
      <c r="C345" s="114"/>
      <c r="N345" s="114"/>
    </row>
    <row r="346" spans="1:14" ht="12.75" customHeight="1">
      <c r="A346" s="114"/>
      <c r="B346" s="114"/>
      <c r="C346" s="114"/>
      <c r="N346" s="114"/>
    </row>
    <row r="347" spans="1:14" ht="12.75" customHeight="1">
      <c r="A347" s="114"/>
      <c r="B347" s="114"/>
      <c r="C347" s="114"/>
      <c r="N347" s="114"/>
    </row>
    <row r="348" spans="1:14" ht="12.75" customHeight="1">
      <c r="A348" s="114"/>
      <c r="B348" s="114"/>
      <c r="C348" s="114"/>
      <c r="N348" s="114"/>
    </row>
    <row r="349" spans="1:14" ht="12.75" customHeight="1">
      <c r="A349" s="114"/>
      <c r="B349" s="114"/>
      <c r="C349" s="114"/>
      <c r="N349" s="114"/>
    </row>
    <row r="350" spans="1:14" ht="12.75" customHeight="1">
      <c r="A350" s="114"/>
      <c r="B350" s="114"/>
      <c r="C350" s="114"/>
      <c r="N350" s="114"/>
    </row>
    <row r="351" spans="1:14" ht="12.75" customHeight="1">
      <c r="A351" s="114"/>
      <c r="B351" s="114"/>
      <c r="C351" s="114"/>
      <c r="N351" s="114"/>
    </row>
    <row r="352" spans="1:14" ht="12.75" customHeight="1">
      <c r="A352" s="114"/>
      <c r="B352" s="114"/>
      <c r="C352" s="114"/>
      <c r="N352" s="114"/>
    </row>
    <row r="353" spans="1:14" ht="12.75" customHeight="1">
      <c r="A353" s="114"/>
      <c r="B353" s="114"/>
      <c r="C353" s="114"/>
      <c r="N353" s="114"/>
    </row>
    <row r="354" spans="1:14" ht="12.75" customHeight="1">
      <c r="A354" s="114"/>
      <c r="B354" s="114"/>
      <c r="C354" s="114"/>
      <c r="N354" s="114"/>
    </row>
    <row r="355" spans="1:14" ht="12.75" customHeight="1">
      <c r="A355" s="114"/>
      <c r="B355" s="114"/>
      <c r="C355" s="114"/>
      <c r="N355" s="114"/>
    </row>
    <row r="356" spans="1:14" ht="12.75" customHeight="1">
      <c r="A356" s="114"/>
      <c r="B356" s="114"/>
      <c r="C356" s="114"/>
      <c r="N356" s="114"/>
    </row>
    <row r="357" spans="1:14" ht="12.75" customHeight="1">
      <c r="A357" s="114"/>
      <c r="B357" s="114"/>
      <c r="C357" s="114"/>
      <c r="N357" s="114"/>
    </row>
    <row r="358" spans="1:14" ht="12.75" customHeight="1">
      <c r="A358" s="114"/>
      <c r="B358" s="114"/>
      <c r="C358" s="114"/>
      <c r="N358" s="114"/>
    </row>
    <row r="359" spans="1:14" ht="12.75" customHeight="1">
      <c r="A359" s="114"/>
      <c r="B359" s="114"/>
      <c r="C359" s="114"/>
      <c r="N359" s="114"/>
    </row>
    <row r="360" spans="1:14" ht="12.75" customHeight="1">
      <c r="A360" s="114"/>
      <c r="B360" s="114"/>
      <c r="C360" s="114"/>
      <c r="N360" s="114"/>
    </row>
    <row r="361" spans="1:14" ht="12.75" customHeight="1">
      <c r="A361" s="114"/>
      <c r="B361" s="114"/>
      <c r="C361" s="114"/>
      <c r="N361" s="114"/>
    </row>
    <row r="362" spans="1:14" ht="12.75" customHeight="1">
      <c r="A362" s="114"/>
      <c r="B362" s="114"/>
      <c r="C362" s="114"/>
      <c r="N362" s="114"/>
    </row>
    <row r="363" spans="1:14" ht="12.75" customHeight="1">
      <c r="A363" s="114"/>
      <c r="B363" s="114"/>
      <c r="C363" s="114"/>
      <c r="N363" s="114"/>
    </row>
    <row r="364" spans="1:14" ht="12.75" customHeight="1">
      <c r="A364" s="114"/>
      <c r="B364" s="114"/>
      <c r="C364" s="114"/>
      <c r="N364" s="114"/>
    </row>
    <row r="365" spans="1:14" ht="12.75" customHeight="1">
      <c r="A365" s="114"/>
      <c r="B365" s="114"/>
      <c r="C365" s="114"/>
      <c r="N365" s="114"/>
    </row>
    <row r="366" spans="1:14" ht="12.75" customHeight="1">
      <c r="A366" s="114"/>
      <c r="B366" s="114"/>
      <c r="C366" s="114"/>
      <c r="N366" s="114"/>
    </row>
    <row r="367" spans="1:14" ht="12.75" customHeight="1">
      <c r="A367" s="114"/>
      <c r="B367" s="114"/>
      <c r="C367" s="114"/>
      <c r="N367" s="114"/>
    </row>
    <row r="368" spans="1:14" ht="12.75" customHeight="1">
      <c r="A368" s="114"/>
      <c r="B368" s="114"/>
      <c r="C368" s="114"/>
      <c r="N368" s="114"/>
    </row>
    <row r="369" spans="1:14" ht="12.75" customHeight="1">
      <c r="A369" s="114"/>
      <c r="B369" s="114"/>
      <c r="C369" s="114"/>
      <c r="N369" s="114"/>
    </row>
    <row r="370" spans="1:14" ht="12.75" customHeight="1">
      <c r="A370" s="114"/>
      <c r="B370" s="114"/>
      <c r="C370" s="114"/>
      <c r="N370" s="114"/>
    </row>
    <row r="371" spans="1:14" ht="12.75" customHeight="1">
      <c r="A371" s="114"/>
      <c r="B371" s="114"/>
      <c r="C371" s="114"/>
      <c r="N371" s="114"/>
    </row>
    <row r="372" spans="1:14" ht="12.75" customHeight="1">
      <c r="A372" s="114"/>
      <c r="B372" s="114"/>
      <c r="C372" s="114"/>
      <c r="N372" s="114"/>
    </row>
    <row r="373" spans="1:14" ht="12.75" customHeight="1">
      <c r="A373" s="114"/>
      <c r="B373" s="114"/>
      <c r="C373" s="114"/>
      <c r="N373" s="114"/>
    </row>
    <row r="374" spans="1:14" ht="12.75" customHeight="1">
      <c r="A374" s="114"/>
      <c r="B374" s="114"/>
      <c r="C374" s="114"/>
      <c r="N374" s="114"/>
    </row>
    <row r="375" spans="1:14" ht="12.75" customHeight="1">
      <c r="A375" s="114"/>
      <c r="B375" s="114"/>
      <c r="C375" s="114"/>
      <c r="N375" s="114"/>
    </row>
    <row r="376" spans="1:14" ht="12.75" customHeight="1">
      <c r="A376" s="114"/>
      <c r="B376" s="114"/>
      <c r="C376" s="114"/>
      <c r="N376" s="114"/>
    </row>
    <row r="377" spans="1:14" ht="12.75" customHeight="1">
      <c r="A377" s="114"/>
      <c r="B377" s="114"/>
      <c r="C377" s="114"/>
      <c r="N377" s="114"/>
    </row>
    <row r="378" spans="1:14" ht="12.75" customHeight="1">
      <c r="A378" s="114"/>
      <c r="B378" s="114"/>
      <c r="C378" s="114"/>
      <c r="N378" s="114"/>
    </row>
    <row r="379" spans="1:14" ht="12.75" customHeight="1">
      <c r="A379" s="114"/>
      <c r="B379" s="114"/>
      <c r="C379" s="114"/>
      <c r="N379" s="114"/>
    </row>
    <row r="380" spans="1:14" ht="12.75" customHeight="1">
      <c r="A380" s="114"/>
      <c r="B380" s="114"/>
      <c r="C380" s="114"/>
      <c r="N380" s="114"/>
    </row>
    <row r="381" spans="1:14" ht="12.75" customHeight="1">
      <c r="A381" s="114"/>
      <c r="B381" s="114"/>
      <c r="C381" s="114"/>
      <c r="N381" s="114"/>
    </row>
    <row r="382" spans="1:14" ht="12.75" customHeight="1">
      <c r="A382" s="114"/>
      <c r="B382" s="114"/>
      <c r="C382" s="114"/>
      <c r="N382" s="114"/>
    </row>
    <row r="383" spans="1:14" ht="12.75" customHeight="1">
      <c r="A383" s="114"/>
      <c r="B383" s="114"/>
      <c r="C383" s="114"/>
      <c r="N383" s="114"/>
    </row>
    <row r="384" spans="1:14" ht="12.75" customHeight="1">
      <c r="A384" s="114"/>
      <c r="B384" s="114"/>
      <c r="C384" s="114"/>
      <c r="N384" s="114"/>
    </row>
    <row r="385" spans="1:14" ht="12.75" customHeight="1">
      <c r="A385" s="114"/>
      <c r="B385" s="114"/>
      <c r="C385" s="114"/>
      <c r="N385" s="114"/>
    </row>
    <row r="386" spans="1:14" ht="12.75" customHeight="1">
      <c r="A386" s="114"/>
      <c r="B386" s="114"/>
      <c r="C386" s="114"/>
      <c r="N386" s="114"/>
    </row>
    <row r="387" spans="1:14" ht="12.75" customHeight="1">
      <c r="A387" s="114"/>
      <c r="B387" s="114"/>
      <c r="C387" s="114"/>
      <c r="N387" s="114"/>
    </row>
    <row r="388" spans="1:14" ht="12.75" customHeight="1">
      <c r="A388" s="114"/>
      <c r="B388" s="114"/>
      <c r="C388" s="114"/>
      <c r="N388" s="114"/>
    </row>
    <row r="389" spans="1:14" ht="12.75" customHeight="1">
      <c r="A389" s="114"/>
      <c r="B389" s="114"/>
      <c r="C389" s="114"/>
      <c r="N389" s="114"/>
    </row>
    <row r="390" spans="1:14" ht="12.75" customHeight="1">
      <c r="A390" s="114"/>
      <c r="B390" s="114"/>
      <c r="C390" s="114"/>
      <c r="N390" s="114"/>
    </row>
    <row r="391" spans="1:14" ht="12.75" customHeight="1">
      <c r="A391" s="114"/>
      <c r="B391" s="114"/>
      <c r="C391" s="114"/>
      <c r="N391" s="114"/>
    </row>
    <row r="392" spans="1:14" ht="12.75" customHeight="1">
      <c r="A392" s="114"/>
      <c r="B392" s="114"/>
      <c r="C392" s="114"/>
      <c r="N392" s="114"/>
    </row>
    <row r="393" spans="1:14" ht="12.75" customHeight="1">
      <c r="A393" s="114"/>
      <c r="B393" s="114"/>
      <c r="C393" s="114"/>
      <c r="N393" s="114"/>
    </row>
    <row r="394" spans="1:14" ht="12.75" customHeight="1">
      <c r="A394" s="114"/>
      <c r="B394" s="114"/>
      <c r="C394" s="114"/>
      <c r="N394" s="114"/>
    </row>
    <row r="395" spans="1:14" ht="12.75" customHeight="1">
      <c r="A395" s="114"/>
      <c r="B395" s="114"/>
      <c r="C395" s="114"/>
      <c r="N395" s="114"/>
    </row>
    <row r="396" spans="1:14" ht="12.75" customHeight="1">
      <c r="A396" s="114"/>
      <c r="B396" s="114"/>
      <c r="C396" s="114"/>
      <c r="N396" s="114"/>
    </row>
    <row r="397" spans="1:14" ht="12.75" customHeight="1">
      <c r="A397" s="114"/>
      <c r="B397" s="114"/>
      <c r="C397" s="114"/>
      <c r="N397" s="114"/>
    </row>
    <row r="398" spans="1:14" ht="12.75" customHeight="1">
      <c r="A398" s="114"/>
      <c r="B398" s="114"/>
      <c r="C398" s="114"/>
      <c r="N398" s="114"/>
    </row>
    <row r="399" spans="1:14" ht="12.75" customHeight="1">
      <c r="A399" s="114"/>
      <c r="B399" s="114"/>
      <c r="C399" s="114"/>
      <c r="N399" s="114"/>
    </row>
    <row r="400" spans="1:14" ht="12.75" customHeight="1">
      <c r="A400" s="114"/>
      <c r="B400" s="114"/>
      <c r="C400" s="114"/>
      <c r="N400" s="114"/>
    </row>
    <row r="401" spans="1:14" ht="12.75" customHeight="1">
      <c r="A401" s="114"/>
      <c r="B401" s="114"/>
      <c r="C401" s="114"/>
      <c r="N401" s="114"/>
    </row>
    <row r="402" spans="1:14" ht="12.75" customHeight="1">
      <c r="A402" s="114"/>
      <c r="B402" s="114"/>
      <c r="C402" s="114"/>
      <c r="N402" s="114"/>
    </row>
    <row r="403" spans="1:14" ht="12.75" customHeight="1">
      <c r="A403" s="114"/>
      <c r="B403" s="114"/>
      <c r="C403" s="114"/>
      <c r="N403" s="114"/>
    </row>
    <row r="404" spans="1:14" ht="12.75" customHeight="1">
      <c r="A404" s="114"/>
      <c r="B404" s="114"/>
      <c r="C404" s="114"/>
      <c r="N404" s="114"/>
    </row>
    <row r="405" spans="1:14" ht="12.75" customHeight="1">
      <c r="A405" s="114"/>
      <c r="B405" s="114"/>
      <c r="C405" s="114"/>
      <c r="N405" s="114"/>
    </row>
    <row r="406" spans="1:14" ht="12.75" customHeight="1">
      <c r="A406" s="114"/>
      <c r="B406" s="114"/>
      <c r="C406" s="114"/>
      <c r="N406" s="114"/>
    </row>
    <row r="407" spans="1:14" ht="12.75" customHeight="1">
      <c r="A407" s="114"/>
      <c r="B407" s="114"/>
      <c r="C407" s="114"/>
      <c r="N407" s="114"/>
    </row>
    <row r="408" spans="1:14" ht="12.75" customHeight="1">
      <c r="A408" s="114"/>
      <c r="B408" s="114"/>
      <c r="C408" s="114"/>
      <c r="N408" s="114"/>
    </row>
    <row r="409" spans="1:14" ht="12.75" customHeight="1">
      <c r="A409" s="114"/>
      <c r="B409" s="114"/>
      <c r="C409" s="114"/>
      <c r="N409" s="114"/>
    </row>
    <row r="410" spans="1:14" ht="12.75" customHeight="1">
      <c r="A410" s="114"/>
      <c r="B410" s="114"/>
      <c r="C410" s="114"/>
      <c r="N410" s="114"/>
    </row>
    <row r="411" spans="1:14" ht="12.75" customHeight="1">
      <c r="A411" s="114"/>
      <c r="B411" s="114"/>
      <c r="C411" s="114"/>
      <c r="N411" s="114"/>
    </row>
    <row r="412" spans="1:14" ht="12.75" customHeight="1">
      <c r="A412" s="114"/>
      <c r="B412" s="114"/>
      <c r="C412" s="114"/>
      <c r="N412" s="114"/>
    </row>
    <row r="413" spans="1:14" ht="12.75" customHeight="1">
      <c r="A413" s="114"/>
      <c r="B413" s="114"/>
      <c r="C413" s="114"/>
      <c r="N413" s="114"/>
    </row>
    <row r="414" spans="1:14" ht="12.75" customHeight="1">
      <c r="A414" s="114"/>
      <c r="B414" s="114"/>
      <c r="C414" s="114"/>
      <c r="N414" s="114"/>
    </row>
    <row r="415" spans="1:14" ht="12.75" customHeight="1">
      <c r="A415" s="114"/>
      <c r="B415" s="114"/>
      <c r="C415" s="114"/>
      <c r="N415" s="114"/>
    </row>
    <row r="416" spans="1:14" ht="12.75" customHeight="1">
      <c r="A416" s="114"/>
      <c r="B416" s="114"/>
      <c r="C416" s="114"/>
      <c r="N416" s="114"/>
    </row>
    <row r="417" spans="1:14" ht="12.75" customHeight="1">
      <c r="A417" s="114"/>
      <c r="B417" s="114"/>
      <c r="C417" s="114"/>
      <c r="N417" s="114"/>
    </row>
    <row r="418" spans="1:14" ht="12.75" customHeight="1">
      <c r="A418" s="114"/>
      <c r="B418" s="114"/>
      <c r="C418" s="114"/>
      <c r="N418" s="114"/>
    </row>
    <row r="419" spans="1:14" ht="12.75" customHeight="1">
      <c r="A419" s="114"/>
      <c r="B419" s="114"/>
      <c r="C419" s="114"/>
      <c r="N419" s="114"/>
    </row>
    <row r="420" spans="1:14" ht="12.75" customHeight="1">
      <c r="A420" s="114"/>
      <c r="B420" s="114"/>
      <c r="C420" s="114"/>
      <c r="N420" s="114"/>
    </row>
    <row r="421" spans="1:14" ht="12.75" customHeight="1">
      <c r="A421" s="114"/>
      <c r="B421" s="114"/>
      <c r="C421" s="114"/>
      <c r="N421" s="114"/>
    </row>
    <row r="422" spans="1:14" ht="12.75" customHeight="1">
      <c r="A422" s="114"/>
      <c r="B422" s="114"/>
      <c r="C422" s="114"/>
      <c r="N422" s="114"/>
    </row>
    <row r="423" spans="1:14" ht="12.75" customHeight="1">
      <c r="A423" s="114"/>
      <c r="B423" s="114"/>
      <c r="C423" s="114"/>
      <c r="N423" s="114"/>
    </row>
    <row r="424" spans="1:14" ht="12.75" customHeight="1">
      <c r="A424" s="114"/>
      <c r="B424" s="114"/>
      <c r="C424" s="114"/>
      <c r="N424" s="114"/>
    </row>
    <row r="425" spans="1:14" ht="12.75" customHeight="1">
      <c r="A425" s="114"/>
      <c r="B425" s="114"/>
      <c r="C425" s="114"/>
      <c r="N425" s="114"/>
    </row>
    <row r="426" spans="1:14" ht="12.75" customHeight="1">
      <c r="A426" s="114"/>
      <c r="B426" s="114"/>
      <c r="C426" s="114"/>
      <c r="N426" s="114"/>
    </row>
    <row r="427" spans="1:14" ht="12.75" customHeight="1">
      <c r="A427" s="114"/>
      <c r="B427" s="114"/>
      <c r="C427" s="114"/>
      <c r="N427" s="114"/>
    </row>
    <row r="428" spans="1:14" ht="12.75" customHeight="1">
      <c r="A428" s="114"/>
      <c r="B428" s="114"/>
      <c r="C428" s="114"/>
      <c r="N428" s="114"/>
    </row>
    <row r="429" spans="1:14" ht="12.75" customHeight="1">
      <c r="A429" s="114"/>
      <c r="B429" s="114"/>
      <c r="C429" s="114"/>
      <c r="N429" s="114"/>
    </row>
    <row r="430" spans="1:14" ht="12.75" customHeight="1">
      <c r="A430" s="114"/>
      <c r="B430" s="114"/>
      <c r="C430" s="114"/>
      <c r="N430" s="114"/>
    </row>
    <row r="431" spans="1:14" ht="12.75" customHeight="1">
      <c r="A431" s="114"/>
      <c r="B431" s="114"/>
      <c r="C431" s="114"/>
      <c r="N431" s="114"/>
    </row>
    <row r="432" spans="1:14" ht="12.75" customHeight="1">
      <c r="A432" s="114"/>
      <c r="B432" s="114"/>
      <c r="C432" s="114"/>
      <c r="N432" s="114"/>
    </row>
    <row r="433" spans="1:14" ht="12.75" customHeight="1">
      <c r="A433" s="114"/>
      <c r="B433" s="114"/>
      <c r="C433" s="114"/>
      <c r="N433" s="114"/>
    </row>
    <row r="434" spans="1:14" ht="12.75" customHeight="1">
      <c r="A434" s="114"/>
      <c r="B434" s="114"/>
      <c r="C434" s="114"/>
      <c r="N434" s="114"/>
    </row>
    <row r="435" spans="1:14" ht="12.75" customHeight="1">
      <c r="A435" s="114"/>
      <c r="B435" s="114"/>
      <c r="C435" s="114"/>
      <c r="N435" s="114"/>
    </row>
    <row r="436" spans="1:14" ht="12.75" customHeight="1">
      <c r="A436" s="114"/>
      <c r="B436" s="114"/>
      <c r="C436" s="114"/>
      <c r="N436" s="114"/>
    </row>
    <row r="437" spans="1:14" ht="12.75" customHeight="1">
      <c r="A437" s="114"/>
      <c r="B437" s="114"/>
      <c r="C437" s="114"/>
      <c r="N437" s="114"/>
    </row>
    <row r="438" spans="1:14" ht="12.75" customHeight="1">
      <c r="A438" s="114"/>
      <c r="B438" s="114"/>
      <c r="C438" s="114"/>
      <c r="N438" s="114"/>
    </row>
    <row r="439" spans="1:14" ht="12.75" customHeight="1">
      <c r="A439" s="114"/>
      <c r="B439" s="114"/>
      <c r="C439" s="114"/>
      <c r="N439" s="114"/>
    </row>
    <row r="440" spans="1:14" ht="12.75" customHeight="1">
      <c r="A440" s="114"/>
      <c r="B440" s="114"/>
      <c r="C440" s="114"/>
      <c r="N440" s="114"/>
    </row>
    <row r="441" spans="1:14" ht="12.75" customHeight="1">
      <c r="A441" s="114"/>
      <c r="B441" s="114"/>
      <c r="C441" s="114"/>
      <c r="N441" s="114"/>
    </row>
    <row r="442" spans="1:14" ht="12.75" customHeight="1">
      <c r="A442" s="114"/>
      <c r="B442" s="114"/>
      <c r="C442" s="114"/>
      <c r="N442" s="114"/>
    </row>
    <row r="443" spans="1:14" ht="12.75" customHeight="1">
      <c r="A443" s="114"/>
      <c r="B443" s="114"/>
      <c r="C443" s="114"/>
      <c r="N443" s="114"/>
    </row>
    <row r="444" spans="1:14" ht="12.75" customHeight="1">
      <c r="A444" s="114"/>
      <c r="B444" s="114"/>
      <c r="C444" s="114"/>
      <c r="N444" s="114"/>
    </row>
    <row r="445" spans="1:14" ht="12.75" customHeight="1">
      <c r="A445" s="114"/>
      <c r="B445" s="114"/>
      <c r="C445" s="114"/>
      <c r="N445" s="114"/>
    </row>
    <row r="446" spans="1:14" ht="12.75" customHeight="1">
      <c r="A446" s="114"/>
      <c r="B446" s="114"/>
      <c r="C446" s="114"/>
      <c r="N446" s="114"/>
    </row>
    <row r="447" spans="1:14" ht="12.75" customHeight="1">
      <c r="A447" s="114"/>
      <c r="B447" s="114"/>
      <c r="C447" s="114"/>
      <c r="N447" s="114"/>
    </row>
    <row r="448" spans="1:14" ht="12.75" customHeight="1">
      <c r="A448" s="114"/>
      <c r="B448" s="114"/>
      <c r="C448" s="114"/>
      <c r="N448" s="114"/>
    </row>
    <row r="449" spans="1:14" ht="12.75" customHeight="1">
      <c r="A449" s="114"/>
      <c r="B449" s="114"/>
      <c r="C449" s="114"/>
      <c r="N449" s="114"/>
    </row>
    <row r="450" spans="1:14" ht="12.75" customHeight="1">
      <c r="A450" s="114"/>
      <c r="B450" s="114"/>
      <c r="C450" s="114"/>
      <c r="N450" s="114"/>
    </row>
    <row r="451" spans="1:14" ht="12.75" customHeight="1">
      <c r="A451" s="114"/>
      <c r="B451" s="114"/>
      <c r="C451" s="114"/>
      <c r="N451" s="114"/>
    </row>
    <row r="452" spans="1:14" ht="12.75" customHeight="1">
      <c r="A452" s="114"/>
      <c r="B452" s="114"/>
      <c r="C452" s="114"/>
      <c r="N452" s="114"/>
    </row>
    <row r="453" spans="1:14" ht="12.75" customHeight="1">
      <c r="A453" s="114"/>
      <c r="B453" s="114"/>
      <c r="C453" s="114"/>
      <c r="N453" s="114"/>
    </row>
    <row r="454" spans="1:14" ht="12.75" customHeight="1">
      <c r="A454" s="114"/>
      <c r="B454" s="114"/>
      <c r="C454" s="114"/>
      <c r="N454" s="114"/>
    </row>
    <row r="455" spans="1:14" ht="12.75" customHeight="1">
      <c r="A455" s="114"/>
      <c r="B455" s="114"/>
      <c r="C455" s="114"/>
      <c r="N455" s="114"/>
    </row>
    <row r="456" spans="1:14" ht="12.75" customHeight="1">
      <c r="A456" s="114"/>
      <c r="B456" s="114"/>
      <c r="C456" s="114"/>
      <c r="N456" s="114"/>
    </row>
    <row r="457" spans="1:14" ht="12.75" customHeight="1">
      <c r="A457" s="114"/>
      <c r="B457" s="114"/>
      <c r="C457" s="114"/>
      <c r="N457" s="114"/>
    </row>
    <row r="458" spans="1:14" ht="12.75" customHeight="1">
      <c r="A458" s="114"/>
      <c r="B458" s="114"/>
      <c r="C458" s="114"/>
      <c r="N458" s="114"/>
    </row>
    <row r="459" spans="1:14" ht="12.75" customHeight="1">
      <c r="A459" s="114"/>
      <c r="B459" s="114"/>
      <c r="C459" s="114"/>
      <c r="N459" s="114"/>
    </row>
    <row r="460" spans="1:14" ht="12.75" customHeight="1">
      <c r="A460" s="114"/>
      <c r="B460" s="114"/>
      <c r="C460" s="114"/>
      <c r="N460" s="114"/>
    </row>
    <row r="461" spans="1:14" ht="12.75" customHeight="1">
      <c r="A461" s="114"/>
      <c r="B461" s="114"/>
      <c r="C461" s="114"/>
      <c r="N461" s="114"/>
    </row>
    <row r="462" spans="1:14" ht="12.75" customHeight="1">
      <c r="A462" s="114"/>
      <c r="B462" s="114"/>
      <c r="C462" s="114"/>
      <c r="N462" s="114"/>
    </row>
    <row r="463" spans="1:14" ht="12.75" customHeight="1">
      <c r="A463" s="114"/>
      <c r="B463" s="114"/>
      <c r="C463" s="114"/>
      <c r="N463" s="114"/>
    </row>
    <row r="464" spans="1:14" ht="12.75" customHeight="1">
      <c r="A464" s="114"/>
      <c r="B464" s="114"/>
      <c r="C464" s="114"/>
      <c r="N464" s="114"/>
    </row>
    <row r="465" spans="1:14" ht="12.75" customHeight="1">
      <c r="A465" s="114"/>
      <c r="B465" s="114"/>
      <c r="C465" s="114"/>
      <c r="N465" s="114"/>
    </row>
    <row r="466" spans="1:14" ht="12.75" customHeight="1">
      <c r="A466" s="114"/>
      <c r="B466" s="114"/>
      <c r="C466" s="114"/>
      <c r="N466" s="114"/>
    </row>
    <row r="467" spans="1:14" ht="12.75" customHeight="1">
      <c r="A467" s="114"/>
      <c r="B467" s="114"/>
      <c r="C467" s="114"/>
      <c r="N467" s="114"/>
    </row>
    <row r="468" spans="1:14" ht="12.75" customHeight="1">
      <c r="A468" s="114"/>
      <c r="B468" s="114"/>
      <c r="C468" s="114"/>
      <c r="N468" s="114"/>
    </row>
    <row r="469" spans="1:14" ht="12.75" customHeight="1">
      <c r="A469" s="114"/>
      <c r="B469" s="114"/>
      <c r="C469" s="114"/>
      <c r="N469" s="114"/>
    </row>
    <row r="470" spans="1:14" ht="12.75" customHeight="1">
      <c r="A470" s="114"/>
      <c r="B470" s="114"/>
      <c r="C470" s="114"/>
      <c r="N470" s="114"/>
    </row>
    <row r="471" spans="1:14" ht="12.75" customHeight="1">
      <c r="A471" s="114"/>
      <c r="B471" s="114"/>
      <c r="C471" s="114"/>
      <c r="N471" s="114"/>
    </row>
    <row r="472" spans="1:14" ht="12.75" customHeight="1">
      <c r="A472" s="114"/>
      <c r="B472" s="114"/>
      <c r="C472" s="114"/>
      <c r="N472" s="114"/>
    </row>
    <row r="473" spans="1:14" ht="12.75" customHeight="1">
      <c r="A473" s="114"/>
      <c r="B473" s="114"/>
      <c r="C473" s="114"/>
      <c r="N473" s="114"/>
    </row>
    <row r="474" spans="1:14" ht="12.75" customHeight="1">
      <c r="A474" s="114"/>
      <c r="B474" s="114"/>
      <c r="C474" s="114"/>
      <c r="N474" s="114"/>
    </row>
    <row r="475" spans="1:14" ht="12.75" customHeight="1">
      <c r="A475" s="114"/>
      <c r="B475" s="114"/>
      <c r="C475" s="114"/>
      <c r="N475" s="114"/>
    </row>
    <row r="476" spans="1:14" ht="12.75" customHeight="1">
      <c r="A476" s="114"/>
      <c r="B476" s="114"/>
      <c r="C476" s="114"/>
      <c r="N476" s="114"/>
    </row>
    <row r="477" spans="1:14" ht="12.75" customHeight="1">
      <c r="A477" s="114"/>
      <c r="B477" s="114"/>
      <c r="C477" s="114"/>
      <c r="N477" s="114"/>
    </row>
    <row r="478" spans="1:14" ht="12.75" customHeight="1">
      <c r="A478" s="114"/>
      <c r="B478" s="114"/>
      <c r="C478" s="114"/>
      <c r="N478" s="114"/>
    </row>
    <row r="479" spans="1:14" ht="12.75" customHeight="1">
      <c r="A479" s="114"/>
      <c r="B479" s="114"/>
      <c r="C479" s="114"/>
      <c r="N479" s="114"/>
    </row>
    <row r="480" spans="1:14" ht="12.75" customHeight="1">
      <c r="A480" s="114"/>
      <c r="B480" s="114"/>
      <c r="C480" s="114"/>
      <c r="N480" s="114"/>
    </row>
    <row r="481" spans="1:14" ht="12.75" customHeight="1">
      <c r="A481" s="114"/>
      <c r="B481" s="114"/>
      <c r="C481" s="114"/>
      <c r="N481" s="114"/>
    </row>
    <row r="482" spans="1:14" ht="12.75" customHeight="1">
      <c r="A482" s="114"/>
      <c r="B482" s="114"/>
      <c r="C482" s="114"/>
      <c r="N482" s="114"/>
    </row>
    <row r="483" spans="1:14" ht="12.75" customHeight="1">
      <c r="A483" s="114"/>
      <c r="B483" s="114"/>
      <c r="C483" s="114"/>
      <c r="N483" s="114"/>
    </row>
    <row r="484" spans="1:14" ht="12.75" customHeight="1">
      <c r="A484" s="114"/>
      <c r="B484" s="114"/>
      <c r="C484" s="114"/>
      <c r="N484" s="114"/>
    </row>
    <row r="485" spans="1:14" ht="12.75" customHeight="1">
      <c r="A485" s="114"/>
      <c r="B485" s="114"/>
      <c r="C485" s="114"/>
      <c r="N485" s="114"/>
    </row>
    <row r="486" spans="1:14" ht="12.75" customHeight="1">
      <c r="A486" s="114"/>
      <c r="B486" s="114"/>
      <c r="C486" s="114"/>
      <c r="N486" s="114"/>
    </row>
    <row r="487" spans="1:14" ht="12.75" customHeight="1">
      <c r="A487" s="114"/>
      <c r="B487" s="114"/>
      <c r="C487" s="114"/>
      <c r="N487" s="114"/>
    </row>
    <row r="488" spans="1:14" ht="12.75" customHeight="1">
      <c r="A488" s="114"/>
      <c r="B488" s="114"/>
      <c r="C488" s="114"/>
      <c r="N488" s="114"/>
    </row>
    <row r="489" spans="1:14" ht="12.75" customHeight="1">
      <c r="A489" s="114"/>
      <c r="B489" s="114"/>
      <c r="C489" s="114"/>
      <c r="N489" s="114"/>
    </row>
    <row r="490" spans="1:14" ht="12.75" customHeight="1">
      <c r="A490" s="114"/>
      <c r="B490" s="114"/>
      <c r="C490" s="114"/>
      <c r="N490" s="114"/>
    </row>
    <row r="491" spans="1:14" ht="12.75" customHeight="1">
      <c r="A491" s="114"/>
      <c r="B491" s="114"/>
      <c r="C491" s="114"/>
      <c r="N491" s="114"/>
    </row>
    <row r="492" spans="1:14" ht="12.75" customHeight="1">
      <c r="A492" s="114"/>
      <c r="B492" s="114"/>
      <c r="C492" s="114"/>
      <c r="N492" s="114"/>
    </row>
    <row r="493" spans="1:14" ht="12.75" customHeight="1">
      <c r="A493" s="114"/>
      <c r="B493" s="114"/>
      <c r="C493" s="114"/>
      <c r="N493" s="114"/>
    </row>
    <row r="494" spans="1:14" ht="12.75" customHeight="1">
      <c r="A494" s="114"/>
      <c r="B494" s="114"/>
      <c r="C494" s="114"/>
      <c r="N494" s="114"/>
    </row>
    <row r="495" spans="1:14" ht="12.75" customHeight="1">
      <c r="A495" s="114"/>
      <c r="B495" s="114"/>
      <c r="C495" s="114"/>
      <c r="N495" s="114"/>
    </row>
    <row r="496" spans="1:14" ht="12.75" customHeight="1">
      <c r="A496" s="114"/>
      <c r="B496" s="114"/>
      <c r="C496" s="114"/>
      <c r="N496" s="114"/>
    </row>
    <row r="497" spans="1:14" ht="12.75" customHeight="1">
      <c r="A497" s="114"/>
      <c r="B497" s="114"/>
      <c r="C497" s="114"/>
      <c r="N497" s="114"/>
    </row>
    <row r="498" spans="1:14" ht="12.75" customHeight="1">
      <c r="A498" s="114"/>
      <c r="B498" s="114"/>
      <c r="C498" s="114"/>
      <c r="N498" s="114"/>
    </row>
    <row r="499" spans="1:14" ht="12.75" customHeight="1">
      <c r="A499" s="114"/>
      <c r="B499" s="114"/>
      <c r="C499" s="114"/>
      <c r="N499" s="114"/>
    </row>
    <row r="500" spans="1:14" ht="12.75" customHeight="1">
      <c r="A500" s="114"/>
      <c r="B500" s="114"/>
      <c r="C500" s="114"/>
      <c r="N500" s="114"/>
    </row>
    <row r="501" spans="1:14" ht="12.75" customHeight="1">
      <c r="A501" s="114"/>
      <c r="B501" s="114"/>
      <c r="C501" s="114"/>
      <c r="N501" s="114"/>
    </row>
    <row r="502" spans="1:14" ht="12.75" customHeight="1">
      <c r="A502" s="114"/>
      <c r="B502" s="114"/>
      <c r="C502" s="114"/>
      <c r="N502" s="114"/>
    </row>
    <row r="503" spans="1:14" ht="12.75" customHeight="1">
      <c r="A503" s="114"/>
      <c r="B503" s="114"/>
      <c r="C503" s="114"/>
      <c r="N503" s="114"/>
    </row>
    <row r="504" spans="1:14" ht="12.75" customHeight="1">
      <c r="A504" s="114"/>
      <c r="B504" s="114"/>
      <c r="C504" s="114"/>
      <c r="N504" s="114"/>
    </row>
    <row r="505" spans="1:14" ht="12.75" customHeight="1">
      <c r="A505" s="114"/>
      <c r="B505" s="114"/>
      <c r="C505" s="114"/>
      <c r="N505" s="114"/>
    </row>
    <row r="506" spans="1:14" ht="12.75" customHeight="1">
      <c r="A506" s="114"/>
      <c r="B506" s="114"/>
      <c r="C506" s="114"/>
      <c r="N506" s="114"/>
    </row>
    <row r="507" spans="1:14" ht="12.75" customHeight="1">
      <c r="A507" s="114"/>
      <c r="B507" s="114"/>
      <c r="C507" s="114"/>
      <c r="N507" s="114"/>
    </row>
    <row r="508" spans="1:14" ht="12.75" customHeight="1">
      <c r="A508" s="114"/>
      <c r="B508" s="114"/>
      <c r="C508" s="114"/>
      <c r="N508" s="114"/>
    </row>
    <row r="509" spans="1:14" ht="12.75" customHeight="1">
      <c r="A509" s="114"/>
      <c r="B509" s="114"/>
      <c r="C509" s="114"/>
      <c r="N509" s="114"/>
    </row>
    <row r="510" spans="1:14" ht="12.75" customHeight="1">
      <c r="A510" s="114"/>
      <c r="B510" s="114"/>
      <c r="C510" s="114"/>
      <c r="N510" s="114"/>
    </row>
    <row r="511" spans="1:14" ht="12.75" customHeight="1">
      <c r="A511" s="114"/>
      <c r="B511" s="114"/>
      <c r="C511" s="114"/>
      <c r="N511" s="114"/>
    </row>
    <row r="512" spans="1:14" ht="12.75" customHeight="1">
      <c r="A512" s="114"/>
      <c r="B512" s="114"/>
      <c r="C512" s="114"/>
      <c r="N512" s="114"/>
    </row>
    <row r="513" spans="1:14" ht="12.75" customHeight="1">
      <c r="A513" s="114"/>
      <c r="B513" s="114"/>
      <c r="C513" s="114"/>
      <c r="N513" s="114"/>
    </row>
    <row r="514" spans="1:14" ht="12.75" customHeight="1">
      <c r="A514" s="114"/>
      <c r="B514" s="114"/>
      <c r="C514" s="114"/>
      <c r="N514" s="114"/>
    </row>
    <row r="515" spans="1:14" ht="12.75" customHeight="1">
      <c r="A515" s="114"/>
      <c r="B515" s="114"/>
      <c r="C515" s="114"/>
      <c r="N515" s="114"/>
    </row>
    <row r="516" spans="1:14" ht="12.75" customHeight="1">
      <c r="A516" s="114"/>
      <c r="B516" s="114"/>
      <c r="C516" s="114"/>
      <c r="N516" s="114"/>
    </row>
    <row r="517" spans="1:14" ht="12.75" customHeight="1">
      <c r="A517" s="114"/>
      <c r="B517" s="114"/>
      <c r="C517" s="114"/>
      <c r="N517" s="114"/>
    </row>
    <row r="518" spans="1:14" ht="12.75" customHeight="1">
      <c r="A518" s="114"/>
      <c r="B518" s="114"/>
      <c r="C518" s="114"/>
      <c r="N518" s="114"/>
    </row>
    <row r="519" spans="1:14" ht="12.75" customHeight="1">
      <c r="A519" s="114"/>
      <c r="B519" s="114"/>
      <c r="C519" s="114"/>
      <c r="N519" s="114"/>
    </row>
    <row r="520" spans="1:14" ht="12.75" customHeight="1">
      <c r="A520" s="114"/>
      <c r="B520" s="114"/>
      <c r="C520" s="114"/>
      <c r="N520" s="114"/>
    </row>
    <row r="521" spans="1:14" ht="12.75" customHeight="1">
      <c r="A521" s="114"/>
      <c r="B521" s="114"/>
      <c r="C521" s="114"/>
      <c r="N521" s="114"/>
    </row>
    <row r="522" spans="1:14" ht="12.75" customHeight="1">
      <c r="A522" s="114"/>
      <c r="B522" s="114"/>
      <c r="C522" s="114"/>
      <c r="N522" s="114"/>
    </row>
    <row r="523" spans="1:14" ht="12.75" customHeight="1">
      <c r="A523" s="114"/>
      <c r="B523" s="114"/>
      <c r="C523" s="114"/>
      <c r="N523" s="114"/>
    </row>
    <row r="524" spans="1:14" ht="12.75" customHeight="1">
      <c r="A524" s="114"/>
      <c r="B524" s="114"/>
      <c r="C524" s="114"/>
      <c r="N524" s="114"/>
    </row>
    <row r="525" spans="1:14" ht="12.75" customHeight="1">
      <c r="A525" s="114"/>
      <c r="B525" s="114"/>
      <c r="C525" s="114"/>
      <c r="N525" s="114"/>
    </row>
    <row r="526" spans="1:14" ht="12.75" customHeight="1">
      <c r="A526" s="114"/>
      <c r="B526" s="114"/>
      <c r="C526" s="114"/>
      <c r="N526" s="114"/>
    </row>
    <row r="527" spans="1:14" ht="12.75" customHeight="1">
      <c r="A527" s="114"/>
      <c r="B527" s="114"/>
      <c r="C527" s="114"/>
      <c r="N527" s="114"/>
    </row>
    <row r="528" spans="1:14" ht="12.75" customHeight="1">
      <c r="A528" s="114"/>
      <c r="B528" s="114"/>
      <c r="C528" s="114"/>
      <c r="N528" s="114"/>
    </row>
    <row r="529" spans="1:14" ht="12.75" customHeight="1">
      <c r="A529" s="114"/>
      <c r="B529" s="114"/>
      <c r="C529" s="114"/>
      <c r="N529" s="114"/>
    </row>
    <row r="530" spans="1:14" ht="12.75" customHeight="1">
      <c r="A530" s="114"/>
      <c r="B530" s="114"/>
      <c r="C530" s="114"/>
      <c r="N530" s="114"/>
    </row>
    <row r="531" spans="1:14" ht="12.75" customHeight="1">
      <c r="A531" s="114"/>
      <c r="B531" s="114"/>
      <c r="C531" s="114"/>
      <c r="N531" s="114"/>
    </row>
    <row r="532" spans="1:14" ht="12.75" customHeight="1">
      <c r="A532" s="114"/>
      <c r="B532" s="114"/>
      <c r="C532" s="114"/>
      <c r="N532" s="114"/>
    </row>
    <row r="533" spans="1:14" ht="12.75" customHeight="1">
      <c r="A533" s="114"/>
      <c r="B533" s="114"/>
      <c r="C533" s="114"/>
      <c r="N533" s="114"/>
    </row>
    <row r="534" spans="1:14" ht="12.75" customHeight="1">
      <c r="A534" s="114"/>
      <c r="B534" s="114"/>
      <c r="C534" s="114"/>
      <c r="N534" s="114"/>
    </row>
    <row r="535" spans="1:14" ht="12.75" customHeight="1">
      <c r="A535" s="114"/>
      <c r="B535" s="114"/>
      <c r="C535" s="114"/>
      <c r="N535" s="114"/>
    </row>
    <row r="536" spans="1:14" ht="12.75" customHeight="1">
      <c r="A536" s="114"/>
      <c r="B536" s="114"/>
      <c r="C536" s="114"/>
      <c r="N536" s="114"/>
    </row>
    <row r="537" spans="1:14" ht="12.75" customHeight="1">
      <c r="A537" s="114"/>
      <c r="B537" s="114"/>
      <c r="C537" s="114"/>
      <c r="N537" s="114"/>
    </row>
    <row r="538" spans="1:14" ht="12.75" customHeight="1">
      <c r="A538" s="114"/>
      <c r="B538" s="114"/>
      <c r="C538" s="114"/>
      <c r="N538" s="114"/>
    </row>
    <row r="539" spans="1:14" ht="12.75" customHeight="1">
      <c r="A539" s="114"/>
      <c r="B539" s="114"/>
      <c r="C539" s="114"/>
      <c r="N539" s="114"/>
    </row>
    <row r="540" spans="1:14" ht="12.75" customHeight="1">
      <c r="A540" s="114"/>
      <c r="B540" s="114"/>
      <c r="C540" s="114"/>
      <c r="N540" s="114"/>
    </row>
    <row r="541" spans="1:14" ht="12.75" customHeight="1">
      <c r="A541" s="114"/>
      <c r="B541" s="114"/>
      <c r="C541" s="114"/>
      <c r="N541" s="114"/>
    </row>
    <row r="542" spans="1:14" ht="12.75" customHeight="1">
      <c r="A542" s="114"/>
      <c r="B542" s="114"/>
      <c r="C542" s="114"/>
      <c r="N542" s="114"/>
    </row>
    <row r="543" spans="1:14" ht="12.75" customHeight="1">
      <c r="A543" s="114"/>
      <c r="B543" s="114"/>
      <c r="C543" s="114"/>
      <c r="N543" s="114"/>
    </row>
    <row r="544" spans="1:14" ht="12.75" customHeight="1">
      <c r="A544" s="114"/>
      <c r="B544" s="114"/>
      <c r="C544" s="114"/>
      <c r="N544" s="114"/>
    </row>
    <row r="545" spans="1:14" ht="12.75" customHeight="1">
      <c r="A545" s="114"/>
      <c r="B545" s="114"/>
      <c r="C545" s="114"/>
      <c r="N545" s="114"/>
    </row>
    <row r="546" spans="1:14" ht="12.75" customHeight="1">
      <c r="A546" s="114"/>
      <c r="B546" s="114"/>
      <c r="C546" s="114"/>
      <c r="N546" s="114"/>
    </row>
    <row r="547" spans="1:14" ht="12.75" customHeight="1">
      <c r="A547" s="114"/>
      <c r="B547" s="114"/>
      <c r="C547" s="114"/>
      <c r="N547" s="114"/>
    </row>
    <row r="548" spans="1:14" ht="12.75" customHeight="1">
      <c r="A548" s="114"/>
      <c r="B548" s="114"/>
      <c r="C548" s="114"/>
      <c r="N548" s="114"/>
    </row>
    <row r="549" spans="1:14" ht="12.75" customHeight="1">
      <c r="A549" s="114"/>
      <c r="B549" s="114"/>
      <c r="C549" s="114"/>
      <c r="N549" s="114"/>
    </row>
    <row r="550" spans="1:14" ht="12.75" customHeight="1">
      <c r="A550" s="114"/>
      <c r="B550" s="114"/>
      <c r="C550" s="114"/>
      <c r="N550" s="114"/>
    </row>
    <row r="551" spans="1:14" ht="12.75" customHeight="1">
      <c r="A551" s="114"/>
      <c r="B551" s="114"/>
      <c r="C551" s="114"/>
      <c r="N551" s="114"/>
    </row>
    <row r="552" spans="1:14" ht="12.75" customHeight="1">
      <c r="A552" s="114"/>
      <c r="B552" s="114"/>
      <c r="C552" s="114"/>
      <c r="N552" s="114"/>
    </row>
    <row r="553" spans="1:14" ht="12.75" customHeight="1">
      <c r="A553" s="114"/>
      <c r="B553" s="114"/>
      <c r="C553" s="114"/>
      <c r="N553" s="114"/>
    </row>
    <row r="554" spans="1:14" ht="12.75" customHeight="1">
      <c r="A554" s="114"/>
      <c r="B554" s="114"/>
      <c r="C554" s="114"/>
      <c r="N554" s="114"/>
    </row>
    <row r="555" spans="1:14" ht="12.75" customHeight="1">
      <c r="A555" s="114"/>
      <c r="B555" s="114"/>
      <c r="C555" s="114"/>
      <c r="N555" s="114"/>
    </row>
    <row r="556" spans="1:14" ht="12.75" customHeight="1">
      <c r="A556" s="114"/>
      <c r="B556" s="114"/>
      <c r="C556" s="114"/>
      <c r="N556" s="114"/>
    </row>
    <row r="557" spans="1:14" ht="12.75" customHeight="1">
      <c r="A557" s="114"/>
      <c r="B557" s="114"/>
      <c r="C557" s="114"/>
      <c r="N557" s="114"/>
    </row>
    <row r="558" spans="1:14" ht="12.75" customHeight="1">
      <c r="A558" s="114"/>
      <c r="B558" s="114"/>
      <c r="C558" s="114"/>
      <c r="N558" s="114"/>
    </row>
    <row r="559" spans="1:14" ht="12.75" customHeight="1">
      <c r="A559" s="114"/>
      <c r="B559" s="114"/>
      <c r="C559" s="114"/>
      <c r="N559" s="114"/>
    </row>
    <row r="560" spans="1:14" ht="12.75" customHeight="1">
      <c r="A560" s="114"/>
      <c r="B560" s="114"/>
      <c r="C560" s="114"/>
      <c r="N560" s="114"/>
    </row>
    <row r="561" spans="1:14" ht="12.75" customHeight="1">
      <c r="A561" s="114"/>
      <c r="B561" s="114"/>
      <c r="C561" s="114"/>
      <c r="N561" s="114"/>
    </row>
    <row r="562" spans="1:14" ht="12.75" customHeight="1">
      <c r="A562" s="114"/>
      <c r="B562" s="114"/>
      <c r="C562" s="114"/>
      <c r="N562" s="114"/>
    </row>
    <row r="563" spans="1:14" ht="12.75" customHeight="1">
      <c r="A563" s="114"/>
      <c r="B563" s="114"/>
      <c r="C563" s="114"/>
      <c r="N563" s="114"/>
    </row>
    <row r="564" spans="1:14" ht="12.75" customHeight="1">
      <c r="A564" s="114"/>
      <c r="B564" s="114"/>
      <c r="C564" s="114"/>
      <c r="N564" s="114"/>
    </row>
    <row r="565" spans="1:14" ht="12.75" customHeight="1">
      <c r="A565" s="114"/>
      <c r="B565" s="114"/>
      <c r="C565" s="114"/>
      <c r="N565" s="114"/>
    </row>
    <row r="566" spans="1:14" ht="12.75" customHeight="1">
      <c r="A566" s="114"/>
      <c r="B566" s="114"/>
      <c r="C566" s="114"/>
      <c r="N566" s="114"/>
    </row>
    <row r="567" spans="1:14" ht="12.75" customHeight="1">
      <c r="A567" s="114"/>
      <c r="B567" s="114"/>
      <c r="C567" s="114"/>
      <c r="N567" s="114"/>
    </row>
    <row r="568" spans="1:14" ht="12.75" customHeight="1">
      <c r="A568" s="114"/>
      <c r="B568" s="114"/>
      <c r="C568" s="114"/>
      <c r="N568" s="114"/>
    </row>
    <row r="569" spans="1:14" ht="12.75" customHeight="1">
      <c r="A569" s="114"/>
      <c r="B569" s="114"/>
      <c r="C569" s="114"/>
      <c r="N569" s="114"/>
    </row>
    <row r="570" spans="1:14" ht="12.75" customHeight="1">
      <c r="A570" s="114"/>
      <c r="B570" s="114"/>
      <c r="C570" s="114"/>
      <c r="N570" s="114"/>
    </row>
    <row r="571" spans="1:14" ht="12.75" customHeight="1">
      <c r="A571" s="114"/>
      <c r="B571" s="114"/>
      <c r="C571" s="114"/>
      <c r="N571" s="114"/>
    </row>
    <row r="572" spans="1:14" ht="12.75" customHeight="1">
      <c r="A572" s="114"/>
      <c r="B572" s="114"/>
      <c r="C572" s="114"/>
      <c r="N572" s="114"/>
    </row>
    <row r="573" spans="1:14" ht="12.75" customHeight="1">
      <c r="A573" s="114"/>
      <c r="B573" s="114"/>
      <c r="C573" s="114"/>
      <c r="N573" s="114"/>
    </row>
    <row r="574" spans="1:14" ht="12.75" customHeight="1">
      <c r="A574" s="114"/>
      <c r="B574" s="114"/>
      <c r="C574" s="114"/>
      <c r="N574" s="114"/>
    </row>
    <row r="575" spans="1:14" ht="12.75" customHeight="1">
      <c r="A575" s="114"/>
      <c r="B575" s="114"/>
      <c r="C575" s="114"/>
      <c r="N575" s="114"/>
    </row>
    <row r="576" spans="1:14" ht="12.75" customHeight="1">
      <c r="A576" s="114"/>
      <c r="B576" s="114"/>
      <c r="C576" s="114"/>
      <c r="N576" s="114"/>
    </row>
    <row r="577" spans="1:14" ht="12.75" customHeight="1">
      <c r="A577" s="114"/>
      <c r="B577" s="114"/>
      <c r="C577" s="114"/>
      <c r="N577" s="114"/>
    </row>
    <row r="578" spans="1:14" ht="12.75" customHeight="1">
      <c r="A578" s="114"/>
      <c r="B578" s="114"/>
      <c r="C578" s="114"/>
      <c r="N578" s="114"/>
    </row>
    <row r="579" spans="1:14" ht="12.75" customHeight="1">
      <c r="A579" s="114"/>
      <c r="B579" s="114"/>
      <c r="C579" s="114"/>
      <c r="N579" s="114"/>
    </row>
    <row r="580" spans="1:14" ht="12.75" customHeight="1">
      <c r="A580" s="114"/>
      <c r="B580" s="114"/>
      <c r="C580" s="114"/>
      <c r="N580" s="114"/>
    </row>
    <row r="581" spans="1:14" ht="12.75" customHeight="1">
      <c r="A581" s="114"/>
      <c r="B581" s="114"/>
      <c r="C581" s="114"/>
      <c r="N581" s="114"/>
    </row>
    <row r="582" spans="1:14" ht="12.75" customHeight="1">
      <c r="A582" s="114"/>
      <c r="B582" s="114"/>
      <c r="C582" s="114"/>
      <c r="N582" s="114"/>
    </row>
    <row r="583" spans="1:14" ht="12.75" customHeight="1">
      <c r="A583" s="114"/>
      <c r="B583" s="114"/>
      <c r="C583" s="114"/>
      <c r="N583" s="114"/>
    </row>
    <row r="584" spans="1:14" ht="12.75" customHeight="1">
      <c r="A584" s="114"/>
      <c r="B584" s="114"/>
      <c r="C584" s="114"/>
      <c r="N584" s="114"/>
    </row>
    <row r="585" spans="1:14" ht="12.75" customHeight="1">
      <c r="A585" s="114"/>
      <c r="B585" s="114"/>
      <c r="C585" s="114"/>
      <c r="N585" s="114"/>
    </row>
    <row r="586" spans="1:14" ht="12.75" customHeight="1">
      <c r="A586" s="114"/>
      <c r="B586" s="114"/>
      <c r="C586" s="114"/>
      <c r="N586" s="114"/>
    </row>
    <row r="587" spans="1:14" ht="12.75" customHeight="1">
      <c r="A587" s="114"/>
      <c r="B587" s="114"/>
      <c r="C587" s="114"/>
      <c r="N587" s="114"/>
    </row>
    <row r="588" spans="1:14" ht="12.75" customHeight="1">
      <c r="A588" s="114"/>
      <c r="B588" s="114"/>
      <c r="C588" s="114"/>
      <c r="N588" s="114"/>
    </row>
    <row r="589" spans="1:14" ht="12.75" customHeight="1">
      <c r="A589" s="114"/>
      <c r="B589" s="114"/>
      <c r="C589" s="114"/>
      <c r="N589" s="114"/>
    </row>
    <row r="590" spans="1:14" ht="12.75" customHeight="1">
      <c r="A590" s="114"/>
      <c r="B590" s="114"/>
      <c r="C590" s="114"/>
      <c r="N590" s="114"/>
    </row>
    <row r="591" spans="1:14" ht="12.75" customHeight="1">
      <c r="A591" s="114"/>
      <c r="B591" s="114"/>
      <c r="C591" s="114"/>
      <c r="N591" s="114"/>
    </row>
    <row r="592" spans="1:14" ht="12.75" customHeight="1">
      <c r="A592" s="114"/>
      <c r="B592" s="114"/>
      <c r="C592" s="114"/>
      <c r="N592" s="114"/>
    </row>
    <row r="593" spans="1:14" ht="12.75" customHeight="1">
      <c r="A593" s="114"/>
      <c r="B593" s="114"/>
      <c r="C593" s="114"/>
      <c r="N593" s="114"/>
    </row>
    <row r="594" spans="1:14" ht="12.75" customHeight="1">
      <c r="A594" s="114"/>
      <c r="B594" s="114"/>
      <c r="C594" s="114"/>
      <c r="N594" s="114"/>
    </row>
    <row r="595" spans="1:14" ht="12.75" customHeight="1">
      <c r="A595" s="114"/>
      <c r="B595" s="114"/>
      <c r="C595" s="114"/>
      <c r="N595" s="114"/>
    </row>
    <row r="596" spans="1:14" ht="12.75" customHeight="1">
      <c r="A596" s="114"/>
      <c r="B596" s="114"/>
      <c r="C596" s="114"/>
      <c r="N596" s="114"/>
    </row>
    <row r="597" spans="1:14" ht="12.75" customHeight="1">
      <c r="A597" s="114"/>
      <c r="B597" s="114"/>
      <c r="C597" s="114"/>
      <c r="N597" s="114"/>
    </row>
    <row r="598" spans="1:14" ht="12.75" customHeight="1">
      <c r="A598" s="114"/>
      <c r="B598" s="114"/>
      <c r="C598" s="114"/>
      <c r="N598" s="114"/>
    </row>
    <row r="599" spans="1:14" ht="12.75" customHeight="1">
      <c r="A599" s="114"/>
      <c r="B599" s="114"/>
      <c r="C599" s="114"/>
      <c r="N599" s="114"/>
    </row>
    <row r="600" spans="1:14" ht="12.75" customHeight="1">
      <c r="A600" s="114"/>
      <c r="B600" s="114"/>
      <c r="C600" s="114"/>
      <c r="N600" s="114"/>
    </row>
    <row r="601" spans="1:14" ht="12.75" customHeight="1">
      <c r="A601" s="114"/>
      <c r="B601" s="114"/>
      <c r="C601" s="114"/>
      <c r="N601" s="114"/>
    </row>
    <row r="602" spans="1:14" ht="12.75" customHeight="1">
      <c r="A602" s="114"/>
      <c r="B602" s="114"/>
      <c r="C602" s="114"/>
      <c r="N602" s="114"/>
    </row>
    <row r="603" spans="1:14" ht="12.75" customHeight="1">
      <c r="A603" s="114"/>
      <c r="B603" s="114"/>
      <c r="C603" s="114"/>
      <c r="N603" s="114"/>
    </row>
    <row r="604" spans="1:14" ht="12.75" customHeight="1">
      <c r="A604" s="114"/>
      <c r="B604" s="114"/>
      <c r="C604" s="114"/>
      <c r="N604" s="114"/>
    </row>
    <row r="605" spans="1:14" ht="12.75" customHeight="1">
      <c r="A605" s="114"/>
      <c r="B605" s="114"/>
      <c r="C605" s="114"/>
      <c r="N605" s="114"/>
    </row>
    <row r="606" spans="1:14" ht="12.75" customHeight="1">
      <c r="A606" s="114"/>
      <c r="B606" s="114"/>
      <c r="C606" s="114"/>
      <c r="N606" s="114"/>
    </row>
    <row r="607" spans="1:14" ht="12.75" customHeight="1">
      <c r="A607" s="114"/>
      <c r="B607" s="114"/>
      <c r="C607" s="114"/>
      <c r="N607" s="114"/>
    </row>
    <row r="608" spans="1:14" ht="12.75" customHeight="1">
      <c r="A608" s="114"/>
      <c r="B608" s="114"/>
      <c r="C608" s="114"/>
      <c r="N608" s="114"/>
    </row>
    <row r="609" spans="1:14" ht="12.75" customHeight="1">
      <c r="A609" s="114"/>
      <c r="B609" s="114"/>
      <c r="C609" s="114"/>
      <c r="N609" s="114"/>
    </row>
    <row r="610" spans="1:14" ht="12.75" customHeight="1">
      <c r="A610" s="114"/>
      <c r="B610" s="114"/>
      <c r="C610" s="114"/>
      <c r="N610" s="114"/>
    </row>
    <row r="611" spans="1:14" ht="12.75" customHeight="1">
      <c r="A611" s="114"/>
      <c r="B611" s="114"/>
      <c r="C611" s="114"/>
      <c r="N611" s="114"/>
    </row>
    <row r="612" spans="1:14" ht="12.75" customHeight="1">
      <c r="A612" s="114"/>
      <c r="B612" s="114"/>
      <c r="C612" s="114"/>
      <c r="N612" s="114"/>
    </row>
    <row r="613" spans="1:14" ht="12.75" customHeight="1">
      <c r="A613" s="114"/>
      <c r="B613" s="114"/>
      <c r="C613" s="114"/>
      <c r="N613" s="114"/>
    </row>
    <row r="614" spans="1:14" ht="12.75" customHeight="1">
      <c r="A614" s="114"/>
      <c r="B614" s="114"/>
      <c r="C614" s="114"/>
      <c r="N614" s="114"/>
    </row>
    <row r="615" spans="1:14" ht="12.75" customHeight="1">
      <c r="A615" s="114"/>
      <c r="B615" s="114"/>
      <c r="C615" s="114"/>
      <c r="N615" s="114"/>
    </row>
    <row r="616" spans="1:14" ht="12.75" customHeight="1">
      <c r="A616" s="114"/>
      <c r="B616" s="114"/>
      <c r="C616" s="114"/>
      <c r="N616" s="114"/>
    </row>
    <row r="617" spans="1:14" ht="12.75" customHeight="1">
      <c r="A617" s="114"/>
      <c r="B617" s="114"/>
      <c r="C617" s="114"/>
      <c r="N617" s="114"/>
    </row>
    <row r="618" spans="1:14" ht="12.75" customHeight="1">
      <c r="A618" s="114"/>
      <c r="B618" s="114"/>
      <c r="C618" s="114"/>
      <c r="N618" s="114"/>
    </row>
    <row r="619" spans="1:14" ht="12.75" customHeight="1">
      <c r="A619" s="114"/>
      <c r="B619" s="114"/>
      <c r="C619" s="114"/>
      <c r="N619" s="114"/>
    </row>
    <row r="620" spans="1:14" ht="12.75" customHeight="1">
      <c r="A620" s="114"/>
      <c r="B620" s="114"/>
      <c r="C620" s="114"/>
      <c r="N620" s="114"/>
    </row>
    <row r="621" spans="1:14" ht="12.75" customHeight="1">
      <c r="A621" s="114"/>
      <c r="B621" s="114"/>
      <c r="C621" s="114"/>
      <c r="N621" s="114"/>
    </row>
    <row r="622" spans="1:14" ht="12.75" customHeight="1">
      <c r="A622" s="114"/>
      <c r="B622" s="114"/>
      <c r="C622" s="114"/>
      <c r="N622" s="114"/>
    </row>
    <row r="623" spans="1:14" ht="12.75" customHeight="1">
      <c r="A623" s="114"/>
      <c r="B623" s="114"/>
      <c r="C623" s="114"/>
      <c r="N623" s="114"/>
    </row>
    <row r="624" spans="1:14" ht="12.75" customHeight="1">
      <c r="A624" s="114"/>
      <c r="B624" s="114"/>
      <c r="C624" s="114"/>
      <c r="N624" s="114"/>
    </row>
    <row r="625" spans="1:14" ht="12.75" customHeight="1">
      <c r="A625" s="114"/>
      <c r="B625" s="114"/>
      <c r="C625" s="114"/>
      <c r="N625" s="114"/>
    </row>
    <row r="626" spans="1:14" ht="12.75" customHeight="1">
      <c r="A626" s="114"/>
      <c r="B626" s="114"/>
      <c r="C626" s="114"/>
      <c r="N626" s="114"/>
    </row>
    <row r="627" spans="1:14" ht="12.75" customHeight="1">
      <c r="A627" s="114"/>
      <c r="B627" s="114"/>
      <c r="C627" s="114"/>
      <c r="N627" s="114"/>
    </row>
    <row r="628" spans="1:14" ht="12.75" customHeight="1">
      <c r="A628" s="114"/>
      <c r="B628" s="114"/>
      <c r="C628" s="114"/>
      <c r="N628" s="114"/>
    </row>
    <row r="629" spans="1:14" ht="12.75" customHeight="1">
      <c r="A629" s="114"/>
      <c r="B629" s="114"/>
      <c r="C629" s="114"/>
      <c r="N629" s="114"/>
    </row>
    <row r="630" spans="1:14" ht="12.75" customHeight="1">
      <c r="A630" s="114"/>
      <c r="B630" s="114"/>
      <c r="C630" s="114"/>
      <c r="N630" s="114"/>
    </row>
    <row r="631" spans="1:14" ht="12.75" customHeight="1">
      <c r="A631" s="114"/>
      <c r="B631" s="114"/>
      <c r="C631" s="114"/>
      <c r="N631" s="114"/>
    </row>
    <row r="632" spans="1:14" ht="12.75" customHeight="1">
      <c r="A632" s="114"/>
      <c r="B632" s="114"/>
      <c r="C632" s="114"/>
      <c r="N632" s="114"/>
    </row>
    <row r="633" spans="1:14" ht="12.75" customHeight="1">
      <c r="A633" s="114"/>
      <c r="B633" s="114"/>
      <c r="C633" s="114"/>
      <c r="N633" s="114"/>
    </row>
    <row r="634" spans="1:14" ht="12.75" customHeight="1">
      <c r="A634" s="114"/>
      <c r="B634" s="114"/>
      <c r="C634" s="114"/>
      <c r="N634" s="114"/>
    </row>
    <row r="635" spans="1:14" ht="12.75" customHeight="1">
      <c r="A635" s="114"/>
      <c r="B635" s="114"/>
      <c r="C635" s="114"/>
      <c r="N635" s="114"/>
    </row>
    <row r="636" spans="1:14" ht="12.75" customHeight="1">
      <c r="A636" s="114"/>
      <c r="B636" s="114"/>
      <c r="C636" s="114"/>
      <c r="N636" s="114"/>
    </row>
    <row r="637" spans="1:14" ht="12.75" customHeight="1">
      <c r="A637" s="114"/>
      <c r="B637" s="114"/>
      <c r="C637" s="114"/>
      <c r="N637" s="114"/>
    </row>
    <row r="638" spans="1:14" ht="12.75" customHeight="1">
      <c r="A638" s="114"/>
      <c r="B638" s="114"/>
      <c r="C638" s="114"/>
      <c r="N638" s="114"/>
    </row>
    <row r="639" spans="1:14" ht="12.75" customHeight="1">
      <c r="A639" s="114"/>
      <c r="B639" s="114"/>
      <c r="C639" s="114"/>
      <c r="N639" s="114"/>
    </row>
    <row r="640" spans="1:14" ht="12.75" customHeight="1">
      <c r="A640" s="114"/>
      <c r="B640" s="114"/>
      <c r="C640" s="114"/>
      <c r="N640" s="114"/>
    </row>
    <row r="641" spans="1:14" ht="12.75" customHeight="1">
      <c r="A641" s="114"/>
      <c r="B641" s="114"/>
      <c r="C641" s="114"/>
      <c r="N641" s="114"/>
    </row>
    <row r="642" spans="1:14" ht="12.75" customHeight="1">
      <c r="A642" s="114"/>
      <c r="B642" s="114"/>
      <c r="C642" s="114"/>
      <c r="N642" s="114"/>
    </row>
    <row r="643" spans="1:14" ht="12.75" customHeight="1">
      <c r="A643" s="114"/>
      <c r="B643" s="114"/>
      <c r="C643" s="114"/>
      <c r="N643" s="114"/>
    </row>
    <row r="644" spans="1:14" ht="12.75" customHeight="1">
      <c r="A644" s="114"/>
      <c r="B644" s="114"/>
      <c r="C644" s="114"/>
      <c r="N644" s="114"/>
    </row>
    <row r="645" spans="1:14" ht="12.75" customHeight="1">
      <c r="A645" s="114"/>
      <c r="B645" s="114"/>
      <c r="C645" s="114"/>
      <c r="N645" s="114"/>
    </row>
    <row r="646" spans="1:14" ht="12.75" customHeight="1">
      <c r="A646" s="114"/>
      <c r="B646" s="114"/>
      <c r="C646" s="114"/>
      <c r="N646" s="114"/>
    </row>
    <row r="647" spans="1:14" ht="12.75" customHeight="1">
      <c r="A647" s="114"/>
      <c r="B647" s="114"/>
      <c r="C647" s="114"/>
      <c r="N647" s="114"/>
    </row>
    <row r="648" spans="1:14" ht="12.75" customHeight="1">
      <c r="A648" s="114"/>
      <c r="B648" s="114"/>
      <c r="C648" s="114"/>
      <c r="N648" s="114"/>
    </row>
    <row r="649" spans="1:14" ht="12.75" customHeight="1">
      <c r="A649" s="114"/>
      <c r="B649" s="114"/>
      <c r="C649" s="114"/>
      <c r="N649" s="114"/>
    </row>
    <row r="650" spans="1:14" ht="12.75" customHeight="1">
      <c r="A650" s="114"/>
      <c r="B650" s="114"/>
      <c r="C650" s="114"/>
      <c r="N650" s="114"/>
    </row>
    <row r="651" spans="1:14" ht="12.75" customHeight="1">
      <c r="A651" s="114"/>
      <c r="B651" s="114"/>
      <c r="C651" s="114"/>
      <c r="N651" s="114"/>
    </row>
    <row r="652" spans="1:14" ht="12.75" customHeight="1">
      <c r="A652" s="114"/>
      <c r="B652" s="114"/>
      <c r="C652" s="114"/>
      <c r="N652" s="114"/>
    </row>
    <row r="653" spans="1:14" ht="12.75" customHeight="1">
      <c r="A653" s="114"/>
      <c r="B653" s="114"/>
      <c r="C653" s="114"/>
      <c r="N653" s="114"/>
    </row>
    <row r="654" spans="1:14" ht="12.75" customHeight="1">
      <c r="A654" s="114"/>
      <c r="B654" s="114"/>
      <c r="C654" s="114"/>
      <c r="N654" s="114"/>
    </row>
    <row r="655" spans="1:14" ht="12.75" customHeight="1">
      <c r="A655" s="114"/>
      <c r="B655" s="114"/>
      <c r="C655" s="114"/>
      <c r="N655" s="114"/>
    </row>
    <row r="656" spans="1:14" ht="12.75" customHeight="1">
      <c r="A656" s="114"/>
      <c r="B656" s="114"/>
      <c r="C656" s="114"/>
      <c r="N656" s="114"/>
    </row>
    <row r="657" spans="1:14" ht="12.75" customHeight="1">
      <c r="A657" s="114"/>
      <c r="B657" s="114"/>
      <c r="C657" s="114"/>
      <c r="N657" s="114"/>
    </row>
    <row r="658" spans="1:14" ht="12.75" customHeight="1">
      <c r="A658" s="114"/>
      <c r="B658" s="114"/>
      <c r="C658" s="114"/>
      <c r="N658" s="114"/>
    </row>
    <row r="659" spans="1:14" ht="12.75" customHeight="1">
      <c r="A659" s="114"/>
      <c r="B659" s="114"/>
      <c r="C659" s="114"/>
      <c r="N659" s="114"/>
    </row>
    <row r="660" spans="1:14" ht="12.75" customHeight="1">
      <c r="A660" s="114"/>
      <c r="B660" s="114"/>
      <c r="C660" s="114"/>
      <c r="N660" s="114"/>
    </row>
    <row r="661" spans="1:14" ht="12.75" customHeight="1">
      <c r="A661" s="114"/>
      <c r="B661" s="114"/>
      <c r="C661" s="114"/>
      <c r="N661" s="114"/>
    </row>
    <row r="662" spans="1:14" ht="12.75" customHeight="1">
      <c r="A662" s="114"/>
      <c r="B662" s="114"/>
      <c r="C662" s="114"/>
      <c r="N662" s="114"/>
    </row>
    <row r="663" spans="1:14" ht="12.75" customHeight="1">
      <c r="A663" s="114"/>
      <c r="B663" s="114"/>
      <c r="C663" s="114"/>
      <c r="N663" s="114"/>
    </row>
    <row r="664" spans="1:14" ht="12.75" customHeight="1">
      <c r="A664" s="114"/>
      <c r="B664" s="114"/>
      <c r="C664" s="114"/>
      <c r="N664" s="114"/>
    </row>
    <row r="665" spans="1:14" ht="12.75" customHeight="1">
      <c r="A665" s="114"/>
      <c r="B665" s="114"/>
      <c r="C665" s="114"/>
      <c r="N665" s="114"/>
    </row>
    <row r="666" spans="1:14" ht="12.75" customHeight="1">
      <c r="A666" s="114"/>
      <c r="B666" s="114"/>
      <c r="C666" s="114"/>
      <c r="N666" s="114"/>
    </row>
    <row r="667" spans="1:14" ht="12.75" customHeight="1">
      <c r="A667" s="114"/>
      <c r="B667" s="114"/>
      <c r="C667" s="114"/>
      <c r="N667" s="114"/>
    </row>
    <row r="668" spans="1:14" ht="12.75" customHeight="1">
      <c r="A668" s="114"/>
      <c r="B668" s="114"/>
      <c r="C668" s="114"/>
      <c r="N668" s="114"/>
    </row>
    <row r="669" spans="1:14" ht="12.75" customHeight="1">
      <c r="A669" s="114"/>
      <c r="B669" s="114"/>
      <c r="C669" s="114"/>
      <c r="N669" s="114"/>
    </row>
    <row r="670" spans="1:14" ht="12.75" customHeight="1">
      <c r="A670" s="114"/>
      <c r="B670" s="114"/>
      <c r="C670" s="114"/>
      <c r="N670" s="114"/>
    </row>
    <row r="671" spans="1:14" ht="12.75" customHeight="1">
      <c r="A671" s="114"/>
      <c r="B671" s="114"/>
      <c r="C671" s="114"/>
      <c r="N671" s="114"/>
    </row>
    <row r="672" spans="1:14" ht="12.75" customHeight="1">
      <c r="A672" s="114"/>
      <c r="B672" s="114"/>
      <c r="C672" s="114"/>
      <c r="N672" s="114"/>
    </row>
    <row r="673" spans="1:14" ht="12.75" customHeight="1">
      <c r="A673" s="114"/>
      <c r="B673" s="114"/>
      <c r="C673" s="114"/>
      <c r="N673" s="114"/>
    </row>
    <row r="674" spans="1:14" ht="12.75" customHeight="1">
      <c r="A674" s="114"/>
      <c r="B674" s="114"/>
      <c r="C674" s="114"/>
      <c r="N674" s="114"/>
    </row>
    <row r="675" spans="1:14" ht="12.75" customHeight="1">
      <c r="A675" s="114"/>
      <c r="B675" s="114"/>
      <c r="C675" s="114"/>
      <c r="N675" s="114"/>
    </row>
    <row r="676" spans="1:14" ht="12.75" customHeight="1">
      <c r="A676" s="114"/>
      <c r="B676" s="114"/>
      <c r="C676" s="114"/>
      <c r="N676" s="114"/>
    </row>
    <row r="677" spans="1:14" ht="12.75" customHeight="1">
      <c r="A677" s="114"/>
      <c r="B677" s="114"/>
      <c r="C677" s="114"/>
      <c r="N677" s="114"/>
    </row>
    <row r="678" spans="1:14" ht="12.75" customHeight="1">
      <c r="A678" s="114"/>
      <c r="B678" s="114"/>
      <c r="C678" s="114"/>
      <c r="N678" s="114"/>
    </row>
    <row r="679" spans="1:14" ht="12.75" customHeight="1">
      <c r="A679" s="114"/>
      <c r="B679" s="114"/>
      <c r="C679" s="114"/>
      <c r="N679" s="114"/>
    </row>
    <row r="680" spans="1:14" ht="12.75" customHeight="1">
      <c r="A680" s="114"/>
      <c r="B680" s="114"/>
      <c r="C680" s="114"/>
      <c r="N680" s="114"/>
    </row>
    <row r="681" spans="1:14" ht="12.75" customHeight="1">
      <c r="A681" s="114"/>
      <c r="B681" s="114"/>
      <c r="C681" s="114"/>
      <c r="N681" s="114"/>
    </row>
    <row r="682" spans="1:14" ht="12.75" customHeight="1">
      <c r="A682" s="114"/>
      <c r="B682" s="114"/>
      <c r="C682" s="114"/>
      <c r="N682" s="114"/>
    </row>
    <row r="683" spans="1:14" ht="12.75" customHeight="1">
      <c r="A683" s="114"/>
      <c r="B683" s="114"/>
      <c r="C683" s="114"/>
      <c r="N683" s="114"/>
    </row>
    <row r="684" spans="1:14" ht="12.75" customHeight="1">
      <c r="A684" s="114"/>
      <c r="B684" s="114"/>
      <c r="C684" s="114"/>
      <c r="N684" s="114"/>
    </row>
    <row r="685" spans="1:14" ht="12.75" customHeight="1">
      <c r="A685" s="114"/>
      <c r="B685" s="114"/>
      <c r="C685" s="114"/>
      <c r="N685" s="114"/>
    </row>
    <row r="686" spans="1:14" ht="12.75" customHeight="1">
      <c r="A686" s="114"/>
      <c r="B686" s="114"/>
      <c r="C686" s="114"/>
      <c r="N686" s="114"/>
    </row>
    <row r="687" spans="1:14" ht="12.75" customHeight="1">
      <c r="A687" s="114"/>
      <c r="B687" s="114"/>
      <c r="C687" s="114"/>
      <c r="N687" s="114"/>
    </row>
    <row r="688" spans="1:14" ht="12.75" customHeight="1">
      <c r="A688" s="114"/>
      <c r="B688" s="114"/>
      <c r="C688" s="114"/>
      <c r="N688" s="114"/>
    </row>
    <row r="689" spans="1:14" ht="12.75" customHeight="1">
      <c r="A689" s="114"/>
      <c r="B689" s="114"/>
      <c r="C689" s="114"/>
      <c r="N689" s="114"/>
    </row>
    <row r="690" spans="1:14" ht="12.75" customHeight="1">
      <c r="A690" s="114"/>
      <c r="B690" s="114"/>
      <c r="C690" s="114"/>
      <c r="N690" s="114"/>
    </row>
    <row r="691" spans="1:14" ht="12.75" customHeight="1">
      <c r="A691" s="114"/>
      <c r="B691" s="114"/>
      <c r="C691" s="114"/>
      <c r="N691" s="114"/>
    </row>
    <row r="692" spans="1:14" ht="12.75" customHeight="1">
      <c r="A692" s="114"/>
      <c r="B692" s="114"/>
      <c r="C692" s="114"/>
      <c r="N692" s="114"/>
    </row>
    <row r="693" spans="1:14" ht="12.75" customHeight="1">
      <c r="A693" s="114"/>
      <c r="B693" s="114"/>
      <c r="C693" s="114"/>
      <c r="N693" s="114"/>
    </row>
    <row r="694" spans="1:14" ht="12.75" customHeight="1">
      <c r="A694" s="114"/>
      <c r="B694" s="114"/>
      <c r="C694" s="114"/>
      <c r="N694" s="114"/>
    </row>
    <row r="695" spans="1:14" ht="12.75" customHeight="1">
      <c r="A695" s="114"/>
      <c r="B695" s="114"/>
      <c r="C695" s="114"/>
      <c r="N695" s="114"/>
    </row>
    <row r="696" spans="1:14" ht="12.75" customHeight="1">
      <c r="A696" s="114"/>
      <c r="B696" s="114"/>
      <c r="C696" s="114"/>
      <c r="N696" s="114"/>
    </row>
    <row r="697" spans="1:14" ht="12.75" customHeight="1">
      <c r="A697" s="114"/>
      <c r="B697" s="114"/>
      <c r="C697" s="114"/>
      <c r="N697" s="114"/>
    </row>
    <row r="698" spans="1:14" ht="12.75" customHeight="1">
      <c r="A698" s="114"/>
      <c r="B698" s="114"/>
      <c r="C698" s="114"/>
      <c r="N698" s="114"/>
    </row>
    <row r="699" spans="1:14" ht="12.75" customHeight="1">
      <c r="A699" s="114"/>
      <c r="B699" s="114"/>
      <c r="C699" s="114"/>
      <c r="N699" s="114"/>
    </row>
    <row r="700" spans="1:14" ht="12.75" customHeight="1">
      <c r="A700" s="114"/>
      <c r="B700" s="114"/>
      <c r="C700" s="114"/>
      <c r="N700" s="114"/>
    </row>
    <row r="701" spans="1:14" ht="12.75" customHeight="1">
      <c r="A701" s="114"/>
      <c r="B701" s="114"/>
      <c r="C701" s="114"/>
      <c r="N701" s="114"/>
    </row>
    <row r="702" spans="1:14" ht="12.75" customHeight="1">
      <c r="A702" s="114"/>
      <c r="B702" s="114"/>
      <c r="C702" s="114"/>
      <c r="N702" s="114"/>
    </row>
    <row r="703" spans="1:14" ht="12.75" customHeight="1">
      <c r="A703" s="114"/>
      <c r="B703" s="114"/>
      <c r="C703" s="114"/>
      <c r="N703" s="114"/>
    </row>
    <row r="704" spans="1:14" ht="12.75" customHeight="1">
      <c r="A704" s="114"/>
      <c r="B704" s="114"/>
      <c r="C704" s="114"/>
      <c r="N704" s="114"/>
    </row>
    <row r="705" spans="1:14" ht="12.75" customHeight="1">
      <c r="A705" s="114"/>
      <c r="B705" s="114"/>
      <c r="C705" s="114"/>
      <c r="N705" s="114"/>
    </row>
    <row r="706" spans="1:14" ht="12.75" customHeight="1">
      <c r="A706" s="114"/>
      <c r="B706" s="114"/>
      <c r="C706" s="114"/>
      <c r="N706" s="114"/>
    </row>
    <row r="707" spans="1:14" ht="12.75" customHeight="1">
      <c r="A707" s="114"/>
      <c r="B707" s="114"/>
      <c r="C707" s="114"/>
      <c r="N707" s="114"/>
    </row>
    <row r="708" spans="1:14" ht="12.75" customHeight="1">
      <c r="A708" s="114"/>
      <c r="B708" s="114"/>
      <c r="C708" s="114"/>
      <c r="N708" s="114"/>
    </row>
    <row r="709" spans="1:14" ht="12.75" customHeight="1">
      <c r="A709" s="114"/>
      <c r="B709" s="114"/>
      <c r="C709" s="114"/>
      <c r="N709" s="114"/>
    </row>
    <row r="710" spans="1:14" ht="12.75" customHeight="1">
      <c r="A710" s="114"/>
      <c r="B710" s="114"/>
      <c r="C710" s="114"/>
      <c r="N710" s="114"/>
    </row>
    <row r="711" spans="1:14" ht="12.75" customHeight="1">
      <c r="A711" s="114"/>
      <c r="B711" s="114"/>
      <c r="C711" s="114"/>
      <c r="N711" s="114"/>
    </row>
    <row r="712" spans="1:14" ht="12.75" customHeight="1">
      <c r="A712" s="114"/>
      <c r="B712" s="114"/>
      <c r="C712" s="114"/>
      <c r="N712" s="114"/>
    </row>
    <row r="713" spans="1:14" ht="12.75" customHeight="1">
      <c r="A713" s="114"/>
      <c r="B713" s="114"/>
      <c r="C713" s="114"/>
      <c r="N713" s="114"/>
    </row>
    <row r="714" spans="1:14" ht="12.75" customHeight="1">
      <c r="A714" s="114"/>
      <c r="B714" s="114"/>
      <c r="C714" s="114"/>
      <c r="N714" s="114"/>
    </row>
    <row r="715" spans="1:14" ht="12.75" customHeight="1">
      <c r="A715" s="114"/>
      <c r="B715" s="114"/>
      <c r="C715" s="114"/>
      <c r="N715" s="114"/>
    </row>
    <row r="716" spans="1:14" ht="12.75" customHeight="1">
      <c r="A716" s="114"/>
      <c r="B716" s="114"/>
      <c r="C716" s="114"/>
      <c r="N716" s="114"/>
    </row>
    <row r="717" spans="1:14" ht="12.75" customHeight="1">
      <c r="A717" s="114"/>
      <c r="B717" s="114"/>
      <c r="C717" s="114"/>
      <c r="N717" s="114"/>
    </row>
    <row r="718" spans="1:14" ht="12.75" customHeight="1">
      <c r="A718" s="114"/>
      <c r="B718" s="114"/>
      <c r="C718" s="114"/>
      <c r="N718" s="114"/>
    </row>
    <row r="719" spans="1:14" ht="12.75" customHeight="1">
      <c r="A719" s="114"/>
      <c r="B719" s="114"/>
      <c r="C719" s="114"/>
      <c r="N719" s="114"/>
    </row>
    <row r="720" spans="1:14" ht="12.75" customHeight="1">
      <c r="A720" s="114"/>
      <c r="B720" s="114"/>
      <c r="C720" s="114"/>
      <c r="N720" s="114"/>
    </row>
    <row r="721" spans="1:14" ht="12.75" customHeight="1">
      <c r="A721" s="114"/>
      <c r="B721" s="114"/>
      <c r="C721" s="114"/>
      <c r="N721" s="114"/>
    </row>
    <row r="722" spans="1:14" ht="12.75" customHeight="1">
      <c r="A722" s="114"/>
      <c r="B722" s="114"/>
      <c r="C722" s="114"/>
      <c r="N722" s="114"/>
    </row>
    <row r="723" spans="1:14" ht="12.75" customHeight="1">
      <c r="A723" s="114"/>
      <c r="B723" s="114"/>
      <c r="C723" s="114"/>
      <c r="N723" s="114"/>
    </row>
    <row r="724" spans="1:14" ht="12.75" customHeight="1">
      <c r="A724" s="114"/>
      <c r="B724" s="114"/>
      <c r="C724" s="114"/>
      <c r="N724" s="114"/>
    </row>
    <row r="725" spans="1:14" ht="12.75" customHeight="1">
      <c r="A725" s="114"/>
      <c r="B725" s="114"/>
      <c r="C725" s="114"/>
      <c r="N725" s="114"/>
    </row>
    <row r="726" spans="1:14" ht="12.75" customHeight="1">
      <c r="A726" s="114"/>
      <c r="B726" s="114"/>
      <c r="C726" s="114"/>
      <c r="N726" s="114"/>
    </row>
    <row r="727" spans="1:14" ht="12.75" customHeight="1">
      <c r="A727" s="114"/>
      <c r="B727" s="114"/>
      <c r="C727" s="114"/>
      <c r="N727" s="114"/>
    </row>
    <row r="728" spans="1:14" ht="12.75" customHeight="1">
      <c r="A728" s="114"/>
      <c r="B728" s="114"/>
      <c r="C728" s="114"/>
      <c r="N728" s="114"/>
    </row>
    <row r="729" spans="1:14" ht="12.75" customHeight="1">
      <c r="A729" s="114"/>
      <c r="B729" s="114"/>
      <c r="C729" s="114"/>
      <c r="N729" s="114"/>
    </row>
    <row r="730" spans="1:14" ht="12.75" customHeight="1">
      <c r="A730" s="114"/>
      <c r="B730" s="114"/>
      <c r="C730" s="114"/>
      <c r="N730" s="114"/>
    </row>
    <row r="731" spans="1:14" ht="12.75" customHeight="1">
      <c r="A731" s="114"/>
      <c r="B731" s="114"/>
      <c r="C731" s="114"/>
      <c r="N731" s="114"/>
    </row>
    <row r="732" spans="1:14" ht="12.75" customHeight="1">
      <c r="A732" s="114"/>
      <c r="B732" s="114"/>
      <c r="C732" s="114"/>
      <c r="N732" s="114"/>
    </row>
    <row r="733" spans="1:14" ht="12.75" customHeight="1">
      <c r="A733" s="114"/>
      <c r="B733" s="114"/>
      <c r="C733" s="114"/>
      <c r="N733" s="114"/>
    </row>
    <row r="734" spans="1:14" ht="12.75" customHeight="1">
      <c r="A734" s="114"/>
      <c r="B734" s="114"/>
      <c r="C734" s="114"/>
      <c r="N734" s="114"/>
    </row>
    <row r="735" spans="1:14" ht="12.75" customHeight="1">
      <c r="A735" s="114"/>
      <c r="B735" s="114"/>
      <c r="C735" s="114"/>
      <c r="N735" s="114"/>
    </row>
    <row r="736" spans="1:14" ht="12.75" customHeight="1">
      <c r="A736" s="114"/>
      <c r="B736" s="114"/>
      <c r="C736" s="114"/>
      <c r="N736" s="114"/>
    </row>
    <row r="737" spans="1:14" ht="12.75" customHeight="1">
      <c r="A737" s="114"/>
      <c r="B737" s="114"/>
      <c r="C737" s="114"/>
      <c r="N737" s="114"/>
    </row>
    <row r="738" spans="1:14" ht="12.75" customHeight="1">
      <c r="A738" s="114"/>
      <c r="B738" s="114"/>
      <c r="C738" s="114"/>
      <c r="N738" s="114"/>
    </row>
    <row r="739" spans="1:14" ht="12.75" customHeight="1">
      <c r="A739" s="114"/>
      <c r="B739" s="114"/>
      <c r="C739" s="114"/>
      <c r="N739" s="114"/>
    </row>
    <row r="740" spans="1:14" ht="12.75" customHeight="1">
      <c r="A740" s="114"/>
      <c r="B740" s="114"/>
      <c r="C740" s="114"/>
      <c r="N740" s="114"/>
    </row>
    <row r="741" spans="1:14" ht="12.75" customHeight="1">
      <c r="A741" s="114"/>
      <c r="B741" s="114"/>
      <c r="C741" s="114"/>
      <c r="N741" s="114"/>
    </row>
    <row r="742" spans="1:14" ht="12.75" customHeight="1">
      <c r="A742" s="114"/>
      <c r="B742" s="114"/>
      <c r="C742" s="114"/>
      <c r="N742" s="114"/>
    </row>
    <row r="743" spans="1:14" ht="12.75" customHeight="1">
      <c r="A743" s="114"/>
      <c r="B743" s="114"/>
      <c r="C743" s="114"/>
      <c r="N743" s="114"/>
    </row>
    <row r="744" spans="1:14" ht="12.75" customHeight="1">
      <c r="A744" s="114"/>
      <c r="B744" s="114"/>
      <c r="C744" s="114"/>
      <c r="N744" s="114"/>
    </row>
    <row r="745" spans="1:14" ht="12.75" customHeight="1">
      <c r="A745" s="114"/>
      <c r="B745" s="114"/>
      <c r="C745" s="114"/>
      <c r="N745" s="114"/>
    </row>
    <row r="746" spans="1:14" ht="12.75" customHeight="1">
      <c r="A746" s="114"/>
      <c r="B746" s="114"/>
      <c r="C746" s="114"/>
      <c r="N746" s="114"/>
    </row>
    <row r="747" spans="1:14" ht="12.75" customHeight="1">
      <c r="A747" s="114"/>
      <c r="B747" s="114"/>
      <c r="C747" s="114"/>
      <c r="N747" s="114"/>
    </row>
    <row r="748" spans="1:14" ht="12.75" customHeight="1">
      <c r="A748" s="114"/>
      <c r="B748" s="114"/>
      <c r="C748" s="114"/>
      <c r="N748" s="114"/>
    </row>
    <row r="749" spans="1:14" ht="12.75" customHeight="1">
      <c r="A749" s="114"/>
      <c r="B749" s="114"/>
      <c r="C749" s="114"/>
      <c r="N749" s="114"/>
    </row>
    <row r="750" spans="1:14" ht="12.75" customHeight="1">
      <c r="A750" s="114"/>
      <c r="B750" s="114"/>
      <c r="C750" s="114"/>
      <c r="N750" s="114"/>
    </row>
    <row r="751" spans="1:14" ht="12.75" customHeight="1">
      <c r="A751" s="114"/>
      <c r="B751" s="114"/>
      <c r="C751" s="114"/>
      <c r="N751" s="114"/>
    </row>
    <row r="752" spans="1:14" ht="12.75" customHeight="1">
      <c r="A752" s="114"/>
      <c r="B752" s="114"/>
      <c r="C752" s="114"/>
      <c r="N752" s="114"/>
    </row>
    <row r="753" spans="1:14" ht="12.75" customHeight="1">
      <c r="A753" s="114"/>
      <c r="B753" s="114"/>
      <c r="C753" s="114"/>
      <c r="N753" s="114"/>
    </row>
    <row r="754" spans="1:14" ht="12.75" customHeight="1">
      <c r="A754" s="114"/>
      <c r="B754" s="114"/>
      <c r="C754" s="114"/>
      <c r="N754" s="114"/>
    </row>
    <row r="755" spans="1:14" ht="12.75" customHeight="1">
      <c r="A755" s="114"/>
      <c r="B755" s="114"/>
      <c r="C755" s="114"/>
      <c r="N755" s="114"/>
    </row>
    <row r="756" spans="1:14" ht="12.75" customHeight="1">
      <c r="A756" s="114"/>
      <c r="B756" s="114"/>
      <c r="C756" s="114"/>
      <c r="N756" s="114"/>
    </row>
    <row r="757" spans="1:14" ht="12.75" customHeight="1">
      <c r="A757" s="114"/>
      <c r="B757" s="114"/>
      <c r="C757" s="114"/>
      <c r="N757" s="114"/>
    </row>
    <row r="758" spans="1:14" ht="12.75" customHeight="1">
      <c r="A758" s="114"/>
      <c r="B758" s="114"/>
      <c r="C758" s="114"/>
      <c r="N758" s="114"/>
    </row>
    <row r="759" spans="1:14" ht="12.75" customHeight="1">
      <c r="A759" s="114"/>
      <c r="B759" s="114"/>
      <c r="C759" s="114"/>
      <c r="N759" s="114"/>
    </row>
    <row r="760" spans="1:14" ht="12.75" customHeight="1">
      <c r="A760" s="114"/>
      <c r="B760" s="114"/>
      <c r="C760" s="114"/>
      <c r="N760" s="114"/>
    </row>
    <row r="761" spans="1:14" ht="12.75" customHeight="1">
      <c r="A761" s="114"/>
      <c r="B761" s="114"/>
      <c r="C761" s="114"/>
      <c r="N761" s="114"/>
    </row>
    <row r="762" spans="1:14" ht="12.75" customHeight="1">
      <c r="A762" s="114"/>
      <c r="B762" s="114"/>
      <c r="C762" s="114"/>
      <c r="N762" s="114"/>
    </row>
    <row r="763" spans="1:14" ht="12.75" customHeight="1">
      <c r="A763" s="114"/>
      <c r="B763" s="114"/>
      <c r="C763" s="114"/>
      <c r="N763" s="114"/>
    </row>
    <row r="764" spans="1:14" ht="12.75" customHeight="1">
      <c r="A764" s="114"/>
      <c r="B764" s="114"/>
      <c r="C764" s="114"/>
      <c r="N764" s="114"/>
    </row>
    <row r="765" spans="1:14" ht="12.75" customHeight="1">
      <c r="A765" s="114"/>
      <c r="B765" s="114"/>
      <c r="C765" s="114"/>
      <c r="N765" s="114"/>
    </row>
    <row r="766" spans="1:14" ht="12.75" customHeight="1">
      <c r="A766" s="114"/>
      <c r="B766" s="114"/>
      <c r="C766" s="114"/>
      <c r="N766" s="114"/>
    </row>
    <row r="767" spans="1:14" ht="12.75" customHeight="1">
      <c r="A767" s="114"/>
      <c r="B767" s="114"/>
      <c r="C767" s="114"/>
      <c r="N767" s="114"/>
    </row>
    <row r="768" spans="1:14" ht="12.75" customHeight="1">
      <c r="A768" s="114"/>
      <c r="B768" s="114"/>
      <c r="C768" s="114"/>
      <c r="N768" s="114"/>
    </row>
    <row r="769" spans="1:14" ht="12.75" customHeight="1">
      <c r="A769" s="114"/>
      <c r="B769" s="114"/>
      <c r="C769" s="114"/>
      <c r="N769" s="114"/>
    </row>
    <row r="770" spans="1:14" ht="12.75" customHeight="1">
      <c r="A770" s="114"/>
      <c r="B770" s="114"/>
      <c r="C770" s="114"/>
      <c r="N770" s="114"/>
    </row>
    <row r="771" spans="1:14" ht="12.75" customHeight="1">
      <c r="A771" s="114"/>
      <c r="B771" s="114"/>
      <c r="C771" s="114"/>
      <c r="N771" s="114"/>
    </row>
    <row r="772" spans="1:14" ht="12.75" customHeight="1">
      <c r="A772" s="114"/>
      <c r="B772" s="114"/>
      <c r="C772" s="114"/>
      <c r="N772" s="114"/>
    </row>
    <row r="773" spans="1:14" ht="12.75" customHeight="1">
      <c r="A773" s="114"/>
      <c r="B773" s="114"/>
      <c r="C773" s="114"/>
      <c r="N773" s="114"/>
    </row>
    <row r="774" spans="1:14" ht="12.75" customHeight="1">
      <c r="A774" s="114"/>
      <c r="B774" s="114"/>
      <c r="C774" s="114"/>
      <c r="N774" s="114"/>
    </row>
    <row r="775" spans="1:14" ht="12.75" customHeight="1">
      <c r="A775" s="114"/>
      <c r="B775" s="114"/>
      <c r="C775" s="114"/>
      <c r="N775" s="114"/>
    </row>
    <row r="776" spans="1:14" ht="12.75" customHeight="1">
      <c r="A776" s="114"/>
      <c r="B776" s="114"/>
      <c r="C776" s="114"/>
      <c r="N776" s="114"/>
    </row>
    <row r="777" spans="1:14" ht="12.75" customHeight="1">
      <c r="A777" s="114"/>
      <c r="B777" s="114"/>
      <c r="C777" s="114"/>
      <c r="N777" s="114"/>
    </row>
    <row r="778" spans="1:14" ht="12.75" customHeight="1">
      <c r="A778" s="114"/>
      <c r="B778" s="114"/>
      <c r="C778" s="114"/>
      <c r="N778" s="114"/>
    </row>
    <row r="779" spans="1:14" ht="12.75" customHeight="1">
      <c r="A779" s="114"/>
      <c r="B779" s="114"/>
      <c r="C779" s="114"/>
      <c r="N779" s="114"/>
    </row>
    <row r="780" spans="1:14" ht="12.75" customHeight="1">
      <c r="A780" s="114"/>
      <c r="B780" s="114"/>
      <c r="C780" s="114"/>
      <c r="N780" s="114"/>
    </row>
    <row r="781" spans="1:14" ht="12.75" customHeight="1">
      <c r="A781" s="114"/>
      <c r="B781" s="114"/>
      <c r="C781" s="114"/>
      <c r="N781" s="114"/>
    </row>
    <row r="782" spans="1:14" ht="12.75" customHeight="1">
      <c r="A782" s="114"/>
      <c r="B782" s="114"/>
      <c r="C782" s="114"/>
      <c r="N782" s="114"/>
    </row>
    <row r="783" spans="1:14" ht="12.75" customHeight="1">
      <c r="A783" s="114"/>
      <c r="B783" s="114"/>
      <c r="C783" s="114"/>
      <c r="N783" s="114"/>
    </row>
    <row r="784" spans="1:14" ht="12.75" customHeight="1">
      <c r="A784" s="114"/>
      <c r="B784" s="114"/>
      <c r="C784" s="114"/>
      <c r="N784" s="114"/>
    </row>
    <row r="785" spans="1:14" ht="12.75" customHeight="1">
      <c r="A785" s="114"/>
      <c r="B785" s="114"/>
      <c r="C785" s="114"/>
      <c r="N785" s="114"/>
    </row>
    <row r="786" spans="1:14" ht="12.75" customHeight="1">
      <c r="A786" s="114"/>
      <c r="B786" s="114"/>
      <c r="C786" s="114"/>
      <c r="N786" s="114"/>
    </row>
    <row r="787" spans="1:14" ht="12.75" customHeight="1">
      <c r="A787" s="114"/>
      <c r="B787" s="114"/>
      <c r="C787" s="114"/>
      <c r="N787" s="114"/>
    </row>
    <row r="788" spans="1:14" ht="12.75" customHeight="1">
      <c r="A788" s="114"/>
      <c r="B788" s="114"/>
      <c r="C788" s="114"/>
      <c r="N788" s="114"/>
    </row>
    <row r="789" spans="1:14" ht="12.75" customHeight="1">
      <c r="A789" s="114"/>
      <c r="B789" s="114"/>
      <c r="C789" s="114"/>
      <c r="N789" s="114"/>
    </row>
    <row r="790" spans="1:14" ht="12.75" customHeight="1">
      <c r="A790" s="114"/>
      <c r="B790" s="114"/>
      <c r="C790" s="114"/>
      <c r="N790" s="114"/>
    </row>
    <row r="791" spans="1:14" ht="12.75" customHeight="1">
      <c r="A791" s="114"/>
      <c r="B791" s="114"/>
      <c r="C791" s="114"/>
      <c r="N791" s="114"/>
    </row>
    <row r="792" spans="1:14" ht="12.75" customHeight="1">
      <c r="A792" s="114"/>
      <c r="B792" s="114"/>
      <c r="C792" s="114"/>
      <c r="N792" s="114"/>
    </row>
    <row r="793" spans="1:14" ht="12.75" customHeight="1">
      <c r="A793" s="114"/>
      <c r="B793" s="114"/>
      <c r="C793" s="114"/>
      <c r="N793" s="114"/>
    </row>
    <row r="794" spans="1:14" ht="12.75" customHeight="1">
      <c r="A794" s="114"/>
      <c r="B794" s="114"/>
      <c r="C794" s="114"/>
      <c r="N794" s="114"/>
    </row>
    <row r="795" spans="1:14" ht="12.75" customHeight="1">
      <c r="A795" s="114"/>
      <c r="B795" s="114"/>
      <c r="C795" s="114"/>
      <c r="N795" s="114"/>
    </row>
    <row r="796" spans="1:14" ht="12.75" customHeight="1">
      <c r="A796" s="114"/>
      <c r="B796" s="114"/>
      <c r="C796" s="114"/>
      <c r="N796" s="114"/>
    </row>
    <row r="797" spans="1:14" ht="12.75" customHeight="1">
      <c r="A797" s="114"/>
      <c r="B797" s="114"/>
      <c r="C797" s="114"/>
      <c r="N797" s="114"/>
    </row>
    <row r="798" spans="1:14" ht="12.75" customHeight="1">
      <c r="A798" s="114"/>
      <c r="B798" s="114"/>
      <c r="C798" s="114"/>
      <c r="N798" s="114"/>
    </row>
    <row r="799" spans="1:14" ht="12.75" customHeight="1">
      <c r="A799" s="114"/>
      <c r="B799" s="114"/>
      <c r="C799" s="114"/>
      <c r="N799" s="114"/>
    </row>
    <row r="800" spans="1:14" ht="12.75" customHeight="1">
      <c r="A800" s="114"/>
      <c r="B800" s="114"/>
      <c r="C800" s="114"/>
      <c r="N800" s="114"/>
    </row>
    <row r="801" spans="1:14" ht="12.75" customHeight="1">
      <c r="A801" s="114"/>
      <c r="B801" s="114"/>
      <c r="C801" s="114"/>
      <c r="N801" s="114"/>
    </row>
    <row r="802" spans="1:14" ht="12.75" customHeight="1">
      <c r="A802" s="114"/>
      <c r="B802" s="114"/>
      <c r="C802" s="114"/>
      <c r="N802" s="114"/>
    </row>
    <row r="803" spans="1:14" ht="12.75" customHeight="1">
      <c r="A803" s="114"/>
      <c r="B803" s="114"/>
      <c r="C803" s="114"/>
      <c r="N803" s="114"/>
    </row>
    <row r="804" spans="1:14" ht="12.75" customHeight="1">
      <c r="A804" s="114"/>
      <c r="B804" s="114"/>
      <c r="C804" s="114"/>
      <c r="N804" s="114"/>
    </row>
    <row r="805" spans="1:14" ht="12.75" customHeight="1">
      <c r="A805" s="114"/>
      <c r="B805" s="114"/>
      <c r="C805" s="114"/>
      <c r="N805" s="114"/>
    </row>
    <row r="806" spans="1:14" ht="12.75" customHeight="1">
      <c r="A806" s="114"/>
      <c r="B806" s="114"/>
      <c r="C806" s="114"/>
      <c r="N806" s="114"/>
    </row>
    <row r="807" spans="1:14" ht="12.75" customHeight="1">
      <c r="A807" s="114"/>
      <c r="B807" s="114"/>
      <c r="C807" s="114"/>
      <c r="N807" s="114"/>
    </row>
    <row r="808" spans="1:14" ht="12.75" customHeight="1">
      <c r="A808" s="114"/>
      <c r="B808" s="114"/>
      <c r="C808" s="114"/>
      <c r="N808" s="114"/>
    </row>
    <row r="809" spans="1:14" ht="12.75" customHeight="1">
      <c r="A809" s="114"/>
      <c r="B809" s="114"/>
      <c r="C809" s="114"/>
      <c r="N809" s="114"/>
    </row>
    <row r="810" spans="1:14" ht="12.75" customHeight="1">
      <c r="A810" s="114"/>
      <c r="B810" s="114"/>
      <c r="C810" s="114"/>
      <c r="N810" s="114"/>
    </row>
    <row r="811" spans="1:14" ht="12.75" customHeight="1">
      <c r="A811" s="114"/>
      <c r="B811" s="114"/>
      <c r="C811" s="114"/>
      <c r="N811" s="114"/>
    </row>
    <row r="812" spans="1:14" ht="12.75" customHeight="1">
      <c r="A812" s="114"/>
      <c r="B812" s="114"/>
      <c r="C812" s="114"/>
      <c r="N812" s="114"/>
    </row>
    <row r="813" spans="1:14" ht="12.75" customHeight="1">
      <c r="A813" s="114"/>
      <c r="B813" s="114"/>
      <c r="C813" s="114"/>
      <c r="N813" s="114"/>
    </row>
    <row r="814" spans="1:14" ht="12.75" customHeight="1">
      <c r="A814" s="114"/>
      <c r="B814" s="114"/>
      <c r="C814" s="114"/>
      <c r="N814" s="114"/>
    </row>
    <row r="815" spans="1:14" ht="12.75" customHeight="1">
      <c r="A815" s="114"/>
      <c r="B815" s="114"/>
      <c r="C815" s="114"/>
      <c r="N815" s="114"/>
    </row>
    <row r="816" spans="1:14" ht="12.75" customHeight="1">
      <c r="A816" s="114"/>
      <c r="B816" s="114"/>
      <c r="C816" s="114"/>
      <c r="N816" s="114"/>
    </row>
    <row r="817" spans="1:14" ht="12.75" customHeight="1">
      <c r="A817" s="114"/>
      <c r="B817" s="114"/>
      <c r="C817" s="114"/>
      <c r="N817" s="114"/>
    </row>
    <row r="818" spans="1:14" ht="12.75" customHeight="1">
      <c r="A818" s="114"/>
      <c r="B818" s="114"/>
      <c r="C818" s="114"/>
      <c r="N818" s="114"/>
    </row>
    <row r="819" spans="1:14" ht="12.75" customHeight="1">
      <c r="A819" s="114"/>
      <c r="B819" s="114"/>
      <c r="C819" s="114"/>
      <c r="N819" s="114"/>
    </row>
    <row r="820" spans="1:14" ht="12.75" customHeight="1">
      <c r="A820" s="114"/>
      <c r="B820" s="114"/>
      <c r="C820" s="114"/>
      <c r="N820" s="114"/>
    </row>
    <row r="821" spans="1:14" ht="12.75" customHeight="1">
      <c r="A821" s="114"/>
      <c r="B821" s="114"/>
      <c r="C821" s="114"/>
      <c r="N821" s="114"/>
    </row>
    <row r="822" spans="1:14" ht="12.75" customHeight="1">
      <c r="A822" s="114"/>
      <c r="B822" s="114"/>
      <c r="C822" s="114"/>
      <c r="N822" s="114"/>
    </row>
    <row r="823" spans="1:14" ht="12.75" customHeight="1">
      <c r="A823" s="114"/>
      <c r="B823" s="114"/>
      <c r="C823" s="114"/>
      <c r="N823" s="114"/>
    </row>
    <row r="824" spans="1:14" ht="12.75" customHeight="1">
      <c r="A824" s="114"/>
      <c r="B824" s="114"/>
      <c r="C824" s="114"/>
      <c r="N824" s="114"/>
    </row>
    <row r="825" spans="1:14" ht="12.75" customHeight="1">
      <c r="A825" s="114"/>
      <c r="B825" s="114"/>
      <c r="C825" s="114"/>
      <c r="N825" s="114"/>
    </row>
    <row r="826" spans="1:14" ht="12.75" customHeight="1">
      <c r="A826" s="114"/>
      <c r="B826" s="114"/>
      <c r="C826" s="114"/>
      <c r="N826" s="114"/>
    </row>
    <row r="827" spans="1:14" ht="12.75" customHeight="1">
      <c r="A827" s="114"/>
      <c r="B827" s="114"/>
      <c r="C827" s="114"/>
      <c r="N827" s="114"/>
    </row>
    <row r="828" spans="1:14" ht="12.75" customHeight="1">
      <c r="A828" s="114"/>
      <c r="B828" s="114"/>
      <c r="C828" s="114"/>
      <c r="N828" s="114"/>
    </row>
    <row r="829" spans="1:14" ht="12.75" customHeight="1">
      <c r="A829" s="114"/>
      <c r="B829" s="114"/>
      <c r="C829" s="114"/>
      <c r="N829" s="114"/>
    </row>
    <row r="830" spans="1:14" ht="12.75" customHeight="1">
      <c r="A830" s="114"/>
      <c r="B830" s="114"/>
      <c r="C830" s="114"/>
      <c r="N830" s="114"/>
    </row>
    <row r="831" spans="1:14" ht="12.75" customHeight="1">
      <c r="A831" s="114"/>
      <c r="B831" s="114"/>
      <c r="C831" s="114"/>
      <c r="N831" s="114"/>
    </row>
    <row r="832" spans="1:14" ht="12.75" customHeight="1">
      <c r="A832" s="114"/>
      <c r="B832" s="114"/>
      <c r="C832" s="114"/>
      <c r="N832" s="114"/>
    </row>
    <row r="833" spans="1:14" ht="12.75" customHeight="1">
      <c r="A833" s="114"/>
      <c r="B833" s="114"/>
      <c r="C833" s="114"/>
      <c r="N833" s="114"/>
    </row>
    <row r="834" spans="1:14" ht="12.75" customHeight="1">
      <c r="A834" s="114"/>
      <c r="B834" s="114"/>
      <c r="C834" s="114"/>
      <c r="N834" s="114"/>
    </row>
    <row r="835" spans="1:14" ht="12.75" customHeight="1">
      <c r="A835" s="114"/>
      <c r="B835" s="114"/>
      <c r="C835" s="114"/>
      <c r="N835" s="114"/>
    </row>
    <row r="836" spans="1:14" ht="12.75" customHeight="1">
      <c r="A836" s="114"/>
      <c r="B836" s="114"/>
      <c r="C836" s="114"/>
      <c r="N836" s="114"/>
    </row>
    <row r="837" spans="1:14" ht="12.75" customHeight="1">
      <c r="A837" s="114"/>
      <c r="B837" s="114"/>
      <c r="C837" s="114"/>
      <c r="N837" s="114"/>
    </row>
    <row r="838" spans="1:14" ht="12.75" customHeight="1">
      <c r="A838" s="114"/>
      <c r="B838" s="114"/>
      <c r="C838" s="114"/>
      <c r="N838" s="114"/>
    </row>
    <row r="839" spans="1:14" ht="12.75" customHeight="1">
      <c r="A839" s="114"/>
      <c r="B839" s="114"/>
      <c r="C839" s="114"/>
      <c r="N839" s="114"/>
    </row>
    <row r="840" spans="1:14" ht="12.75" customHeight="1">
      <c r="A840" s="114"/>
      <c r="B840" s="114"/>
      <c r="C840" s="114"/>
      <c r="N840" s="114"/>
    </row>
    <row r="841" spans="1:14" ht="12.75" customHeight="1">
      <c r="A841" s="114"/>
      <c r="B841" s="114"/>
      <c r="C841" s="114"/>
      <c r="N841" s="114"/>
    </row>
    <row r="842" spans="1:14" ht="12.75" customHeight="1">
      <c r="A842" s="114"/>
      <c r="B842" s="114"/>
      <c r="C842" s="114"/>
      <c r="N842" s="114"/>
    </row>
    <row r="843" spans="1:14" ht="12.75" customHeight="1">
      <c r="A843" s="114"/>
      <c r="B843" s="114"/>
      <c r="C843" s="114"/>
      <c r="N843" s="114"/>
    </row>
    <row r="844" spans="1:14" ht="12.75" customHeight="1">
      <c r="A844" s="114"/>
      <c r="B844" s="114"/>
      <c r="C844" s="114"/>
      <c r="N844" s="114"/>
    </row>
    <row r="845" spans="1:14" ht="12.75" customHeight="1">
      <c r="A845" s="114"/>
      <c r="B845" s="114"/>
      <c r="C845" s="114"/>
      <c r="N845" s="114"/>
    </row>
    <row r="846" spans="1:14" ht="12.75" customHeight="1">
      <c r="A846" s="114"/>
      <c r="B846" s="114"/>
      <c r="C846" s="114"/>
      <c r="N846" s="114"/>
    </row>
    <row r="847" spans="1:14" ht="12.75" customHeight="1">
      <c r="A847" s="114"/>
      <c r="B847" s="114"/>
      <c r="C847" s="114"/>
      <c r="N847" s="114"/>
    </row>
    <row r="848" spans="1:14" ht="12.75" customHeight="1">
      <c r="A848" s="114"/>
      <c r="B848" s="114"/>
      <c r="C848" s="114"/>
      <c r="N848" s="114"/>
    </row>
    <row r="849" spans="1:14" ht="12.75" customHeight="1">
      <c r="A849" s="114"/>
      <c r="B849" s="114"/>
      <c r="C849" s="114"/>
      <c r="N849" s="114"/>
    </row>
    <row r="850" spans="1:14" ht="12.75" customHeight="1">
      <c r="A850" s="114"/>
      <c r="B850" s="114"/>
      <c r="C850" s="114"/>
      <c r="N850" s="114"/>
    </row>
    <row r="851" spans="1:14" ht="12.75" customHeight="1">
      <c r="A851" s="114"/>
      <c r="B851" s="114"/>
      <c r="C851" s="114"/>
      <c r="N851" s="114"/>
    </row>
    <row r="852" spans="1:14" ht="12.75" customHeight="1">
      <c r="A852" s="114"/>
      <c r="B852" s="114"/>
      <c r="C852" s="114"/>
      <c r="N852" s="114"/>
    </row>
    <row r="853" spans="1:14" ht="12.75" customHeight="1">
      <c r="A853" s="114"/>
      <c r="B853" s="114"/>
      <c r="C853" s="114"/>
      <c r="N853" s="114"/>
    </row>
    <row r="854" spans="1:14" ht="12.75" customHeight="1">
      <c r="A854" s="114"/>
      <c r="B854" s="114"/>
      <c r="C854" s="114"/>
      <c r="N854" s="114"/>
    </row>
    <row r="855" spans="1:14" ht="12.75" customHeight="1">
      <c r="A855" s="114"/>
      <c r="B855" s="114"/>
      <c r="C855" s="114"/>
      <c r="N855" s="114"/>
    </row>
    <row r="856" spans="1:14" ht="12.75" customHeight="1">
      <c r="A856" s="114"/>
      <c r="B856" s="114"/>
      <c r="C856" s="114"/>
      <c r="N856" s="114"/>
    </row>
    <row r="857" spans="1:14" ht="12.75" customHeight="1">
      <c r="A857" s="114"/>
      <c r="B857" s="114"/>
      <c r="C857" s="114"/>
      <c r="N857" s="114"/>
    </row>
    <row r="858" spans="1:14" ht="12.75" customHeight="1">
      <c r="A858" s="114"/>
      <c r="B858" s="114"/>
      <c r="C858" s="114"/>
      <c r="N858" s="114"/>
    </row>
    <row r="859" spans="1:14" ht="12.75" customHeight="1">
      <c r="A859" s="114"/>
      <c r="B859" s="114"/>
      <c r="C859" s="114"/>
      <c r="N859" s="114"/>
    </row>
    <row r="860" spans="1:14" ht="12.75" customHeight="1">
      <c r="A860" s="114"/>
      <c r="B860" s="114"/>
      <c r="C860" s="114"/>
      <c r="N860" s="114"/>
    </row>
    <row r="861" spans="1:14" ht="12.75" customHeight="1">
      <c r="A861" s="114"/>
      <c r="B861" s="114"/>
      <c r="C861" s="114"/>
      <c r="N861" s="114"/>
    </row>
    <row r="862" spans="1:14" ht="12.75" customHeight="1">
      <c r="A862" s="114"/>
      <c r="B862" s="114"/>
      <c r="C862" s="114"/>
      <c r="N862" s="114"/>
    </row>
    <row r="863" spans="1:14" ht="12.75" customHeight="1">
      <c r="A863" s="114"/>
      <c r="B863" s="114"/>
      <c r="C863" s="114"/>
      <c r="N863" s="114"/>
    </row>
    <row r="864" spans="1:14" ht="12.75" customHeight="1">
      <c r="A864" s="114"/>
      <c r="B864" s="114"/>
      <c r="C864" s="114"/>
      <c r="N864" s="114"/>
    </row>
    <row r="865" spans="1:14" ht="12.75" customHeight="1">
      <c r="A865" s="114"/>
      <c r="B865" s="114"/>
      <c r="C865" s="114"/>
      <c r="N865" s="114"/>
    </row>
    <row r="866" spans="1:14" ht="12.75" customHeight="1">
      <c r="A866" s="114"/>
      <c r="B866" s="114"/>
      <c r="C866" s="114"/>
      <c r="N866" s="114"/>
    </row>
    <row r="867" spans="1:14" ht="12.75" customHeight="1">
      <c r="A867" s="114"/>
      <c r="B867" s="114"/>
      <c r="C867" s="114"/>
      <c r="N867" s="114"/>
    </row>
    <row r="868" spans="1:14" ht="12.75" customHeight="1">
      <c r="A868" s="114"/>
      <c r="B868" s="114"/>
      <c r="C868" s="114"/>
      <c r="N868" s="114"/>
    </row>
    <row r="869" spans="1:14" ht="12.75" customHeight="1">
      <c r="A869" s="114"/>
      <c r="B869" s="114"/>
      <c r="C869" s="114"/>
      <c r="N869" s="114"/>
    </row>
    <row r="870" spans="1:14" ht="12.75" customHeight="1">
      <c r="A870" s="114"/>
      <c r="B870" s="114"/>
      <c r="C870" s="114"/>
      <c r="N870" s="114"/>
    </row>
    <row r="871" spans="1:14" ht="12.75" customHeight="1">
      <c r="A871" s="114"/>
      <c r="B871" s="114"/>
      <c r="C871" s="114"/>
      <c r="N871" s="114"/>
    </row>
    <row r="872" spans="1:14" ht="12.75" customHeight="1">
      <c r="A872" s="114"/>
      <c r="B872" s="114"/>
      <c r="C872" s="114"/>
      <c r="N872" s="114"/>
    </row>
    <row r="873" spans="1:14" ht="12.75" customHeight="1">
      <c r="A873" s="114"/>
      <c r="B873" s="114"/>
      <c r="C873" s="114"/>
      <c r="N873" s="114"/>
    </row>
    <row r="874" spans="1:14" ht="12.75" customHeight="1">
      <c r="A874" s="114"/>
      <c r="B874" s="114"/>
      <c r="C874" s="114"/>
      <c r="N874" s="114"/>
    </row>
    <row r="875" spans="1:14" ht="12.75" customHeight="1">
      <c r="A875" s="114"/>
      <c r="B875" s="114"/>
      <c r="C875" s="114"/>
      <c r="N875" s="114"/>
    </row>
    <row r="876" spans="1:14" ht="12.75" customHeight="1">
      <c r="A876" s="114"/>
      <c r="B876" s="114"/>
      <c r="C876" s="114"/>
      <c r="N876" s="114"/>
    </row>
    <row r="877" spans="1:14" ht="12.75" customHeight="1">
      <c r="A877" s="114"/>
      <c r="B877" s="114"/>
      <c r="C877" s="114"/>
      <c r="N877" s="114"/>
    </row>
    <row r="878" spans="1:14" ht="12.75" customHeight="1">
      <c r="A878" s="114"/>
      <c r="B878" s="114"/>
      <c r="C878" s="114"/>
      <c r="N878" s="114"/>
    </row>
    <row r="879" spans="1:14" ht="12.75" customHeight="1">
      <c r="A879" s="114"/>
      <c r="B879" s="114"/>
      <c r="C879" s="114"/>
      <c r="N879" s="114"/>
    </row>
    <row r="880" spans="1:14" ht="12.75" customHeight="1">
      <c r="A880" s="114"/>
      <c r="B880" s="114"/>
      <c r="C880" s="114"/>
      <c r="N880" s="114"/>
    </row>
    <row r="881" spans="1:14" ht="12.75" customHeight="1">
      <c r="A881" s="114"/>
      <c r="B881" s="114"/>
      <c r="C881" s="114"/>
      <c r="N881" s="114"/>
    </row>
    <row r="882" spans="1:14" ht="12.75" customHeight="1">
      <c r="A882" s="114"/>
      <c r="B882" s="114"/>
      <c r="C882" s="114"/>
      <c r="N882" s="114"/>
    </row>
    <row r="883" spans="1:14" ht="12.75" customHeight="1">
      <c r="A883" s="114"/>
      <c r="B883" s="114"/>
      <c r="C883" s="114"/>
      <c r="N883" s="114"/>
    </row>
    <row r="884" spans="1:14" ht="12.75" customHeight="1">
      <c r="A884" s="114"/>
      <c r="B884" s="114"/>
      <c r="C884" s="114"/>
      <c r="N884" s="114"/>
    </row>
    <row r="885" spans="1:14" ht="12.75" customHeight="1">
      <c r="A885" s="114"/>
      <c r="B885" s="114"/>
      <c r="C885" s="114"/>
      <c r="N885" s="114"/>
    </row>
    <row r="886" spans="1:14" ht="12.75" customHeight="1">
      <c r="A886" s="114"/>
      <c r="B886" s="114"/>
      <c r="C886" s="114"/>
      <c r="N886" s="114"/>
    </row>
    <row r="887" spans="1:14" ht="12.75" customHeight="1">
      <c r="A887" s="114"/>
      <c r="B887" s="114"/>
      <c r="C887" s="114"/>
      <c r="N887" s="114"/>
    </row>
    <row r="888" spans="1:14" ht="12.75" customHeight="1">
      <c r="A888" s="114"/>
      <c r="B888" s="114"/>
      <c r="C888" s="114"/>
      <c r="N888" s="114"/>
    </row>
    <row r="889" spans="1:14" ht="12.75" customHeight="1">
      <c r="A889" s="114"/>
      <c r="B889" s="114"/>
      <c r="C889" s="114"/>
      <c r="N889" s="114"/>
    </row>
    <row r="890" spans="1:14" ht="12.75" customHeight="1">
      <c r="A890" s="114"/>
      <c r="B890" s="114"/>
      <c r="C890" s="114"/>
      <c r="N890" s="114"/>
    </row>
    <row r="891" spans="1:14" ht="12.75" customHeight="1">
      <c r="A891" s="114"/>
      <c r="B891" s="114"/>
      <c r="C891" s="114"/>
      <c r="N891" s="114"/>
    </row>
    <row r="892" spans="1:14" ht="12.75" customHeight="1">
      <c r="A892" s="114"/>
      <c r="B892" s="114"/>
      <c r="C892" s="114"/>
      <c r="N892" s="114"/>
    </row>
    <row r="893" spans="1:14" ht="12.75" customHeight="1">
      <c r="A893" s="114"/>
      <c r="B893" s="114"/>
      <c r="C893" s="114"/>
      <c r="N893" s="114"/>
    </row>
    <row r="894" spans="1:14" ht="12.75" customHeight="1">
      <c r="A894" s="114"/>
      <c r="B894" s="114"/>
      <c r="C894" s="114"/>
      <c r="N894" s="114"/>
    </row>
    <row r="895" spans="1:14" ht="12.75" customHeight="1">
      <c r="A895" s="114"/>
      <c r="B895" s="114"/>
      <c r="C895" s="114"/>
      <c r="N895" s="114"/>
    </row>
    <row r="896" spans="1:14" ht="12.75" customHeight="1">
      <c r="A896" s="114"/>
      <c r="B896" s="114"/>
      <c r="C896" s="114"/>
      <c r="N896" s="114"/>
    </row>
    <row r="897" spans="1:14" ht="12.75" customHeight="1">
      <c r="A897" s="114"/>
      <c r="B897" s="114"/>
      <c r="C897" s="114"/>
      <c r="N897" s="114"/>
    </row>
    <row r="898" spans="1:14" ht="12.75" customHeight="1">
      <c r="A898" s="114"/>
      <c r="B898" s="114"/>
      <c r="C898" s="114"/>
      <c r="N898" s="114"/>
    </row>
    <row r="899" spans="1:14" ht="12.75" customHeight="1">
      <c r="A899" s="114"/>
      <c r="B899" s="114"/>
      <c r="C899" s="114"/>
      <c r="N899" s="114"/>
    </row>
    <row r="900" spans="1:14" ht="12.75" customHeight="1">
      <c r="A900" s="114"/>
      <c r="B900" s="114"/>
      <c r="C900" s="114"/>
      <c r="N900" s="114"/>
    </row>
    <row r="901" spans="1:14" ht="12.75" customHeight="1">
      <c r="A901" s="114"/>
      <c r="B901" s="114"/>
      <c r="C901" s="114"/>
      <c r="N901" s="114"/>
    </row>
    <row r="902" spans="1:14" ht="12.75" customHeight="1">
      <c r="A902" s="114"/>
      <c r="B902" s="114"/>
      <c r="C902" s="114"/>
      <c r="N902" s="114"/>
    </row>
    <row r="903" spans="1:14" ht="12.75" customHeight="1">
      <c r="A903" s="114"/>
      <c r="B903" s="114"/>
      <c r="C903" s="114"/>
      <c r="N903" s="114"/>
    </row>
    <row r="904" spans="1:14" ht="12.75" customHeight="1">
      <c r="A904" s="114"/>
      <c r="B904" s="114"/>
      <c r="C904" s="114"/>
      <c r="N904" s="114"/>
    </row>
    <row r="905" spans="1:14" ht="12.75" customHeight="1">
      <c r="A905" s="114"/>
      <c r="B905" s="114"/>
      <c r="C905" s="114"/>
      <c r="N905" s="114"/>
    </row>
    <row r="906" spans="1:14" ht="12.75" customHeight="1">
      <c r="A906" s="114"/>
      <c r="B906" s="114"/>
      <c r="C906" s="114"/>
      <c r="N906" s="114"/>
    </row>
    <row r="907" spans="1:14" ht="12.75" customHeight="1">
      <c r="A907" s="114"/>
      <c r="B907" s="114"/>
      <c r="C907" s="114"/>
      <c r="N907" s="114"/>
    </row>
    <row r="908" spans="1:14" ht="12.75" customHeight="1">
      <c r="A908" s="114"/>
      <c r="B908" s="114"/>
      <c r="C908" s="114"/>
      <c r="N908" s="114"/>
    </row>
    <row r="909" spans="1:14" ht="12.75" customHeight="1">
      <c r="A909" s="114"/>
      <c r="B909" s="114"/>
      <c r="C909" s="114"/>
      <c r="N909" s="114"/>
    </row>
    <row r="910" spans="1:14" ht="12.75" customHeight="1">
      <c r="A910" s="114"/>
      <c r="B910" s="114"/>
      <c r="C910" s="114"/>
      <c r="N910" s="114"/>
    </row>
    <row r="911" spans="1:14" ht="12.75" customHeight="1">
      <c r="A911" s="114"/>
      <c r="B911" s="114"/>
      <c r="C911" s="114"/>
      <c r="N911" s="114"/>
    </row>
    <row r="912" spans="1:14" ht="12.75" customHeight="1">
      <c r="A912" s="114"/>
      <c r="B912" s="114"/>
      <c r="C912" s="114"/>
      <c r="N912" s="114"/>
    </row>
    <row r="913" spans="1:14" ht="12.75" customHeight="1">
      <c r="A913" s="114"/>
      <c r="B913" s="114"/>
      <c r="C913" s="114"/>
      <c r="N913" s="114"/>
    </row>
    <row r="914" spans="1:14" ht="12.75" customHeight="1">
      <c r="A914" s="114"/>
      <c r="B914" s="114"/>
      <c r="C914" s="114"/>
      <c r="N914" s="114"/>
    </row>
    <row r="915" spans="1:14" ht="12.75" customHeight="1">
      <c r="A915" s="114"/>
      <c r="B915" s="114"/>
      <c r="C915" s="114"/>
      <c r="N915" s="114"/>
    </row>
    <row r="916" spans="1:14" ht="12.75" customHeight="1">
      <c r="A916" s="114"/>
      <c r="B916" s="114"/>
      <c r="C916" s="114"/>
      <c r="N916" s="114"/>
    </row>
    <row r="917" spans="1:14" ht="12.75" customHeight="1">
      <c r="A917" s="114"/>
      <c r="B917" s="114"/>
      <c r="C917" s="114"/>
      <c r="N917" s="114"/>
    </row>
    <row r="918" spans="1:14" ht="12.75" customHeight="1">
      <c r="A918" s="114"/>
      <c r="B918" s="114"/>
      <c r="C918" s="114"/>
      <c r="N918" s="114"/>
    </row>
    <row r="919" spans="1:14" ht="12.75" customHeight="1">
      <c r="A919" s="114"/>
      <c r="B919" s="114"/>
      <c r="C919" s="114"/>
      <c r="N919" s="114"/>
    </row>
    <row r="920" spans="1:14" ht="12.75" customHeight="1">
      <c r="A920" s="114"/>
      <c r="B920" s="114"/>
      <c r="C920" s="114"/>
      <c r="N920" s="114"/>
    </row>
    <row r="921" spans="1:14" ht="12.75" customHeight="1">
      <c r="A921" s="114"/>
      <c r="B921" s="114"/>
      <c r="C921" s="114"/>
      <c r="N921" s="114"/>
    </row>
    <row r="922" spans="1:14" ht="12.75" customHeight="1">
      <c r="A922" s="114"/>
      <c r="B922" s="114"/>
      <c r="C922" s="114"/>
      <c r="N922" s="114"/>
    </row>
    <row r="923" spans="1:14" ht="12.75" customHeight="1">
      <c r="A923" s="114"/>
      <c r="B923" s="114"/>
      <c r="C923" s="114"/>
      <c r="N923" s="114"/>
    </row>
    <row r="924" spans="1:14" ht="12.75" customHeight="1">
      <c r="A924" s="114"/>
      <c r="B924" s="114"/>
      <c r="C924" s="114"/>
      <c r="N924" s="114"/>
    </row>
    <row r="925" spans="1:14" ht="12.75" customHeight="1">
      <c r="A925" s="114"/>
      <c r="B925" s="114"/>
      <c r="C925" s="114"/>
      <c r="N925" s="114"/>
    </row>
    <row r="926" spans="1:14" ht="12.75" customHeight="1">
      <c r="A926" s="114"/>
      <c r="B926" s="114"/>
      <c r="C926" s="114"/>
      <c r="N926" s="114"/>
    </row>
    <row r="927" spans="1:14" ht="12.75" customHeight="1">
      <c r="A927" s="114"/>
      <c r="B927" s="114"/>
      <c r="C927" s="114"/>
      <c r="N927" s="114"/>
    </row>
    <row r="928" spans="1:14" ht="12.75" customHeight="1">
      <c r="A928" s="114"/>
      <c r="B928" s="114"/>
      <c r="C928" s="114"/>
      <c r="N928" s="114"/>
    </row>
    <row r="929" spans="1:14" ht="12.75" customHeight="1">
      <c r="A929" s="114"/>
      <c r="B929" s="114"/>
      <c r="C929" s="114"/>
      <c r="N929" s="114"/>
    </row>
    <row r="930" spans="1:14" ht="12.75" customHeight="1">
      <c r="A930" s="114"/>
      <c r="B930" s="114"/>
      <c r="C930" s="114"/>
      <c r="N930" s="114"/>
    </row>
    <row r="931" spans="1:14" ht="12.75" customHeight="1">
      <c r="A931" s="114"/>
      <c r="B931" s="114"/>
      <c r="C931" s="114"/>
      <c r="N931" s="114"/>
    </row>
    <row r="932" spans="1:14" ht="12.75" customHeight="1">
      <c r="A932" s="114"/>
      <c r="B932" s="114"/>
      <c r="C932" s="114"/>
      <c r="N932" s="114"/>
    </row>
    <row r="933" spans="1:14" ht="12.75" customHeight="1">
      <c r="A933" s="114"/>
      <c r="B933" s="114"/>
      <c r="C933" s="114"/>
      <c r="N933" s="114"/>
    </row>
    <row r="934" spans="1:14" ht="12.75" customHeight="1">
      <c r="A934" s="114"/>
      <c r="B934" s="114"/>
      <c r="C934" s="114"/>
      <c r="N934" s="114"/>
    </row>
    <row r="935" spans="1:14" ht="12.75" customHeight="1">
      <c r="A935" s="114"/>
      <c r="B935" s="114"/>
      <c r="C935" s="114"/>
      <c r="N935" s="114"/>
    </row>
    <row r="936" spans="1:14" ht="12.75" customHeight="1">
      <c r="A936" s="114"/>
      <c r="B936" s="114"/>
      <c r="C936" s="114"/>
      <c r="N936" s="114"/>
    </row>
    <row r="937" spans="1:14" ht="12.75" customHeight="1">
      <c r="A937" s="114"/>
      <c r="B937" s="114"/>
      <c r="C937" s="114"/>
      <c r="N937" s="114"/>
    </row>
    <row r="938" spans="1:14" ht="12.75" customHeight="1">
      <c r="A938" s="114"/>
      <c r="B938" s="114"/>
      <c r="C938" s="114"/>
      <c r="N938" s="114"/>
    </row>
    <row r="939" spans="1:14" ht="12.75" customHeight="1">
      <c r="A939" s="114"/>
      <c r="B939" s="114"/>
      <c r="C939" s="114"/>
      <c r="N939" s="114"/>
    </row>
    <row r="940" spans="1:14" ht="12.75" customHeight="1">
      <c r="A940" s="114"/>
      <c r="B940" s="114"/>
      <c r="C940" s="114"/>
      <c r="N940" s="114"/>
    </row>
    <row r="941" spans="1:14" ht="12.75" customHeight="1">
      <c r="A941" s="114"/>
      <c r="B941" s="114"/>
      <c r="C941" s="114"/>
      <c r="N941" s="114"/>
    </row>
    <row r="942" spans="1:14" ht="12.75" customHeight="1">
      <c r="A942" s="114"/>
      <c r="B942" s="114"/>
      <c r="C942" s="114"/>
      <c r="N942" s="114"/>
    </row>
    <row r="943" spans="1:14" ht="12.75" customHeight="1">
      <c r="A943" s="114"/>
      <c r="B943" s="114"/>
      <c r="C943" s="114"/>
      <c r="N943" s="114"/>
    </row>
    <row r="944" spans="1:14" ht="12.75" customHeight="1">
      <c r="A944" s="114"/>
      <c r="B944" s="114"/>
      <c r="C944" s="114"/>
      <c r="N944" s="114"/>
    </row>
    <row r="945" spans="1:14" ht="12.75" customHeight="1">
      <c r="A945" s="114"/>
      <c r="B945" s="114"/>
      <c r="C945" s="114"/>
      <c r="N945" s="114"/>
    </row>
    <row r="946" spans="1:14" ht="12.75" customHeight="1">
      <c r="A946" s="114"/>
      <c r="B946" s="114"/>
      <c r="C946" s="114"/>
      <c r="N946" s="114"/>
    </row>
    <row r="947" spans="1:14" ht="12.75" customHeight="1">
      <c r="A947" s="114"/>
      <c r="B947" s="114"/>
      <c r="C947" s="114"/>
      <c r="N947" s="114"/>
    </row>
    <row r="948" spans="1:14" ht="12.75" customHeight="1">
      <c r="A948" s="114"/>
      <c r="B948" s="114"/>
      <c r="C948" s="114"/>
      <c r="N948" s="114"/>
    </row>
    <row r="949" spans="1:14" ht="12.75" customHeight="1">
      <c r="A949" s="114"/>
      <c r="B949" s="114"/>
      <c r="C949" s="114"/>
      <c r="N949" s="114"/>
    </row>
    <row r="950" spans="1:14" ht="12.75" customHeight="1">
      <c r="A950" s="114"/>
      <c r="B950" s="114"/>
      <c r="C950" s="114"/>
      <c r="N950" s="114"/>
    </row>
    <row r="951" spans="1:14" ht="12.75" customHeight="1">
      <c r="A951" s="114"/>
      <c r="B951" s="114"/>
      <c r="C951" s="114"/>
      <c r="N951" s="114"/>
    </row>
    <row r="952" spans="1:14" ht="12.75" customHeight="1">
      <c r="A952" s="114"/>
      <c r="B952" s="114"/>
      <c r="C952" s="114"/>
      <c r="N952" s="114"/>
    </row>
    <row r="953" spans="1:14" ht="12.75" customHeight="1">
      <c r="A953" s="114"/>
      <c r="B953" s="114"/>
      <c r="C953" s="114"/>
      <c r="N953" s="114"/>
    </row>
    <row r="954" spans="1:14" ht="12.75" customHeight="1">
      <c r="A954" s="114"/>
      <c r="B954" s="114"/>
      <c r="C954" s="114"/>
      <c r="N954" s="114"/>
    </row>
    <row r="955" spans="1:14" ht="12.75" customHeight="1">
      <c r="A955" s="114"/>
      <c r="B955" s="114"/>
      <c r="C955" s="114"/>
      <c r="N955" s="114"/>
    </row>
    <row r="956" spans="1:14" ht="12.75" customHeight="1">
      <c r="A956" s="114"/>
      <c r="B956" s="114"/>
      <c r="C956" s="114"/>
      <c r="N956" s="114"/>
    </row>
    <row r="957" spans="1:14" ht="12.75" customHeight="1">
      <c r="A957" s="114"/>
      <c r="B957" s="114"/>
      <c r="C957" s="114"/>
      <c r="N957" s="114"/>
    </row>
    <row r="958" spans="1:14" ht="12.75" customHeight="1">
      <c r="A958" s="114"/>
      <c r="B958" s="114"/>
      <c r="C958" s="114"/>
      <c r="N958" s="114"/>
    </row>
    <row r="959" spans="1:14" ht="12.75" customHeight="1">
      <c r="A959" s="114"/>
      <c r="B959" s="114"/>
      <c r="C959" s="114"/>
      <c r="N959" s="114"/>
    </row>
    <row r="960" spans="1:14" ht="12.75" customHeight="1">
      <c r="A960" s="114"/>
      <c r="B960" s="114"/>
      <c r="C960" s="114"/>
      <c r="N960" s="114"/>
    </row>
    <row r="961" spans="1:14" ht="12.75" customHeight="1">
      <c r="A961" s="114"/>
      <c r="B961" s="114"/>
      <c r="C961" s="114"/>
      <c r="N961" s="114"/>
    </row>
    <row r="962" spans="1:14" ht="12.75" customHeight="1">
      <c r="A962" s="114"/>
      <c r="B962" s="114"/>
      <c r="C962" s="114"/>
      <c r="N962" s="114"/>
    </row>
    <row r="963" spans="1:14" ht="12.75" customHeight="1">
      <c r="A963" s="114"/>
      <c r="B963" s="114"/>
      <c r="C963" s="114"/>
      <c r="N963" s="114"/>
    </row>
    <row r="964" spans="1:14" ht="12.75" customHeight="1">
      <c r="A964" s="114"/>
      <c r="B964" s="114"/>
      <c r="C964" s="114"/>
      <c r="N964" s="114"/>
    </row>
    <row r="965" spans="1:14" ht="12.75" customHeight="1">
      <c r="A965" s="114"/>
      <c r="B965" s="114"/>
      <c r="C965" s="114"/>
      <c r="N965" s="114"/>
    </row>
    <row r="966" spans="1:14" ht="12.75" customHeight="1">
      <c r="A966" s="114"/>
      <c r="B966" s="114"/>
      <c r="C966" s="114"/>
      <c r="N966" s="114"/>
    </row>
    <row r="967" spans="1:14" ht="12.75" customHeight="1">
      <c r="A967" s="114"/>
      <c r="B967" s="114"/>
      <c r="C967" s="114"/>
      <c r="N967" s="114"/>
    </row>
    <row r="968" spans="1:14" ht="12.75" customHeight="1">
      <c r="A968" s="114"/>
      <c r="B968" s="114"/>
      <c r="C968" s="114"/>
      <c r="N968" s="114"/>
    </row>
    <row r="969" spans="1:14" ht="12.75" customHeight="1">
      <c r="A969" s="114"/>
      <c r="B969" s="114"/>
      <c r="C969" s="114"/>
      <c r="N969" s="114"/>
    </row>
    <row r="970" spans="1:14" ht="12.75" customHeight="1">
      <c r="A970" s="114"/>
      <c r="B970" s="114"/>
      <c r="C970" s="114"/>
      <c r="N970" s="114"/>
    </row>
    <row r="971" spans="1:14" ht="12.75" customHeight="1">
      <c r="A971" s="114"/>
      <c r="B971" s="114"/>
      <c r="C971" s="114"/>
      <c r="N971" s="114"/>
    </row>
    <row r="972" spans="1:14" ht="12.75" customHeight="1">
      <c r="A972" s="114"/>
      <c r="B972" s="114"/>
      <c r="C972" s="114"/>
      <c r="N972" s="114"/>
    </row>
    <row r="973" spans="1:14" ht="12.75" customHeight="1">
      <c r="A973" s="114"/>
      <c r="B973" s="114"/>
      <c r="C973" s="114"/>
      <c r="N973" s="114"/>
    </row>
    <row r="974" spans="1:14" ht="12.75" customHeight="1">
      <c r="A974" s="114"/>
      <c r="B974" s="114"/>
      <c r="C974" s="114"/>
      <c r="N974" s="114"/>
    </row>
    <row r="975" spans="1:14" ht="12.75" customHeight="1">
      <c r="A975" s="114"/>
      <c r="B975" s="114"/>
      <c r="C975" s="114"/>
      <c r="N975" s="114"/>
    </row>
    <row r="976" spans="1:14" ht="12.75" customHeight="1">
      <c r="A976" s="114"/>
      <c r="B976" s="114"/>
      <c r="C976" s="114"/>
      <c r="N976" s="114"/>
    </row>
    <row r="977" spans="1:14" ht="12.75" customHeight="1">
      <c r="A977" s="114"/>
      <c r="B977" s="114"/>
      <c r="C977" s="114"/>
      <c r="N977" s="114"/>
    </row>
    <row r="978" spans="1:14" ht="12.75" customHeight="1">
      <c r="A978" s="114"/>
      <c r="B978" s="114"/>
      <c r="C978" s="114"/>
      <c r="N978" s="114"/>
    </row>
    <row r="979" spans="1:14" ht="12.75" customHeight="1">
      <c r="A979" s="114"/>
      <c r="B979" s="114"/>
      <c r="C979" s="114"/>
      <c r="N979" s="114"/>
    </row>
    <row r="980" spans="1:14" ht="12.75" customHeight="1">
      <c r="A980" s="114"/>
      <c r="B980" s="114"/>
      <c r="C980" s="114"/>
      <c r="N980" s="114"/>
    </row>
    <row r="981" spans="1:14" ht="12.75" customHeight="1">
      <c r="A981" s="114"/>
      <c r="B981" s="114"/>
      <c r="C981" s="114"/>
      <c r="N981" s="114"/>
    </row>
    <row r="982" spans="1:14" ht="12.75" customHeight="1">
      <c r="A982" s="114"/>
      <c r="B982" s="114"/>
      <c r="C982" s="114"/>
      <c r="N982" s="114"/>
    </row>
    <row r="983" spans="1:14" ht="12.75" customHeight="1">
      <c r="A983" s="114"/>
      <c r="B983" s="114"/>
      <c r="C983" s="114"/>
      <c r="N983" s="114"/>
    </row>
    <row r="984" spans="1:14" ht="12.75" customHeight="1">
      <c r="A984" s="114"/>
      <c r="B984" s="114"/>
      <c r="C984" s="114"/>
      <c r="N984" s="114"/>
    </row>
    <row r="985" spans="1:14" ht="12.75" customHeight="1">
      <c r="A985" s="114"/>
      <c r="B985" s="114"/>
      <c r="C985" s="114"/>
      <c r="N985" s="114"/>
    </row>
    <row r="986" spans="1:14" ht="12.75" customHeight="1">
      <c r="A986" s="114"/>
      <c r="B986" s="114"/>
      <c r="C986" s="114"/>
      <c r="N986" s="114"/>
    </row>
    <row r="987" spans="1:14" ht="12.75" customHeight="1">
      <c r="A987" s="114"/>
      <c r="B987" s="114"/>
      <c r="C987" s="114"/>
      <c r="N987" s="114"/>
    </row>
    <row r="988" spans="1:14" ht="12.75" customHeight="1">
      <c r="A988" s="114"/>
      <c r="B988" s="114"/>
      <c r="C988" s="114"/>
      <c r="N988" s="114"/>
    </row>
    <row r="989" spans="1:14" ht="12.75" customHeight="1">
      <c r="A989" s="114"/>
      <c r="B989" s="114"/>
      <c r="C989" s="114"/>
      <c r="N989" s="114"/>
    </row>
    <row r="990" spans="1:14" ht="12.75" customHeight="1">
      <c r="A990" s="114"/>
      <c r="B990" s="114"/>
      <c r="C990" s="114"/>
      <c r="N990" s="114"/>
    </row>
    <row r="991" spans="1:14" ht="12.75" customHeight="1">
      <c r="A991" s="114"/>
      <c r="B991" s="114"/>
      <c r="C991" s="114"/>
      <c r="N991" s="114"/>
    </row>
    <row r="992" spans="1:14" ht="12.75" customHeight="1">
      <c r="A992" s="114"/>
      <c r="B992" s="114"/>
      <c r="C992" s="114"/>
      <c r="N992" s="114"/>
    </row>
    <row r="993" spans="1:14" ht="12.75" customHeight="1">
      <c r="A993" s="114"/>
      <c r="B993" s="114"/>
      <c r="C993" s="114"/>
      <c r="N993" s="114"/>
    </row>
    <row r="994" spans="1:14" ht="12.75" customHeight="1">
      <c r="A994" s="114"/>
      <c r="B994" s="114"/>
      <c r="C994" s="114"/>
      <c r="N994" s="114"/>
    </row>
    <row r="995" spans="1:14" ht="12.75" customHeight="1">
      <c r="A995" s="114"/>
      <c r="B995" s="114"/>
      <c r="C995" s="114"/>
      <c r="N995" s="114"/>
    </row>
    <row r="996" spans="1:14" ht="12.75" customHeight="1">
      <c r="A996" s="114"/>
      <c r="B996" s="114"/>
      <c r="C996" s="114"/>
      <c r="N996" s="114"/>
    </row>
    <row r="997" spans="1:14" ht="12.75" customHeight="1">
      <c r="A997" s="114"/>
      <c r="B997" s="114"/>
      <c r="C997" s="114"/>
      <c r="N997" s="114"/>
    </row>
    <row r="998" spans="1:14" ht="12.75" customHeight="1">
      <c r="A998" s="114"/>
      <c r="B998" s="114"/>
      <c r="C998" s="114"/>
      <c r="N998" s="114"/>
    </row>
    <row r="999" spans="1:14" ht="12.75" customHeight="1">
      <c r="A999" s="114"/>
      <c r="B999" s="114"/>
      <c r="C999" s="114"/>
      <c r="N999" s="114"/>
    </row>
    <row r="1000" spans="1:14" ht="12.75" customHeight="1">
      <c r="A1000" s="114"/>
      <c r="B1000" s="114"/>
      <c r="C1000" s="114"/>
      <c r="N1000" s="114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2016-07-06T16:36:32Z</dcterms:created>
  <dcterms:modified xsi:type="dcterms:W3CDTF">2016-07-06T16:36:32Z</dcterms:modified>
  <cp:category/>
  <cp:contentStatus/>
</cp:coreProperties>
</file>