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studntnu.sharepoint.com/sites/o365_RECC_WestAsiaNorthAfrica/Shared Documents/General/ODYM-RECC-mini/FINALscenarios/Scenarios/BAU/"/>
    </mc:Choice>
  </mc:AlternateContent>
  <xr:revisionPtr revIDLastSave="19" documentId="13_ncr:1_{794C9302-3D80-4BAE-9C41-805946B0F205}" xr6:coauthVersionLast="47" xr6:coauthVersionMax="47" xr10:uidLastSave="{93B1482F-C64C-4DA8-BCDC-F2397B88E565}"/>
  <bookViews>
    <workbookView xWindow="-120" yWindow="-120" windowWidth="38640" windowHeight="21240" activeTab="1" xr2:uid="{00000000-000D-0000-FFFF-FFFF00000000}"/>
  </bookViews>
  <sheets>
    <sheet name="Cover" sheetId="2" r:id="rId1"/>
    <sheet name="Values_Master" sheetId="1" r:id="rId2"/>
    <sheet name="specific energy - tobe inverted" sheetId="3" r:id="rId3"/>
    <sheet name="log" sheetId="5" r:id="rId4"/>
    <sheet name="ref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D3" i="3"/>
  <c r="D4" i="3"/>
  <c r="D5" i="3"/>
  <c r="D6" i="3"/>
  <c r="D7" i="3"/>
  <c r="D8" i="3"/>
  <c r="D2" i="3"/>
  <c r="G3" i="1"/>
  <c r="G4" i="1"/>
  <c r="G5" i="1"/>
  <c r="G6" i="1"/>
  <c r="G7" i="1"/>
  <c r="G8" i="1"/>
  <c r="G2" i="1"/>
  <c r="B8" i="1" l="1"/>
  <c r="A7" i="1" l="1"/>
  <c r="B7" i="1"/>
  <c r="B6" i="1"/>
  <c r="B5" i="1"/>
  <c r="B4" i="1"/>
  <c r="B3" i="1"/>
  <c r="B2" i="1"/>
  <c r="A2" i="1"/>
  <c r="A3" i="1"/>
  <c r="A4" i="1"/>
  <c r="A5" i="1"/>
  <c r="A6" i="1"/>
  <c r="A1" i="1"/>
</calcChain>
</file>

<file path=xl/sharedStrings.xml><?xml version="1.0" encoding="utf-8"?>
<sst xmlns="http://schemas.openxmlformats.org/spreadsheetml/2006/main" count="161" uniqueCount="111">
  <si>
    <t>Energy_Carriers_m6</t>
  </si>
  <si>
    <t>ODYM-RECC Parameter File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</si>
  <si>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</si>
  <si>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</si>
  <si>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</si>
  <si>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</si>
  <si>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</si>
  <si>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</si>
  <si>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</si>
  <si>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</si>
  <si>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Dataset_Unit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</si>
  <si>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</si>
  <si>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</si>
  <si>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</si>
  <si>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</si>
  <si>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</si>
  <si>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</si>
  <si>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</si>
  <si>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(to be filled manually)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</si>
  <si>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</si>
  <si>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</si>
  <si>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</si>
  <si>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</si>
  <si>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</si>
  <si>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</si>
  <si>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</si>
  <si>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</si>
  <si>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</si>
  <si>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</si>
  <si>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</si>
  <si>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</si>
  <si>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</si>
  <si>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</si>
  <si>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</si>
  <si>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</t>
  </si>
  <si>
    <t>[Empty on purpose]</t>
  </si>
  <si>
    <t>Dataset_RecordType</t>
  </si>
  <si>
    <t>No_Rows</t>
  </si>
  <si>
    <t># Two types are supported: list and table</t>
  </si>
  <si>
    <t>Row Aspects classification</t>
  </si>
  <si>
    <t>Row Aspects_Meaning</t>
  </si>
  <si>
    <t>DATA</t>
  </si>
  <si>
    <t>DATA_Info</t>
  </si>
  <si>
    <t>energy carrier</t>
  </si>
  <si>
    <t>year</t>
  </si>
  <si>
    <t>values</t>
  </si>
  <si>
    <t># Aspects: Specify aspects in order of appearance in data table.</t>
  </si>
  <si>
    <t>unit</t>
  </si>
  <si>
    <t># Aspects_Meaning: Describe meaning of each aspect</t>
  </si>
  <si>
    <t>stats_array_string</t>
  </si>
  <si>
    <t>String describing uncertainty distribution (http://stats-arrays.readthedocs.io/en/latest/)</t>
  </si>
  <si>
    <t># DATA: Specify the different quantification layers given: Value, Error, etc, or different scenarios. Must be identical to column names in sheet "Values_Master"</t>
  </si>
  <si>
    <t>comment</t>
  </si>
  <si>
    <t>Comment on data proxy choice</t>
  </si>
  <si>
    <t># DATA_Info: Describe each data layer</t>
  </si>
  <si>
    <t/>
  </si>
  <si>
    <t>natural gas</t>
  </si>
  <si>
    <t>coal, hard coal</t>
  </si>
  <si>
    <t>diesel</t>
  </si>
  <si>
    <t>gasoline</t>
  </si>
  <si>
    <t>heavy fuel oil</t>
  </si>
  <si>
    <t>kg/MJ</t>
  </si>
  <si>
    <t>ce107bba-f457-459c-ac53-f2131b9200b7</t>
  </si>
  <si>
    <t>ODP_Short_name</t>
  </si>
  <si>
    <t>Date of ODP sign-off</t>
  </si>
  <si>
    <t>Version number before ODP</t>
  </si>
  <si>
    <t>Version number after ODP</t>
  </si>
  <si>
    <t>old UUID</t>
  </si>
  <si>
    <t>new UUID and reference color</t>
  </si>
  <si>
    <t>Who</t>
  </si>
  <si>
    <t>What - detailed description</t>
  </si>
  <si>
    <t>ODP type</t>
  </si>
  <si>
    <t>List items of ref sheet used</t>
  </si>
  <si>
    <t>Create dataset</t>
  </si>
  <si>
    <t>fc</t>
  </si>
  <si>
    <t>created parameter file</t>
  </si>
  <si>
    <t>Dataset</t>
  </si>
  <si>
    <t>literature_id</t>
  </si>
  <si>
    <t>literature_key</t>
  </si>
  <si>
    <t>iedc_dataset_name (dataset ID of industrial ecology data commons (IEDC), replaces detailed description here, available under http://www.database.industrialecology.uni-freiburg.de/)</t>
  </si>
  <si>
    <t>iedc_dataset_version_number (dataset version number of industrial ecology data commons (IEDC))</t>
  </si>
  <si>
    <t>authors</t>
  </si>
  <si>
    <t>title</t>
  </si>
  <si>
    <t>journal_outlet_institution</t>
  </si>
  <si>
    <t>city</t>
  </si>
  <si>
    <t>DOI</t>
  </si>
  <si>
    <t>URL</t>
  </si>
  <si>
    <t>copyright</t>
  </si>
  <si>
    <t>other</t>
  </si>
  <si>
    <t>notes</t>
  </si>
  <si>
    <t>https://en.wikipedia.org/wiki/Energy_content_of_biofuel</t>
  </si>
  <si>
    <t>https://www.claverton-energy.com/wordpress/wp-content/uploads/2012/08/the_energy_and_fuel_data_sheet1.pdf</t>
  </si>
  <si>
    <t>LIST</t>
  </si>
  <si>
    <t>Inverse of specific energy of fuels</t>
  </si>
  <si>
    <t>inverse of specic energy</t>
  </si>
  <si>
    <t>value</t>
  </si>
  <si>
    <t>data  from [1] (lower tails) and fuel oil from [2]</t>
  </si>
  <si>
    <t>hydrogen</t>
  </si>
  <si>
    <t>MJ/kg</t>
  </si>
  <si>
    <t>3_EI_SpecificEnergy_EnergyCarriers</t>
  </si>
  <si>
    <t>FC, SP</t>
  </si>
  <si>
    <t>sp</t>
  </si>
  <si>
    <t>rename from 4_IE to 3_IE, as this datasets refers to products (energy carriers, group 3), and not to processes (group 4)</t>
  </si>
  <si>
    <t>757d5827-b07c-4106-80c2-ca07eab2c6d8</t>
  </si>
  <si>
    <t>fuel wood</t>
  </si>
  <si>
    <t>Value given for wood fuel (C6H10O5)n: 16-21 MJ/kg, take 18 MJ/kg as reference</t>
  </si>
  <si>
    <t>[1]</t>
  </si>
  <si>
    <t>[1,2]</t>
  </si>
  <si>
    <t>Rename dataset and add fuel wood</t>
  </si>
  <si>
    <t>RECC_Classifications_Master_WN1.0</t>
  </si>
  <si>
    <t>kg/mj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</si>
</sst>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0" xfId="1" applyFont="1" applyFill="1" applyAlignment="1">
      <alignment horizontal="center"/>
    </xf>
    <xf numFmtId="0" fontId="1" fillId="0" borderId="0" xfId="1"/>
    <xf numFmtId="0" fontId="1" fillId="0" borderId="0" xfId="1" quotePrefix="1"/>
    <xf numFmtId="0" fontId="3" fillId="0" borderId="0" xfId="1" applyFont="1"/>
    <xf numFmtId="0" fontId="2" fillId="2" borderId="0" xfId="1" applyFont="1" applyFill="1"/>
    <xf numFmtId="0" fontId="4" fillId="0" borderId="0" xfId="1" applyFont="1"/>
    <xf numFmtId="0" fontId="2" fillId="0" borderId="0" xfId="1" applyFont="1"/>
    <xf numFmtId="0" fontId="1" fillId="3" borderId="0" xfId="1" applyFill="1"/>
    <xf numFmtId="14" fontId="1" fillId="0" borderId="0" xfId="1" quotePrefix="1" applyNumberFormat="1"/>
    <xf numFmtId="0" fontId="1" fillId="3" borderId="0" xfId="1" quotePrefix="1" applyFill="1"/>
    <xf numFmtId="0" fontId="0" fillId="3" borderId="0" xfId="0" applyFill="1"/>
    <xf numFmtId="0" fontId="2" fillId="0" borderId="0" xfId="0" applyFont="1"/>
    <xf numFmtId="0" fontId="6" fillId="4" borderId="0" xfId="0" applyFont="1" applyFill="1" applyAlignment="1">
      <alignment wrapText="1"/>
    </xf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4" fillId="0" borderId="0" xfId="0" applyFont="1"/>
    <xf numFmtId="14" fontId="0" fillId="0" borderId="0" xfId="0" applyNumberFormat="1"/>
    <xf numFmtId="16" fontId="4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/>
    <xf numFmtId="16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  <xf numFmtId="0" fontId="5" fillId="2" borderId="0" xfId="0" applyFont="1" applyFill="1"/>
    <xf numFmtId="0" fontId="3" fillId="3" borderId="0" xfId="0" applyFont="1" applyFill="1" applyAlignment="1">
      <alignment horizontal="center"/>
    </xf>
    <xf numFmtId="0" fontId="2" fillId="2" borderId="0" xfId="0" applyFont="1" applyFill="1"/>
    <xf numFmtId="0" fontId="5" fillId="0" borderId="0" xfId="1" applyFont="1"/>
    <xf numFmtId="0" fontId="3" fillId="0" borderId="0" xfId="1" applyFont="1" applyAlignment="1">
      <alignment horizontal="center"/>
    </xf>
    <xf numFmtId="0" fontId="0" fillId="0" borderId="0" xfId="0" applyAlignment="1">
      <alignment vertical="top"/>
    </xf>
    <xf numFmtId="0" fontId="4" fillId="6" borderId="0" xfId="0" applyFont="1" applyFill="1"/>
    <xf numFmtId="14" fontId="0" fillId="6" borderId="0" xfId="0" applyNumberFormat="1" applyFill="1"/>
    <xf numFmtId="0" fontId="0" fillId="6" borderId="0" xfId="0" applyFill="1"/>
    <xf numFmtId="16" fontId="4" fillId="6" borderId="0" xfId="0" applyNumberFormat="1" applyFont="1" applyFill="1"/>
    <xf numFmtId="0" fontId="1" fillId="6" borderId="0" xfId="1" quotePrefix="1" applyFill="1"/>
    <xf numFmtId="0" fontId="0" fillId="0" borderId="0" xfId="1" applyFont="1"/>
    <xf numFmtId="0" fontId="0" fillId="3" borderId="0" xfId="1" applyFont="1" applyFill="1"/>
    <xf numFmtId="0" fontId="4" fillId="7" borderId="0" xfId="0" applyFont="1" applyFill="1"/>
    <xf numFmtId="14" fontId="0" fillId="7" borderId="0" xfId="0" applyNumberFormat="1" applyFill="1"/>
    <xf numFmtId="16" fontId="4" fillId="7" borderId="0" xfId="0" applyNumberFormat="1" applyFont="1" applyFill="1"/>
    <xf numFmtId="0" fontId="1" fillId="7" borderId="0" xfId="1" quotePrefix="1" applyFill="1"/>
    <xf numFmtId="0" fontId="0" fillId="7" borderId="0" xfId="0" applyFill="1"/>
    <xf numFmtId="0" fontId="7" fillId="0" borderId="0" xfId="2"/>
    <xf numFmtId="0" fontId="0" fillId="8" borderId="0" xfId="0" applyFill="1"/>
    <xf numFmtId="164" fontId="0" fillId="0" borderId="0" xfId="0" applyNumberForma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ntnu.sharepoint.com/sites/o365_MiddleEasternArchetypes/Shared%20Documents/General/analysis/LCA%20PAPER.xlsx" TargetMode="External"/><Relationship Id="rId1" Type="http://schemas.openxmlformats.org/officeDocument/2006/relationships/externalLinkPath" Target="/sites/o365_MiddleEasternArchetypes/Shared%20Documents/General/analysis/LCA%20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rce File"/>
      <sheetName val="materials"/>
      <sheetName val="typologies"/>
      <sheetName val="Main"/>
      <sheetName val="load type"/>
      <sheetName val="Validation"/>
      <sheetName val="Sheet1"/>
      <sheetName val="archetypes (3)"/>
      <sheetName val="Sheet4"/>
      <sheetName val="archetypes"/>
      <sheetName val="Assumptions"/>
      <sheetName val="Main (2)"/>
      <sheetName val="Main (3)"/>
      <sheetName val="archetypes (2)"/>
      <sheetName val="energy carri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4">
          <cell r="F4">
            <v>7.8566999999999998E-2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n.wikipedia.org/wiki/Energy_content_of_biofu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workbookViewId="0">
      <selection activeCell="B15" sqref="B15"/>
    </sheetView>
  </sheetViews>
  <sheetFormatPr defaultColWidth="9.140625" defaultRowHeight="15" x14ac:dyDescent="0.25"/>
  <cols>
    <col min="1" max="1" width="36.5703125" style="2" bestFit="1" customWidth="1"/>
    <col min="2" max="2" width="34.140625" style="2" customWidth="1"/>
    <col min="3" max="3" width="23.140625" style="2" bestFit="1" customWidth="1"/>
    <col min="4" max="4" width="26.42578125" style="2" customWidth="1"/>
    <col min="5" max="5" width="11.5703125" style="2" bestFit="1" customWidth="1"/>
    <col min="6" max="6" width="30.42578125" style="2" customWidth="1"/>
    <col min="7" max="7" width="6.5703125" style="2" customWidth="1"/>
    <col min="8" max="8" width="43" style="2" customWidth="1"/>
    <col min="9" max="9" width="3.42578125" style="2" customWidth="1"/>
    <col min="10" max="11" width="3.28515625" style="2" customWidth="1"/>
    <col min="12" max="16384" width="9.140625" style="2"/>
  </cols>
  <sheetData>
    <row r="1" spans="1:12" x14ac:dyDescent="0.25">
      <c r="A1" s="1" t="s">
        <v>1</v>
      </c>
      <c r="E1" s="3"/>
      <c r="H1" s="4" t="s">
        <v>2</v>
      </c>
    </row>
    <row r="2" spans="1:12" x14ac:dyDescent="0.25">
      <c r="A2" s="5" t="s">
        <v>3</v>
      </c>
      <c r="B2" s="3" t="s">
        <v>4</v>
      </c>
      <c r="E2" s="3"/>
      <c r="H2" s="6" t="s">
        <v>5</v>
      </c>
      <c r="L2" s="3"/>
    </row>
    <row r="3" spans="1:12" x14ac:dyDescent="0.25">
      <c r="A3" s="5" t="s">
        <v>6</v>
      </c>
      <c r="B3" s="37" t="s">
        <v>99</v>
      </c>
      <c r="E3" s="3"/>
      <c r="H3" s="6" t="s">
        <v>7</v>
      </c>
      <c r="L3" s="3"/>
    </row>
    <row r="4" spans="1:12" x14ac:dyDescent="0.25">
      <c r="A4" s="5" t="s">
        <v>8</v>
      </c>
      <c r="B4" s="2" t="s">
        <v>93</v>
      </c>
      <c r="E4" s="3"/>
      <c r="H4" s="2" t="s">
        <v>9</v>
      </c>
      <c r="L4" s="3"/>
    </row>
    <row r="5" spans="1:12" x14ac:dyDescent="0.25">
      <c r="A5" s="5" t="s">
        <v>10</v>
      </c>
      <c r="B5" s="3" t="s">
        <v>92</v>
      </c>
      <c r="E5" s="3"/>
      <c r="H5" s="2" t="s">
        <v>11</v>
      </c>
      <c r="L5" s="3"/>
    </row>
    <row r="6" spans="1:12" x14ac:dyDescent="0.25">
      <c r="A6" s="5" t="s">
        <v>12</v>
      </c>
      <c r="B6" s="3" t="s">
        <v>92</v>
      </c>
      <c r="E6" s="3"/>
      <c r="H6" s="2" t="s">
        <v>14</v>
      </c>
      <c r="L6" s="3"/>
    </row>
    <row r="7" spans="1:12" x14ac:dyDescent="0.25">
      <c r="A7" s="5" t="s">
        <v>15</v>
      </c>
      <c r="B7" s="2" t="s">
        <v>92</v>
      </c>
      <c r="E7" s="3"/>
      <c r="H7" s="2" t="s">
        <v>16</v>
      </c>
      <c r="L7" s="3"/>
    </row>
    <row r="8" spans="1:12" x14ac:dyDescent="0.25">
      <c r="A8" s="7" t="s">
        <v>17</v>
      </c>
      <c r="B8" s="2" t="s">
        <v>18</v>
      </c>
      <c r="E8" s="3"/>
      <c r="H8" s="2" t="s">
        <v>19</v>
      </c>
      <c r="L8" s="3"/>
    </row>
    <row r="9" spans="1:12" x14ac:dyDescent="0.25">
      <c r="A9" s="7" t="s">
        <v>20</v>
      </c>
      <c r="B9" s="38" t="s">
        <v>99</v>
      </c>
      <c r="E9" s="3"/>
      <c r="H9" s="2" t="s">
        <v>21</v>
      </c>
      <c r="L9" s="3"/>
    </row>
    <row r="10" spans="1:12" x14ac:dyDescent="0.25">
      <c r="A10" s="5" t="s">
        <v>22</v>
      </c>
      <c r="B10" s="3" t="s">
        <v>103</v>
      </c>
      <c r="E10" s="3"/>
      <c r="H10" s="2" t="s">
        <v>23</v>
      </c>
      <c r="L10" s="3"/>
    </row>
    <row r="11" spans="1:12" x14ac:dyDescent="0.25">
      <c r="A11" s="7" t="s">
        <v>24</v>
      </c>
      <c r="B11" s="9">
        <v>44903</v>
      </c>
      <c r="E11" s="3"/>
      <c r="H11" s="2" t="s">
        <v>25</v>
      </c>
      <c r="L11" s="3"/>
    </row>
    <row r="12" spans="1:12" x14ac:dyDescent="0.25">
      <c r="A12" s="5" t="s">
        <v>26</v>
      </c>
      <c r="B12" s="9">
        <v>45120</v>
      </c>
      <c r="E12" s="3"/>
      <c r="H12" s="2" t="s">
        <v>27</v>
      </c>
      <c r="L12" s="3"/>
    </row>
    <row r="13" spans="1:12" x14ac:dyDescent="0.25">
      <c r="A13" s="5" t="s">
        <v>28</v>
      </c>
      <c r="B13" s="37" t="s">
        <v>100</v>
      </c>
      <c r="E13" s="3"/>
      <c r="H13" s="2" t="s">
        <v>29</v>
      </c>
      <c r="L13" s="3"/>
    </row>
    <row r="14" spans="1:12" x14ac:dyDescent="0.25">
      <c r="A14" s="5" t="s">
        <v>30</v>
      </c>
      <c r="B14" s="10" t="s">
        <v>31</v>
      </c>
      <c r="E14" s="3"/>
      <c r="H14" s="2" t="s">
        <v>32</v>
      </c>
      <c r="L14" s="3"/>
    </row>
    <row r="15" spans="1:12" x14ac:dyDescent="0.25">
      <c r="A15" s="5" t="s">
        <v>33</v>
      </c>
      <c r="B15" s="8" t="s">
        <v>109</v>
      </c>
      <c r="E15" s="3"/>
      <c r="H15" s="2" t="s">
        <v>34</v>
      </c>
      <c r="L15" s="3"/>
    </row>
    <row r="16" spans="1:12" x14ac:dyDescent="0.25">
      <c r="A16" s="7" t="s">
        <v>35</v>
      </c>
      <c r="E16" s="3"/>
      <c r="L16" s="3"/>
    </row>
    <row r="17" spans="1:12" x14ac:dyDescent="0.25">
      <c r="A17" s="7" t="s">
        <v>35</v>
      </c>
      <c r="E17" s="3"/>
      <c r="L17" s="3"/>
    </row>
    <row r="18" spans="1:12" x14ac:dyDescent="0.25">
      <c r="A18" s="7" t="s">
        <v>35</v>
      </c>
      <c r="E18" s="3"/>
      <c r="L18" s="3"/>
    </row>
    <row r="19" spans="1:12" x14ac:dyDescent="0.25">
      <c r="A19" s="7" t="s">
        <v>35</v>
      </c>
      <c r="E19" s="3"/>
      <c r="L19" s="3"/>
    </row>
    <row r="20" spans="1:12" x14ac:dyDescent="0.25">
      <c r="A20" s="7" t="s">
        <v>35</v>
      </c>
      <c r="E20" s="3"/>
      <c r="L20" s="3"/>
    </row>
    <row r="21" spans="1:12" x14ac:dyDescent="0.25">
      <c r="A21" s="5" t="s">
        <v>36</v>
      </c>
      <c r="B21" s="1" t="s">
        <v>92</v>
      </c>
      <c r="C21" s="26" t="s">
        <v>37</v>
      </c>
      <c r="D21" s="27">
        <v>6</v>
      </c>
      <c r="E21" s="29"/>
      <c r="F21" s="30"/>
      <c r="H21" s="2" t="s">
        <v>38</v>
      </c>
      <c r="L21" s="3"/>
    </row>
    <row r="22" spans="1:12" x14ac:dyDescent="0.25">
      <c r="A22" s="5" t="s">
        <v>39</v>
      </c>
      <c r="B22" s="5" t="s">
        <v>40</v>
      </c>
      <c r="C22" s="28" t="s">
        <v>41</v>
      </c>
      <c r="D22" s="28" t="s">
        <v>42</v>
      </c>
      <c r="E22" s="7"/>
      <c r="F22" s="7"/>
      <c r="L22" s="3"/>
    </row>
    <row r="23" spans="1:12" x14ac:dyDescent="0.25">
      <c r="A23" s="11" t="s">
        <v>0</v>
      </c>
      <c r="B23" t="s">
        <v>43</v>
      </c>
      <c r="C23" s="11" t="s">
        <v>45</v>
      </c>
      <c r="D23" t="s">
        <v>94</v>
      </c>
      <c r="G23" s="3"/>
      <c r="H23" s="2" t="s">
        <v>46</v>
      </c>
      <c r="L23" s="3"/>
    </row>
    <row r="24" spans="1:12" x14ac:dyDescent="0.25">
      <c r="A24"/>
      <c r="B24"/>
      <c r="C24" s="11" t="s">
        <v>47</v>
      </c>
      <c r="D24" t="s">
        <v>61</v>
      </c>
      <c r="G24" s="3"/>
      <c r="H24" s="4" t="s">
        <v>48</v>
      </c>
      <c r="L24" s="3"/>
    </row>
    <row r="25" spans="1:12" x14ac:dyDescent="0.25">
      <c r="A25"/>
      <c r="B25"/>
      <c r="C25" s="11" t="s">
        <v>49</v>
      </c>
      <c r="D25" s="31" t="s">
        <v>50</v>
      </c>
      <c r="G25" s="3"/>
      <c r="H25" s="4" t="s">
        <v>51</v>
      </c>
      <c r="L25" s="3"/>
    </row>
    <row r="26" spans="1:12" x14ac:dyDescent="0.25">
      <c r="C26" s="11" t="s">
        <v>52</v>
      </c>
      <c r="D26" t="s">
        <v>53</v>
      </c>
      <c r="G26" s="3"/>
      <c r="H26" s="2" t="s">
        <v>54</v>
      </c>
      <c r="L26" s="3"/>
    </row>
    <row r="27" spans="1:12" x14ac:dyDescent="0.25">
      <c r="G27" s="3"/>
      <c r="L27" s="3"/>
    </row>
    <row r="28" spans="1:12" x14ac:dyDescent="0.25">
      <c r="E28" s="3"/>
      <c r="G28" s="3"/>
      <c r="L28" s="3"/>
    </row>
    <row r="29" spans="1:12" x14ac:dyDescent="0.25">
      <c r="G29" s="3" t="s">
        <v>55</v>
      </c>
    </row>
    <row r="30" spans="1:12" x14ac:dyDescent="0.25">
      <c r="G30" s="3" t="s">
        <v>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tabSelected="1" workbookViewId="0">
      <selection activeCell="AC11" sqref="AC11"/>
    </sheetView>
  </sheetViews>
  <sheetFormatPr defaultColWidth="9.140625" defaultRowHeight="15" x14ac:dyDescent="0.25"/>
  <cols>
    <col min="1" max="1" width="18.28515625" bestFit="1" customWidth="1"/>
  </cols>
  <sheetData>
    <row r="1" spans="1:13" x14ac:dyDescent="0.25">
      <c r="A1" s="12" t="str">
        <f>'specific energy - tobe inverted'!A1</f>
        <v>Energy_Carriers_m6</v>
      </c>
      <c r="B1" s="12" t="s">
        <v>95</v>
      </c>
      <c r="C1" s="12" t="s">
        <v>47</v>
      </c>
      <c r="D1" s="12" t="s">
        <v>49</v>
      </c>
      <c r="E1" s="12" t="s">
        <v>52</v>
      </c>
    </row>
    <row r="2" spans="1:13" x14ac:dyDescent="0.25">
      <c r="A2" s="34" t="str">
        <f>'specific energy - tobe inverted'!A2</f>
        <v>natural gas</v>
      </c>
      <c r="B2" s="34">
        <f>1/'specific energy - tobe inverted'!B2</f>
        <v>0.02</v>
      </c>
      <c r="C2" s="34" t="s">
        <v>61</v>
      </c>
      <c r="D2" s="34" t="s">
        <v>13</v>
      </c>
      <c r="E2" s="34" t="s">
        <v>13</v>
      </c>
      <c r="F2" s="45">
        <v>1.282</v>
      </c>
      <c r="G2" s="46">
        <f>B2*F2</f>
        <v>2.564E-2</v>
      </c>
      <c r="I2">
        <v>0.02</v>
      </c>
      <c r="J2" t="s">
        <v>110</v>
      </c>
    </row>
    <row r="3" spans="1:13" x14ac:dyDescent="0.25">
      <c r="A3" s="34" t="str">
        <f>'specific energy - tobe inverted'!A3</f>
        <v>coal, hard coal</v>
      </c>
      <c r="B3" s="34">
        <f>1/'specific energy - tobe inverted'!B3</f>
        <v>2.9411764705882353E-2</v>
      </c>
      <c r="C3" s="34" t="s">
        <v>61</v>
      </c>
      <c r="D3" s="34" t="s">
        <v>13</v>
      </c>
      <c r="E3" s="34" t="s">
        <v>13</v>
      </c>
      <c r="F3" s="45">
        <v>0.46</v>
      </c>
      <c r="G3" s="46">
        <f t="shared" ref="G3:G8" si="0">B3*F3</f>
        <v>1.3529411764705884E-2</v>
      </c>
      <c r="I3">
        <v>2.9411764705882353E-2</v>
      </c>
    </row>
    <row r="4" spans="1:13" x14ac:dyDescent="0.25">
      <c r="A4" s="34" t="str">
        <f>'specific energy - tobe inverted'!A4</f>
        <v>diesel</v>
      </c>
      <c r="B4" s="34">
        <f>1/'specific energy - tobe inverted'!B4</f>
        <v>2.0790020790020788E-2</v>
      </c>
      <c r="C4" s="34" t="s">
        <v>61</v>
      </c>
      <c r="D4" s="34" t="s">
        <v>13</v>
      </c>
      <c r="E4" s="34" t="s">
        <v>13</v>
      </c>
      <c r="F4" s="45">
        <v>0.57499999999999996</v>
      </c>
      <c r="G4" s="46">
        <f t="shared" si="0"/>
        <v>1.1954261954261951E-2</v>
      </c>
      <c r="I4">
        <v>2.0790020790020788E-2</v>
      </c>
    </row>
    <row r="5" spans="1:13" x14ac:dyDescent="0.25">
      <c r="A5" s="34" t="str">
        <f>'specific energy - tobe inverted'!A5</f>
        <v>gasoline</v>
      </c>
      <c r="B5" s="34">
        <f>1/'specific energy - tobe inverted'!B5</f>
        <v>2.0703933747412008E-2</v>
      </c>
      <c r="C5" s="34" t="s">
        <v>61</v>
      </c>
      <c r="D5" s="34" t="s">
        <v>13</v>
      </c>
      <c r="E5" s="34" t="s">
        <v>13</v>
      </c>
      <c r="F5" s="45">
        <v>0.629</v>
      </c>
      <c r="G5" s="46">
        <f t="shared" si="0"/>
        <v>1.3022774327122153E-2</v>
      </c>
      <c r="I5">
        <v>2.0703933747412008E-2</v>
      </c>
    </row>
    <row r="6" spans="1:13" x14ac:dyDescent="0.25">
      <c r="A6" s="34" t="str">
        <f>'specific energy - tobe inverted'!A6</f>
        <v>heavy fuel oil</v>
      </c>
      <c r="B6" s="34">
        <f>1/'specific energy - tobe inverted'!B6</f>
        <v>2.4509803921568631E-2</v>
      </c>
      <c r="C6" s="34" t="s">
        <v>61</v>
      </c>
      <c r="D6" s="34" t="s">
        <v>13</v>
      </c>
      <c r="E6" s="34" t="s">
        <v>13</v>
      </c>
      <c r="F6" s="45">
        <v>0.36599999999999999</v>
      </c>
      <c r="G6" s="46">
        <f t="shared" si="0"/>
        <v>8.9705882352941191E-3</v>
      </c>
      <c r="I6">
        <v>2.4509803921568631E-2</v>
      </c>
    </row>
    <row r="7" spans="1:13" x14ac:dyDescent="0.25">
      <c r="A7" s="34" t="str">
        <f>'specific energy - tobe inverted'!A7</f>
        <v>hydrogen</v>
      </c>
      <c r="B7" s="34">
        <f>1/'specific energy - tobe inverted'!B7</f>
        <v>8.3333333333333332E-3</v>
      </c>
      <c r="C7" s="34" t="s">
        <v>61</v>
      </c>
      <c r="D7" s="34" t="s">
        <v>13</v>
      </c>
      <c r="E7" s="34" t="s">
        <v>13</v>
      </c>
      <c r="F7" s="45">
        <v>0</v>
      </c>
      <c r="G7" s="46">
        <f t="shared" si="0"/>
        <v>0</v>
      </c>
      <c r="I7">
        <v>8.3333333333333332E-3</v>
      </c>
    </row>
    <row r="8" spans="1:13" x14ac:dyDescent="0.25">
      <c r="A8" s="43" t="s">
        <v>104</v>
      </c>
      <c r="B8" s="43">
        <f>1/18</f>
        <v>5.5555555555555552E-2</v>
      </c>
      <c r="C8" s="43" t="s">
        <v>61</v>
      </c>
      <c r="D8" s="43" t="s">
        <v>13</v>
      </c>
      <c r="E8" s="43" t="s">
        <v>13</v>
      </c>
      <c r="F8" s="45">
        <v>0</v>
      </c>
      <c r="G8" s="46">
        <f t="shared" si="0"/>
        <v>0</v>
      </c>
      <c r="I8">
        <v>5.5555555555555552E-2</v>
      </c>
    </row>
    <row r="9" spans="1:13" x14ac:dyDescent="0.25">
      <c r="F9" s="34">
        <v>0</v>
      </c>
    </row>
    <row r="15" spans="1:13" x14ac:dyDescent="0.25">
      <c r="M15">
        <f>I2*'[1]energy carriers'!F4</f>
        <v>1.5713400000000001E-3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D2" sqref="D2"/>
    </sheetView>
  </sheetViews>
  <sheetFormatPr defaultColWidth="9.140625" defaultRowHeight="15" x14ac:dyDescent="0.25"/>
  <cols>
    <col min="1" max="1" width="16.5703125" bestFit="1" customWidth="1"/>
  </cols>
  <sheetData>
    <row r="1" spans="1:4" x14ac:dyDescent="0.25">
      <c r="A1" t="s">
        <v>0</v>
      </c>
      <c r="B1" t="s">
        <v>45</v>
      </c>
    </row>
    <row r="2" spans="1:4" x14ac:dyDescent="0.25">
      <c r="A2" t="s">
        <v>56</v>
      </c>
      <c r="B2">
        <v>50</v>
      </c>
      <c r="C2" t="s">
        <v>98</v>
      </c>
      <c r="D2">
        <f>1/B2</f>
        <v>0.02</v>
      </c>
    </row>
    <row r="3" spans="1:4" x14ac:dyDescent="0.25">
      <c r="A3" t="s">
        <v>57</v>
      </c>
      <c r="B3">
        <v>34</v>
      </c>
      <c r="C3" t="s">
        <v>98</v>
      </c>
      <c r="D3">
        <f t="shared" ref="D3:D8" si="0">1/B3</f>
        <v>2.9411764705882353E-2</v>
      </c>
    </row>
    <row r="4" spans="1:4" x14ac:dyDescent="0.25">
      <c r="A4" t="s">
        <v>58</v>
      </c>
      <c r="B4">
        <v>48.1</v>
      </c>
      <c r="C4" t="s">
        <v>98</v>
      </c>
      <c r="D4">
        <f t="shared" si="0"/>
        <v>2.0790020790020788E-2</v>
      </c>
    </row>
    <row r="5" spans="1:4" x14ac:dyDescent="0.25">
      <c r="A5" t="s">
        <v>59</v>
      </c>
      <c r="B5">
        <v>48.3</v>
      </c>
      <c r="C5" t="s">
        <v>98</v>
      </c>
      <c r="D5">
        <f t="shared" si="0"/>
        <v>2.0703933747412008E-2</v>
      </c>
    </row>
    <row r="6" spans="1:4" x14ac:dyDescent="0.25">
      <c r="A6" t="s">
        <v>60</v>
      </c>
      <c r="B6">
        <v>40.799999999999997</v>
      </c>
      <c r="C6" t="s">
        <v>98</v>
      </c>
      <c r="D6">
        <f t="shared" si="0"/>
        <v>2.4509803921568631E-2</v>
      </c>
    </row>
    <row r="7" spans="1:4" x14ac:dyDescent="0.25">
      <c r="A7" t="s">
        <v>97</v>
      </c>
      <c r="B7">
        <v>120</v>
      </c>
      <c r="C7" t="s">
        <v>98</v>
      </c>
      <c r="D7">
        <f t="shared" si="0"/>
        <v>8.3333333333333332E-3</v>
      </c>
    </row>
    <row r="8" spans="1:4" x14ac:dyDescent="0.25">
      <c r="A8" t="s">
        <v>104</v>
      </c>
      <c r="B8">
        <v>18</v>
      </c>
      <c r="C8" t="s">
        <v>98</v>
      </c>
      <c r="D8">
        <f t="shared" si="0"/>
        <v>5.5555555555555552E-2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9"/>
  <sheetViews>
    <sheetView workbookViewId="0">
      <selection activeCell="G6" sqref="G6"/>
    </sheetView>
  </sheetViews>
  <sheetFormatPr defaultColWidth="11.5703125" defaultRowHeight="15" x14ac:dyDescent="0.25"/>
  <cols>
    <col min="1" max="1" width="4.42578125" customWidth="1"/>
    <col min="2" max="2" width="12.7109375" bestFit="1" customWidth="1"/>
    <col min="7" max="7" width="33.140625" bestFit="1" customWidth="1"/>
    <col min="9" max="9" width="65.140625" customWidth="1"/>
  </cols>
  <sheetData>
    <row r="2" spans="2:14" ht="45" x14ac:dyDescent="0.25">
      <c r="B2" s="13" t="s">
        <v>63</v>
      </c>
      <c r="C2" s="14" t="s">
        <v>64</v>
      </c>
      <c r="D2" s="15" t="s">
        <v>65</v>
      </c>
      <c r="E2" s="15" t="s">
        <v>66</v>
      </c>
      <c r="F2" s="14" t="s">
        <v>67</v>
      </c>
      <c r="G2" s="14" t="s">
        <v>68</v>
      </c>
      <c r="H2" s="14" t="s">
        <v>69</v>
      </c>
      <c r="I2" s="14" t="s">
        <v>70</v>
      </c>
      <c r="J2" s="14" t="s">
        <v>71</v>
      </c>
      <c r="K2" s="16" t="s">
        <v>72</v>
      </c>
      <c r="L2" s="17"/>
      <c r="M2" s="17"/>
      <c r="N2" s="17"/>
    </row>
    <row r="3" spans="2:14" x14ac:dyDescent="0.25">
      <c r="B3" s="32" t="s">
        <v>73</v>
      </c>
      <c r="C3" s="33">
        <v>44903</v>
      </c>
      <c r="D3" s="34" t="s">
        <v>13</v>
      </c>
      <c r="E3" s="35" t="s">
        <v>31</v>
      </c>
      <c r="F3" s="34" t="s">
        <v>13</v>
      </c>
      <c r="G3" s="36" t="s">
        <v>62</v>
      </c>
      <c r="H3" s="34" t="s">
        <v>74</v>
      </c>
      <c r="I3" s="18" t="s">
        <v>75</v>
      </c>
      <c r="J3">
        <v>0</v>
      </c>
    </row>
    <row r="4" spans="2:14" x14ac:dyDescent="0.25">
      <c r="D4" s="20"/>
      <c r="I4" t="s">
        <v>96</v>
      </c>
      <c r="J4" s="21">
        <v>2</v>
      </c>
      <c r="K4" t="s">
        <v>107</v>
      </c>
    </row>
    <row r="5" spans="2:14" x14ac:dyDescent="0.25">
      <c r="C5" s="19"/>
      <c r="D5" s="20"/>
      <c r="E5" s="20"/>
      <c r="F5" s="22"/>
      <c r="G5" s="2"/>
      <c r="I5" s="18"/>
    </row>
    <row r="6" spans="2:14" x14ac:dyDescent="0.25">
      <c r="B6" s="39" t="s">
        <v>108</v>
      </c>
      <c r="C6" s="40">
        <v>45120</v>
      </c>
      <c r="D6" s="41" t="s">
        <v>31</v>
      </c>
      <c r="E6" s="41" t="s">
        <v>31</v>
      </c>
      <c r="F6" s="42" t="s">
        <v>62</v>
      </c>
      <c r="G6" s="42" t="s">
        <v>103</v>
      </c>
      <c r="H6" s="43" t="s">
        <v>101</v>
      </c>
      <c r="I6" s="18" t="s">
        <v>102</v>
      </c>
      <c r="J6">
        <v>0</v>
      </c>
    </row>
    <row r="7" spans="2:14" x14ac:dyDescent="0.25">
      <c r="C7" s="19"/>
      <c r="D7" s="23"/>
      <c r="E7" s="23"/>
      <c r="F7" s="2"/>
      <c r="G7" s="2"/>
    </row>
    <row r="8" spans="2:14" x14ac:dyDescent="0.25">
      <c r="I8" t="s">
        <v>105</v>
      </c>
      <c r="J8">
        <v>2</v>
      </c>
      <c r="K8" t="s">
        <v>106</v>
      </c>
    </row>
    <row r="9" spans="2:14" x14ac:dyDescent="0.25">
      <c r="C9" s="19"/>
      <c r="D9" s="23"/>
      <c r="E9" s="23"/>
      <c r="F9" s="2"/>
      <c r="G9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4"/>
  <sheetViews>
    <sheetView workbookViewId="0">
      <selection activeCell="E3" sqref="E3"/>
    </sheetView>
  </sheetViews>
  <sheetFormatPr defaultColWidth="9.140625" defaultRowHeight="15" x14ac:dyDescent="0.25"/>
  <cols>
    <col min="2" max="2" width="28.7109375" bestFit="1" customWidth="1"/>
  </cols>
  <sheetData>
    <row r="2" spans="2:16" x14ac:dyDescent="0.25">
      <c r="B2" s="12" t="s">
        <v>76</v>
      </c>
      <c r="C2" s="12" t="s">
        <v>77</v>
      </c>
      <c r="D2" s="12" t="s">
        <v>78</v>
      </c>
      <c r="E2" s="24" t="s">
        <v>79</v>
      </c>
      <c r="F2" s="24" t="s">
        <v>80</v>
      </c>
      <c r="G2" s="12" t="s">
        <v>81</v>
      </c>
      <c r="H2" s="12" t="s">
        <v>82</v>
      </c>
      <c r="I2" s="12" t="s">
        <v>44</v>
      </c>
      <c r="J2" s="12" t="s">
        <v>83</v>
      </c>
      <c r="K2" s="12" t="s">
        <v>84</v>
      </c>
      <c r="L2" s="12" t="s">
        <v>85</v>
      </c>
      <c r="M2" s="12" t="s">
        <v>86</v>
      </c>
      <c r="N2" s="12" t="s">
        <v>87</v>
      </c>
      <c r="O2" s="12" t="s">
        <v>88</v>
      </c>
      <c r="P2" s="12" t="s">
        <v>89</v>
      </c>
    </row>
    <row r="3" spans="2:16" x14ac:dyDescent="0.25">
      <c r="B3" t="s">
        <v>99</v>
      </c>
      <c r="C3" s="25">
        <v>1</v>
      </c>
      <c r="E3" s="44" t="s">
        <v>90</v>
      </c>
    </row>
    <row r="4" spans="2:16" x14ac:dyDescent="0.25">
      <c r="B4" t="s">
        <v>99</v>
      </c>
      <c r="C4" s="25">
        <v>2</v>
      </c>
      <c r="E4" t="s">
        <v>91</v>
      </c>
    </row>
  </sheetData>
  <hyperlinks>
    <hyperlink ref="E3" r:id="rId1" xr:uid="{00000000-0004-0000-0400-00000000000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EA9F20635D11A64093DF9B91C79F6E1A" ma:contentTypeVersion="11" ma:contentTypeDescription="Yeni belge oluşturun." ma:contentTypeScope="" ma:versionID="a2edd5f1e2c2455c042b25b027442910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51ecbf8fddbae306828c6f65bdac5b70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Resim Etiketleri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7646B6-57B8-421D-A881-ADF746D91E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C098C9-E73C-4183-86E0-A7BDC81C0F3E}">
  <ds:schemaRefs>
    <ds:schemaRef ds:uri="http://schemas.microsoft.com/office/2006/metadata/properties"/>
    <ds:schemaRef ds:uri="http://schemas.microsoft.com/office/infopath/2007/PartnerControls"/>
    <ds:schemaRef ds:uri="3cbde550-ee1e-44e5-99a1-6398df433a68"/>
    <ds:schemaRef ds:uri="8b16bc10-86bc-4315-90e9-9e37b512f060"/>
  </ds:schemaRefs>
</ds:datastoreItem>
</file>

<file path=customXml/itemProps3.xml><?xml version="1.0" encoding="utf-8"?>
<ds:datastoreItem xmlns:ds="http://schemas.openxmlformats.org/officeDocument/2006/customXml" ds:itemID="{4B2D5AD7-9102-488A-84B6-EDB6EEF47FF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Values_Master</vt:lpstr>
      <vt:lpstr>specific energy - tobe inverted</vt:lpstr>
      <vt:lpstr>log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Carrer</dc:creator>
  <cp:lastModifiedBy>Sahin AKIN</cp:lastModifiedBy>
  <dcterms:created xsi:type="dcterms:W3CDTF">2022-12-08T16:44:49Z</dcterms:created>
  <dcterms:modified xsi:type="dcterms:W3CDTF">2024-07-29T11:58:43Z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  <property fmtid="{D5CDD505-2E9C-101B-9397-08002B2CF9AE}" pid="3" name="MediaServiceImageTags">
    <vt:lpwstr/>
  </property>
</Properties>
</file>