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orgensen Island" sheetId="2" r:id="rId5"/>
    <sheet state="visible" name="dictionary" sheetId="3" r:id="rId6"/>
    <sheet state="visible" name="EDA" sheetId="4" r:id="rId7"/>
    <sheet state="visible" name="NAs" sheetId="5" r:id="rId8"/>
  </sheets>
  <definedNames>
    <definedName hidden="1" localSheetId="0" name="_xlnm._FilterDatabase">data!$A$1:$H$345</definedName>
    <definedName hidden="1" localSheetId="1" name="_xlnm._FilterDatabase">'Torgensen Island'!$A$1:$H$1001</definedName>
  </definedNames>
  <calcPr/>
</workbook>
</file>

<file path=xl/sharedStrings.xml><?xml version="1.0" encoding="utf-8"?>
<sst xmlns="http://schemas.openxmlformats.org/spreadsheetml/2006/main" count="1295" uniqueCount="51">
  <si>
    <t>ID</t>
  </si>
  <si>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</si>
  <si>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</si>
  <si>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</si>
  <si>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</si>
  <si>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</si>
  <si>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</si>
  <si>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</si>
  <si>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</si>
  <si>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</si>
  <si>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</si>
  <si>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</si>
  <si>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</si>
  <si>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</si>
  <si>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</si>
  <si>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Chinstrap</t>
  </si>
  <si>
    <t>Gentoo</t>
  </si>
  <si>
    <t>species: penguin species (Chinstrap, Adélie, or Gentoo)</t>
  </si>
  <si>
    <t>culmen_length_mm: culmen length (mm)</t>
  </si>
  <si>
    <t>culmen_depth_mm: culmen depth (mm)</t>
  </si>
  <si>
    <t>flipper_length_mm: flipper length (mm)</t>
  </si>
  <si>
    <t>body_mass_g: body mass (g)</t>
  </si>
  <si>
    <t>sex: penguin sex (female or male)</t>
  </si>
  <si>
    <t>island: island name (Dream, Torgersen, or Biscoe) in the Palmer Archipelago (Antarctica)</t>
  </si>
  <si>
    <t>ID: unique identifier for each row</t>
  </si>
  <si>
    <t>Species</t>
  </si>
  <si>
    <t>Count</t>
  </si>
  <si>
    <t>Statistic</t>
  </si>
  <si>
    <t>Body Mass (g)</t>
  </si>
  <si>
    <t>Flipper Length (mm)</t>
  </si>
  <si>
    <t>Culmen Length (mm)</t>
  </si>
  <si>
    <t>Culmen Depth (mm)</t>
  </si>
  <si>
    <t>Min</t>
  </si>
  <si>
    <t>Q1</t>
  </si>
  <si>
    <t>Median</t>
  </si>
  <si>
    <t>TOTAL</t>
  </si>
  <si>
    <t>Mean</t>
  </si>
  <si>
    <t>Q3</t>
  </si>
  <si>
    <t>Island</t>
  </si>
  <si>
    <t>Max</t>
  </si>
  <si>
    <t>Standard Dev</t>
  </si>
  <si>
    <t>Variance</t>
  </si>
  <si>
    <t>Range</t>
  </si>
  <si>
    <t>IQR</t>
  </si>
  <si>
    <t>Sex</t>
  </si>
  <si>
    <t>Female</t>
  </si>
  <si>
    <t>Male</t>
  </si>
  <si>
    <t>mean</t>
  </si>
  <si>
    <t>sd</t>
  </si>
  <si>
    <t>var</t>
  </si>
  <si>
    <t>Q2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</si>
</sst>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4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3" fontId="5" numFmtId="0" xfId="0" applyAlignment="1" applyFont="1">
      <alignment horizontal="right" shrinkToFit="0" vertical="bottom" wrapText="1"/>
    </xf>
    <xf borderId="0" fillId="3" fontId="5" numFmtId="0" xfId="0" applyAlignment="1" applyFont="1">
      <alignment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4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0" fontId="3" numFmtId="0" xfId="0" applyFont="1"/>
    <xf borderId="0" fillId="0" fontId="3" numFmtId="164" xfId="0" applyFont="1" applyNumberFormat="1"/>
    <xf borderId="0" fillId="0" fontId="3" numFmtId="2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EDA-style">
      <tableStyleElement dxfId="1" type="headerRow"/>
      <tableStyleElement dxfId="2" type="firstRowStripe"/>
      <tableStyleElement dxfId="3" type="secondRowStripe"/>
    </tableStyle>
    <tableStyle count="3" pivot="0" name="EDA-style 2">
      <tableStyleElement dxfId="4" type="headerRow"/>
      <tableStyleElement dxfId="2" type="firstRowStripe"/>
      <tableStyleElement dxfId="5" type="secondRowStripe"/>
    </tableStyle>
    <tableStyle count="3" pivot="0" name="EDA-style 3">
      <tableStyleElement dxfId="1" type="headerRow"/>
      <tableStyleElement dxfId="2" type="firstRowStripe"/>
      <tableStyleElement dxfId="3" type="secondRowStripe"/>
    </tableStyle>
    <tableStyle count="3" pivot="0" name="EDA-style 4">
      <tableStyleElement dxfId="1" type="headerRow"/>
      <tableStyleElement dxfId="2" type="firstRowStripe"/>
      <tableStyleElement dxfId="3" type="secondRowStripe"/>
    </tableStyle>
    <tableStyle count="3" pivot="0" name="NAs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Palmer Penguins: body_mass_g vs. flipper_length_mm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8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data!$F$2:$F$345</c:f>
            </c:numRef>
          </c:xVal>
          <c:yVal>
            <c:numRef>
              <c:f>data!$G$2:$G$345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04269"/>
        <c:axId val="1690877435"/>
      </c:scatterChart>
      <c:valAx>
        <c:axId val="1188004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flipper_length_mm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877435"/>
      </c:valAx>
      <c:valAx>
        <c:axId val="169087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body_mass_g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004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Biscoe Island: body_mass_g vs. flipper_length_mm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data!$F$2:$F$169</c:f>
            </c:numRef>
          </c:xVal>
          <c:yVal>
            <c:numRef>
              <c:f>data!$G$2:$G$169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18855"/>
        <c:axId val="28441797"/>
      </c:scatterChart>
      <c:valAx>
        <c:axId val="2040118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flipper_length_mm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1797"/>
      </c:valAx>
      <c:valAx>
        <c:axId val="2844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body_mass_g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118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Torgensen Island: body_mass_g vs. flipper_length_mm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'Torgensen Island'!$G$1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'Torgensen Island'!$F$2:$F$6</c:f>
            </c:numRef>
          </c:xVal>
          <c:yVal>
            <c:numRef>
              <c:f>'Torgensen Island'!$G$2:$G$6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39191"/>
        <c:axId val="557623949"/>
      </c:scatterChart>
      <c:valAx>
        <c:axId val="477339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flipper_length_mm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623949"/>
      </c:valAx>
      <c:valAx>
        <c:axId val="55762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body_mass_g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33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Torgensen Island: body_mass_g vs. flipper_length_mm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'Torgensen Island'!$G$1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'Torgensen Island'!$F$2:$F$1001</c:f>
            </c:numRef>
          </c:xVal>
          <c:yVal>
            <c:numRef>
              <c:f>'Torgensen Island'!$G$2:$G$1001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57369"/>
        <c:axId val="1165478927"/>
      </c:scatterChart>
      <c:valAx>
        <c:axId val="705557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flipper_length_mm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78927"/>
      </c:valAx>
      <c:valAx>
        <c:axId val="1165478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body_mass_g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557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200025</xdr:colOff>
      <xdr:row>21</xdr:row>
      <xdr:rowOff>66675</xdr:rowOff>
    </xdr:from>
    <xdr:ext cx="546735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B6" displayName="Table_1" name="Table_1" id="1">
  <tableColumns count="2">
    <tableColumn name="Species" id="1"/>
    <tableColumn name="Count" id="2"/>
  </tableColumns>
  <tableStyleInfo name="EDA-style" showColumnStripes="0" showFirstColumn="1" showLastColumn="1" showRowStripes="1"/>
</table>
</file>

<file path=xl/tables/table2.xml><?xml version="1.0" encoding="utf-8"?>
<table xmlns="http://schemas.openxmlformats.org/spreadsheetml/2006/main" ref="D2:H12" displayName="Table_2" name="Table_2" id="2">
  <tableColumns count="5">
    <tableColumn name="Statistic" id="1"/>
    <tableColumn name="Body Mass (g)" id="2"/>
    <tableColumn name="Flipper Length (mm)" id="3"/>
    <tableColumn name="Culmen Length (mm)" id="4"/>
    <tableColumn name="Culmen Depth (mm)" id="5"/>
  </tableColumns>
  <tableStyleInfo name="EDA-style 2" showColumnStripes="0" showFirstColumn="1" showLastColumn="1" showRowStripes="1"/>
</table>
</file>

<file path=xl/tables/table3.xml><?xml version="1.0" encoding="utf-8"?>
<table xmlns="http://schemas.openxmlformats.org/spreadsheetml/2006/main" ref="A8:B12" displayName="Table_3" name="Table_3" id="3">
  <tableColumns count="2">
    <tableColumn name="Island" id="1"/>
    <tableColumn name="Count" id="2"/>
  </tableColumns>
  <tableStyleInfo name="EDA-style 3" showColumnStripes="0" showFirstColumn="1" showLastColumn="1" showRowStripes="1"/>
</table>
</file>

<file path=xl/tables/table4.xml><?xml version="1.0" encoding="utf-8"?>
<table xmlns="http://schemas.openxmlformats.org/spreadsheetml/2006/main" ref="A14:B17" displayName="Table_4" name="Table_4" id="4">
  <tableColumns count="2">
    <tableColumn name="Sex" id="1"/>
    <tableColumn name="Count" id="2"/>
  </tableColumns>
  <tableStyleInfo name="EDA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:T9" displayName="Table_5" name="Table_5" id="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N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.63"/>
    <col customWidth="1" min="3" max="3" width="8.38"/>
    <col customWidth="1" min="4" max="4" width="14.25"/>
    <col customWidth="1" min="5" max="5" width="13.75"/>
    <col customWidth="1" min="6" max="6" width="13.5"/>
    <col customWidth="1" min="7" max="7" width="13.63"/>
    <col customWidth="1" min="8" max="20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>
        <v>1.0</v>
      </c>
      <c r="B2" s="2" t="s">
        <v>8</v>
      </c>
      <c r="C2" s="2" t="s">
        <v>9</v>
      </c>
      <c r="D2" s="2">
        <v>39.1</v>
      </c>
      <c r="E2" s="2">
        <v>18.7</v>
      </c>
      <c r="F2" s="2">
        <v>181.0</v>
      </c>
      <c r="G2" s="2">
        <v>3750.0</v>
      </c>
      <c r="H2" s="2" t="s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>
        <v>2.0</v>
      </c>
      <c r="B3" s="3" t="s">
        <v>8</v>
      </c>
      <c r="C3" s="3" t="s">
        <v>9</v>
      </c>
      <c r="D3" s="3">
        <v>39.5</v>
      </c>
      <c r="E3" s="3">
        <v>17.4</v>
      </c>
      <c r="F3" s="3">
        <v>186.0</v>
      </c>
      <c r="G3" s="3">
        <v>3800.0</v>
      </c>
      <c r="H3" s="3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2">
        <v>3.0</v>
      </c>
      <c r="B4" s="2" t="s">
        <v>8</v>
      </c>
      <c r="C4" s="2" t="s">
        <v>9</v>
      </c>
      <c r="D4" s="2">
        <v>40.3</v>
      </c>
      <c r="E4" s="2">
        <v>18.0</v>
      </c>
      <c r="F4" s="2">
        <v>195.0</v>
      </c>
      <c r="G4" s="2">
        <v>3250.0</v>
      </c>
      <c r="H4" s="2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3">
        <v>4.0</v>
      </c>
      <c r="B5" s="3" t="s">
        <v>8</v>
      </c>
      <c r="C5" s="3" t="s">
        <v>9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2">
        <v>5.0</v>
      </c>
      <c r="B6" s="2" t="s">
        <v>8</v>
      </c>
      <c r="C6" s="2" t="s">
        <v>9</v>
      </c>
      <c r="D6" s="2">
        <v>36.7</v>
      </c>
      <c r="E6" s="2">
        <v>19.3</v>
      </c>
      <c r="F6" s="2">
        <v>193.0</v>
      </c>
      <c r="G6" s="2">
        <v>3450.0</v>
      </c>
      <c r="H6" s="2" t="s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3">
        <v>6.0</v>
      </c>
      <c r="B7" s="3" t="s">
        <v>8</v>
      </c>
      <c r="C7" s="3" t="s">
        <v>9</v>
      </c>
      <c r="D7" s="3">
        <v>39.3</v>
      </c>
      <c r="E7" s="3">
        <v>20.6</v>
      </c>
      <c r="F7" s="3">
        <v>190.0</v>
      </c>
      <c r="G7" s="3">
        <v>3650.0</v>
      </c>
      <c r="H7" s="3" t="s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2">
        <v>7.0</v>
      </c>
      <c r="B8" s="2" t="s">
        <v>8</v>
      </c>
      <c r="C8" s="2" t="s">
        <v>9</v>
      </c>
      <c r="D8" s="2">
        <v>38.9</v>
      </c>
      <c r="E8" s="2">
        <v>17.8</v>
      </c>
      <c r="F8" s="2">
        <v>181.0</v>
      </c>
      <c r="G8" s="2">
        <v>3625.0</v>
      </c>
      <c r="H8" s="2" t="s">
        <v>11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3">
        <v>8.0</v>
      </c>
      <c r="B9" s="3" t="s">
        <v>8</v>
      </c>
      <c r="C9" s="3" t="s">
        <v>9</v>
      </c>
      <c r="D9" s="3">
        <v>39.2</v>
      </c>
      <c r="E9" s="3">
        <v>19.6</v>
      </c>
      <c r="F9" s="3">
        <v>195.0</v>
      </c>
      <c r="G9" s="3">
        <v>4675.0</v>
      </c>
      <c r="H9" s="3" t="s">
        <v>10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2">
        <v>9.0</v>
      </c>
      <c r="B10" s="2" t="s">
        <v>8</v>
      </c>
      <c r="C10" s="2" t="s">
        <v>9</v>
      </c>
      <c r="D10" s="2">
        <v>34.1</v>
      </c>
      <c r="E10" s="2">
        <v>18.1</v>
      </c>
      <c r="F10" s="2">
        <v>193.0</v>
      </c>
      <c r="G10" s="2">
        <v>3475.0</v>
      </c>
      <c r="H10" s="2" t="s">
        <v>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3">
        <v>10.0</v>
      </c>
      <c r="B11" s="3" t="s">
        <v>8</v>
      </c>
      <c r="C11" s="3" t="s">
        <v>9</v>
      </c>
      <c r="D11" s="3">
        <v>42.0</v>
      </c>
      <c r="E11" s="3">
        <v>20.2</v>
      </c>
      <c r="F11" s="3">
        <v>190.0</v>
      </c>
      <c r="G11" s="3">
        <v>4250.0</v>
      </c>
      <c r="H11" s="3" t="s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2">
        <v>11.0</v>
      </c>
      <c r="B12" s="2" t="s">
        <v>8</v>
      </c>
      <c r="C12" s="2" t="s">
        <v>9</v>
      </c>
      <c r="D12" s="2">
        <v>37.8</v>
      </c>
      <c r="E12" s="2">
        <v>17.1</v>
      </c>
      <c r="F12" s="2">
        <v>186.0</v>
      </c>
      <c r="G12" s="2">
        <v>3300.0</v>
      </c>
      <c r="H12" s="2" t="s">
        <v>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3">
        <v>12.0</v>
      </c>
      <c r="B13" s="3" t="s">
        <v>8</v>
      </c>
      <c r="C13" s="3" t="s">
        <v>9</v>
      </c>
      <c r="D13" s="3">
        <v>37.8</v>
      </c>
      <c r="E13" s="3">
        <v>17.3</v>
      </c>
      <c r="F13" s="3">
        <v>180.0</v>
      </c>
      <c r="G13" s="3">
        <v>3700.0</v>
      </c>
      <c r="H13" s="3" t="s">
        <v>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2">
        <v>13.0</v>
      </c>
      <c r="B14" s="2" t="s">
        <v>8</v>
      </c>
      <c r="C14" s="2" t="s">
        <v>9</v>
      </c>
      <c r="D14" s="2">
        <v>41.1</v>
      </c>
      <c r="E14" s="2">
        <v>17.6</v>
      </c>
      <c r="F14" s="2">
        <v>182.0</v>
      </c>
      <c r="G14" s="2">
        <v>3200.0</v>
      </c>
      <c r="H14" s="2" t="s">
        <v>11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3">
        <v>14.0</v>
      </c>
      <c r="B15" s="3" t="s">
        <v>8</v>
      </c>
      <c r="C15" s="3" t="s">
        <v>9</v>
      </c>
      <c r="D15" s="3">
        <v>38.6</v>
      </c>
      <c r="E15" s="3">
        <v>21.2</v>
      </c>
      <c r="F15" s="3">
        <v>191.0</v>
      </c>
      <c r="G15" s="3">
        <v>3800.0</v>
      </c>
      <c r="H15" s="3" t="s">
        <v>10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2">
        <v>15.0</v>
      </c>
      <c r="B16" s="2" t="s">
        <v>8</v>
      </c>
      <c r="C16" s="2" t="s">
        <v>9</v>
      </c>
      <c r="D16" s="2">
        <v>34.6</v>
      </c>
      <c r="E16" s="2">
        <v>21.1</v>
      </c>
      <c r="F16" s="2">
        <v>198.0</v>
      </c>
      <c r="G16" s="2">
        <v>4400.0</v>
      </c>
      <c r="H16" s="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3">
        <v>16.0</v>
      </c>
      <c r="B17" s="3" t="s">
        <v>8</v>
      </c>
      <c r="C17" s="3" t="s">
        <v>9</v>
      </c>
      <c r="D17" s="3">
        <v>36.6</v>
      </c>
      <c r="E17" s="3">
        <v>17.8</v>
      </c>
      <c r="F17" s="3">
        <v>185.0</v>
      </c>
      <c r="G17" s="3">
        <v>3700.0</v>
      </c>
      <c r="H17" s="3" t="s">
        <v>11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2">
        <v>17.0</v>
      </c>
      <c r="B18" s="2" t="s">
        <v>8</v>
      </c>
      <c r="C18" s="2" t="s">
        <v>9</v>
      </c>
      <c r="D18" s="2">
        <v>38.7</v>
      </c>
      <c r="E18" s="2">
        <v>19.0</v>
      </c>
      <c r="F18" s="2">
        <v>195.0</v>
      </c>
      <c r="G18" s="2">
        <v>3450.0</v>
      </c>
      <c r="H18" s="2" t="s">
        <v>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3">
        <v>18.0</v>
      </c>
      <c r="B19" s="3" t="s">
        <v>8</v>
      </c>
      <c r="C19" s="3" t="s">
        <v>9</v>
      </c>
      <c r="D19" s="3">
        <v>42.5</v>
      </c>
      <c r="E19" s="3">
        <v>20.7</v>
      </c>
      <c r="F19" s="3">
        <v>197.0</v>
      </c>
      <c r="G19" s="3">
        <v>4500.0</v>
      </c>
      <c r="H19" s="3" t="s">
        <v>10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2">
        <v>19.0</v>
      </c>
      <c r="B20" s="2" t="s">
        <v>8</v>
      </c>
      <c r="C20" s="2" t="s">
        <v>9</v>
      </c>
      <c r="D20" s="2">
        <v>34.4</v>
      </c>
      <c r="E20" s="2">
        <v>18.4</v>
      </c>
      <c r="F20" s="2">
        <v>184.0</v>
      </c>
      <c r="G20" s="2">
        <v>3325.0</v>
      </c>
      <c r="H20" s="2" t="s">
        <v>11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3">
        <v>20.0</v>
      </c>
      <c r="B21" s="3" t="s">
        <v>8</v>
      </c>
      <c r="C21" s="3" t="s">
        <v>9</v>
      </c>
      <c r="D21" s="3">
        <v>46.0</v>
      </c>
      <c r="E21" s="3">
        <v>21.5</v>
      </c>
      <c r="F21" s="3">
        <v>194.0</v>
      </c>
      <c r="G21" s="3">
        <v>4200.0</v>
      </c>
      <c r="H21" s="3" t="s">
        <v>10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2">
        <v>21.0</v>
      </c>
      <c r="B22" s="2" t="s">
        <v>8</v>
      </c>
      <c r="C22" s="2" t="s">
        <v>13</v>
      </c>
      <c r="D22" s="2">
        <v>37.8</v>
      </c>
      <c r="E22" s="2">
        <v>18.3</v>
      </c>
      <c r="F22" s="2">
        <v>174.0</v>
      </c>
      <c r="G22" s="2">
        <v>3400.0</v>
      </c>
      <c r="H22" s="2" t="s">
        <v>11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3">
        <v>22.0</v>
      </c>
      <c r="B23" s="3" t="s">
        <v>8</v>
      </c>
      <c r="C23" s="3" t="s">
        <v>13</v>
      </c>
      <c r="D23" s="3">
        <v>37.7</v>
      </c>
      <c r="E23" s="3">
        <v>18.7</v>
      </c>
      <c r="F23" s="3">
        <v>180.0</v>
      </c>
      <c r="G23" s="3">
        <v>3600.0</v>
      </c>
      <c r="H23" s="3" t="s">
        <v>10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2">
        <v>23.0</v>
      </c>
      <c r="B24" s="2" t="s">
        <v>8</v>
      </c>
      <c r="C24" s="2" t="s">
        <v>13</v>
      </c>
      <c r="D24" s="2">
        <v>35.9</v>
      </c>
      <c r="E24" s="2">
        <v>19.2</v>
      </c>
      <c r="F24" s="2">
        <v>189.0</v>
      </c>
      <c r="G24" s="2">
        <v>3800.0</v>
      </c>
      <c r="H24" s="2" t="s">
        <v>11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3">
        <v>24.0</v>
      </c>
      <c r="B25" s="3" t="s">
        <v>8</v>
      </c>
      <c r="C25" s="3" t="s">
        <v>13</v>
      </c>
      <c r="D25" s="3">
        <v>38.2</v>
      </c>
      <c r="E25" s="3">
        <v>18.1</v>
      </c>
      <c r="F25" s="3">
        <v>185.0</v>
      </c>
      <c r="G25" s="3">
        <v>3950.0</v>
      </c>
      <c r="H25" s="3" t="s">
        <v>10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2">
        <v>25.0</v>
      </c>
      <c r="B26" s="2" t="s">
        <v>8</v>
      </c>
      <c r="C26" s="2" t="s">
        <v>13</v>
      </c>
      <c r="D26" s="2">
        <v>38.8</v>
      </c>
      <c r="E26" s="2">
        <v>17.2</v>
      </c>
      <c r="F26" s="2">
        <v>180.0</v>
      </c>
      <c r="G26" s="2">
        <v>3800.0</v>
      </c>
      <c r="H26" s="2" t="s">
        <v>10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3">
        <v>26.0</v>
      </c>
      <c r="B27" s="3" t="s">
        <v>8</v>
      </c>
      <c r="C27" s="3" t="s">
        <v>13</v>
      </c>
      <c r="D27" s="3">
        <v>35.3</v>
      </c>
      <c r="E27" s="3">
        <v>18.9</v>
      </c>
      <c r="F27" s="3">
        <v>187.0</v>
      </c>
      <c r="G27" s="3">
        <v>3800.0</v>
      </c>
      <c r="H27" s="3" t="s">
        <v>11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2">
        <v>27.0</v>
      </c>
      <c r="B28" s="2" t="s">
        <v>8</v>
      </c>
      <c r="C28" s="2" t="s">
        <v>13</v>
      </c>
      <c r="D28" s="2">
        <v>40.6</v>
      </c>
      <c r="E28" s="2">
        <v>18.6</v>
      </c>
      <c r="F28" s="2">
        <v>183.0</v>
      </c>
      <c r="G28" s="2">
        <v>3550.0</v>
      </c>
      <c r="H28" s="2" t="s">
        <v>10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3">
        <v>28.0</v>
      </c>
      <c r="B29" s="3" t="s">
        <v>8</v>
      </c>
      <c r="C29" s="3" t="s">
        <v>13</v>
      </c>
      <c r="D29" s="3">
        <v>40.5</v>
      </c>
      <c r="E29" s="3">
        <v>17.9</v>
      </c>
      <c r="F29" s="3">
        <v>187.0</v>
      </c>
      <c r="G29" s="3">
        <v>3200.0</v>
      </c>
      <c r="H29" s="3" t="s">
        <v>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2">
        <v>29.0</v>
      </c>
      <c r="B30" s="2" t="s">
        <v>8</v>
      </c>
      <c r="C30" s="2" t="s">
        <v>13</v>
      </c>
      <c r="D30" s="2">
        <v>37.9</v>
      </c>
      <c r="E30" s="2">
        <v>18.6</v>
      </c>
      <c r="F30" s="2">
        <v>172.0</v>
      </c>
      <c r="G30" s="2">
        <v>3150.0</v>
      </c>
      <c r="H30" s="2" t="s"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3">
        <v>30.0</v>
      </c>
      <c r="B31" s="3" t="s">
        <v>8</v>
      </c>
      <c r="C31" s="3" t="s">
        <v>13</v>
      </c>
      <c r="D31" s="3">
        <v>40.5</v>
      </c>
      <c r="E31" s="3">
        <v>18.9</v>
      </c>
      <c r="F31" s="3">
        <v>180.0</v>
      </c>
      <c r="G31" s="3">
        <v>3950.0</v>
      </c>
      <c r="H31" s="3" t="s">
        <v>10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2">
        <v>31.0</v>
      </c>
      <c r="B32" s="2" t="s">
        <v>8</v>
      </c>
      <c r="C32" s="2" t="s">
        <v>14</v>
      </c>
      <c r="D32" s="2">
        <v>39.5</v>
      </c>
      <c r="E32" s="2">
        <v>16.7</v>
      </c>
      <c r="F32" s="2">
        <v>178.0</v>
      </c>
      <c r="G32" s="2">
        <v>3250.0</v>
      </c>
      <c r="H32" s="2" t="s">
        <v>11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3">
        <v>32.0</v>
      </c>
      <c r="B33" s="3" t="s">
        <v>8</v>
      </c>
      <c r="C33" s="3" t="s">
        <v>14</v>
      </c>
      <c r="D33" s="3">
        <v>37.2</v>
      </c>
      <c r="E33" s="3">
        <v>18.1</v>
      </c>
      <c r="F33" s="3">
        <v>178.0</v>
      </c>
      <c r="G33" s="3">
        <v>3900.0</v>
      </c>
      <c r="H33" s="3" t="s">
        <v>10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2">
        <v>33.0</v>
      </c>
      <c r="B34" s="2" t="s">
        <v>8</v>
      </c>
      <c r="C34" s="2" t="s">
        <v>14</v>
      </c>
      <c r="D34" s="2">
        <v>39.5</v>
      </c>
      <c r="E34" s="2">
        <v>17.8</v>
      </c>
      <c r="F34" s="2">
        <v>188.0</v>
      </c>
      <c r="G34" s="2">
        <v>3300.0</v>
      </c>
      <c r="H34" s="2" t="s">
        <v>11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3">
        <v>34.0</v>
      </c>
      <c r="B35" s="3" t="s">
        <v>8</v>
      </c>
      <c r="C35" s="3" t="s">
        <v>14</v>
      </c>
      <c r="D35" s="3">
        <v>40.9</v>
      </c>
      <c r="E35" s="3">
        <v>18.9</v>
      </c>
      <c r="F35" s="3">
        <v>184.0</v>
      </c>
      <c r="G35" s="3">
        <v>3900.0</v>
      </c>
      <c r="H35" s="3" t="s">
        <v>10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2">
        <v>35.0</v>
      </c>
      <c r="B36" s="2" t="s">
        <v>8</v>
      </c>
      <c r="C36" s="2" t="s">
        <v>14</v>
      </c>
      <c r="D36" s="2">
        <v>36.4</v>
      </c>
      <c r="E36" s="2">
        <v>17.0</v>
      </c>
      <c r="F36" s="2">
        <v>195.0</v>
      </c>
      <c r="G36" s="2">
        <v>3325.0</v>
      </c>
      <c r="H36" s="2" t="s"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3">
        <v>36.0</v>
      </c>
      <c r="B37" s="3" t="s">
        <v>8</v>
      </c>
      <c r="C37" s="3" t="s">
        <v>14</v>
      </c>
      <c r="D37" s="3">
        <v>39.2</v>
      </c>
      <c r="E37" s="3">
        <v>21.1</v>
      </c>
      <c r="F37" s="3">
        <v>196.0</v>
      </c>
      <c r="G37" s="3">
        <v>4150.0</v>
      </c>
      <c r="H37" s="3" t="s">
        <v>10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2">
        <v>37.0</v>
      </c>
      <c r="B38" s="2" t="s">
        <v>8</v>
      </c>
      <c r="C38" s="2" t="s">
        <v>14</v>
      </c>
      <c r="D38" s="2">
        <v>38.8</v>
      </c>
      <c r="E38" s="2">
        <v>20.0</v>
      </c>
      <c r="F38" s="2">
        <v>190.0</v>
      </c>
      <c r="G38" s="2">
        <v>3950.0</v>
      </c>
      <c r="H38" s="2" t="s">
        <v>10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3">
        <v>38.0</v>
      </c>
      <c r="B39" s="3" t="s">
        <v>8</v>
      </c>
      <c r="C39" s="3" t="s">
        <v>14</v>
      </c>
      <c r="D39" s="3">
        <v>42.2</v>
      </c>
      <c r="E39" s="3">
        <v>18.5</v>
      </c>
      <c r="F39" s="3">
        <v>180.0</v>
      </c>
      <c r="G39" s="3">
        <v>3550.0</v>
      </c>
      <c r="H39" s="3" t="s">
        <v>11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2">
        <v>39.0</v>
      </c>
      <c r="B40" s="2" t="s">
        <v>8</v>
      </c>
      <c r="C40" s="2" t="s">
        <v>14</v>
      </c>
      <c r="D40" s="2">
        <v>37.6</v>
      </c>
      <c r="E40" s="2">
        <v>19.3</v>
      </c>
      <c r="F40" s="2">
        <v>181.0</v>
      </c>
      <c r="G40" s="2">
        <v>3300.0</v>
      </c>
      <c r="H40" s="2" t="s">
        <v>11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3">
        <v>40.0</v>
      </c>
      <c r="B41" s="3" t="s">
        <v>8</v>
      </c>
      <c r="C41" s="3" t="s">
        <v>14</v>
      </c>
      <c r="D41" s="3">
        <v>39.8</v>
      </c>
      <c r="E41" s="3">
        <v>19.1</v>
      </c>
      <c r="F41" s="3">
        <v>184.0</v>
      </c>
      <c r="G41" s="3">
        <v>4650.0</v>
      </c>
      <c r="H41" s="3" t="s">
        <v>10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2">
        <v>41.0</v>
      </c>
      <c r="B42" s="2" t="s">
        <v>8</v>
      </c>
      <c r="C42" s="2" t="s">
        <v>14</v>
      </c>
      <c r="D42" s="2">
        <v>36.5</v>
      </c>
      <c r="E42" s="2">
        <v>18.0</v>
      </c>
      <c r="F42" s="2">
        <v>182.0</v>
      </c>
      <c r="G42" s="2">
        <v>3150.0</v>
      </c>
      <c r="H42" s="2" t="s">
        <v>11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3">
        <v>42.0</v>
      </c>
      <c r="B43" s="3" t="s">
        <v>8</v>
      </c>
      <c r="C43" s="3" t="s">
        <v>14</v>
      </c>
      <c r="D43" s="3">
        <v>40.8</v>
      </c>
      <c r="E43" s="3">
        <v>18.4</v>
      </c>
      <c r="F43" s="3">
        <v>195.0</v>
      </c>
      <c r="G43" s="3">
        <v>3900.0</v>
      </c>
      <c r="H43" s="3" t="s">
        <v>10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2">
        <v>43.0</v>
      </c>
      <c r="B44" s="2" t="s">
        <v>8</v>
      </c>
      <c r="C44" s="2" t="s">
        <v>14</v>
      </c>
      <c r="D44" s="2">
        <v>36.0</v>
      </c>
      <c r="E44" s="2">
        <v>18.5</v>
      </c>
      <c r="F44" s="2">
        <v>186.0</v>
      </c>
      <c r="G44" s="2">
        <v>3100.0</v>
      </c>
      <c r="H44" s="2" t="s">
        <v>11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3">
        <v>44.0</v>
      </c>
      <c r="B45" s="3" t="s">
        <v>8</v>
      </c>
      <c r="C45" s="3" t="s">
        <v>14</v>
      </c>
      <c r="D45" s="3">
        <v>44.1</v>
      </c>
      <c r="E45" s="3">
        <v>19.7</v>
      </c>
      <c r="F45" s="3">
        <v>196.0</v>
      </c>
      <c r="G45" s="3">
        <v>4400.0</v>
      </c>
      <c r="H45" s="3" t="s">
        <v>10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2">
        <v>45.0</v>
      </c>
      <c r="B46" s="2" t="s">
        <v>8</v>
      </c>
      <c r="C46" s="2" t="s">
        <v>14</v>
      </c>
      <c r="D46" s="2">
        <v>37.0</v>
      </c>
      <c r="E46" s="2">
        <v>16.9</v>
      </c>
      <c r="F46" s="2">
        <v>185.0</v>
      </c>
      <c r="G46" s="2">
        <v>3000.0</v>
      </c>
      <c r="H46" s="2" t="s">
        <v>11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3">
        <v>46.0</v>
      </c>
      <c r="B47" s="3" t="s">
        <v>8</v>
      </c>
      <c r="C47" s="3" t="s">
        <v>14</v>
      </c>
      <c r="D47" s="3">
        <v>39.6</v>
      </c>
      <c r="E47" s="3">
        <v>18.8</v>
      </c>
      <c r="F47" s="3">
        <v>190.0</v>
      </c>
      <c r="G47" s="3">
        <v>4600.0</v>
      </c>
      <c r="H47" s="3" t="s">
        <v>10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2">
        <v>47.0</v>
      </c>
      <c r="B48" s="2" t="s">
        <v>8</v>
      </c>
      <c r="C48" s="2" t="s">
        <v>14</v>
      </c>
      <c r="D48" s="2">
        <v>41.1</v>
      </c>
      <c r="E48" s="2">
        <v>19.0</v>
      </c>
      <c r="F48" s="2">
        <v>182.0</v>
      </c>
      <c r="G48" s="2">
        <v>3425.0</v>
      </c>
      <c r="H48" s="2" t="s">
        <v>10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3">
        <v>48.0</v>
      </c>
      <c r="B49" s="3" t="s">
        <v>8</v>
      </c>
      <c r="C49" s="3" t="s">
        <v>14</v>
      </c>
      <c r="D49" s="3">
        <v>37.5</v>
      </c>
      <c r="E49" s="3">
        <v>18.9</v>
      </c>
      <c r="F49" s="3">
        <v>179.0</v>
      </c>
      <c r="G49" s="3">
        <v>2975.0</v>
      </c>
      <c r="H49" s="3" t="s">
        <v>12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2">
        <v>49.0</v>
      </c>
      <c r="B50" s="2" t="s">
        <v>8</v>
      </c>
      <c r="C50" s="2" t="s">
        <v>14</v>
      </c>
      <c r="D50" s="2">
        <v>36.0</v>
      </c>
      <c r="E50" s="2">
        <v>17.9</v>
      </c>
      <c r="F50" s="2">
        <v>190.0</v>
      </c>
      <c r="G50" s="2">
        <v>3450.0</v>
      </c>
      <c r="H50" s="2" t="s">
        <v>11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3">
        <v>50.0</v>
      </c>
      <c r="B51" s="3" t="s">
        <v>8</v>
      </c>
      <c r="C51" s="3" t="s">
        <v>14</v>
      </c>
      <c r="D51" s="3">
        <v>42.3</v>
      </c>
      <c r="E51" s="3">
        <v>21.2</v>
      </c>
      <c r="F51" s="3">
        <v>191.0</v>
      </c>
      <c r="G51" s="3">
        <v>4150.0</v>
      </c>
      <c r="H51" s="3" t="s">
        <v>10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2">
        <v>51.0</v>
      </c>
      <c r="B52" s="2" t="s">
        <v>8</v>
      </c>
      <c r="C52" s="2" t="s">
        <v>13</v>
      </c>
      <c r="D52" s="2">
        <v>39.6</v>
      </c>
      <c r="E52" s="2">
        <v>17.7</v>
      </c>
      <c r="F52" s="2">
        <v>186.0</v>
      </c>
      <c r="G52" s="2">
        <v>3500.0</v>
      </c>
      <c r="H52" s="2" t="s">
        <v>11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3">
        <v>52.0</v>
      </c>
      <c r="B53" s="3" t="s">
        <v>8</v>
      </c>
      <c r="C53" s="3" t="s">
        <v>13</v>
      </c>
      <c r="D53" s="3">
        <v>40.1</v>
      </c>
      <c r="E53" s="3">
        <v>18.9</v>
      </c>
      <c r="F53" s="3">
        <v>188.0</v>
      </c>
      <c r="G53" s="3">
        <v>4300.0</v>
      </c>
      <c r="H53" s="3" t="s">
        <v>10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2">
        <v>53.0</v>
      </c>
      <c r="B54" s="2" t="s">
        <v>8</v>
      </c>
      <c r="C54" s="2" t="s">
        <v>13</v>
      </c>
      <c r="D54" s="2">
        <v>35.0</v>
      </c>
      <c r="E54" s="2">
        <v>17.9</v>
      </c>
      <c r="F54" s="2">
        <v>190.0</v>
      </c>
      <c r="G54" s="2">
        <v>3450.0</v>
      </c>
      <c r="H54" s="2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3">
        <v>54.0</v>
      </c>
      <c r="B55" s="3" t="s">
        <v>8</v>
      </c>
      <c r="C55" s="3" t="s">
        <v>13</v>
      </c>
      <c r="D55" s="3">
        <v>42.0</v>
      </c>
      <c r="E55" s="3">
        <v>19.5</v>
      </c>
      <c r="F55" s="3">
        <v>200.0</v>
      </c>
      <c r="G55" s="3">
        <v>4050.0</v>
      </c>
      <c r="H55" s="3" t="s">
        <v>10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2">
        <v>55.0</v>
      </c>
      <c r="B56" s="2" t="s">
        <v>8</v>
      </c>
      <c r="C56" s="2" t="s">
        <v>13</v>
      </c>
      <c r="D56" s="2">
        <v>34.5</v>
      </c>
      <c r="E56" s="2">
        <v>18.1</v>
      </c>
      <c r="F56" s="2">
        <v>187.0</v>
      </c>
      <c r="G56" s="2">
        <v>2900.0</v>
      </c>
      <c r="H56" s="2" t="s">
        <v>11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3">
        <v>56.0</v>
      </c>
      <c r="B57" s="3" t="s">
        <v>8</v>
      </c>
      <c r="C57" s="3" t="s">
        <v>13</v>
      </c>
      <c r="D57" s="3">
        <v>41.4</v>
      </c>
      <c r="E57" s="3">
        <v>18.6</v>
      </c>
      <c r="F57" s="3">
        <v>191.0</v>
      </c>
      <c r="G57" s="3">
        <v>3700.0</v>
      </c>
      <c r="H57" s="3" t="s">
        <v>10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2">
        <v>57.0</v>
      </c>
      <c r="B58" s="2" t="s">
        <v>8</v>
      </c>
      <c r="C58" s="2" t="s">
        <v>13</v>
      </c>
      <c r="D58" s="2">
        <v>39.0</v>
      </c>
      <c r="E58" s="2">
        <v>17.5</v>
      </c>
      <c r="F58" s="2">
        <v>186.0</v>
      </c>
      <c r="G58" s="2">
        <v>3550.0</v>
      </c>
      <c r="H58" s="2" t="s">
        <v>11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3">
        <v>58.0</v>
      </c>
      <c r="B59" s="3" t="s">
        <v>8</v>
      </c>
      <c r="C59" s="3" t="s">
        <v>13</v>
      </c>
      <c r="D59" s="3">
        <v>40.6</v>
      </c>
      <c r="E59" s="3">
        <v>18.8</v>
      </c>
      <c r="F59" s="3">
        <v>193.0</v>
      </c>
      <c r="G59" s="3">
        <v>3800.0</v>
      </c>
      <c r="H59" s="3" t="s">
        <v>10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2">
        <v>59.0</v>
      </c>
      <c r="B60" s="2" t="s">
        <v>8</v>
      </c>
      <c r="C60" s="2" t="s">
        <v>13</v>
      </c>
      <c r="D60" s="2">
        <v>36.5</v>
      </c>
      <c r="E60" s="2">
        <v>16.6</v>
      </c>
      <c r="F60" s="2">
        <v>181.0</v>
      </c>
      <c r="G60" s="2">
        <v>2850.0</v>
      </c>
      <c r="H60" s="2" t="s">
        <v>11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3">
        <v>60.0</v>
      </c>
      <c r="B61" s="3" t="s">
        <v>8</v>
      </c>
      <c r="C61" s="3" t="s">
        <v>13</v>
      </c>
      <c r="D61" s="3">
        <v>37.6</v>
      </c>
      <c r="E61" s="3">
        <v>19.1</v>
      </c>
      <c r="F61" s="3">
        <v>194.0</v>
      </c>
      <c r="G61" s="3">
        <v>3750.0</v>
      </c>
      <c r="H61" s="3" t="s">
        <v>10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2">
        <v>61.0</v>
      </c>
      <c r="B62" s="2" t="s">
        <v>8</v>
      </c>
      <c r="C62" s="2" t="s">
        <v>13</v>
      </c>
      <c r="D62" s="2">
        <v>35.7</v>
      </c>
      <c r="E62" s="2">
        <v>16.9</v>
      </c>
      <c r="F62" s="2">
        <v>185.0</v>
      </c>
      <c r="G62" s="2">
        <v>3150.0</v>
      </c>
      <c r="H62" s="2" t="s">
        <v>11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3">
        <v>62.0</v>
      </c>
      <c r="B63" s="3" t="s">
        <v>8</v>
      </c>
      <c r="C63" s="3" t="s">
        <v>13</v>
      </c>
      <c r="D63" s="3">
        <v>41.3</v>
      </c>
      <c r="E63" s="3">
        <v>21.1</v>
      </c>
      <c r="F63" s="3">
        <v>195.0</v>
      </c>
      <c r="G63" s="3">
        <v>4400.0</v>
      </c>
      <c r="H63" s="3" t="s">
        <v>10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2">
        <v>63.0</v>
      </c>
      <c r="B64" s="2" t="s">
        <v>8</v>
      </c>
      <c r="C64" s="2" t="s">
        <v>13</v>
      </c>
      <c r="D64" s="2">
        <v>37.6</v>
      </c>
      <c r="E64" s="2">
        <v>17.0</v>
      </c>
      <c r="F64" s="2">
        <v>185.0</v>
      </c>
      <c r="G64" s="2">
        <v>3600.0</v>
      </c>
      <c r="H64" s="2" t="s">
        <v>11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3">
        <v>64.0</v>
      </c>
      <c r="B65" s="3" t="s">
        <v>8</v>
      </c>
      <c r="C65" s="3" t="s">
        <v>13</v>
      </c>
      <c r="D65" s="3">
        <v>41.1</v>
      </c>
      <c r="E65" s="3">
        <v>18.2</v>
      </c>
      <c r="F65" s="3">
        <v>192.0</v>
      </c>
      <c r="G65" s="3">
        <v>4050.0</v>
      </c>
      <c r="H65" s="3" t="s">
        <v>10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2">
        <v>65.0</v>
      </c>
      <c r="B66" s="2" t="s">
        <v>8</v>
      </c>
      <c r="C66" s="2" t="s">
        <v>13</v>
      </c>
      <c r="D66" s="2">
        <v>36.4</v>
      </c>
      <c r="E66" s="2">
        <v>17.1</v>
      </c>
      <c r="F66" s="2">
        <v>184.0</v>
      </c>
      <c r="G66" s="2">
        <v>2850.0</v>
      </c>
      <c r="H66" s="2" t="s">
        <v>11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3">
        <v>66.0</v>
      </c>
      <c r="B67" s="3" t="s">
        <v>8</v>
      </c>
      <c r="C67" s="3" t="s">
        <v>13</v>
      </c>
      <c r="D67" s="3">
        <v>41.6</v>
      </c>
      <c r="E67" s="3">
        <v>18.0</v>
      </c>
      <c r="F67" s="3">
        <v>192.0</v>
      </c>
      <c r="G67" s="3">
        <v>3950.0</v>
      </c>
      <c r="H67" s="3" t="s">
        <v>10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2">
        <v>67.0</v>
      </c>
      <c r="B68" s="2" t="s">
        <v>8</v>
      </c>
      <c r="C68" s="2" t="s">
        <v>13</v>
      </c>
      <c r="D68" s="2">
        <v>35.5</v>
      </c>
      <c r="E68" s="2">
        <v>16.2</v>
      </c>
      <c r="F68" s="2">
        <v>195.0</v>
      </c>
      <c r="G68" s="2">
        <v>3350.0</v>
      </c>
      <c r="H68" s="2" t="s">
        <v>11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3">
        <v>68.0</v>
      </c>
      <c r="B69" s="3" t="s">
        <v>8</v>
      </c>
      <c r="C69" s="3" t="s">
        <v>13</v>
      </c>
      <c r="D69" s="3">
        <v>41.1</v>
      </c>
      <c r="E69" s="3">
        <v>19.1</v>
      </c>
      <c r="F69" s="3">
        <v>188.0</v>
      </c>
      <c r="G69" s="3">
        <v>4100.0</v>
      </c>
      <c r="H69" s="3" t="s">
        <v>10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2">
        <v>69.0</v>
      </c>
      <c r="B70" s="2" t="s">
        <v>8</v>
      </c>
      <c r="C70" s="2" t="s">
        <v>9</v>
      </c>
      <c r="D70" s="2">
        <v>35.9</v>
      </c>
      <c r="E70" s="2">
        <v>16.6</v>
      </c>
      <c r="F70" s="2">
        <v>190.0</v>
      </c>
      <c r="G70" s="2">
        <v>3050.0</v>
      </c>
      <c r="H70" s="2" t="s">
        <v>11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3">
        <v>70.0</v>
      </c>
      <c r="B71" s="3" t="s">
        <v>8</v>
      </c>
      <c r="C71" s="3" t="s">
        <v>9</v>
      </c>
      <c r="D71" s="3">
        <v>41.8</v>
      </c>
      <c r="E71" s="3">
        <v>19.4</v>
      </c>
      <c r="F71" s="3">
        <v>198.0</v>
      </c>
      <c r="G71" s="3">
        <v>4450.0</v>
      </c>
      <c r="H71" s="3" t="s">
        <v>10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2">
        <v>71.0</v>
      </c>
      <c r="B72" s="2" t="s">
        <v>8</v>
      </c>
      <c r="C72" s="2" t="s">
        <v>9</v>
      </c>
      <c r="D72" s="2">
        <v>33.5</v>
      </c>
      <c r="E72" s="2">
        <v>19.0</v>
      </c>
      <c r="F72" s="2">
        <v>190.0</v>
      </c>
      <c r="G72" s="2">
        <v>3600.0</v>
      </c>
      <c r="H72" s="2" t="s">
        <v>11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3">
        <v>72.0</v>
      </c>
      <c r="B73" s="3" t="s">
        <v>8</v>
      </c>
      <c r="C73" s="3" t="s">
        <v>9</v>
      </c>
      <c r="D73" s="3">
        <v>39.7</v>
      </c>
      <c r="E73" s="3">
        <v>18.4</v>
      </c>
      <c r="F73" s="3">
        <v>190.0</v>
      </c>
      <c r="G73" s="3">
        <v>3900.0</v>
      </c>
      <c r="H73" s="3" t="s">
        <v>10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2">
        <v>73.0</v>
      </c>
      <c r="B74" s="2" t="s">
        <v>8</v>
      </c>
      <c r="C74" s="2" t="s">
        <v>9</v>
      </c>
      <c r="D74" s="2">
        <v>39.6</v>
      </c>
      <c r="E74" s="2">
        <v>17.2</v>
      </c>
      <c r="F74" s="2">
        <v>196.0</v>
      </c>
      <c r="G74" s="2">
        <v>3550.0</v>
      </c>
      <c r="H74" s="2" t="s">
        <v>11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3">
        <v>74.0</v>
      </c>
      <c r="B75" s="3" t="s">
        <v>8</v>
      </c>
      <c r="C75" s="3" t="s">
        <v>9</v>
      </c>
      <c r="D75" s="3">
        <v>45.8</v>
      </c>
      <c r="E75" s="3">
        <v>18.9</v>
      </c>
      <c r="F75" s="3">
        <v>197.0</v>
      </c>
      <c r="G75" s="3">
        <v>4150.0</v>
      </c>
      <c r="H75" s="3" t="s">
        <v>10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2">
        <v>75.0</v>
      </c>
      <c r="B76" s="2" t="s">
        <v>8</v>
      </c>
      <c r="C76" s="2" t="s">
        <v>9</v>
      </c>
      <c r="D76" s="2">
        <v>35.5</v>
      </c>
      <c r="E76" s="2">
        <v>17.5</v>
      </c>
      <c r="F76" s="2">
        <v>190.0</v>
      </c>
      <c r="G76" s="2">
        <v>3700.0</v>
      </c>
      <c r="H76" s="2" t="s">
        <v>11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3">
        <v>76.0</v>
      </c>
      <c r="B77" s="3" t="s">
        <v>8</v>
      </c>
      <c r="C77" s="3" t="s">
        <v>9</v>
      </c>
      <c r="D77" s="3">
        <v>42.8</v>
      </c>
      <c r="E77" s="3">
        <v>18.5</v>
      </c>
      <c r="F77" s="3">
        <v>195.0</v>
      </c>
      <c r="G77" s="3">
        <v>4250.0</v>
      </c>
      <c r="H77" s="3" t="s">
        <v>10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2">
        <v>77.0</v>
      </c>
      <c r="B78" s="2" t="s">
        <v>8</v>
      </c>
      <c r="C78" s="2" t="s">
        <v>9</v>
      </c>
      <c r="D78" s="2">
        <v>40.9</v>
      </c>
      <c r="E78" s="2">
        <v>16.8</v>
      </c>
      <c r="F78" s="2">
        <v>191.0</v>
      </c>
      <c r="G78" s="2">
        <v>3700.0</v>
      </c>
      <c r="H78" s="2" t="s">
        <v>11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3">
        <v>78.0</v>
      </c>
      <c r="B79" s="3" t="s">
        <v>8</v>
      </c>
      <c r="C79" s="3" t="s">
        <v>9</v>
      </c>
      <c r="D79" s="3">
        <v>37.2</v>
      </c>
      <c r="E79" s="3">
        <v>19.4</v>
      </c>
      <c r="F79" s="3">
        <v>184.0</v>
      </c>
      <c r="G79" s="3">
        <v>3900.0</v>
      </c>
      <c r="H79" s="3" t="s">
        <v>10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2">
        <v>79.0</v>
      </c>
      <c r="B80" s="2" t="s">
        <v>8</v>
      </c>
      <c r="C80" s="2" t="s">
        <v>9</v>
      </c>
      <c r="D80" s="2">
        <v>36.2</v>
      </c>
      <c r="E80" s="2">
        <v>16.1</v>
      </c>
      <c r="F80" s="2">
        <v>187.0</v>
      </c>
      <c r="G80" s="2">
        <v>3550.0</v>
      </c>
      <c r="H80" s="2" t="s">
        <v>11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3">
        <v>80.0</v>
      </c>
      <c r="B81" s="3" t="s">
        <v>8</v>
      </c>
      <c r="C81" s="3" t="s">
        <v>9</v>
      </c>
      <c r="D81" s="3">
        <v>42.1</v>
      </c>
      <c r="E81" s="3">
        <v>19.1</v>
      </c>
      <c r="F81" s="3">
        <v>195.0</v>
      </c>
      <c r="G81" s="3">
        <v>4000.0</v>
      </c>
      <c r="H81" s="3" t="s">
        <v>10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2">
        <v>81.0</v>
      </c>
      <c r="B82" s="2" t="s">
        <v>8</v>
      </c>
      <c r="C82" s="2" t="s">
        <v>9</v>
      </c>
      <c r="D82" s="2">
        <v>34.6</v>
      </c>
      <c r="E82" s="2">
        <v>17.2</v>
      </c>
      <c r="F82" s="2">
        <v>189.0</v>
      </c>
      <c r="G82" s="2">
        <v>3200.0</v>
      </c>
      <c r="H82" s="2" t="s">
        <v>11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3">
        <v>82.0</v>
      </c>
      <c r="B83" s="3" t="s">
        <v>8</v>
      </c>
      <c r="C83" s="3" t="s">
        <v>9</v>
      </c>
      <c r="D83" s="3">
        <v>42.9</v>
      </c>
      <c r="E83" s="3">
        <v>17.6</v>
      </c>
      <c r="F83" s="3">
        <v>196.0</v>
      </c>
      <c r="G83" s="3">
        <v>4700.0</v>
      </c>
      <c r="H83" s="3" t="s">
        <v>10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2">
        <v>83.0</v>
      </c>
      <c r="B84" s="2" t="s">
        <v>8</v>
      </c>
      <c r="C84" s="2" t="s">
        <v>9</v>
      </c>
      <c r="D84" s="2">
        <v>36.7</v>
      </c>
      <c r="E84" s="2">
        <v>18.8</v>
      </c>
      <c r="F84" s="2">
        <v>187.0</v>
      </c>
      <c r="G84" s="2">
        <v>3800.0</v>
      </c>
      <c r="H84" s="2" t="s">
        <v>11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3">
        <v>84.0</v>
      </c>
      <c r="B85" s="3" t="s">
        <v>8</v>
      </c>
      <c r="C85" s="3" t="s">
        <v>9</v>
      </c>
      <c r="D85" s="3">
        <v>35.1</v>
      </c>
      <c r="E85" s="3">
        <v>19.4</v>
      </c>
      <c r="F85" s="3">
        <v>193.0</v>
      </c>
      <c r="G85" s="3">
        <v>4200.0</v>
      </c>
      <c r="H85" s="3" t="s">
        <v>10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2">
        <v>85.0</v>
      </c>
      <c r="B86" s="2" t="s">
        <v>8</v>
      </c>
      <c r="C86" s="2" t="s">
        <v>14</v>
      </c>
      <c r="D86" s="2">
        <v>37.3</v>
      </c>
      <c r="E86" s="2">
        <v>17.8</v>
      </c>
      <c r="F86" s="2">
        <v>191.0</v>
      </c>
      <c r="G86" s="2">
        <v>3350.0</v>
      </c>
      <c r="H86" s="2" t="s">
        <v>11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3">
        <v>86.0</v>
      </c>
      <c r="B87" s="3" t="s">
        <v>8</v>
      </c>
      <c r="C87" s="3" t="s">
        <v>14</v>
      </c>
      <c r="D87" s="3">
        <v>41.3</v>
      </c>
      <c r="E87" s="3">
        <v>20.3</v>
      </c>
      <c r="F87" s="3">
        <v>194.0</v>
      </c>
      <c r="G87" s="3">
        <v>3550.0</v>
      </c>
      <c r="H87" s="3" t="s">
        <v>10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2">
        <v>87.0</v>
      </c>
      <c r="B88" s="2" t="s">
        <v>8</v>
      </c>
      <c r="C88" s="2" t="s">
        <v>14</v>
      </c>
      <c r="D88" s="2">
        <v>36.3</v>
      </c>
      <c r="E88" s="2">
        <v>19.5</v>
      </c>
      <c r="F88" s="2">
        <v>190.0</v>
      </c>
      <c r="G88" s="2">
        <v>3800.0</v>
      </c>
      <c r="H88" s="2" t="s">
        <v>10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3">
        <v>88.0</v>
      </c>
      <c r="B89" s="3" t="s">
        <v>8</v>
      </c>
      <c r="C89" s="3" t="s">
        <v>14</v>
      </c>
      <c r="D89" s="3">
        <v>36.9</v>
      </c>
      <c r="E89" s="3">
        <v>18.6</v>
      </c>
      <c r="F89" s="3">
        <v>189.0</v>
      </c>
      <c r="G89" s="3">
        <v>3500.0</v>
      </c>
      <c r="H89" s="3" t="s">
        <v>11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2">
        <v>89.0</v>
      </c>
      <c r="B90" s="2" t="s">
        <v>8</v>
      </c>
      <c r="C90" s="2" t="s">
        <v>14</v>
      </c>
      <c r="D90" s="2">
        <v>38.3</v>
      </c>
      <c r="E90" s="2">
        <v>19.2</v>
      </c>
      <c r="F90" s="2">
        <v>189.0</v>
      </c>
      <c r="G90" s="2">
        <v>3950.0</v>
      </c>
      <c r="H90" s="2" t="s">
        <v>10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3">
        <v>90.0</v>
      </c>
      <c r="B91" s="3" t="s">
        <v>8</v>
      </c>
      <c r="C91" s="3" t="s">
        <v>14</v>
      </c>
      <c r="D91" s="3">
        <v>38.9</v>
      </c>
      <c r="E91" s="3">
        <v>18.8</v>
      </c>
      <c r="F91" s="3">
        <v>190.0</v>
      </c>
      <c r="G91" s="3">
        <v>3600.0</v>
      </c>
      <c r="H91" s="3" t="s">
        <v>11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2">
        <v>91.0</v>
      </c>
      <c r="B92" s="2" t="s">
        <v>8</v>
      </c>
      <c r="C92" s="2" t="s">
        <v>14</v>
      </c>
      <c r="D92" s="2">
        <v>35.7</v>
      </c>
      <c r="E92" s="2">
        <v>18.0</v>
      </c>
      <c r="F92" s="2">
        <v>202.0</v>
      </c>
      <c r="G92" s="2">
        <v>3550.0</v>
      </c>
      <c r="H92" s="2" t="s">
        <v>11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3">
        <v>92.0</v>
      </c>
      <c r="B93" s="3" t="s">
        <v>8</v>
      </c>
      <c r="C93" s="3" t="s">
        <v>14</v>
      </c>
      <c r="D93" s="3">
        <v>41.1</v>
      </c>
      <c r="E93" s="3">
        <v>18.1</v>
      </c>
      <c r="F93" s="3">
        <v>205.0</v>
      </c>
      <c r="G93" s="3">
        <v>4300.0</v>
      </c>
      <c r="H93" s="3" t="s">
        <v>10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2">
        <v>93.0</v>
      </c>
      <c r="B94" s="2" t="s">
        <v>8</v>
      </c>
      <c r="C94" s="2" t="s">
        <v>14</v>
      </c>
      <c r="D94" s="2">
        <v>34.0</v>
      </c>
      <c r="E94" s="2">
        <v>17.1</v>
      </c>
      <c r="F94" s="2">
        <v>185.0</v>
      </c>
      <c r="G94" s="2">
        <v>3400.0</v>
      </c>
      <c r="H94" s="2" t="s">
        <v>11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3">
        <v>94.0</v>
      </c>
      <c r="B95" s="3" t="s">
        <v>8</v>
      </c>
      <c r="C95" s="3" t="s">
        <v>14</v>
      </c>
      <c r="D95" s="3">
        <v>39.6</v>
      </c>
      <c r="E95" s="3">
        <v>18.1</v>
      </c>
      <c r="F95" s="3">
        <v>186.0</v>
      </c>
      <c r="G95" s="3">
        <v>4450.0</v>
      </c>
      <c r="H95" s="3" t="s">
        <v>10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2">
        <v>95.0</v>
      </c>
      <c r="B96" s="2" t="s">
        <v>8</v>
      </c>
      <c r="C96" s="2" t="s">
        <v>14</v>
      </c>
      <c r="D96" s="2">
        <v>36.2</v>
      </c>
      <c r="E96" s="2">
        <v>17.3</v>
      </c>
      <c r="F96" s="2">
        <v>187.0</v>
      </c>
      <c r="G96" s="2">
        <v>3300.0</v>
      </c>
      <c r="H96" s="2" t="s">
        <v>11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3">
        <v>96.0</v>
      </c>
      <c r="B97" s="3" t="s">
        <v>8</v>
      </c>
      <c r="C97" s="3" t="s">
        <v>14</v>
      </c>
      <c r="D97" s="3">
        <v>40.8</v>
      </c>
      <c r="E97" s="3">
        <v>18.9</v>
      </c>
      <c r="F97" s="3">
        <v>208.0</v>
      </c>
      <c r="G97" s="3">
        <v>4300.0</v>
      </c>
      <c r="H97" s="3" t="s">
        <v>10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2">
        <v>97.0</v>
      </c>
      <c r="B98" s="2" t="s">
        <v>8</v>
      </c>
      <c r="C98" s="2" t="s">
        <v>14</v>
      </c>
      <c r="D98" s="2">
        <v>38.1</v>
      </c>
      <c r="E98" s="2">
        <v>18.6</v>
      </c>
      <c r="F98" s="2">
        <v>190.0</v>
      </c>
      <c r="G98" s="2">
        <v>3700.0</v>
      </c>
      <c r="H98" s="2" t="s">
        <v>11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3">
        <v>98.0</v>
      </c>
      <c r="B99" s="3" t="s">
        <v>8</v>
      </c>
      <c r="C99" s="3" t="s">
        <v>14</v>
      </c>
      <c r="D99" s="3">
        <v>40.3</v>
      </c>
      <c r="E99" s="3">
        <v>18.5</v>
      </c>
      <c r="F99" s="3">
        <v>196.0</v>
      </c>
      <c r="G99" s="3">
        <v>4350.0</v>
      </c>
      <c r="H99" s="3" t="s">
        <v>10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">
        <v>99.0</v>
      </c>
      <c r="B100" s="2" t="s">
        <v>8</v>
      </c>
      <c r="C100" s="2" t="s">
        <v>14</v>
      </c>
      <c r="D100" s="2">
        <v>33.1</v>
      </c>
      <c r="E100" s="2">
        <v>16.1</v>
      </c>
      <c r="F100" s="2">
        <v>178.0</v>
      </c>
      <c r="G100" s="2">
        <v>2900.0</v>
      </c>
      <c r="H100" s="2" t="s">
        <v>11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3">
        <v>100.0</v>
      </c>
      <c r="B101" s="3" t="s">
        <v>8</v>
      </c>
      <c r="C101" s="3" t="s">
        <v>14</v>
      </c>
      <c r="D101" s="3">
        <v>43.2</v>
      </c>
      <c r="E101" s="3">
        <v>18.5</v>
      </c>
      <c r="F101" s="3">
        <v>192.0</v>
      </c>
      <c r="G101" s="3">
        <v>4100.0</v>
      </c>
      <c r="H101" s="3" t="s">
        <v>10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2">
        <v>101.0</v>
      </c>
      <c r="B102" s="2" t="s">
        <v>8</v>
      </c>
      <c r="C102" s="2" t="s">
        <v>13</v>
      </c>
      <c r="D102" s="2">
        <v>35.0</v>
      </c>
      <c r="E102" s="2">
        <v>17.9</v>
      </c>
      <c r="F102" s="2">
        <v>192.0</v>
      </c>
      <c r="G102" s="2">
        <v>3725.0</v>
      </c>
      <c r="H102" s="2" t="s">
        <v>11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3">
        <v>102.0</v>
      </c>
      <c r="B103" s="3" t="s">
        <v>8</v>
      </c>
      <c r="C103" s="3" t="s">
        <v>13</v>
      </c>
      <c r="D103" s="3">
        <v>41.0</v>
      </c>
      <c r="E103" s="3">
        <v>20.0</v>
      </c>
      <c r="F103" s="3">
        <v>203.0</v>
      </c>
      <c r="G103" s="3">
        <v>4725.0</v>
      </c>
      <c r="H103" s="3" t="s">
        <v>10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2">
        <v>103.0</v>
      </c>
      <c r="B104" s="2" t="s">
        <v>8</v>
      </c>
      <c r="C104" s="2" t="s">
        <v>13</v>
      </c>
      <c r="D104" s="2">
        <v>37.7</v>
      </c>
      <c r="E104" s="2">
        <v>16.0</v>
      </c>
      <c r="F104" s="2">
        <v>183.0</v>
      </c>
      <c r="G104" s="2">
        <v>3075.0</v>
      </c>
      <c r="H104" s="2" t="s">
        <v>11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3">
        <v>104.0</v>
      </c>
      <c r="B105" s="3" t="s">
        <v>8</v>
      </c>
      <c r="C105" s="3" t="s">
        <v>13</v>
      </c>
      <c r="D105" s="3">
        <v>37.8</v>
      </c>
      <c r="E105" s="3">
        <v>20.0</v>
      </c>
      <c r="F105" s="3">
        <v>190.0</v>
      </c>
      <c r="G105" s="3">
        <v>4250.0</v>
      </c>
      <c r="H105" s="3" t="s">
        <v>10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2">
        <v>105.0</v>
      </c>
      <c r="B106" s="2" t="s">
        <v>8</v>
      </c>
      <c r="C106" s="2" t="s">
        <v>13</v>
      </c>
      <c r="D106" s="2">
        <v>37.9</v>
      </c>
      <c r="E106" s="2">
        <v>18.6</v>
      </c>
      <c r="F106" s="2">
        <v>193.0</v>
      </c>
      <c r="G106" s="2">
        <v>2925.0</v>
      </c>
      <c r="H106" s="2" t="s">
        <v>11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3">
        <v>106.0</v>
      </c>
      <c r="B107" s="3" t="s">
        <v>8</v>
      </c>
      <c r="C107" s="3" t="s">
        <v>13</v>
      </c>
      <c r="D107" s="3">
        <v>39.7</v>
      </c>
      <c r="E107" s="3">
        <v>18.9</v>
      </c>
      <c r="F107" s="3">
        <v>184.0</v>
      </c>
      <c r="G107" s="3">
        <v>3550.0</v>
      </c>
      <c r="H107" s="3" t="s">
        <v>10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2">
        <v>107.0</v>
      </c>
      <c r="B108" s="2" t="s">
        <v>8</v>
      </c>
      <c r="C108" s="2" t="s">
        <v>13</v>
      </c>
      <c r="D108" s="2">
        <v>38.6</v>
      </c>
      <c r="E108" s="2">
        <v>17.2</v>
      </c>
      <c r="F108" s="2">
        <v>199.0</v>
      </c>
      <c r="G108" s="2">
        <v>3750.0</v>
      </c>
      <c r="H108" s="2" t="s">
        <v>11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3">
        <v>108.0</v>
      </c>
      <c r="B109" s="3" t="s">
        <v>8</v>
      </c>
      <c r="C109" s="3" t="s">
        <v>13</v>
      </c>
      <c r="D109" s="3">
        <v>38.2</v>
      </c>
      <c r="E109" s="3">
        <v>20.0</v>
      </c>
      <c r="F109" s="3">
        <v>190.0</v>
      </c>
      <c r="G109" s="3">
        <v>3900.0</v>
      </c>
      <c r="H109" s="3" t="s">
        <v>10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2">
        <v>109.0</v>
      </c>
      <c r="B110" s="2" t="s">
        <v>8</v>
      </c>
      <c r="C110" s="2" t="s">
        <v>13</v>
      </c>
      <c r="D110" s="2">
        <v>38.1</v>
      </c>
      <c r="E110" s="2">
        <v>17.0</v>
      </c>
      <c r="F110" s="2">
        <v>181.0</v>
      </c>
      <c r="G110" s="2">
        <v>3175.0</v>
      </c>
      <c r="H110" s="2" t="s">
        <v>11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3">
        <v>110.0</v>
      </c>
      <c r="B111" s="3" t="s">
        <v>8</v>
      </c>
      <c r="C111" s="3" t="s">
        <v>13</v>
      </c>
      <c r="D111" s="3">
        <v>43.2</v>
      </c>
      <c r="E111" s="3">
        <v>19.0</v>
      </c>
      <c r="F111" s="3">
        <v>197.0</v>
      </c>
      <c r="G111" s="3">
        <v>4775.0</v>
      </c>
      <c r="H111" s="3" t="s">
        <v>10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2">
        <v>111.0</v>
      </c>
      <c r="B112" s="2" t="s">
        <v>8</v>
      </c>
      <c r="C112" s="2" t="s">
        <v>13</v>
      </c>
      <c r="D112" s="2">
        <v>38.1</v>
      </c>
      <c r="E112" s="2">
        <v>16.5</v>
      </c>
      <c r="F112" s="2">
        <v>198.0</v>
      </c>
      <c r="G112" s="2">
        <v>3825.0</v>
      </c>
      <c r="H112" s="2" t="s">
        <v>11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3">
        <v>112.0</v>
      </c>
      <c r="B113" s="3" t="s">
        <v>8</v>
      </c>
      <c r="C113" s="3" t="s">
        <v>13</v>
      </c>
      <c r="D113" s="3">
        <v>45.6</v>
      </c>
      <c r="E113" s="3">
        <v>20.3</v>
      </c>
      <c r="F113" s="3">
        <v>191.0</v>
      </c>
      <c r="G113" s="3">
        <v>4600.0</v>
      </c>
      <c r="H113" s="3" t="s">
        <v>10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2">
        <v>113.0</v>
      </c>
      <c r="B114" s="2" t="s">
        <v>8</v>
      </c>
      <c r="C114" s="2" t="s">
        <v>13</v>
      </c>
      <c r="D114" s="2">
        <v>39.7</v>
      </c>
      <c r="E114" s="2">
        <v>17.7</v>
      </c>
      <c r="F114" s="2">
        <v>193.0</v>
      </c>
      <c r="G114" s="2">
        <v>3200.0</v>
      </c>
      <c r="H114" s="2" t="s">
        <v>11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3">
        <v>114.0</v>
      </c>
      <c r="B115" s="3" t="s">
        <v>8</v>
      </c>
      <c r="C115" s="3" t="s">
        <v>13</v>
      </c>
      <c r="D115" s="3">
        <v>42.2</v>
      </c>
      <c r="E115" s="3">
        <v>19.5</v>
      </c>
      <c r="F115" s="3">
        <v>197.0</v>
      </c>
      <c r="G115" s="3">
        <v>4275.0</v>
      </c>
      <c r="H115" s="3" t="s">
        <v>10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2">
        <v>115.0</v>
      </c>
      <c r="B116" s="2" t="s">
        <v>8</v>
      </c>
      <c r="C116" s="2" t="s">
        <v>13</v>
      </c>
      <c r="D116" s="2">
        <v>39.6</v>
      </c>
      <c r="E116" s="2">
        <v>20.7</v>
      </c>
      <c r="F116" s="2">
        <v>191.0</v>
      </c>
      <c r="G116" s="2">
        <v>3900.0</v>
      </c>
      <c r="H116" s="2" t="s">
        <v>11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3">
        <v>116.0</v>
      </c>
      <c r="B117" s="3" t="s">
        <v>8</v>
      </c>
      <c r="C117" s="3" t="s">
        <v>13</v>
      </c>
      <c r="D117" s="3">
        <v>42.7</v>
      </c>
      <c r="E117" s="3">
        <v>18.3</v>
      </c>
      <c r="F117" s="3">
        <v>196.0</v>
      </c>
      <c r="G117" s="3">
        <v>4075.0</v>
      </c>
      <c r="H117" s="3" t="s">
        <v>10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2">
        <v>117.0</v>
      </c>
      <c r="B118" s="2" t="s">
        <v>8</v>
      </c>
      <c r="C118" s="2" t="s">
        <v>9</v>
      </c>
      <c r="D118" s="2">
        <v>38.6</v>
      </c>
      <c r="E118" s="2">
        <v>17.0</v>
      </c>
      <c r="F118" s="2">
        <v>188.0</v>
      </c>
      <c r="G118" s="2">
        <v>2900.0</v>
      </c>
      <c r="H118" s="2" t="s">
        <v>11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3">
        <v>118.0</v>
      </c>
      <c r="B119" s="3" t="s">
        <v>8</v>
      </c>
      <c r="C119" s="3" t="s">
        <v>9</v>
      </c>
      <c r="D119" s="3">
        <v>37.3</v>
      </c>
      <c r="E119" s="3">
        <v>20.5</v>
      </c>
      <c r="F119" s="3">
        <v>199.0</v>
      </c>
      <c r="G119" s="3">
        <v>3775.0</v>
      </c>
      <c r="H119" s="3" t="s">
        <v>10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2">
        <v>119.0</v>
      </c>
      <c r="B120" s="2" t="s">
        <v>8</v>
      </c>
      <c r="C120" s="2" t="s">
        <v>9</v>
      </c>
      <c r="D120" s="2">
        <v>35.7</v>
      </c>
      <c r="E120" s="2">
        <v>17.0</v>
      </c>
      <c r="F120" s="2">
        <v>189.0</v>
      </c>
      <c r="G120" s="2">
        <v>3350.0</v>
      </c>
      <c r="H120" s="2" t="s">
        <v>11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3">
        <v>120.0</v>
      </c>
      <c r="B121" s="3" t="s">
        <v>8</v>
      </c>
      <c r="C121" s="3" t="s">
        <v>9</v>
      </c>
      <c r="D121" s="3">
        <v>41.1</v>
      </c>
      <c r="E121" s="3">
        <v>18.6</v>
      </c>
      <c r="F121" s="3">
        <v>189.0</v>
      </c>
      <c r="G121" s="3">
        <v>3325.0</v>
      </c>
      <c r="H121" s="3" t="s">
        <v>10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2">
        <v>121.0</v>
      </c>
      <c r="B122" s="2" t="s">
        <v>8</v>
      </c>
      <c r="C122" s="2" t="s">
        <v>9</v>
      </c>
      <c r="D122" s="2">
        <v>36.2</v>
      </c>
      <c r="E122" s="2">
        <v>17.2</v>
      </c>
      <c r="F122" s="2">
        <v>187.0</v>
      </c>
      <c r="G122" s="2">
        <v>3150.0</v>
      </c>
      <c r="H122" s="2" t="s">
        <v>11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3">
        <v>122.0</v>
      </c>
      <c r="B123" s="3" t="s">
        <v>8</v>
      </c>
      <c r="C123" s="3" t="s">
        <v>9</v>
      </c>
      <c r="D123" s="3">
        <v>37.7</v>
      </c>
      <c r="E123" s="3">
        <v>19.8</v>
      </c>
      <c r="F123" s="3">
        <v>198.0</v>
      </c>
      <c r="G123" s="3">
        <v>3500.0</v>
      </c>
      <c r="H123" s="3" t="s">
        <v>10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2">
        <v>123.0</v>
      </c>
      <c r="B124" s="2" t="s">
        <v>8</v>
      </c>
      <c r="C124" s="2" t="s">
        <v>9</v>
      </c>
      <c r="D124" s="2">
        <v>40.2</v>
      </c>
      <c r="E124" s="2">
        <v>17.0</v>
      </c>
      <c r="F124" s="2">
        <v>176.0</v>
      </c>
      <c r="G124" s="2">
        <v>3450.0</v>
      </c>
      <c r="H124" s="2" t="s">
        <v>11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3">
        <v>124.0</v>
      </c>
      <c r="B125" s="3" t="s">
        <v>8</v>
      </c>
      <c r="C125" s="3" t="s">
        <v>9</v>
      </c>
      <c r="D125" s="3">
        <v>41.4</v>
      </c>
      <c r="E125" s="3">
        <v>18.5</v>
      </c>
      <c r="F125" s="3">
        <v>202.0</v>
      </c>
      <c r="G125" s="3">
        <v>3875.0</v>
      </c>
      <c r="H125" s="3" t="s">
        <v>10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2">
        <v>125.0</v>
      </c>
      <c r="B126" s="2" t="s">
        <v>8</v>
      </c>
      <c r="C126" s="2" t="s">
        <v>9</v>
      </c>
      <c r="D126" s="2">
        <v>35.2</v>
      </c>
      <c r="E126" s="2">
        <v>15.9</v>
      </c>
      <c r="F126" s="2">
        <v>186.0</v>
      </c>
      <c r="G126" s="2">
        <v>3050.0</v>
      </c>
      <c r="H126" s="2" t="s">
        <v>11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3">
        <v>126.0</v>
      </c>
      <c r="B127" s="3" t="s">
        <v>8</v>
      </c>
      <c r="C127" s="3" t="s">
        <v>9</v>
      </c>
      <c r="D127" s="3">
        <v>40.6</v>
      </c>
      <c r="E127" s="3">
        <v>19.0</v>
      </c>
      <c r="F127" s="3">
        <v>199.0</v>
      </c>
      <c r="G127" s="3">
        <v>4000.0</v>
      </c>
      <c r="H127" s="3" t="s">
        <v>10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2">
        <v>127.0</v>
      </c>
      <c r="B128" s="2" t="s">
        <v>8</v>
      </c>
      <c r="C128" s="2" t="s">
        <v>9</v>
      </c>
      <c r="D128" s="2">
        <v>38.8</v>
      </c>
      <c r="E128" s="2">
        <v>17.6</v>
      </c>
      <c r="F128" s="2">
        <v>191.0</v>
      </c>
      <c r="G128" s="2">
        <v>3275.0</v>
      </c>
      <c r="H128" s="2" t="s">
        <v>11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3">
        <v>128.0</v>
      </c>
      <c r="B129" s="3" t="s">
        <v>8</v>
      </c>
      <c r="C129" s="3" t="s">
        <v>9</v>
      </c>
      <c r="D129" s="3">
        <v>41.5</v>
      </c>
      <c r="E129" s="3">
        <v>18.3</v>
      </c>
      <c r="F129" s="3">
        <v>195.0</v>
      </c>
      <c r="G129" s="3">
        <v>4300.0</v>
      </c>
      <c r="H129" s="3" t="s">
        <v>10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2">
        <v>129.0</v>
      </c>
      <c r="B130" s="2" t="s">
        <v>8</v>
      </c>
      <c r="C130" s="2" t="s">
        <v>9</v>
      </c>
      <c r="D130" s="2">
        <v>39.0</v>
      </c>
      <c r="E130" s="2">
        <v>17.1</v>
      </c>
      <c r="F130" s="2">
        <v>191.0</v>
      </c>
      <c r="G130" s="2">
        <v>3050.0</v>
      </c>
      <c r="H130" s="2" t="s">
        <v>11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3">
        <v>130.0</v>
      </c>
      <c r="B131" s="3" t="s">
        <v>8</v>
      </c>
      <c r="C131" s="3" t="s">
        <v>9</v>
      </c>
      <c r="D131" s="3">
        <v>44.1</v>
      </c>
      <c r="E131" s="3">
        <v>18.0</v>
      </c>
      <c r="F131" s="3">
        <v>210.0</v>
      </c>
      <c r="G131" s="3">
        <v>4000.0</v>
      </c>
      <c r="H131" s="3" t="s">
        <v>10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2">
        <v>131.0</v>
      </c>
      <c r="B132" s="2" t="s">
        <v>8</v>
      </c>
      <c r="C132" s="2" t="s">
        <v>9</v>
      </c>
      <c r="D132" s="2">
        <v>38.5</v>
      </c>
      <c r="E132" s="2">
        <v>17.9</v>
      </c>
      <c r="F132" s="2">
        <v>190.0</v>
      </c>
      <c r="G132" s="2">
        <v>3325.0</v>
      </c>
      <c r="H132" s="2" t="s">
        <v>11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3">
        <v>132.0</v>
      </c>
      <c r="B133" s="3" t="s">
        <v>8</v>
      </c>
      <c r="C133" s="3" t="s">
        <v>9</v>
      </c>
      <c r="D133" s="3">
        <v>43.1</v>
      </c>
      <c r="E133" s="3">
        <v>19.2</v>
      </c>
      <c r="F133" s="3">
        <v>197.0</v>
      </c>
      <c r="G133" s="3">
        <v>3500.0</v>
      </c>
      <c r="H133" s="3" t="s">
        <v>10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2">
        <v>133.0</v>
      </c>
      <c r="B134" s="2" t="s">
        <v>8</v>
      </c>
      <c r="C134" s="2" t="s">
        <v>14</v>
      </c>
      <c r="D134" s="2">
        <v>36.8</v>
      </c>
      <c r="E134" s="2">
        <v>18.5</v>
      </c>
      <c r="F134" s="2">
        <v>193.0</v>
      </c>
      <c r="G134" s="2">
        <v>3500.0</v>
      </c>
      <c r="H134" s="2" t="s">
        <v>11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3">
        <v>134.0</v>
      </c>
      <c r="B135" s="3" t="s">
        <v>8</v>
      </c>
      <c r="C135" s="3" t="s">
        <v>14</v>
      </c>
      <c r="D135" s="3">
        <v>37.5</v>
      </c>
      <c r="E135" s="3">
        <v>18.5</v>
      </c>
      <c r="F135" s="3">
        <v>199.0</v>
      </c>
      <c r="G135" s="3">
        <v>4475.0</v>
      </c>
      <c r="H135" s="3" t="s">
        <v>10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2">
        <v>135.0</v>
      </c>
      <c r="B136" s="2" t="s">
        <v>8</v>
      </c>
      <c r="C136" s="2" t="s">
        <v>14</v>
      </c>
      <c r="D136" s="2">
        <v>38.1</v>
      </c>
      <c r="E136" s="2">
        <v>17.6</v>
      </c>
      <c r="F136" s="2">
        <v>187.0</v>
      </c>
      <c r="G136" s="2">
        <v>3425.0</v>
      </c>
      <c r="H136" s="2" t="s">
        <v>11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3">
        <v>136.0</v>
      </c>
      <c r="B137" s="3" t="s">
        <v>8</v>
      </c>
      <c r="C137" s="3" t="s">
        <v>14</v>
      </c>
      <c r="D137" s="3">
        <v>41.1</v>
      </c>
      <c r="E137" s="3">
        <v>17.5</v>
      </c>
      <c r="F137" s="3">
        <v>190.0</v>
      </c>
      <c r="G137" s="3">
        <v>3900.0</v>
      </c>
      <c r="H137" s="3" t="s">
        <v>10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2">
        <v>137.0</v>
      </c>
      <c r="B138" s="2" t="s">
        <v>8</v>
      </c>
      <c r="C138" s="2" t="s">
        <v>14</v>
      </c>
      <c r="D138" s="2">
        <v>35.6</v>
      </c>
      <c r="E138" s="2">
        <v>17.5</v>
      </c>
      <c r="F138" s="2">
        <v>191.0</v>
      </c>
      <c r="G138" s="2">
        <v>3175.0</v>
      </c>
      <c r="H138" s="2" t="s">
        <v>11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3">
        <v>138.0</v>
      </c>
      <c r="B139" s="3" t="s">
        <v>8</v>
      </c>
      <c r="C139" s="3" t="s">
        <v>14</v>
      </c>
      <c r="D139" s="3">
        <v>40.2</v>
      </c>
      <c r="E139" s="3">
        <v>20.1</v>
      </c>
      <c r="F139" s="3">
        <v>200.0</v>
      </c>
      <c r="G139" s="3">
        <v>3975.0</v>
      </c>
      <c r="H139" s="3" t="s">
        <v>10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2">
        <v>139.0</v>
      </c>
      <c r="B140" s="2" t="s">
        <v>8</v>
      </c>
      <c r="C140" s="2" t="s">
        <v>14</v>
      </c>
      <c r="D140" s="2">
        <v>37.0</v>
      </c>
      <c r="E140" s="2">
        <v>16.5</v>
      </c>
      <c r="F140" s="2">
        <v>185.0</v>
      </c>
      <c r="G140" s="2">
        <v>3400.0</v>
      </c>
      <c r="H140" s="2" t="s">
        <v>11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3">
        <v>140.0</v>
      </c>
      <c r="B141" s="3" t="s">
        <v>8</v>
      </c>
      <c r="C141" s="3" t="s">
        <v>14</v>
      </c>
      <c r="D141" s="3">
        <v>39.7</v>
      </c>
      <c r="E141" s="3">
        <v>17.9</v>
      </c>
      <c r="F141" s="3">
        <v>193.0</v>
      </c>
      <c r="G141" s="3">
        <v>4250.0</v>
      </c>
      <c r="H141" s="3" t="s">
        <v>10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2">
        <v>141.0</v>
      </c>
      <c r="B142" s="2" t="s">
        <v>8</v>
      </c>
      <c r="C142" s="2" t="s">
        <v>14</v>
      </c>
      <c r="D142" s="2">
        <v>40.2</v>
      </c>
      <c r="E142" s="2">
        <v>17.1</v>
      </c>
      <c r="F142" s="2">
        <v>193.0</v>
      </c>
      <c r="G142" s="2">
        <v>3400.0</v>
      </c>
      <c r="H142" s="2" t="s">
        <v>11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3">
        <v>142.0</v>
      </c>
      <c r="B143" s="3" t="s">
        <v>8</v>
      </c>
      <c r="C143" s="3" t="s">
        <v>14</v>
      </c>
      <c r="D143" s="3">
        <v>40.6</v>
      </c>
      <c r="E143" s="3">
        <v>17.2</v>
      </c>
      <c r="F143" s="3">
        <v>187.0</v>
      </c>
      <c r="G143" s="3">
        <v>3475.0</v>
      </c>
      <c r="H143" s="3" t="s">
        <v>10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2">
        <v>143.0</v>
      </c>
      <c r="B144" s="2" t="s">
        <v>8</v>
      </c>
      <c r="C144" s="2" t="s">
        <v>14</v>
      </c>
      <c r="D144" s="2">
        <v>32.1</v>
      </c>
      <c r="E144" s="2">
        <v>15.5</v>
      </c>
      <c r="F144" s="2">
        <v>188.0</v>
      </c>
      <c r="G144" s="2">
        <v>3050.0</v>
      </c>
      <c r="H144" s="2" t="s">
        <v>11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3">
        <v>144.0</v>
      </c>
      <c r="B145" s="3" t="s">
        <v>8</v>
      </c>
      <c r="C145" s="3" t="s">
        <v>14</v>
      </c>
      <c r="D145" s="3">
        <v>40.7</v>
      </c>
      <c r="E145" s="3">
        <v>17.0</v>
      </c>
      <c r="F145" s="3">
        <v>190.0</v>
      </c>
      <c r="G145" s="3">
        <v>3725.0</v>
      </c>
      <c r="H145" s="3" t="s">
        <v>10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2">
        <v>145.0</v>
      </c>
      <c r="B146" s="2" t="s">
        <v>8</v>
      </c>
      <c r="C146" s="2" t="s">
        <v>14</v>
      </c>
      <c r="D146" s="2">
        <v>37.3</v>
      </c>
      <c r="E146" s="2">
        <v>16.8</v>
      </c>
      <c r="F146" s="2">
        <v>192.0</v>
      </c>
      <c r="G146" s="2">
        <v>3000.0</v>
      </c>
      <c r="H146" s="2" t="s">
        <v>11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3">
        <v>146.0</v>
      </c>
      <c r="B147" s="3" t="s">
        <v>8</v>
      </c>
      <c r="C147" s="3" t="s">
        <v>14</v>
      </c>
      <c r="D147" s="3">
        <v>39.0</v>
      </c>
      <c r="E147" s="3">
        <v>18.7</v>
      </c>
      <c r="F147" s="3">
        <v>185.0</v>
      </c>
      <c r="G147" s="3">
        <v>3650.0</v>
      </c>
      <c r="H147" s="3" t="s">
        <v>10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2">
        <v>147.0</v>
      </c>
      <c r="B148" s="2" t="s">
        <v>8</v>
      </c>
      <c r="C148" s="2" t="s">
        <v>14</v>
      </c>
      <c r="D148" s="2">
        <v>39.2</v>
      </c>
      <c r="E148" s="2">
        <v>18.6</v>
      </c>
      <c r="F148" s="2">
        <v>190.0</v>
      </c>
      <c r="G148" s="2">
        <v>4250.0</v>
      </c>
      <c r="H148" s="2" t="s">
        <v>10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3">
        <v>148.0</v>
      </c>
      <c r="B149" s="3" t="s">
        <v>8</v>
      </c>
      <c r="C149" s="3" t="s">
        <v>14</v>
      </c>
      <c r="D149" s="3">
        <v>36.6</v>
      </c>
      <c r="E149" s="3">
        <v>18.4</v>
      </c>
      <c r="F149" s="3">
        <v>184.0</v>
      </c>
      <c r="G149" s="3">
        <v>3475.0</v>
      </c>
      <c r="H149" s="3" t="s">
        <v>11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2">
        <v>149.0</v>
      </c>
      <c r="B150" s="2" t="s">
        <v>8</v>
      </c>
      <c r="C150" s="2" t="s">
        <v>14</v>
      </c>
      <c r="D150" s="2">
        <v>36.0</v>
      </c>
      <c r="E150" s="2">
        <v>17.8</v>
      </c>
      <c r="F150" s="2">
        <v>195.0</v>
      </c>
      <c r="G150" s="2">
        <v>3450.0</v>
      </c>
      <c r="H150" s="2" t="s">
        <v>11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3">
        <v>150.0</v>
      </c>
      <c r="B151" s="3" t="s">
        <v>8</v>
      </c>
      <c r="C151" s="3" t="s">
        <v>14</v>
      </c>
      <c r="D151" s="3">
        <v>37.8</v>
      </c>
      <c r="E151" s="3">
        <v>18.1</v>
      </c>
      <c r="F151" s="3">
        <v>193.0</v>
      </c>
      <c r="G151" s="3">
        <v>3750.0</v>
      </c>
      <c r="H151" s="3" t="s">
        <v>10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2">
        <v>151.0</v>
      </c>
      <c r="B152" s="2" t="s">
        <v>8</v>
      </c>
      <c r="C152" s="2" t="s">
        <v>14</v>
      </c>
      <c r="D152" s="2">
        <v>36.0</v>
      </c>
      <c r="E152" s="2">
        <v>17.1</v>
      </c>
      <c r="F152" s="2">
        <v>187.0</v>
      </c>
      <c r="G152" s="2">
        <v>3700.0</v>
      </c>
      <c r="H152" s="2" t="s">
        <v>11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3">
        <v>152.0</v>
      </c>
      <c r="B153" s="3" t="s">
        <v>8</v>
      </c>
      <c r="C153" s="3" t="s">
        <v>14</v>
      </c>
      <c r="D153" s="3">
        <v>41.5</v>
      </c>
      <c r="E153" s="3">
        <v>18.5</v>
      </c>
      <c r="F153" s="3">
        <v>201.0</v>
      </c>
      <c r="G153" s="3">
        <v>4000.0</v>
      </c>
      <c r="H153" s="3" t="s">
        <v>10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2">
        <v>153.0</v>
      </c>
      <c r="B154" s="2" t="s">
        <v>15</v>
      </c>
      <c r="C154" s="2" t="s">
        <v>14</v>
      </c>
      <c r="D154" s="2">
        <v>46.5</v>
      </c>
      <c r="E154" s="2">
        <v>17.9</v>
      </c>
      <c r="F154" s="2">
        <v>192.0</v>
      </c>
      <c r="G154" s="2">
        <v>3500.0</v>
      </c>
      <c r="H154" s="2" t="s">
        <v>11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3">
        <v>154.0</v>
      </c>
      <c r="B155" s="3" t="s">
        <v>15</v>
      </c>
      <c r="C155" s="3" t="s">
        <v>14</v>
      </c>
      <c r="D155" s="3">
        <v>50.0</v>
      </c>
      <c r="E155" s="3">
        <v>19.5</v>
      </c>
      <c r="F155" s="3">
        <v>196.0</v>
      </c>
      <c r="G155" s="3">
        <v>3900.0</v>
      </c>
      <c r="H155" s="3" t="s">
        <v>10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2">
        <v>155.0</v>
      </c>
      <c r="B156" s="2" t="s">
        <v>15</v>
      </c>
      <c r="C156" s="2" t="s">
        <v>14</v>
      </c>
      <c r="D156" s="2">
        <v>51.3</v>
      </c>
      <c r="E156" s="2">
        <v>19.2</v>
      </c>
      <c r="F156" s="2">
        <v>193.0</v>
      </c>
      <c r="G156" s="2">
        <v>3650.0</v>
      </c>
      <c r="H156" s="2" t="s">
        <v>10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3">
        <v>156.0</v>
      </c>
      <c r="B157" s="3" t="s">
        <v>15</v>
      </c>
      <c r="C157" s="3" t="s">
        <v>14</v>
      </c>
      <c r="D157" s="3">
        <v>45.4</v>
      </c>
      <c r="E157" s="3">
        <v>18.7</v>
      </c>
      <c r="F157" s="3">
        <v>188.0</v>
      </c>
      <c r="G157" s="3">
        <v>3525.0</v>
      </c>
      <c r="H157" s="3" t="s">
        <v>11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2">
        <v>157.0</v>
      </c>
      <c r="B158" s="2" t="s">
        <v>15</v>
      </c>
      <c r="C158" s="2" t="s">
        <v>14</v>
      </c>
      <c r="D158" s="2">
        <v>52.7</v>
      </c>
      <c r="E158" s="2">
        <v>19.8</v>
      </c>
      <c r="F158" s="2">
        <v>197.0</v>
      </c>
      <c r="G158" s="2">
        <v>3725.0</v>
      </c>
      <c r="H158" s="2" t="s">
        <v>10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3">
        <v>158.0</v>
      </c>
      <c r="B159" s="3" t="s">
        <v>15</v>
      </c>
      <c r="C159" s="3" t="s">
        <v>14</v>
      </c>
      <c r="D159" s="3">
        <v>45.2</v>
      </c>
      <c r="E159" s="3">
        <v>17.8</v>
      </c>
      <c r="F159" s="3">
        <v>198.0</v>
      </c>
      <c r="G159" s="3">
        <v>3950.0</v>
      </c>
      <c r="H159" s="3" t="s">
        <v>11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2">
        <v>159.0</v>
      </c>
      <c r="B160" s="2" t="s">
        <v>15</v>
      </c>
      <c r="C160" s="2" t="s">
        <v>14</v>
      </c>
      <c r="D160" s="2">
        <v>46.1</v>
      </c>
      <c r="E160" s="2">
        <v>18.2</v>
      </c>
      <c r="F160" s="2">
        <v>178.0</v>
      </c>
      <c r="G160" s="2">
        <v>3250.0</v>
      </c>
      <c r="H160" s="2" t="s">
        <v>11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3">
        <v>160.0</v>
      </c>
      <c r="B161" s="3" t="s">
        <v>15</v>
      </c>
      <c r="C161" s="3" t="s">
        <v>14</v>
      </c>
      <c r="D161" s="3">
        <v>51.3</v>
      </c>
      <c r="E161" s="3">
        <v>18.2</v>
      </c>
      <c r="F161" s="3">
        <v>197.0</v>
      </c>
      <c r="G161" s="3">
        <v>3750.0</v>
      </c>
      <c r="H161" s="3" t="s">
        <v>10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2">
        <v>161.0</v>
      </c>
      <c r="B162" s="2" t="s">
        <v>15</v>
      </c>
      <c r="C162" s="2" t="s">
        <v>14</v>
      </c>
      <c r="D162" s="2">
        <v>46.0</v>
      </c>
      <c r="E162" s="2">
        <v>18.9</v>
      </c>
      <c r="F162" s="2">
        <v>195.0</v>
      </c>
      <c r="G162" s="2">
        <v>4150.0</v>
      </c>
      <c r="H162" s="2" t="s">
        <v>11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3">
        <v>162.0</v>
      </c>
      <c r="B163" s="3" t="s">
        <v>15</v>
      </c>
      <c r="C163" s="3" t="s">
        <v>14</v>
      </c>
      <c r="D163" s="3">
        <v>51.3</v>
      </c>
      <c r="E163" s="3">
        <v>19.9</v>
      </c>
      <c r="F163" s="3">
        <v>198.0</v>
      </c>
      <c r="G163" s="3">
        <v>3700.0</v>
      </c>
      <c r="H163" s="3" t="s">
        <v>10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2">
        <v>163.0</v>
      </c>
      <c r="B164" s="2" t="s">
        <v>15</v>
      </c>
      <c r="C164" s="2" t="s">
        <v>14</v>
      </c>
      <c r="D164" s="2">
        <v>46.6</v>
      </c>
      <c r="E164" s="2">
        <v>17.8</v>
      </c>
      <c r="F164" s="2">
        <v>193.0</v>
      </c>
      <c r="G164" s="2">
        <v>3800.0</v>
      </c>
      <c r="H164" s="2" t="s">
        <v>11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3">
        <v>164.0</v>
      </c>
      <c r="B165" s="3" t="s">
        <v>15</v>
      </c>
      <c r="C165" s="3" t="s">
        <v>14</v>
      </c>
      <c r="D165" s="3">
        <v>51.7</v>
      </c>
      <c r="E165" s="3">
        <v>20.3</v>
      </c>
      <c r="F165" s="3">
        <v>194.0</v>
      </c>
      <c r="G165" s="3">
        <v>3775.0</v>
      </c>
      <c r="H165" s="3" t="s">
        <v>10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2">
        <v>165.0</v>
      </c>
      <c r="B166" s="2" t="s">
        <v>15</v>
      </c>
      <c r="C166" s="2" t="s">
        <v>14</v>
      </c>
      <c r="D166" s="2">
        <v>47.0</v>
      </c>
      <c r="E166" s="2">
        <v>17.3</v>
      </c>
      <c r="F166" s="2">
        <v>185.0</v>
      </c>
      <c r="G166" s="2">
        <v>3700.0</v>
      </c>
      <c r="H166" s="2" t="s">
        <v>11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3">
        <v>166.0</v>
      </c>
      <c r="B167" s="3" t="s">
        <v>15</v>
      </c>
      <c r="C167" s="3" t="s">
        <v>14</v>
      </c>
      <c r="D167" s="3">
        <v>52.0</v>
      </c>
      <c r="E167" s="3">
        <v>18.1</v>
      </c>
      <c r="F167" s="3">
        <v>201.0</v>
      </c>
      <c r="G167" s="3">
        <v>4050.0</v>
      </c>
      <c r="H167" s="3" t="s">
        <v>10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2">
        <v>167.0</v>
      </c>
      <c r="B168" s="2" t="s">
        <v>15</v>
      </c>
      <c r="C168" s="2" t="s">
        <v>14</v>
      </c>
      <c r="D168" s="2">
        <v>45.9</v>
      </c>
      <c r="E168" s="2">
        <v>17.1</v>
      </c>
      <c r="F168" s="2">
        <v>190.0</v>
      </c>
      <c r="G168" s="2">
        <v>3575.0</v>
      </c>
      <c r="H168" s="2" t="s">
        <v>11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3">
        <v>168.0</v>
      </c>
      <c r="B169" s="3" t="s">
        <v>15</v>
      </c>
      <c r="C169" s="3" t="s">
        <v>14</v>
      </c>
      <c r="D169" s="3">
        <v>50.5</v>
      </c>
      <c r="E169" s="3">
        <v>19.6</v>
      </c>
      <c r="F169" s="3">
        <v>201.0</v>
      </c>
      <c r="G169" s="3">
        <v>4050.0</v>
      </c>
      <c r="H169" s="3" t="s">
        <v>10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2">
        <v>169.0</v>
      </c>
      <c r="B170" s="2" t="s">
        <v>15</v>
      </c>
      <c r="C170" s="2" t="s">
        <v>14</v>
      </c>
      <c r="D170" s="2">
        <v>50.3</v>
      </c>
      <c r="E170" s="2">
        <v>20.0</v>
      </c>
      <c r="F170" s="2">
        <v>197.0</v>
      </c>
      <c r="G170" s="2">
        <v>3300.0</v>
      </c>
      <c r="H170" s="2" t="s">
        <v>10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3">
        <v>170.0</v>
      </c>
      <c r="B171" s="3" t="s">
        <v>15</v>
      </c>
      <c r="C171" s="3" t="s">
        <v>14</v>
      </c>
      <c r="D171" s="3">
        <v>58.0</v>
      </c>
      <c r="E171" s="3">
        <v>17.8</v>
      </c>
      <c r="F171" s="3">
        <v>181.0</v>
      </c>
      <c r="G171" s="3">
        <v>3700.0</v>
      </c>
      <c r="H171" s="3" t="s">
        <v>11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2">
        <v>171.0</v>
      </c>
      <c r="B172" s="2" t="s">
        <v>15</v>
      </c>
      <c r="C172" s="2" t="s">
        <v>14</v>
      </c>
      <c r="D172" s="2">
        <v>46.4</v>
      </c>
      <c r="E172" s="2">
        <v>18.6</v>
      </c>
      <c r="F172" s="2">
        <v>190.0</v>
      </c>
      <c r="G172" s="2">
        <v>3450.0</v>
      </c>
      <c r="H172" s="2" t="s">
        <v>11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3">
        <v>172.0</v>
      </c>
      <c r="B173" s="3" t="s">
        <v>15</v>
      </c>
      <c r="C173" s="3" t="s">
        <v>14</v>
      </c>
      <c r="D173" s="3">
        <v>49.2</v>
      </c>
      <c r="E173" s="3">
        <v>18.2</v>
      </c>
      <c r="F173" s="3">
        <v>195.0</v>
      </c>
      <c r="G173" s="3">
        <v>4400.0</v>
      </c>
      <c r="H173" s="3" t="s">
        <v>10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2">
        <v>173.0</v>
      </c>
      <c r="B174" s="2" t="s">
        <v>15</v>
      </c>
      <c r="C174" s="2" t="s">
        <v>14</v>
      </c>
      <c r="D174" s="2">
        <v>42.4</v>
      </c>
      <c r="E174" s="2">
        <v>17.3</v>
      </c>
      <c r="F174" s="2">
        <v>181.0</v>
      </c>
      <c r="G174" s="2">
        <v>3600.0</v>
      </c>
      <c r="H174" s="2" t="s">
        <v>11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3">
        <v>174.0</v>
      </c>
      <c r="B175" s="3" t="s">
        <v>15</v>
      </c>
      <c r="C175" s="3" t="s">
        <v>14</v>
      </c>
      <c r="D175" s="3">
        <v>48.5</v>
      </c>
      <c r="E175" s="3">
        <v>17.5</v>
      </c>
      <c r="F175" s="3">
        <v>191.0</v>
      </c>
      <c r="G175" s="3">
        <v>3400.0</v>
      </c>
      <c r="H175" s="3" t="s">
        <v>10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2">
        <v>175.0</v>
      </c>
      <c r="B176" s="2" t="s">
        <v>15</v>
      </c>
      <c r="C176" s="2" t="s">
        <v>14</v>
      </c>
      <c r="D176" s="2">
        <v>43.2</v>
      </c>
      <c r="E176" s="2">
        <v>16.6</v>
      </c>
      <c r="F176" s="2">
        <v>187.0</v>
      </c>
      <c r="G176" s="2">
        <v>2900.0</v>
      </c>
      <c r="H176" s="2" t="s">
        <v>11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3">
        <v>176.0</v>
      </c>
      <c r="B177" s="3" t="s">
        <v>15</v>
      </c>
      <c r="C177" s="3" t="s">
        <v>14</v>
      </c>
      <c r="D177" s="3">
        <v>50.6</v>
      </c>
      <c r="E177" s="3">
        <v>19.4</v>
      </c>
      <c r="F177" s="3">
        <v>193.0</v>
      </c>
      <c r="G177" s="3">
        <v>3800.0</v>
      </c>
      <c r="H177" s="3" t="s">
        <v>10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2">
        <v>177.0</v>
      </c>
      <c r="B178" s="2" t="s">
        <v>15</v>
      </c>
      <c r="C178" s="2" t="s">
        <v>14</v>
      </c>
      <c r="D178" s="2">
        <v>46.7</v>
      </c>
      <c r="E178" s="2">
        <v>17.9</v>
      </c>
      <c r="F178" s="2">
        <v>195.0</v>
      </c>
      <c r="G178" s="2">
        <v>3300.0</v>
      </c>
      <c r="H178" s="2" t="s">
        <v>11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3">
        <v>178.0</v>
      </c>
      <c r="B179" s="3" t="s">
        <v>15</v>
      </c>
      <c r="C179" s="3" t="s">
        <v>14</v>
      </c>
      <c r="D179" s="3">
        <v>52.0</v>
      </c>
      <c r="E179" s="3">
        <v>19.0</v>
      </c>
      <c r="F179" s="3">
        <v>197.0</v>
      </c>
      <c r="G179" s="3">
        <v>4150.0</v>
      </c>
      <c r="H179" s="3" t="s">
        <v>10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2">
        <v>179.0</v>
      </c>
      <c r="B180" s="2" t="s">
        <v>15</v>
      </c>
      <c r="C180" s="2" t="s">
        <v>14</v>
      </c>
      <c r="D180" s="2">
        <v>50.5</v>
      </c>
      <c r="E180" s="2">
        <v>18.4</v>
      </c>
      <c r="F180" s="2">
        <v>200.0</v>
      </c>
      <c r="G180" s="2">
        <v>3400.0</v>
      </c>
      <c r="H180" s="2" t="s">
        <v>11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3">
        <v>180.0</v>
      </c>
      <c r="B181" s="3" t="s">
        <v>15</v>
      </c>
      <c r="C181" s="3" t="s">
        <v>14</v>
      </c>
      <c r="D181" s="3">
        <v>49.5</v>
      </c>
      <c r="E181" s="3">
        <v>19.0</v>
      </c>
      <c r="F181" s="3">
        <v>200.0</v>
      </c>
      <c r="G181" s="3">
        <v>3800.0</v>
      </c>
      <c r="H181" s="3" t="s">
        <v>10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2">
        <v>181.0</v>
      </c>
      <c r="B182" s="2" t="s">
        <v>15</v>
      </c>
      <c r="C182" s="2" t="s">
        <v>14</v>
      </c>
      <c r="D182" s="2">
        <v>46.4</v>
      </c>
      <c r="E182" s="2">
        <v>17.8</v>
      </c>
      <c r="F182" s="2">
        <v>191.0</v>
      </c>
      <c r="G182" s="2">
        <v>3700.0</v>
      </c>
      <c r="H182" s="2" t="s">
        <v>11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3">
        <v>182.0</v>
      </c>
      <c r="B183" s="3" t="s">
        <v>15</v>
      </c>
      <c r="C183" s="3" t="s">
        <v>14</v>
      </c>
      <c r="D183" s="3">
        <v>52.8</v>
      </c>
      <c r="E183" s="3">
        <v>20.0</v>
      </c>
      <c r="F183" s="3">
        <v>205.0</v>
      </c>
      <c r="G183" s="3">
        <v>4550.0</v>
      </c>
      <c r="H183" s="3" t="s">
        <v>10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2">
        <v>183.0</v>
      </c>
      <c r="B184" s="2" t="s">
        <v>15</v>
      </c>
      <c r="C184" s="2" t="s">
        <v>14</v>
      </c>
      <c r="D184" s="2">
        <v>40.9</v>
      </c>
      <c r="E184" s="2">
        <v>16.6</v>
      </c>
      <c r="F184" s="2">
        <v>187.0</v>
      </c>
      <c r="G184" s="2">
        <v>3200.0</v>
      </c>
      <c r="H184" s="2" t="s">
        <v>11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3">
        <v>184.0</v>
      </c>
      <c r="B185" s="3" t="s">
        <v>15</v>
      </c>
      <c r="C185" s="3" t="s">
        <v>14</v>
      </c>
      <c r="D185" s="3">
        <v>54.2</v>
      </c>
      <c r="E185" s="3">
        <v>20.8</v>
      </c>
      <c r="F185" s="3">
        <v>201.0</v>
      </c>
      <c r="G185" s="3">
        <v>4300.0</v>
      </c>
      <c r="H185" s="3" t="s">
        <v>10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2">
        <v>185.0</v>
      </c>
      <c r="B186" s="2" t="s">
        <v>15</v>
      </c>
      <c r="C186" s="2" t="s">
        <v>14</v>
      </c>
      <c r="D186" s="2">
        <v>42.5</v>
      </c>
      <c r="E186" s="2">
        <v>16.7</v>
      </c>
      <c r="F186" s="2">
        <v>187.0</v>
      </c>
      <c r="G186" s="2">
        <v>3350.0</v>
      </c>
      <c r="H186" s="2" t="s">
        <v>11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3">
        <v>186.0</v>
      </c>
      <c r="B187" s="3" t="s">
        <v>15</v>
      </c>
      <c r="C187" s="3" t="s">
        <v>14</v>
      </c>
      <c r="D187" s="3">
        <v>51.0</v>
      </c>
      <c r="E187" s="3">
        <v>18.8</v>
      </c>
      <c r="F187" s="3">
        <v>203.0</v>
      </c>
      <c r="G187" s="3">
        <v>4100.0</v>
      </c>
      <c r="H187" s="3" t="s">
        <v>10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2">
        <v>187.0</v>
      </c>
      <c r="B188" s="2" t="s">
        <v>15</v>
      </c>
      <c r="C188" s="2" t="s">
        <v>14</v>
      </c>
      <c r="D188" s="2">
        <v>49.7</v>
      </c>
      <c r="E188" s="2">
        <v>18.6</v>
      </c>
      <c r="F188" s="2">
        <v>195.0</v>
      </c>
      <c r="G188" s="2">
        <v>3600.0</v>
      </c>
      <c r="H188" s="2" t="s">
        <v>10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3">
        <v>188.0</v>
      </c>
      <c r="B189" s="3" t="s">
        <v>15</v>
      </c>
      <c r="C189" s="3" t="s">
        <v>14</v>
      </c>
      <c r="D189" s="3">
        <v>47.5</v>
      </c>
      <c r="E189" s="3">
        <v>16.8</v>
      </c>
      <c r="F189" s="3">
        <v>199.0</v>
      </c>
      <c r="G189" s="3">
        <v>3900.0</v>
      </c>
      <c r="H189" s="3" t="s">
        <v>11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2">
        <v>189.0</v>
      </c>
      <c r="B190" s="2" t="s">
        <v>15</v>
      </c>
      <c r="C190" s="2" t="s">
        <v>14</v>
      </c>
      <c r="D190" s="2">
        <v>47.6</v>
      </c>
      <c r="E190" s="2">
        <v>18.3</v>
      </c>
      <c r="F190" s="2">
        <v>195.0</v>
      </c>
      <c r="G190" s="2">
        <v>3850.0</v>
      </c>
      <c r="H190" s="2" t="s">
        <v>11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3">
        <v>190.0</v>
      </c>
      <c r="B191" s="3" t="s">
        <v>15</v>
      </c>
      <c r="C191" s="3" t="s">
        <v>14</v>
      </c>
      <c r="D191" s="3">
        <v>52.0</v>
      </c>
      <c r="E191" s="3">
        <v>20.7</v>
      </c>
      <c r="F191" s="3">
        <v>210.0</v>
      </c>
      <c r="G191" s="3">
        <v>4800.0</v>
      </c>
      <c r="H191" s="3" t="s">
        <v>10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2">
        <v>191.0</v>
      </c>
      <c r="B192" s="2" t="s">
        <v>15</v>
      </c>
      <c r="C192" s="2" t="s">
        <v>14</v>
      </c>
      <c r="D192" s="2">
        <v>46.9</v>
      </c>
      <c r="E192" s="2">
        <v>16.6</v>
      </c>
      <c r="F192" s="2">
        <v>192.0</v>
      </c>
      <c r="G192" s="2">
        <v>2700.0</v>
      </c>
      <c r="H192" s="2" t="s">
        <v>11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3">
        <v>192.0</v>
      </c>
      <c r="B193" s="3" t="s">
        <v>15</v>
      </c>
      <c r="C193" s="3" t="s">
        <v>14</v>
      </c>
      <c r="D193" s="3">
        <v>53.5</v>
      </c>
      <c r="E193" s="3">
        <v>19.9</v>
      </c>
      <c r="F193" s="3">
        <v>205.0</v>
      </c>
      <c r="G193" s="3">
        <v>4500.0</v>
      </c>
      <c r="H193" s="3" t="s">
        <v>10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2">
        <v>193.0</v>
      </c>
      <c r="B194" s="2" t="s">
        <v>15</v>
      </c>
      <c r="C194" s="2" t="s">
        <v>14</v>
      </c>
      <c r="D194" s="2">
        <v>49.0</v>
      </c>
      <c r="E194" s="2">
        <v>19.5</v>
      </c>
      <c r="F194" s="2">
        <v>210.0</v>
      </c>
      <c r="G194" s="2">
        <v>3950.0</v>
      </c>
      <c r="H194" s="2" t="s">
        <v>10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3">
        <v>194.0</v>
      </c>
      <c r="B195" s="3" t="s">
        <v>15</v>
      </c>
      <c r="C195" s="3" t="s">
        <v>14</v>
      </c>
      <c r="D195" s="3">
        <v>46.2</v>
      </c>
      <c r="E195" s="3">
        <v>17.5</v>
      </c>
      <c r="F195" s="3">
        <v>187.0</v>
      </c>
      <c r="G195" s="3">
        <v>3650.0</v>
      </c>
      <c r="H195" s="3" t="s">
        <v>11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2">
        <v>195.0</v>
      </c>
      <c r="B196" s="2" t="s">
        <v>15</v>
      </c>
      <c r="C196" s="2" t="s">
        <v>14</v>
      </c>
      <c r="D196" s="2">
        <v>50.9</v>
      </c>
      <c r="E196" s="2">
        <v>19.1</v>
      </c>
      <c r="F196" s="2">
        <v>196.0</v>
      </c>
      <c r="G196" s="2">
        <v>3550.0</v>
      </c>
      <c r="H196" s="2" t="s">
        <v>10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3">
        <v>196.0</v>
      </c>
      <c r="B197" s="3" t="s">
        <v>15</v>
      </c>
      <c r="C197" s="3" t="s">
        <v>14</v>
      </c>
      <c r="D197" s="3">
        <v>45.5</v>
      </c>
      <c r="E197" s="3">
        <v>17.0</v>
      </c>
      <c r="F197" s="3">
        <v>196.0</v>
      </c>
      <c r="G197" s="3">
        <v>3500.0</v>
      </c>
      <c r="H197" s="3" t="s">
        <v>11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2">
        <v>197.0</v>
      </c>
      <c r="B198" s="2" t="s">
        <v>15</v>
      </c>
      <c r="C198" s="2" t="s">
        <v>14</v>
      </c>
      <c r="D198" s="2">
        <v>50.9</v>
      </c>
      <c r="E198" s="2">
        <v>17.9</v>
      </c>
      <c r="F198" s="2">
        <v>196.0</v>
      </c>
      <c r="G198" s="2">
        <v>3675.0</v>
      </c>
      <c r="H198" s="2" t="s">
        <v>11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3">
        <v>198.0</v>
      </c>
      <c r="B199" s="3" t="s">
        <v>15</v>
      </c>
      <c r="C199" s="3" t="s">
        <v>14</v>
      </c>
      <c r="D199" s="3">
        <v>50.8</v>
      </c>
      <c r="E199" s="3">
        <v>18.5</v>
      </c>
      <c r="F199" s="3">
        <v>201.0</v>
      </c>
      <c r="G199" s="3">
        <v>4450.0</v>
      </c>
      <c r="H199" s="3" t="s">
        <v>10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2">
        <v>199.0</v>
      </c>
      <c r="B200" s="2" t="s">
        <v>15</v>
      </c>
      <c r="C200" s="2" t="s">
        <v>14</v>
      </c>
      <c r="D200" s="2">
        <v>50.1</v>
      </c>
      <c r="E200" s="2">
        <v>17.9</v>
      </c>
      <c r="F200" s="2">
        <v>190.0</v>
      </c>
      <c r="G200" s="2">
        <v>3400.0</v>
      </c>
      <c r="H200" s="2" t="s">
        <v>11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3">
        <v>200.0</v>
      </c>
      <c r="B201" s="3" t="s">
        <v>15</v>
      </c>
      <c r="C201" s="3" t="s">
        <v>14</v>
      </c>
      <c r="D201" s="3">
        <v>49.0</v>
      </c>
      <c r="E201" s="3">
        <v>19.6</v>
      </c>
      <c r="F201" s="3">
        <v>212.0</v>
      </c>
      <c r="G201" s="3">
        <v>4300.0</v>
      </c>
      <c r="H201" s="3" t="s">
        <v>10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2">
        <v>201.0</v>
      </c>
      <c r="B202" s="2" t="s">
        <v>15</v>
      </c>
      <c r="C202" s="2" t="s">
        <v>14</v>
      </c>
      <c r="D202" s="2">
        <v>51.5</v>
      </c>
      <c r="E202" s="2">
        <v>18.7</v>
      </c>
      <c r="F202" s="2">
        <v>187.0</v>
      </c>
      <c r="G202" s="2">
        <v>3250.0</v>
      </c>
      <c r="H202" s="2" t="s">
        <v>10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3">
        <v>202.0</v>
      </c>
      <c r="B203" s="3" t="s">
        <v>15</v>
      </c>
      <c r="C203" s="3" t="s">
        <v>14</v>
      </c>
      <c r="D203" s="3">
        <v>49.8</v>
      </c>
      <c r="E203" s="3">
        <v>17.3</v>
      </c>
      <c r="F203" s="3">
        <v>198.0</v>
      </c>
      <c r="G203" s="3">
        <v>3675.0</v>
      </c>
      <c r="H203" s="3" t="s">
        <v>11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2">
        <v>203.0</v>
      </c>
      <c r="B204" s="2" t="s">
        <v>15</v>
      </c>
      <c r="C204" s="2" t="s">
        <v>14</v>
      </c>
      <c r="D204" s="2">
        <v>48.1</v>
      </c>
      <c r="E204" s="2">
        <v>16.4</v>
      </c>
      <c r="F204" s="2">
        <v>199.0</v>
      </c>
      <c r="G204" s="2">
        <v>3325.0</v>
      </c>
      <c r="H204" s="2" t="s">
        <v>11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3">
        <v>204.0</v>
      </c>
      <c r="B205" s="3" t="s">
        <v>15</v>
      </c>
      <c r="C205" s="3" t="s">
        <v>14</v>
      </c>
      <c r="D205" s="3">
        <v>51.4</v>
      </c>
      <c r="E205" s="3">
        <v>19.0</v>
      </c>
      <c r="F205" s="3">
        <v>201.0</v>
      </c>
      <c r="G205" s="3">
        <v>3950.0</v>
      </c>
      <c r="H205" s="3" t="s">
        <v>10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2">
        <v>205.0</v>
      </c>
      <c r="B206" s="2" t="s">
        <v>15</v>
      </c>
      <c r="C206" s="2" t="s">
        <v>14</v>
      </c>
      <c r="D206" s="2">
        <v>45.7</v>
      </c>
      <c r="E206" s="2">
        <v>17.3</v>
      </c>
      <c r="F206" s="2">
        <v>193.0</v>
      </c>
      <c r="G206" s="2">
        <v>3600.0</v>
      </c>
      <c r="H206" s="2" t="s">
        <v>11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3">
        <v>206.0</v>
      </c>
      <c r="B207" s="3" t="s">
        <v>15</v>
      </c>
      <c r="C207" s="3" t="s">
        <v>14</v>
      </c>
      <c r="D207" s="3">
        <v>50.7</v>
      </c>
      <c r="E207" s="3">
        <v>19.7</v>
      </c>
      <c r="F207" s="3">
        <v>203.0</v>
      </c>
      <c r="G207" s="3">
        <v>4050.0</v>
      </c>
      <c r="H207" s="3" t="s">
        <v>10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2">
        <v>207.0</v>
      </c>
      <c r="B208" s="2" t="s">
        <v>15</v>
      </c>
      <c r="C208" s="2" t="s">
        <v>14</v>
      </c>
      <c r="D208" s="2">
        <v>42.5</v>
      </c>
      <c r="E208" s="2">
        <v>17.3</v>
      </c>
      <c r="F208" s="2">
        <v>187.0</v>
      </c>
      <c r="G208" s="2">
        <v>3350.0</v>
      </c>
      <c r="H208" s="2" t="s">
        <v>11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3">
        <v>208.0</v>
      </c>
      <c r="B209" s="3" t="s">
        <v>15</v>
      </c>
      <c r="C209" s="3" t="s">
        <v>14</v>
      </c>
      <c r="D209" s="3">
        <v>52.2</v>
      </c>
      <c r="E209" s="3">
        <v>18.8</v>
      </c>
      <c r="F209" s="3">
        <v>197.0</v>
      </c>
      <c r="G209" s="3">
        <v>3450.0</v>
      </c>
      <c r="H209" s="3" t="s">
        <v>10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2">
        <v>209.0</v>
      </c>
      <c r="B210" s="2" t="s">
        <v>15</v>
      </c>
      <c r="C210" s="2" t="s">
        <v>14</v>
      </c>
      <c r="D210" s="2">
        <v>45.2</v>
      </c>
      <c r="E210" s="2">
        <v>16.6</v>
      </c>
      <c r="F210" s="2">
        <v>191.0</v>
      </c>
      <c r="G210" s="2">
        <v>3250.0</v>
      </c>
      <c r="H210" s="2" t="s">
        <v>11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3">
        <v>210.0</v>
      </c>
      <c r="B211" s="3" t="s">
        <v>15</v>
      </c>
      <c r="C211" s="3" t="s">
        <v>14</v>
      </c>
      <c r="D211" s="3">
        <v>49.3</v>
      </c>
      <c r="E211" s="3">
        <v>19.9</v>
      </c>
      <c r="F211" s="3">
        <v>203.0</v>
      </c>
      <c r="G211" s="3">
        <v>4050.0</v>
      </c>
      <c r="H211" s="3" t="s">
        <v>10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2">
        <v>211.0</v>
      </c>
      <c r="B212" s="2" t="s">
        <v>15</v>
      </c>
      <c r="C212" s="2" t="s">
        <v>14</v>
      </c>
      <c r="D212" s="2">
        <v>50.2</v>
      </c>
      <c r="E212" s="2">
        <v>18.8</v>
      </c>
      <c r="F212" s="2">
        <v>202.0</v>
      </c>
      <c r="G212" s="2">
        <v>3800.0</v>
      </c>
      <c r="H212" s="2" t="s">
        <v>10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3">
        <v>212.0</v>
      </c>
      <c r="B213" s="3" t="s">
        <v>15</v>
      </c>
      <c r="C213" s="3" t="s">
        <v>14</v>
      </c>
      <c r="D213" s="3">
        <v>45.6</v>
      </c>
      <c r="E213" s="3">
        <v>19.4</v>
      </c>
      <c r="F213" s="3">
        <v>194.0</v>
      </c>
      <c r="G213" s="3">
        <v>3525.0</v>
      </c>
      <c r="H213" s="3" t="s">
        <v>11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2">
        <v>213.0</v>
      </c>
      <c r="B214" s="2" t="s">
        <v>15</v>
      </c>
      <c r="C214" s="2" t="s">
        <v>14</v>
      </c>
      <c r="D214" s="2">
        <v>51.9</v>
      </c>
      <c r="E214" s="2">
        <v>19.5</v>
      </c>
      <c r="F214" s="2">
        <v>206.0</v>
      </c>
      <c r="G214" s="2">
        <v>3950.0</v>
      </c>
      <c r="H214" s="2" t="s">
        <v>10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3">
        <v>214.0</v>
      </c>
      <c r="B215" s="3" t="s">
        <v>15</v>
      </c>
      <c r="C215" s="3" t="s">
        <v>14</v>
      </c>
      <c r="D215" s="3">
        <v>46.8</v>
      </c>
      <c r="E215" s="3">
        <v>16.5</v>
      </c>
      <c r="F215" s="3">
        <v>189.0</v>
      </c>
      <c r="G215" s="3">
        <v>3650.0</v>
      </c>
      <c r="H215" s="3" t="s">
        <v>11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2">
        <v>215.0</v>
      </c>
      <c r="B216" s="2" t="s">
        <v>15</v>
      </c>
      <c r="C216" s="2" t="s">
        <v>14</v>
      </c>
      <c r="D216" s="2">
        <v>45.7</v>
      </c>
      <c r="E216" s="2">
        <v>17.0</v>
      </c>
      <c r="F216" s="2">
        <v>195.0</v>
      </c>
      <c r="G216" s="2">
        <v>3650.0</v>
      </c>
      <c r="H216" s="2" t="s">
        <v>11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3">
        <v>216.0</v>
      </c>
      <c r="B217" s="3" t="s">
        <v>15</v>
      </c>
      <c r="C217" s="3" t="s">
        <v>14</v>
      </c>
      <c r="D217" s="3">
        <v>55.8</v>
      </c>
      <c r="E217" s="3">
        <v>19.8</v>
      </c>
      <c r="F217" s="3">
        <v>207.0</v>
      </c>
      <c r="G217" s="3">
        <v>4000.0</v>
      </c>
      <c r="H217" s="3" t="s">
        <v>10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2">
        <v>217.0</v>
      </c>
      <c r="B218" s="2" t="s">
        <v>15</v>
      </c>
      <c r="C218" s="2" t="s">
        <v>14</v>
      </c>
      <c r="D218" s="2">
        <v>43.5</v>
      </c>
      <c r="E218" s="2">
        <v>18.1</v>
      </c>
      <c r="F218" s="2">
        <v>202.0</v>
      </c>
      <c r="G218" s="2">
        <v>3400.0</v>
      </c>
      <c r="H218" s="2" t="s">
        <v>11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3">
        <v>218.0</v>
      </c>
      <c r="B219" s="3" t="s">
        <v>15</v>
      </c>
      <c r="C219" s="3" t="s">
        <v>14</v>
      </c>
      <c r="D219" s="3">
        <v>49.6</v>
      </c>
      <c r="E219" s="3">
        <v>18.2</v>
      </c>
      <c r="F219" s="3">
        <v>193.0</v>
      </c>
      <c r="G219" s="3">
        <v>3775.0</v>
      </c>
      <c r="H219" s="3" t="s">
        <v>10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2">
        <v>219.0</v>
      </c>
      <c r="B220" s="2" t="s">
        <v>15</v>
      </c>
      <c r="C220" s="2" t="s">
        <v>14</v>
      </c>
      <c r="D220" s="2">
        <v>50.8</v>
      </c>
      <c r="E220" s="2">
        <v>19.0</v>
      </c>
      <c r="F220" s="2">
        <v>210.0</v>
      </c>
      <c r="G220" s="2">
        <v>4100.0</v>
      </c>
      <c r="H220" s="2" t="s">
        <v>10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3">
        <v>220.0</v>
      </c>
      <c r="B221" s="3" t="s">
        <v>15</v>
      </c>
      <c r="C221" s="3" t="s">
        <v>14</v>
      </c>
      <c r="D221" s="3">
        <v>50.2</v>
      </c>
      <c r="E221" s="3">
        <v>18.7</v>
      </c>
      <c r="F221" s="3">
        <v>198.0</v>
      </c>
      <c r="G221" s="3">
        <v>3775.0</v>
      </c>
      <c r="H221" s="3" t="s">
        <v>11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2">
        <v>221.0</v>
      </c>
      <c r="B222" s="2" t="s">
        <v>16</v>
      </c>
      <c r="C222" s="2" t="s">
        <v>13</v>
      </c>
      <c r="D222" s="2">
        <v>46.1</v>
      </c>
      <c r="E222" s="2">
        <v>13.2</v>
      </c>
      <c r="F222" s="2">
        <v>211.0</v>
      </c>
      <c r="G222" s="2">
        <v>4500.0</v>
      </c>
      <c r="H222" s="2" t="s">
        <v>11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3">
        <v>222.0</v>
      </c>
      <c r="B223" s="3" t="s">
        <v>16</v>
      </c>
      <c r="C223" s="3" t="s">
        <v>13</v>
      </c>
      <c r="D223" s="3">
        <v>50.0</v>
      </c>
      <c r="E223" s="3">
        <v>16.3</v>
      </c>
      <c r="F223" s="3">
        <v>230.0</v>
      </c>
      <c r="G223" s="3">
        <v>5700.0</v>
      </c>
      <c r="H223" s="3" t="s">
        <v>10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2">
        <v>223.0</v>
      </c>
      <c r="B224" s="2" t="s">
        <v>16</v>
      </c>
      <c r="C224" s="2" t="s">
        <v>13</v>
      </c>
      <c r="D224" s="2">
        <v>48.7</v>
      </c>
      <c r="E224" s="2">
        <v>14.1</v>
      </c>
      <c r="F224" s="2">
        <v>210.0</v>
      </c>
      <c r="G224" s="2">
        <v>4450.0</v>
      </c>
      <c r="H224" s="2" t="s">
        <v>11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3">
        <v>224.0</v>
      </c>
      <c r="B225" s="3" t="s">
        <v>16</v>
      </c>
      <c r="C225" s="3" t="s">
        <v>13</v>
      </c>
      <c r="D225" s="3">
        <v>50.0</v>
      </c>
      <c r="E225" s="3">
        <v>15.2</v>
      </c>
      <c r="F225" s="3">
        <v>218.0</v>
      </c>
      <c r="G225" s="3">
        <v>5700.0</v>
      </c>
      <c r="H225" s="3" t="s">
        <v>10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2">
        <v>225.0</v>
      </c>
      <c r="B226" s="2" t="s">
        <v>16</v>
      </c>
      <c r="C226" s="2" t="s">
        <v>13</v>
      </c>
      <c r="D226" s="2">
        <v>47.6</v>
      </c>
      <c r="E226" s="2">
        <v>14.5</v>
      </c>
      <c r="F226" s="2">
        <v>215.0</v>
      </c>
      <c r="G226" s="2">
        <v>5400.0</v>
      </c>
      <c r="H226" s="2" t="s">
        <v>10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3">
        <v>226.0</v>
      </c>
      <c r="B227" s="3" t="s">
        <v>16</v>
      </c>
      <c r="C227" s="3" t="s">
        <v>13</v>
      </c>
      <c r="D227" s="3">
        <v>46.5</v>
      </c>
      <c r="E227" s="3">
        <v>13.5</v>
      </c>
      <c r="F227" s="3">
        <v>210.0</v>
      </c>
      <c r="G227" s="3">
        <v>4550.0</v>
      </c>
      <c r="H227" s="3" t="s">
        <v>11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2">
        <v>227.0</v>
      </c>
      <c r="B228" s="2" t="s">
        <v>16</v>
      </c>
      <c r="C228" s="2" t="s">
        <v>13</v>
      </c>
      <c r="D228" s="2">
        <v>45.4</v>
      </c>
      <c r="E228" s="2">
        <v>14.6</v>
      </c>
      <c r="F228" s="2">
        <v>211.0</v>
      </c>
      <c r="G228" s="2">
        <v>4800.0</v>
      </c>
      <c r="H228" s="2" t="s">
        <v>11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3">
        <v>228.0</v>
      </c>
      <c r="B229" s="3" t="s">
        <v>16</v>
      </c>
      <c r="C229" s="3" t="s">
        <v>13</v>
      </c>
      <c r="D229" s="3">
        <v>46.7</v>
      </c>
      <c r="E229" s="3">
        <v>15.3</v>
      </c>
      <c r="F229" s="3">
        <v>219.0</v>
      </c>
      <c r="G229" s="3">
        <v>5200.0</v>
      </c>
      <c r="H229" s="3" t="s">
        <v>10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2">
        <v>229.0</v>
      </c>
      <c r="B230" s="2" t="s">
        <v>16</v>
      </c>
      <c r="C230" s="2" t="s">
        <v>13</v>
      </c>
      <c r="D230" s="2">
        <v>43.3</v>
      </c>
      <c r="E230" s="2">
        <v>13.4</v>
      </c>
      <c r="F230" s="2">
        <v>209.0</v>
      </c>
      <c r="G230" s="2">
        <v>4400.0</v>
      </c>
      <c r="H230" s="2" t="s">
        <v>11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3">
        <v>230.0</v>
      </c>
      <c r="B231" s="3" t="s">
        <v>16</v>
      </c>
      <c r="C231" s="3" t="s">
        <v>13</v>
      </c>
      <c r="D231" s="3">
        <v>46.8</v>
      </c>
      <c r="E231" s="3">
        <v>15.4</v>
      </c>
      <c r="F231" s="3">
        <v>215.0</v>
      </c>
      <c r="G231" s="3">
        <v>5150.0</v>
      </c>
      <c r="H231" s="3" t="s">
        <v>10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2">
        <v>231.0</v>
      </c>
      <c r="B232" s="2" t="s">
        <v>16</v>
      </c>
      <c r="C232" s="2" t="s">
        <v>13</v>
      </c>
      <c r="D232" s="2">
        <v>40.9</v>
      </c>
      <c r="E232" s="2">
        <v>13.7</v>
      </c>
      <c r="F232" s="2">
        <v>214.0</v>
      </c>
      <c r="G232" s="2">
        <v>4650.0</v>
      </c>
      <c r="H232" s="2" t="s">
        <v>11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3">
        <v>232.0</v>
      </c>
      <c r="B233" s="3" t="s">
        <v>16</v>
      </c>
      <c r="C233" s="3" t="s">
        <v>13</v>
      </c>
      <c r="D233" s="3">
        <v>49.0</v>
      </c>
      <c r="E233" s="3">
        <v>16.1</v>
      </c>
      <c r="F233" s="3">
        <v>216.0</v>
      </c>
      <c r="G233" s="3">
        <v>5550.0</v>
      </c>
      <c r="H233" s="3" t="s">
        <v>10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2">
        <v>233.0</v>
      </c>
      <c r="B234" s="2" t="s">
        <v>16</v>
      </c>
      <c r="C234" s="2" t="s">
        <v>13</v>
      </c>
      <c r="D234" s="2">
        <v>45.5</v>
      </c>
      <c r="E234" s="2">
        <v>13.7</v>
      </c>
      <c r="F234" s="2">
        <v>214.0</v>
      </c>
      <c r="G234" s="2">
        <v>4650.0</v>
      </c>
      <c r="H234" s="2" t="s">
        <v>11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3">
        <v>234.0</v>
      </c>
      <c r="B235" s="3" t="s">
        <v>16</v>
      </c>
      <c r="C235" s="3" t="s">
        <v>13</v>
      </c>
      <c r="D235" s="3">
        <v>48.4</v>
      </c>
      <c r="E235" s="3">
        <v>14.6</v>
      </c>
      <c r="F235" s="3">
        <v>213.0</v>
      </c>
      <c r="G235" s="3">
        <v>5850.0</v>
      </c>
      <c r="H235" s="3" t="s">
        <v>10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2">
        <v>235.0</v>
      </c>
      <c r="B236" s="2" t="s">
        <v>16</v>
      </c>
      <c r="C236" s="2" t="s">
        <v>13</v>
      </c>
      <c r="D236" s="2">
        <v>45.8</v>
      </c>
      <c r="E236" s="2">
        <v>14.6</v>
      </c>
      <c r="F236" s="2">
        <v>210.0</v>
      </c>
      <c r="G236" s="2">
        <v>4200.0</v>
      </c>
      <c r="H236" s="2" t="s">
        <v>11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3">
        <v>236.0</v>
      </c>
      <c r="B237" s="3" t="s">
        <v>16</v>
      </c>
      <c r="C237" s="3" t="s">
        <v>13</v>
      </c>
      <c r="D237" s="3">
        <v>49.3</v>
      </c>
      <c r="E237" s="3">
        <v>15.7</v>
      </c>
      <c r="F237" s="3">
        <v>217.0</v>
      </c>
      <c r="G237" s="3">
        <v>5850.0</v>
      </c>
      <c r="H237" s="3" t="s">
        <v>10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2">
        <v>237.0</v>
      </c>
      <c r="B238" s="2" t="s">
        <v>16</v>
      </c>
      <c r="C238" s="2" t="s">
        <v>13</v>
      </c>
      <c r="D238" s="2">
        <v>42.0</v>
      </c>
      <c r="E238" s="2">
        <v>13.5</v>
      </c>
      <c r="F238" s="2">
        <v>210.0</v>
      </c>
      <c r="G238" s="2">
        <v>4150.0</v>
      </c>
      <c r="H238" s="2" t="s">
        <v>11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3">
        <v>238.0</v>
      </c>
      <c r="B239" s="3" t="s">
        <v>16</v>
      </c>
      <c r="C239" s="3" t="s">
        <v>13</v>
      </c>
      <c r="D239" s="3">
        <v>49.2</v>
      </c>
      <c r="E239" s="3">
        <v>15.2</v>
      </c>
      <c r="F239" s="3">
        <v>221.0</v>
      </c>
      <c r="G239" s="3">
        <v>6300.0</v>
      </c>
      <c r="H239" s="3" t="s">
        <v>10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2">
        <v>239.0</v>
      </c>
      <c r="B240" s="2" t="s">
        <v>16</v>
      </c>
      <c r="C240" s="2" t="s">
        <v>13</v>
      </c>
      <c r="D240" s="2">
        <v>46.2</v>
      </c>
      <c r="E240" s="2">
        <v>14.5</v>
      </c>
      <c r="F240" s="2">
        <v>209.0</v>
      </c>
      <c r="G240" s="2">
        <v>4800.0</v>
      </c>
      <c r="H240" s="2" t="s">
        <v>11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3">
        <v>240.0</v>
      </c>
      <c r="B241" s="3" t="s">
        <v>16</v>
      </c>
      <c r="C241" s="3" t="s">
        <v>13</v>
      </c>
      <c r="D241" s="3">
        <v>48.7</v>
      </c>
      <c r="E241" s="3">
        <v>15.1</v>
      </c>
      <c r="F241" s="3">
        <v>222.0</v>
      </c>
      <c r="G241" s="3">
        <v>5350.0</v>
      </c>
      <c r="H241" s="3" t="s">
        <v>10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2">
        <v>241.0</v>
      </c>
      <c r="B242" s="2" t="s">
        <v>16</v>
      </c>
      <c r="C242" s="2" t="s">
        <v>13</v>
      </c>
      <c r="D242" s="2">
        <v>50.2</v>
      </c>
      <c r="E242" s="2">
        <v>14.3</v>
      </c>
      <c r="F242" s="2">
        <v>218.0</v>
      </c>
      <c r="G242" s="2">
        <v>5700.0</v>
      </c>
      <c r="H242" s="2" t="s">
        <v>10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3">
        <v>242.0</v>
      </c>
      <c r="B243" s="3" t="s">
        <v>16</v>
      </c>
      <c r="C243" s="3" t="s">
        <v>13</v>
      </c>
      <c r="D243" s="3">
        <v>45.1</v>
      </c>
      <c r="E243" s="3">
        <v>14.5</v>
      </c>
      <c r="F243" s="3">
        <v>215.0</v>
      </c>
      <c r="G243" s="3">
        <v>5000.0</v>
      </c>
      <c r="H243" s="3" t="s">
        <v>11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2">
        <v>243.0</v>
      </c>
      <c r="B244" s="2" t="s">
        <v>16</v>
      </c>
      <c r="C244" s="2" t="s">
        <v>13</v>
      </c>
      <c r="D244" s="2">
        <v>46.5</v>
      </c>
      <c r="E244" s="2">
        <v>14.5</v>
      </c>
      <c r="F244" s="2">
        <v>213.0</v>
      </c>
      <c r="G244" s="2">
        <v>4400.0</v>
      </c>
      <c r="H244" s="2" t="s">
        <v>11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3">
        <v>244.0</v>
      </c>
      <c r="B245" s="3" t="s">
        <v>16</v>
      </c>
      <c r="C245" s="3" t="s">
        <v>13</v>
      </c>
      <c r="D245" s="3">
        <v>46.3</v>
      </c>
      <c r="E245" s="3">
        <v>15.8</v>
      </c>
      <c r="F245" s="3">
        <v>215.0</v>
      </c>
      <c r="G245" s="3">
        <v>5050.0</v>
      </c>
      <c r="H245" s="3" t="s">
        <v>10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2">
        <v>245.0</v>
      </c>
      <c r="B246" s="2" t="s">
        <v>16</v>
      </c>
      <c r="C246" s="2" t="s">
        <v>13</v>
      </c>
      <c r="D246" s="2">
        <v>42.9</v>
      </c>
      <c r="E246" s="2">
        <v>13.1</v>
      </c>
      <c r="F246" s="2">
        <v>215.0</v>
      </c>
      <c r="G246" s="2">
        <v>5000.0</v>
      </c>
      <c r="H246" s="2" t="s">
        <v>11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3">
        <v>246.0</v>
      </c>
      <c r="B247" s="3" t="s">
        <v>16</v>
      </c>
      <c r="C247" s="3" t="s">
        <v>13</v>
      </c>
      <c r="D247" s="3">
        <v>46.1</v>
      </c>
      <c r="E247" s="3">
        <v>15.1</v>
      </c>
      <c r="F247" s="3">
        <v>215.0</v>
      </c>
      <c r="G247" s="3">
        <v>5100.0</v>
      </c>
      <c r="H247" s="3" t="s">
        <v>10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2">
        <v>247.0</v>
      </c>
      <c r="B248" s="2" t="s">
        <v>16</v>
      </c>
      <c r="C248" s="2" t="s">
        <v>13</v>
      </c>
      <c r="D248" s="2">
        <v>44.5</v>
      </c>
      <c r="E248" s="2">
        <v>14.3</v>
      </c>
      <c r="F248" s="2">
        <v>216.0</v>
      </c>
      <c r="G248" s="2">
        <v>4100.0</v>
      </c>
      <c r="H248" s="2" t="s">
        <v>12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3">
        <v>248.0</v>
      </c>
      <c r="B249" s="3" t="s">
        <v>16</v>
      </c>
      <c r="C249" s="3" t="s">
        <v>13</v>
      </c>
      <c r="D249" s="3">
        <v>47.8</v>
      </c>
      <c r="E249" s="3">
        <v>15.0</v>
      </c>
      <c r="F249" s="3">
        <v>215.0</v>
      </c>
      <c r="G249" s="3">
        <v>5650.0</v>
      </c>
      <c r="H249" s="3" t="s">
        <v>10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2">
        <v>249.0</v>
      </c>
      <c r="B250" s="2" t="s">
        <v>16</v>
      </c>
      <c r="C250" s="2" t="s">
        <v>13</v>
      </c>
      <c r="D250" s="2">
        <v>48.2</v>
      </c>
      <c r="E250" s="2">
        <v>14.3</v>
      </c>
      <c r="F250" s="2">
        <v>210.0</v>
      </c>
      <c r="G250" s="2">
        <v>4600.0</v>
      </c>
      <c r="H250" s="2" t="s">
        <v>11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3">
        <v>250.0</v>
      </c>
      <c r="B251" s="3" t="s">
        <v>16</v>
      </c>
      <c r="C251" s="3" t="s">
        <v>13</v>
      </c>
      <c r="D251" s="3">
        <v>50.0</v>
      </c>
      <c r="E251" s="3">
        <v>15.3</v>
      </c>
      <c r="F251" s="3">
        <v>220.0</v>
      </c>
      <c r="G251" s="3">
        <v>5550.0</v>
      </c>
      <c r="H251" s="3" t="s">
        <v>10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2">
        <v>251.0</v>
      </c>
      <c r="B252" s="2" t="s">
        <v>16</v>
      </c>
      <c r="C252" s="2" t="s">
        <v>13</v>
      </c>
      <c r="D252" s="2">
        <v>47.3</v>
      </c>
      <c r="E252" s="2">
        <v>15.3</v>
      </c>
      <c r="F252" s="2">
        <v>222.0</v>
      </c>
      <c r="G252" s="2">
        <v>5250.0</v>
      </c>
      <c r="H252" s="2" t="s">
        <v>10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3">
        <v>252.0</v>
      </c>
      <c r="B253" s="3" t="s">
        <v>16</v>
      </c>
      <c r="C253" s="3" t="s">
        <v>13</v>
      </c>
      <c r="D253" s="3">
        <v>42.8</v>
      </c>
      <c r="E253" s="3">
        <v>14.2</v>
      </c>
      <c r="F253" s="3">
        <v>209.0</v>
      </c>
      <c r="G253" s="3">
        <v>4700.0</v>
      </c>
      <c r="H253" s="3" t="s">
        <v>11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2">
        <v>253.0</v>
      </c>
      <c r="B254" s="2" t="s">
        <v>16</v>
      </c>
      <c r="C254" s="2" t="s">
        <v>13</v>
      </c>
      <c r="D254" s="2">
        <v>45.1</v>
      </c>
      <c r="E254" s="2">
        <v>14.5</v>
      </c>
      <c r="F254" s="2">
        <v>207.0</v>
      </c>
      <c r="G254" s="2">
        <v>5050.0</v>
      </c>
      <c r="H254" s="2" t="s">
        <v>11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3">
        <v>254.0</v>
      </c>
      <c r="B255" s="3" t="s">
        <v>16</v>
      </c>
      <c r="C255" s="3" t="s">
        <v>13</v>
      </c>
      <c r="D255" s="3">
        <v>59.6</v>
      </c>
      <c r="E255" s="3">
        <v>17.0</v>
      </c>
      <c r="F255" s="3">
        <v>230.0</v>
      </c>
      <c r="G255" s="3">
        <v>6050.0</v>
      </c>
      <c r="H255" s="3" t="s">
        <v>10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2">
        <v>255.0</v>
      </c>
      <c r="B256" s="2" t="s">
        <v>16</v>
      </c>
      <c r="C256" s="2" t="s">
        <v>13</v>
      </c>
      <c r="D256" s="2">
        <v>49.1</v>
      </c>
      <c r="E256" s="2">
        <v>14.8</v>
      </c>
      <c r="F256" s="2">
        <v>220.0</v>
      </c>
      <c r="G256" s="2">
        <v>5150.0</v>
      </c>
      <c r="H256" s="2" t="s">
        <v>11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3">
        <v>256.0</v>
      </c>
      <c r="B257" s="3" t="s">
        <v>16</v>
      </c>
      <c r="C257" s="3" t="s">
        <v>13</v>
      </c>
      <c r="D257" s="3">
        <v>48.4</v>
      </c>
      <c r="E257" s="3">
        <v>16.3</v>
      </c>
      <c r="F257" s="3">
        <v>220.0</v>
      </c>
      <c r="G257" s="3">
        <v>5400.0</v>
      </c>
      <c r="H257" s="3" t="s">
        <v>10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2">
        <v>257.0</v>
      </c>
      <c r="B258" s="2" t="s">
        <v>16</v>
      </c>
      <c r="C258" s="2" t="s">
        <v>13</v>
      </c>
      <c r="D258" s="2">
        <v>42.6</v>
      </c>
      <c r="E258" s="2">
        <v>13.7</v>
      </c>
      <c r="F258" s="2">
        <v>213.0</v>
      </c>
      <c r="G258" s="2">
        <v>4950.0</v>
      </c>
      <c r="H258" s="2" t="s">
        <v>11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3">
        <v>258.0</v>
      </c>
      <c r="B259" s="3" t="s">
        <v>16</v>
      </c>
      <c r="C259" s="3" t="s">
        <v>13</v>
      </c>
      <c r="D259" s="3">
        <v>44.4</v>
      </c>
      <c r="E259" s="3">
        <v>17.3</v>
      </c>
      <c r="F259" s="3">
        <v>219.0</v>
      </c>
      <c r="G259" s="3">
        <v>5250.0</v>
      </c>
      <c r="H259" s="3" t="s">
        <v>10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2">
        <v>259.0</v>
      </c>
      <c r="B260" s="2" t="s">
        <v>16</v>
      </c>
      <c r="C260" s="2" t="s">
        <v>13</v>
      </c>
      <c r="D260" s="2">
        <v>44.0</v>
      </c>
      <c r="E260" s="2">
        <v>13.6</v>
      </c>
      <c r="F260" s="2">
        <v>208.0</v>
      </c>
      <c r="G260" s="2">
        <v>4350.0</v>
      </c>
      <c r="H260" s="2" t="s">
        <v>11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3">
        <v>260.0</v>
      </c>
      <c r="B261" s="3" t="s">
        <v>16</v>
      </c>
      <c r="C261" s="3" t="s">
        <v>13</v>
      </c>
      <c r="D261" s="3">
        <v>48.7</v>
      </c>
      <c r="E261" s="3">
        <v>15.7</v>
      </c>
      <c r="F261" s="3">
        <v>208.0</v>
      </c>
      <c r="G261" s="3">
        <v>5350.0</v>
      </c>
      <c r="H261" s="3" t="s">
        <v>10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2">
        <v>261.0</v>
      </c>
      <c r="B262" s="2" t="s">
        <v>16</v>
      </c>
      <c r="C262" s="2" t="s">
        <v>13</v>
      </c>
      <c r="D262" s="2">
        <v>42.7</v>
      </c>
      <c r="E262" s="2">
        <v>13.7</v>
      </c>
      <c r="F262" s="2">
        <v>208.0</v>
      </c>
      <c r="G262" s="2">
        <v>3950.0</v>
      </c>
      <c r="H262" s="2" t="s">
        <v>11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3">
        <v>262.0</v>
      </c>
      <c r="B263" s="3" t="s">
        <v>16</v>
      </c>
      <c r="C263" s="3" t="s">
        <v>13</v>
      </c>
      <c r="D263" s="3">
        <v>49.6</v>
      </c>
      <c r="E263" s="3">
        <v>16.0</v>
      </c>
      <c r="F263" s="3">
        <v>225.0</v>
      </c>
      <c r="G263" s="3">
        <v>5700.0</v>
      </c>
      <c r="H263" s="3" t="s">
        <v>10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2">
        <v>263.0</v>
      </c>
      <c r="B264" s="2" t="s">
        <v>16</v>
      </c>
      <c r="C264" s="2" t="s">
        <v>13</v>
      </c>
      <c r="D264" s="2">
        <v>45.3</v>
      </c>
      <c r="E264" s="2">
        <v>13.7</v>
      </c>
      <c r="F264" s="2">
        <v>210.0</v>
      </c>
      <c r="G264" s="2">
        <v>4300.0</v>
      </c>
      <c r="H264" s="2" t="s">
        <v>11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3">
        <v>264.0</v>
      </c>
      <c r="B265" s="3" t="s">
        <v>16</v>
      </c>
      <c r="C265" s="3" t="s">
        <v>13</v>
      </c>
      <c r="D265" s="3">
        <v>49.6</v>
      </c>
      <c r="E265" s="3">
        <v>15.0</v>
      </c>
      <c r="F265" s="3">
        <v>216.0</v>
      </c>
      <c r="G265" s="3">
        <v>4750.0</v>
      </c>
      <c r="H265" s="3" t="s">
        <v>10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2">
        <v>265.0</v>
      </c>
      <c r="B266" s="2" t="s">
        <v>16</v>
      </c>
      <c r="C266" s="2" t="s">
        <v>13</v>
      </c>
      <c r="D266" s="2">
        <v>50.5</v>
      </c>
      <c r="E266" s="2">
        <v>15.9</v>
      </c>
      <c r="F266" s="2">
        <v>222.0</v>
      </c>
      <c r="G266" s="2">
        <v>5550.0</v>
      </c>
      <c r="H266" s="2" t="s">
        <v>10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3">
        <v>266.0</v>
      </c>
      <c r="B267" s="3" t="s">
        <v>16</v>
      </c>
      <c r="C267" s="3" t="s">
        <v>13</v>
      </c>
      <c r="D267" s="3">
        <v>43.6</v>
      </c>
      <c r="E267" s="3">
        <v>13.9</v>
      </c>
      <c r="F267" s="3">
        <v>217.0</v>
      </c>
      <c r="G267" s="3">
        <v>4900.0</v>
      </c>
      <c r="H267" s="3" t="s">
        <v>11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2">
        <v>267.0</v>
      </c>
      <c r="B268" s="2" t="s">
        <v>16</v>
      </c>
      <c r="C268" s="2" t="s">
        <v>13</v>
      </c>
      <c r="D268" s="2">
        <v>45.5</v>
      </c>
      <c r="E268" s="2">
        <v>13.9</v>
      </c>
      <c r="F268" s="2">
        <v>210.0</v>
      </c>
      <c r="G268" s="2">
        <v>4200.0</v>
      </c>
      <c r="H268" s="2" t="s">
        <v>11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3">
        <v>268.0</v>
      </c>
      <c r="B269" s="3" t="s">
        <v>16</v>
      </c>
      <c r="C269" s="3" t="s">
        <v>13</v>
      </c>
      <c r="D269" s="3">
        <v>50.5</v>
      </c>
      <c r="E269" s="3">
        <v>15.9</v>
      </c>
      <c r="F269" s="3">
        <v>225.0</v>
      </c>
      <c r="G269" s="3">
        <v>5400.0</v>
      </c>
      <c r="H269" s="3" t="s">
        <v>10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2">
        <v>269.0</v>
      </c>
      <c r="B270" s="2" t="s">
        <v>16</v>
      </c>
      <c r="C270" s="2" t="s">
        <v>13</v>
      </c>
      <c r="D270" s="2">
        <v>44.9</v>
      </c>
      <c r="E270" s="2">
        <v>13.3</v>
      </c>
      <c r="F270" s="2">
        <v>213.0</v>
      </c>
      <c r="G270" s="2">
        <v>5100.0</v>
      </c>
      <c r="H270" s="2" t="s">
        <v>11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3">
        <v>270.0</v>
      </c>
      <c r="B271" s="3" t="s">
        <v>16</v>
      </c>
      <c r="C271" s="3" t="s">
        <v>13</v>
      </c>
      <c r="D271" s="3">
        <v>45.2</v>
      </c>
      <c r="E271" s="3">
        <v>15.8</v>
      </c>
      <c r="F271" s="3">
        <v>215.0</v>
      </c>
      <c r="G271" s="3">
        <v>5300.0</v>
      </c>
      <c r="H271" s="3" t="s">
        <v>10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2">
        <v>271.0</v>
      </c>
      <c r="B272" s="2" t="s">
        <v>16</v>
      </c>
      <c r="C272" s="2" t="s">
        <v>13</v>
      </c>
      <c r="D272" s="2">
        <v>46.6</v>
      </c>
      <c r="E272" s="2">
        <v>14.2</v>
      </c>
      <c r="F272" s="2">
        <v>210.0</v>
      </c>
      <c r="G272" s="2">
        <v>4850.0</v>
      </c>
      <c r="H272" s="2" t="s">
        <v>11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3">
        <v>272.0</v>
      </c>
      <c r="B273" s="3" t="s">
        <v>16</v>
      </c>
      <c r="C273" s="3" t="s">
        <v>13</v>
      </c>
      <c r="D273" s="3">
        <v>48.5</v>
      </c>
      <c r="E273" s="3">
        <v>14.1</v>
      </c>
      <c r="F273" s="3">
        <v>220.0</v>
      </c>
      <c r="G273" s="3">
        <v>5300.0</v>
      </c>
      <c r="H273" s="3" t="s">
        <v>10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2">
        <v>273.0</v>
      </c>
      <c r="B274" s="2" t="s">
        <v>16</v>
      </c>
      <c r="C274" s="2" t="s">
        <v>13</v>
      </c>
      <c r="D274" s="2">
        <v>45.1</v>
      </c>
      <c r="E274" s="2">
        <v>14.4</v>
      </c>
      <c r="F274" s="2">
        <v>210.0</v>
      </c>
      <c r="G274" s="2">
        <v>4400.0</v>
      </c>
      <c r="H274" s="2" t="s">
        <v>11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3">
        <v>274.0</v>
      </c>
      <c r="B275" s="3" t="s">
        <v>16</v>
      </c>
      <c r="C275" s="3" t="s">
        <v>13</v>
      </c>
      <c r="D275" s="3">
        <v>50.1</v>
      </c>
      <c r="E275" s="3">
        <v>15.0</v>
      </c>
      <c r="F275" s="3">
        <v>225.0</v>
      </c>
      <c r="G275" s="3">
        <v>5000.0</v>
      </c>
      <c r="H275" s="3" t="s">
        <v>10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2">
        <v>275.0</v>
      </c>
      <c r="B276" s="2" t="s">
        <v>16</v>
      </c>
      <c r="C276" s="2" t="s">
        <v>13</v>
      </c>
      <c r="D276" s="2">
        <v>46.5</v>
      </c>
      <c r="E276" s="2">
        <v>14.4</v>
      </c>
      <c r="F276" s="2">
        <v>217.0</v>
      </c>
      <c r="G276" s="2">
        <v>4900.0</v>
      </c>
      <c r="H276" s="2" t="s">
        <v>11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3">
        <v>276.0</v>
      </c>
      <c r="B277" s="3" t="s">
        <v>16</v>
      </c>
      <c r="C277" s="3" t="s">
        <v>13</v>
      </c>
      <c r="D277" s="3">
        <v>45.0</v>
      </c>
      <c r="E277" s="3">
        <v>15.4</v>
      </c>
      <c r="F277" s="3">
        <v>220.0</v>
      </c>
      <c r="G277" s="3">
        <v>5050.0</v>
      </c>
      <c r="H277" s="3" t="s">
        <v>10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2">
        <v>277.0</v>
      </c>
      <c r="B278" s="2" t="s">
        <v>16</v>
      </c>
      <c r="C278" s="2" t="s">
        <v>13</v>
      </c>
      <c r="D278" s="2">
        <v>43.8</v>
      </c>
      <c r="E278" s="2">
        <v>13.9</v>
      </c>
      <c r="F278" s="2">
        <v>208.0</v>
      </c>
      <c r="G278" s="2">
        <v>4300.0</v>
      </c>
      <c r="H278" s="2" t="s">
        <v>11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3">
        <v>278.0</v>
      </c>
      <c r="B279" s="3" t="s">
        <v>16</v>
      </c>
      <c r="C279" s="3" t="s">
        <v>13</v>
      </c>
      <c r="D279" s="3">
        <v>45.5</v>
      </c>
      <c r="E279" s="3">
        <v>15.0</v>
      </c>
      <c r="F279" s="3">
        <v>220.0</v>
      </c>
      <c r="G279" s="3">
        <v>5000.0</v>
      </c>
      <c r="H279" s="3" t="s">
        <v>10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2">
        <v>279.0</v>
      </c>
      <c r="B280" s="2" t="s">
        <v>16</v>
      </c>
      <c r="C280" s="2" t="s">
        <v>13</v>
      </c>
      <c r="D280" s="2">
        <v>43.2</v>
      </c>
      <c r="E280" s="2">
        <v>14.5</v>
      </c>
      <c r="F280" s="2">
        <v>208.0</v>
      </c>
      <c r="G280" s="2">
        <v>4450.0</v>
      </c>
      <c r="H280" s="2" t="s">
        <v>11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3">
        <v>280.0</v>
      </c>
      <c r="B281" s="3" t="s">
        <v>16</v>
      </c>
      <c r="C281" s="3" t="s">
        <v>13</v>
      </c>
      <c r="D281" s="3">
        <v>50.4</v>
      </c>
      <c r="E281" s="3">
        <v>15.3</v>
      </c>
      <c r="F281" s="3">
        <v>224.0</v>
      </c>
      <c r="G281" s="3">
        <v>5550.0</v>
      </c>
      <c r="H281" s="3" t="s">
        <v>10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2">
        <v>281.0</v>
      </c>
      <c r="B282" s="2" t="s">
        <v>16</v>
      </c>
      <c r="C282" s="2" t="s">
        <v>13</v>
      </c>
      <c r="D282" s="2">
        <v>45.3</v>
      </c>
      <c r="E282" s="2">
        <v>13.8</v>
      </c>
      <c r="F282" s="2">
        <v>208.0</v>
      </c>
      <c r="G282" s="2">
        <v>4200.0</v>
      </c>
      <c r="H282" s="2" t="s">
        <v>11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3">
        <v>282.0</v>
      </c>
      <c r="B283" s="3" t="s">
        <v>16</v>
      </c>
      <c r="C283" s="3" t="s">
        <v>13</v>
      </c>
      <c r="D283" s="3">
        <v>46.2</v>
      </c>
      <c r="E283" s="3">
        <v>14.9</v>
      </c>
      <c r="F283" s="3">
        <v>221.0</v>
      </c>
      <c r="G283" s="3">
        <v>5300.0</v>
      </c>
      <c r="H283" s="3" t="s">
        <v>10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2">
        <v>283.0</v>
      </c>
      <c r="B284" s="2" t="s">
        <v>16</v>
      </c>
      <c r="C284" s="2" t="s">
        <v>13</v>
      </c>
      <c r="D284" s="2">
        <v>45.7</v>
      </c>
      <c r="E284" s="2">
        <v>13.9</v>
      </c>
      <c r="F284" s="2">
        <v>214.0</v>
      </c>
      <c r="G284" s="2">
        <v>4400.0</v>
      </c>
      <c r="H284" s="2" t="s">
        <v>11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3">
        <v>284.0</v>
      </c>
      <c r="B285" s="3" t="s">
        <v>16</v>
      </c>
      <c r="C285" s="3" t="s">
        <v>13</v>
      </c>
      <c r="D285" s="3">
        <v>54.3</v>
      </c>
      <c r="E285" s="3">
        <v>15.7</v>
      </c>
      <c r="F285" s="3">
        <v>231.0</v>
      </c>
      <c r="G285" s="3">
        <v>5650.0</v>
      </c>
      <c r="H285" s="3" t="s">
        <v>10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2">
        <v>285.0</v>
      </c>
      <c r="B286" s="2" t="s">
        <v>16</v>
      </c>
      <c r="C286" s="2" t="s">
        <v>13</v>
      </c>
      <c r="D286" s="2">
        <v>45.8</v>
      </c>
      <c r="E286" s="2">
        <v>14.2</v>
      </c>
      <c r="F286" s="2">
        <v>219.0</v>
      </c>
      <c r="G286" s="2">
        <v>4700.0</v>
      </c>
      <c r="H286" s="2" t="s">
        <v>11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3">
        <v>286.0</v>
      </c>
      <c r="B287" s="3" t="s">
        <v>16</v>
      </c>
      <c r="C287" s="3" t="s">
        <v>13</v>
      </c>
      <c r="D287" s="3">
        <v>49.8</v>
      </c>
      <c r="E287" s="3">
        <v>16.8</v>
      </c>
      <c r="F287" s="3">
        <v>230.0</v>
      </c>
      <c r="G287" s="3">
        <v>5700.0</v>
      </c>
      <c r="H287" s="3" t="s">
        <v>10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2">
        <v>287.0</v>
      </c>
      <c r="B288" s="2" t="s">
        <v>16</v>
      </c>
      <c r="C288" s="2" t="s">
        <v>13</v>
      </c>
      <c r="D288" s="2">
        <v>46.2</v>
      </c>
      <c r="E288" s="2">
        <v>14.4</v>
      </c>
      <c r="F288" s="2">
        <v>214.0</v>
      </c>
      <c r="G288" s="2">
        <v>4650.0</v>
      </c>
      <c r="H288" s="2" t="s">
        <v>12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3">
        <v>288.0</v>
      </c>
      <c r="B289" s="3" t="s">
        <v>16</v>
      </c>
      <c r="C289" s="3" t="s">
        <v>13</v>
      </c>
      <c r="D289" s="3">
        <v>49.5</v>
      </c>
      <c r="E289" s="3">
        <v>16.2</v>
      </c>
      <c r="F289" s="3">
        <v>229.0</v>
      </c>
      <c r="G289" s="3">
        <v>5800.0</v>
      </c>
      <c r="H289" s="3" t="s">
        <v>10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2">
        <v>289.0</v>
      </c>
      <c r="B290" s="2" t="s">
        <v>16</v>
      </c>
      <c r="C290" s="2" t="s">
        <v>13</v>
      </c>
      <c r="D290" s="2">
        <v>43.5</v>
      </c>
      <c r="E290" s="2">
        <v>14.2</v>
      </c>
      <c r="F290" s="2">
        <v>220.0</v>
      </c>
      <c r="G290" s="2">
        <v>4700.0</v>
      </c>
      <c r="H290" s="2" t="s">
        <v>11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3">
        <v>290.0</v>
      </c>
      <c r="B291" s="3" t="s">
        <v>16</v>
      </c>
      <c r="C291" s="3" t="s">
        <v>13</v>
      </c>
      <c r="D291" s="3">
        <v>50.7</v>
      </c>
      <c r="E291" s="3">
        <v>15.0</v>
      </c>
      <c r="F291" s="3">
        <v>223.0</v>
      </c>
      <c r="G291" s="3">
        <v>5550.0</v>
      </c>
      <c r="H291" s="3" t="s">
        <v>10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2">
        <v>291.0</v>
      </c>
      <c r="B292" s="2" t="s">
        <v>16</v>
      </c>
      <c r="C292" s="2" t="s">
        <v>13</v>
      </c>
      <c r="D292" s="2">
        <v>47.7</v>
      </c>
      <c r="E292" s="2">
        <v>15.0</v>
      </c>
      <c r="F292" s="2">
        <v>216.0</v>
      </c>
      <c r="G292" s="2">
        <v>4750.0</v>
      </c>
      <c r="H292" s="2" t="s">
        <v>11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3">
        <v>292.0</v>
      </c>
      <c r="B293" s="3" t="s">
        <v>16</v>
      </c>
      <c r="C293" s="3" t="s">
        <v>13</v>
      </c>
      <c r="D293" s="3">
        <v>46.4</v>
      </c>
      <c r="E293" s="3">
        <v>15.6</v>
      </c>
      <c r="F293" s="3">
        <v>221.0</v>
      </c>
      <c r="G293" s="3">
        <v>5000.0</v>
      </c>
      <c r="H293" s="3" t="s">
        <v>10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2">
        <v>293.0</v>
      </c>
      <c r="B294" s="2" t="s">
        <v>16</v>
      </c>
      <c r="C294" s="2" t="s">
        <v>13</v>
      </c>
      <c r="D294" s="2">
        <v>48.2</v>
      </c>
      <c r="E294" s="2">
        <v>15.6</v>
      </c>
      <c r="F294" s="2">
        <v>221.0</v>
      </c>
      <c r="G294" s="2">
        <v>5100.0</v>
      </c>
      <c r="H294" s="2" t="s">
        <v>10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3">
        <v>294.0</v>
      </c>
      <c r="B295" s="3" t="s">
        <v>16</v>
      </c>
      <c r="C295" s="3" t="s">
        <v>13</v>
      </c>
      <c r="D295" s="3">
        <v>46.5</v>
      </c>
      <c r="E295" s="3">
        <v>14.8</v>
      </c>
      <c r="F295" s="3">
        <v>217.0</v>
      </c>
      <c r="G295" s="3">
        <v>5200.0</v>
      </c>
      <c r="H295" s="3" t="s">
        <v>11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2">
        <v>295.0</v>
      </c>
      <c r="B296" s="2" t="s">
        <v>16</v>
      </c>
      <c r="C296" s="2" t="s">
        <v>13</v>
      </c>
      <c r="D296" s="2">
        <v>46.4</v>
      </c>
      <c r="E296" s="2">
        <v>15.0</v>
      </c>
      <c r="F296" s="2">
        <v>216.0</v>
      </c>
      <c r="G296" s="2">
        <v>4700.0</v>
      </c>
      <c r="H296" s="2" t="s">
        <v>11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3">
        <v>296.0</v>
      </c>
      <c r="B297" s="3" t="s">
        <v>16</v>
      </c>
      <c r="C297" s="3" t="s">
        <v>13</v>
      </c>
      <c r="D297" s="3">
        <v>48.6</v>
      </c>
      <c r="E297" s="3">
        <v>16.0</v>
      </c>
      <c r="F297" s="3">
        <v>230.0</v>
      </c>
      <c r="G297" s="3">
        <v>5800.0</v>
      </c>
      <c r="H297" s="3" t="s">
        <v>10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2">
        <v>297.0</v>
      </c>
      <c r="B298" s="2" t="s">
        <v>16</v>
      </c>
      <c r="C298" s="2" t="s">
        <v>13</v>
      </c>
      <c r="D298" s="2">
        <v>47.5</v>
      </c>
      <c r="E298" s="2">
        <v>14.2</v>
      </c>
      <c r="F298" s="2">
        <v>209.0</v>
      </c>
      <c r="G298" s="2">
        <v>4600.0</v>
      </c>
      <c r="H298" s="2" t="s">
        <v>11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3">
        <v>298.0</v>
      </c>
      <c r="B299" s="3" t="s">
        <v>16</v>
      </c>
      <c r="C299" s="3" t="s">
        <v>13</v>
      </c>
      <c r="D299" s="3">
        <v>51.1</v>
      </c>
      <c r="E299" s="3">
        <v>16.3</v>
      </c>
      <c r="F299" s="3">
        <v>220.0</v>
      </c>
      <c r="G299" s="3">
        <v>6000.0</v>
      </c>
      <c r="H299" s="3" t="s">
        <v>10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2">
        <v>299.0</v>
      </c>
      <c r="B300" s="2" t="s">
        <v>16</v>
      </c>
      <c r="C300" s="2" t="s">
        <v>13</v>
      </c>
      <c r="D300" s="2">
        <v>45.2</v>
      </c>
      <c r="E300" s="2">
        <v>13.8</v>
      </c>
      <c r="F300" s="2">
        <v>215.0</v>
      </c>
      <c r="G300" s="2">
        <v>4750.0</v>
      </c>
      <c r="H300" s="2" t="s">
        <v>11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3">
        <v>300.0</v>
      </c>
      <c r="B301" s="3" t="s">
        <v>16</v>
      </c>
      <c r="C301" s="3" t="s">
        <v>13</v>
      </c>
      <c r="D301" s="3">
        <v>45.2</v>
      </c>
      <c r="E301" s="3">
        <v>16.4</v>
      </c>
      <c r="F301" s="3">
        <v>223.0</v>
      </c>
      <c r="G301" s="3">
        <v>5950.0</v>
      </c>
      <c r="H301" s="3" t="s">
        <v>10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2">
        <v>301.0</v>
      </c>
      <c r="B302" s="2" t="s">
        <v>16</v>
      </c>
      <c r="C302" s="2" t="s">
        <v>13</v>
      </c>
      <c r="D302" s="2">
        <v>49.1</v>
      </c>
      <c r="E302" s="2">
        <v>14.5</v>
      </c>
      <c r="F302" s="2">
        <v>212.0</v>
      </c>
      <c r="G302" s="2">
        <v>4625.0</v>
      </c>
      <c r="H302" s="2" t="s">
        <v>11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3">
        <v>302.0</v>
      </c>
      <c r="B303" s="3" t="s">
        <v>16</v>
      </c>
      <c r="C303" s="3" t="s">
        <v>13</v>
      </c>
      <c r="D303" s="3">
        <v>52.5</v>
      </c>
      <c r="E303" s="3">
        <v>15.6</v>
      </c>
      <c r="F303" s="3">
        <v>221.0</v>
      </c>
      <c r="G303" s="3">
        <v>5450.0</v>
      </c>
      <c r="H303" s="3" t="s">
        <v>10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2">
        <v>303.0</v>
      </c>
      <c r="B304" s="2" t="s">
        <v>16</v>
      </c>
      <c r="C304" s="2" t="s">
        <v>13</v>
      </c>
      <c r="D304" s="2">
        <v>47.4</v>
      </c>
      <c r="E304" s="2">
        <v>14.6</v>
      </c>
      <c r="F304" s="2">
        <v>212.0</v>
      </c>
      <c r="G304" s="2">
        <v>4725.0</v>
      </c>
      <c r="H304" s="2" t="s">
        <v>11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3">
        <v>304.0</v>
      </c>
      <c r="B305" s="3" t="s">
        <v>16</v>
      </c>
      <c r="C305" s="3" t="s">
        <v>13</v>
      </c>
      <c r="D305" s="3">
        <v>50.0</v>
      </c>
      <c r="E305" s="3">
        <v>15.9</v>
      </c>
      <c r="F305" s="3">
        <v>224.0</v>
      </c>
      <c r="G305" s="3">
        <v>5350.0</v>
      </c>
      <c r="H305" s="3" t="s">
        <v>10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2">
        <v>305.0</v>
      </c>
      <c r="B306" s="2" t="s">
        <v>16</v>
      </c>
      <c r="C306" s="2" t="s">
        <v>13</v>
      </c>
      <c r="D306" s="2">
        <v>44.9</v>
      </c>
      <c r="E306" s="2">
        <v>13.8</v>
      </c>
      <c r="F306" s="2">
        <v>212.0</v>
      </c>
      <c r="G306" s="2">
        <v>4750.0</v>
      </c>
      <c r="H306" s="2" t="s">
        <v>11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3">
        <v>306.0</v>
      </c>
      <c r="B307" s="3" t="s">
        <v>16</v>
      </c>
      <c r="C307" s="3" t="s">
        <v>13</v>
      </c>
      <c r="D307" s="3">
        <v>50.8</v>
      </c>
      <c r="E307" s="3">
        <v>17.3</v>
      </c>
      <c r="F307" s="3">
        <v>228.0</v>
      </c>
      <c r="G307" s="3">
        <v>5600.0</v>
      </c>
      <c r="H307" s="3" t="s">
        <v>10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2">
        <v>307.0</v>
      </c>
      <c r="B308" s="2" t="s">
        <v>16</v>
      </c>
      <c r="C308" s="2" t="s">
        <v>13</v>
      </c>
      <c r="D308" s="2">
        <v>43.4</v>
      </c>
      <c r="E308" s="2">
        <v>14.4</v>
      </c>
      <c r="F308" s="2">
        <v>218.0</v>
      </c>
      <c r="G308" s="2">
        <v>4600.0</v>
      </c>
      <c r="H308" s="2" t="s">
        <v>11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3">
        <v>308.0</v>
      </c>
      <c r="B309" s="3" t="s">
        <v>16</v>
      </c>
      <c r="C309" s="3" t="s">
        <v>13</v>
      </c>
      <c r="D309" s="3">
        <v>51.3</v>
      </c>
      <c r="E309" s="3">
        <v>14.2</v>
      </c>
      <c r="F309" s="3">
        <v>218.0</v>
      </c>
      <c r="G309" s="3">
        <v>5300.0</v>
      </c>
      <c r="H309" s="3" t="s">
        <v>10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2">
        <v>309.0</v>
      </c>
      <c r="B310" s="2" t="s">
        <v>16</v>
      </c>
      <c r="C310" s="2" t="s">
        <v>13</v>
      </c>
      <c r="D310" s="2">
        <v>47.5</v>
      </c>
      <c r="E310" s="2">
        <v>14.0</v>
      </c>
      <c r="F310" s="2">
        <v>212.0</v>
      </c>
      <c r="G310" s="2">
        <v>4875.0</v>
      </c>
      <c r="H310" s="2" t="s">
        <v>11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3">
        <v>310.0</v>
      </c>
      <c r="B311" s="3" t="s">
        <v>16</v>
      </c>
      <c r="C311" s="3" t="s">
        <v>13</v>
      </c>
      <c r="D311" s="3">
        <v>52.1</v>
      </c>
      <c r="E311" s="3">
        <v>17.0</v>
      </c>
      <c r="F311" s="3">
        <v>230.0</v>
      </c>
      <c r="G311" s="3">
        <v>5550.0</v>
      </c>
      <c r="H311" s="3" t="s">
        <v>10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2">
        <v>311.0</v>
      </c>
      <c r="B312" s="2" t="s">
        <v>16</v>
      </c>
      <c r="C312" s="2" t="s">
        <v>13</v>
      </c>
      <c r="D312" s="2">
        <v>47.5</v>
      </c>
      <c r="E312" s="2">
        <v>15.0</v>
      </c>
      <c r="F312" s="2">
        <v>218.0</v>
      </c>
      <c r="G312" s="2">
        <v>4950.0</v>
      </c>
      <c r="H312" s="2" t="s">
        <v>11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3">
        <v>312.0</v>
      </c>
      <c r="B313" s="3" t="s">
        <v>16</v>
      </c>
      <c r="C313" s="3" t="s">
        <v>13</v>
      </c>
      <c r="D313" s="3">
        <v>52.2</v>
      </c>
      <c r="E313" s="3">
        <v>17.1</v>
      </c>
      <c r="F313" s="3">
        <v>228.0</v>
      </c>
      <c r="G313" s="3">
        <v>5400.0</v>
      </c>
      <c r="H313" s="3" t="s">
        <v>10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2">
        <v>313.0</v>
      </c>
      <c r="B314" s="2" t="s">
        <v>16</v>
      </c>
      <c r="C314" s="2" t="s">
        <v>13</v>
      </c>
      <c r="D314" s="2">
        <v>45.5</v>
      </c>
      <c r="E314" s="2">
        <v>14.5</v>
      </c>
      <c r="F314" s="2">
        <v>212.0</v>
      </c>
      <c r="G314" s="2">
        <v>4750.0</v>
      </c>
      <c r="H314" s="2" t="s">
        <v>11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3">
        <v>314.0</v>
      </c>
      <c r="B315" s="3" t="s">
        <v>16</v>
      </c>
      <c r="C315" s="3" t="s">
        <v>13</v>
      </c>
      <c r="D315" s="3">
        <v>49.5</v>
      </c>
      <c r="E315" s="3">
        <v>16.1</v>
      </c>
      <c r="F315" s="3">
        <v>224.0</v>
      </c>
      <c r="G315" s="3">
        <v>5650.0</v>
      </c>
      <c r="H315" s="3" t="s">
        <v>10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2">
        <v>315.0</v>
      </c>
      <c r="B316" s="2" t="s">
        <v>16</v>
      </c>
      <c r="C316" s="2" t="s">
        <v>13</v>
      </c>
      <c r="D316" s="2">
        <v>44.5</v>
      </c>
      <c r="E316" s="2">
        <v>14.7</v>
      </c>
      <c r="F316" s="2">
        <v>214.0</v>
      </c>
      <c r="G316" s="2">
        <v>4850.0</v>
      </c>
      <c r="H316" s="2" t="s">
        <v>11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3">
        <v>316.0</v>
      </c>
      <c r="B317" s="3" t="s">
        <v>16</v>
      </c>
      <c r="C317" s="3" t="s">
        <v>13</v>
      </c>
      <c r="D317" s="3">
        <v>50.8</v>
      </c>
      <c r="E317" s="3">
        <v>15.7</v>
      </c>
      <c r="F317" s="3">
        <v>226.0</v>
      </c>
      <c r="G317" s="3">
        <v>5200.0</v>
      </c>
      <c r="H317" s="3" t="s">
        <v>10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2">
        <v>317.0</v>
      </c>
      <c r="B318" s="2" t="s">
        <v>16</v>
      </c>
      <c r="C318" s="2" t="s">
        <v>13</v>
      </c>
      <c r="D318" s="2">
        <v>49.4</v>
      </c>
      <c r="E318" s="2">
        <v>15.8</v>
      </c>
      <c r="F318" s="2">
        <v>216.0</v>
      </c>
      <c r="G318" s="2">
        <v>4925.0</v>
      </c>
      <c r="H318" s="2" t="s">
        <v>10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3">
        <v>318.0</v>
      </c>
      <c r="B319" s="3" t="s">
        <v>16</v>
      </c>
      <c r="C319" s="3" t="s">
        <v>13</v>
      </c>
      <c r="D319" s="3">
        <v>46.9</v>
      </c>
      <c r="E319" s="3">
        <v>14.6</v>
      </c>
      <c r="F319" s="3">
        <v>222.0</v>
      </c>
      <c r="G319" s="3">
        <v>4875.0</v>
      </c>
      <c r="H319" s="3" t="s">
        <v>11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2">
        <v>319.0</v>
      </c>
      <c r="B320" s="2" t="s">
        <v>16</v>
      </c>
      <c r="C320" s="2" t="s">
        <v>13</v>
      </c>
      <c r="D320" s="2">
        <v>48.4</v>
      </c>
      <c r="E320" s="2">
        <v>14.4</v>
      </c>
      <c r="F320" s="2">
        <v>203.0</v>
      </c>
      <c r="G320" s="2">
        <v>4625.0</v>
      </c>
      <c r="H320" s="2" t="s">
        <v>11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3">
        <v>320.0</v>
      </c>
      <c r="B321" s="3" t="s">
        <v>16</v>
      </c>
      <c r="C321" s="3" t="s">
        <v>13</v>
      </c>
      <c r="D321" s="3">
        <v>51.1</v>
      </c>
      <c r="E321" s="3">
        <v>16.5</v>
      </c>
      <c r="F321" s="3">
        <v>225.0</v>
      </c>
      <c r="G321" s="3">
        <v>5250.0</v>
      </c>
      <c r="H321" s="3" t="s">
        <v>10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2">
        <v>321.0</v>
      </c>
      <c r="B322" s="2" t="s">
        <v>16</v>
      </c>
      <c r="C322" s="2" t="s">
        <v>13</v>
      </c>
      <c r="D322" s="2">
        <v>48.5</v>
      </c>
      <c r="E322" s="2">
        <v>15.0</v>
      </c>
      <c r="F322" s="2">
        <v>219.0</v>
      </c>
      <c r="G322" s="2">
        <v>4850.0</v>
      </c>
      <c r="H322" s="2" t="s">
        <v>11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3">
        <v>322.0</v>
      </c>
      <c r="B323" s="3" t="s">
        <v>16</v>
      </c>
      <c r="C323" s="3" t="s">
        <v>13</v>
      </c>
      <c r="D323" s="3">
        <v>55.9</v>
      </c>
      <c r="E323" s="3">
        <v>17.0</v>
      </c>
      <c r="F323" s="3">
        <v>228.0</v>
      </c>
      <c r="G323" s="3">
        <v>5600.0</v>
      </c>
      <c r="H323" s="3" t="s">
        <v>10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2">
        <v>323.0</v>
      </c>
      <c r="B324" s="2" t="s">
        <v>16</v>
      </c>
      <c r="C324" s="2" t="s">
        <v>13</v>
      </c>
      <c r="D324" s="2">
        <v>47.2</v>
      </c>
      <c r="E324" s="2">
        <v>15.5</v>
      </c>
      <c r="F324" s="2">
        <v>215.0</v>
      </c>
      <c r="G324" s="2">
        <v>4975.0</v>
      </c>
      <c r="H324" s="2" t="s">
        <v>11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3">
        <v>324.0</v>
      </c>
      <c r="B325" s="3" t="s">
        <v>16</v>
      </c>
      <c r="C325" s="3" t="s">
        <v>13</v>
      </c>
      <c r="D325" s="3">
        <v>49.1</v>
      </c>
      <c r="E325" s="3">
        <v>15.0</v>
      </c>
      <c r="F325" s="3">
        <v>228.0</v>
      </c>
      <c r="G325" s="3">
        <v>5500.0</v>
      </c>
      <c r="H325" s="3" t="s">
        <v>10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2">
        <v>325.0</v>
      </c>
      <c r="B326" s="2" t="s">
        <v>16</v>
      </c>
      <c r="C326" s="2" t="s">
        <v>13</v>
      </c>
      <c r="D326" s="2">
        <v>47.3</v>
      </c>
      <c r="E326" s="2">
        <v>13.8</v>
      </c>
      <c r="F326" s="2">
        <v>216.0</v>
      </c>
      <c r="G326" s="2">
        <v>4725.0</v>
      </c>
      <c r="H326" s="2" t="s">
        <v>12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3">
        <v>326.0</v>
      </c>
      <c r="B327" s="3" t="s">
        <v>16</v>
      </c>
      <c r="C327" s="3" t="s">
        <v>13</v>
      </c>
      <c r="D327" s="3">
        <v>46.8</v>
      </c>
      <c r="E327" s="3">
        <v>16.1</v>
      </c>
      <c r="F327" s="3">
        <v>215.0</v>
      </c>
      <c r="G327" s="3">
        <v>5500.0</v>
      </c>
      <c r="H327" s="3" t="s">
        <v>10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2">
        <v>327.0</v>
      </c>
      <c r="B328" s="2" t="s">
        <v>16</v>
      </c>
      <c r="C328" s="2" t="s">
        <v>13</v>
      </c>
      <c r="D328" s="2">
        <v>41.7</v>
      </c>
      <c r="E328" s="2">
        <v>14.7</v>
      </c>
      <c r="F328" s="2">
        <v>210.0</v>
      </c>
      <c r="G328" s="2">
        <v>4700.0</v>
      </c>
      <c r="H328" s="2" t="s">
        <v>11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3">
        <v>328.0</v>
      </c>
      <c r="B329" s="3" t="s">
        <v>16</v>
      </c>
      <c r="C329" s="3" t="s">
        <v>13</v>
      </c>
      <c r="D329" s="3">
        <v>53.4</v>
      </c>
      <c r="E329" s="3">
        <v>15.8</v>
      </c>
      <c r="F329" s="3">
        <v>219.0</v>
      </c>
      <c r="G329" s="3">
        <v>5500.0</v>
      </c>
      <c r="H329" s="3" t="s">
        <v>10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2">
        <v>329.0</v>
      </c>
      <c r="B330" s="2" t="s">
        <v>16</v>
      </c>
      <c r="C330" s="2" t="s">
        <v>13</v>
      </c>
      <c r="D330" s="2">
        <v>43.3</v>
      </c>
      <c r="E330" s="2">
        <v>14.0</v>
      </c>
      <c r="F330" s="2">
        <v>208.0</v>
      </c>
      <c r="G330" s="2">
        <v>4575.0</v>
      </c>
      <c r="H330" s="2" t="s">
        <v>11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3">
        <v>330.0</v>
      </c>
      <c r="B331" s="3" t="s">
        <v>16</v>
      </c>
      <c r="C331" s="3" t="s">
        <v>13</v>
      </c>
      <c r="D331" s="3">
        <v>48.1</v>
      </c>
      <c r="E331" s="3">
        <v>15.1</v>
      </c>
      <c r="F331" s="3">
        <v>209.0</v>
      </c>
      <c r="G331" s="3">
        <v>5500.0</v>
      </c>
      <c r="H331" s="3" t="s">
        <v>10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2">
        <v>331.0</v>
      </c>
      <c r="B332" s="2" t="s">
        <v>16</v>
      </c>
      <c r="C332" s="2" t="s">
        <v>13</v>
      </c>
      <c r="D332" s="2">
        <v>50.5</v>
      </c>
      <c r="E332" s="2">
        <v>15.2</v>
      </c>
      <c r="F332" s="2">
        <v>216.0</v>
      </c>
      <c r="G332" s="2">
        <v>5000.0</v>
      </c>
      <c r="H332" s="2" t="s">
        <v>11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3">
        <v>332.0</v>
      </c>
      <c r="B333" s="3" t="s">
        <v>16</v>
      </c>
      <c r="C333" s="3" t="s">
        <v>13</v>
      </c>
      <c r="D333" s="3">
        <v>49.8</v>
      </c>
      <c r="E333" s="3">
        <v>15.9</v>
      </c>
      <c r="F333" s="3">
        <v>229.0</v>
      </c>
      <c r="G333" s="3">
        <v>5950.0</v>
      </c>
      <c r="H333" s="3" t="s">
        <v>10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2">
        <v>333.0</v>
      </c>
      <c r="B334" s="2" t="s">
        <v>16</v>
      </c>
      <c r="C334" s="2" t="s">
        <v>13</v>
      </c>
      <c r="D334" s="2">
        <v>43.5</v>
      </c>
      <c r="E334" s="2">
        <v>15.2</v>
      </c>
      <c r="F334" s="2">
        <v>213.0</v>
      </c>
      <c r="G334" s="2">
        <v>4650.0</v>
      </c>
      <c r="H334" s="2" t="s">
        <v>11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3">
        <v>334.0</v>
      </c>
      <c r="B335" s="3" t="s">
        <v>16</v>
      </c>
      <c r="C335" s="3" t="s">
        <v>13</v>
      </c>
      <c r="D335" s="3">
        <v>51.5</v>
      </c>
      <c r="E335" s="3">
        <v>16.3</v>
      </c>
      <c r="F335" s="3">
        <v>230.0</v>
      </c>
      <c r="G335" s="3">
        <v>5500.0</v>
      </c>
      <c r="H335" s="3" t="s">
        <v>10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2">
        <v>335.0</v>
      </c>
      <c r="B336" s="2" t="s">
        <v>16</v>
      </c>
      <c r="C336" s="2" t="s">
        <v>13</v>
      </c>
      <c r="D336" s="2">
        <v>46.2</v>
      </c>
      <c r="E336" s="2">
        <v>14.1</v>
      </c>
      <c r="F336" s="2">
        <v>217.0</v>
      </c>
      <c r="G336" s="2">
        <v>4375.0</v>
      </c>
      <c r="H336" s="2" t="s">
        <v>11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3">
        <v>336.0</v>
      </c>
      <c r="B337" s="3" t="s">
        <v>16</v>
      </c>
      <c r="C337" s="3" t="s">
        <v>13</v>
      </c>
      <c r="D337" s="3">
        <v>55.1</v>
      </c>
      <c r="E337" s="3">
        <v>16.0</v>
      </c>
      <c r="F337" s="3">
        <v>230.0</v>
      </c>
      <c r="G337" s="3">
        <v>5850.0</v>
      </c>
      <c r="H337" s="3" t="s">
        <v>10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2">
        <v>337.0</v>
      </c>
      <c r="B338" s="2" t="s">
        <v>16</v>
      </c>
      <c r="C338" s="2" t="s">
        <v>13</v>
      </c>
      <c r="D338" s="2">
        <v>44.5</v>
      </c>
      <c r="E338" s="2">
        <v>15.7</v>
      </c>
      <c r="F338" s="2">
        <v>217.0</v>
      </c>
      <c r="G338" s="2">
        <v>4875.0</v>
      </c>
      <c r="H338" s="2" t="s">
        <v>10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3">
        <v>338.0</v>
      </c>
      <c r="B339" s="3" t="s">
        <v>16</v>
      </c>
      <c r="C339" s="3" t="s">
        <v>13</v>
      </c>
      <c r="D339" s="3">
        <v>48.8</v>
      </c>
      <c r="E339" s="3">
        <v>16.2</v>
      </c>
      <c r="F339" s="3">
        <v>222.0</v>
      </c>
      <c r="G339" s="3">
        <v>6000.0</v>
      </c>
      <c r="H339" s="3" t="s">
        <v>10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2">
        <v>339.0</v>
      </c>
      <c r="B340" s="2" t="s">
        <v>16</v>
      </c>
      <c r="C340" s="2" t="s">
        <v>13</v>
      </c>
      <c r="D340" s="2">
        <v>47.2</v>
      </c>
      <c r="E340" s="2">
        <v>13.7</v>
      </c>
      <c r="F340" s="2">
        <v>214.0</v>
      </c>
      <c r="G340" s="2">
        <v>4925.0</v>
      </c>
      <c r="H340" s="2" t="s">
        <v>11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3">
        <v>340.0</v>
      </c>
      <c r="B341" s="3" t="s">
        <v>16</v>
      </c>
      <c r="C341" s="3" t="s">
        <v>13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12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2">
        <v>341.0</v>
      </c>
      <c r="B342" s="2" t="s">
        <v>16</v>
      </c>
      <c r="C342" s="2" t="s">
        <v>13</v>
      </c>
      <c r="D342" s="2">
        <v>46.8</v>
      </c>
      <c r="E342" s="2">
        <v>14.3</v>
      </c>
      <c r="F342" s="2">
        <v>215.0</v>
      </c>
      <c r="G342" s="2">
        <v>4850.0</v>
      </c>
      <c r="H342" s="2" t="s">
        <v>11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3">
        <v>342.0</v>
      </c>
      <c r="B343" s="3" t="s">
        <v>16</v>
      </c>
      <c r="C343" s="3" t="s">
        <v>13</v>
      </c>
      <c r="D343" s="3">
        <v>50.4</v>
      </c>
      <c r="E343" s="3">
        <v>15.7</v>
      </c>
      <c r="F343" s="3">
        <v>222.0</v>
      </c>
      <c r="G343" s="3">
        <v>5750.0</v>
      </c>
      <c r="H343" s="3" t="s">
        <v>10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2">
        <v>343.0</v>
      </c>
      <c r="B344" s="2" t="s">
        <v>16</v>
      </c>
      <c r="C344" s="2" t="s">
        <v>13</v>
      </c>
      <c r="D344" s="2">
        <v>45.2</v>
      </c>
      <c r="E344" s="2">
        <v>14.8</v>
      </c>
      <c r="F344" s="2">
        <v>212.0</v>
      </c>
      <c r="G344" s="2">
        <v>5200.0</v>
      </c>
      <c r="H344" s="2" t="s">
        <v>11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3">
        <v>344.0</v>
      </c>
      <c r="B345" s="3" t="s">
        <v>16</v>
      </c>
      <c r="C345" s="3" t="s">
        <v>13</v>
      </c>
      <c r="D345" s="3">
        <v>49.9</v>
      </c>
      <c r="E345" s="3">
        <v>16.1</v>
      </c>
      <c r="F345" s="3">
        <v>213.0</v>
      </c>
      <c r="G345" s="3">
        <v>5400.0</v>
      </c>
      <c r="H345" s="3" t="s">
        <v>10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</sheetData>
  <autoFilter ref="$A$1:$H$345">
    <sortState ref="A1:H345">
      <sortCondition ref="A1:A345"/>
      <sortCondition ref="C1:C345"/>
      <sortCondition ref="B1:B345"/>
      <sortCondition ref="H1:H345"/>
      <sortCondition ref="D1:D345"/>
      <sortCondition ref="G1:G345"/>
      <sortCondition ref="F1:F345"/>
      <sortCondition ref="E1:E34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.63"/>
    <col customWidth="1" min="3" max="3" width="8.38"/>
    <col customWidth="1" min="4" max="4" width="12.63"/>
    <col customWidth="1" min="5" max="5" width="12.25"/>
    <col customWidth="1" min="6" max="6" width="11.88"/>
    <col customWidth="1" min="7" max="7" width="12.63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>
        <v>9.0</v>
      </c>
      <c r="B2" s="2" t="s">
        <v>8</v>
      </c>
      <c r="C2" s="2" t="s">
        <v>9</v>
      </c>
      <c r="D2" s="2">
        <v>34.1</v>
      </c>
      <c r="E2" s="2">
        <v>18.1</v>
      </c>
      <c r="F2" s="2">
        <v>193.0</v>
      </c>
      <c r="G2" s="2">
        <v>3475.0</v>
      </c>
      <c r="H2" s="2" t="s">
        <v>12</v>
      </c>
      <c r="I2" s="4">
        <f>correl(F2:F6, G2:G6)</f>
        <v>0.1032220745</v>
      </c>
    </row>
    <row r="3">
      <c r="A3" s="3">
        <v>10.0</v>
      </c>
      <c r="B3" s="3" t="s">
        <v>8</v>
      </c>
      <c r="C3" s="3" t="s">
        <v>9</v>
      </c>
      <c r="D3" s="3">
        <v>42.0</v>
      </c>
      <c r="E3" s="3">
        <v>20.2</v>
      </c>
      <c r="F3" s="3">
        <v>190.0</v>
      </c>
      <c r="G3" s="3">
        <v>4250.0</v>
      </c>
      <c r="H3" s="3" t="s">
        <v>12</v>
      </c>
      <c r="I3" s="5">
        <f>correl(F2:F53,G2:G53)</f>
        <v>0.4359111284</v>
      </c>
    </row>
    <row r="4">
      <c r="A4" s="2">
        <v>11.0</v>
      </c>
      <c r="B4" s="2" t="s">
        <v>8</v>
      </c>
      <c r="C4" s="2" t="s">
        <v>9</v>
      </c>
      <c r="D4" s="2">
        <v>37.8</v>
      </c>
      <c r="E4" s="2">
        <v>17.1</v>
      </c>
      <c r="F4" s="2">
        <v>186.0</v>
      </c>
      <c r="G4" s="2">
        <v>3300.0</v>
      </c>
      <c r="H4" s="2" t="s">
        <v>12</v>
      </c>
      <c r="I4" s="4"/>
    </row>
    <row r="5" hidden="1">
      <c r="A5" s="3">
        <v>4.0</v>
      </c>
      <c r="B5" s="3" t="s">
        <v>8</v>
      </c>
      <c r="C5" s="3" t="s">
        <v>9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5"/>
    </row>
    <row r="6">
      <c r="A6" s="2">
        <v>12.0</v>
      </c>
      <c r="B6" s="2" t="s">
        <v>8</v>
      </c>
      <c r="C6" s="2" t="s">
        <v>9</v>
      </c>
      <c r="D6" s="2">
        <v>37.8</v>
      </c>
      <c r="E6" s="2">
        <v>17.3</v>
      </c>
      <c r="F6" s="2">
        <v>180.0</v>
      </c>
      <c r="G6" s="2">
        <v>3700.0</v>
      </c>
      <c r="H6" s="2" t="s">
        <v>12</v>
      </c>
      <c r="I6" s="4"/>
    </row>
    <row r="7">
      <c r="A7" s="3">
        <v>1.0</v>
      </c>
      <c r="B7" s="3" t="s">
        <v>8</v>
      </c>
      <c r="C7" s="3" t="s">
        <v>9</v>
      </c>
      <c r="D7" s="3">
        <v>39.1</v>
      </c>
      <c r="E7" s="3">
        <v>18.7</v>
      </c>
      <c r="F7" s="3">
        <v>181.0</v>
      </c>
      <c r="G7" s="3">
        <v>3750.0</v>
      </c>
      <c r="H7" s="3" t="s">
        <v>10</v>
      </c>
      <c r="I7" s="5"/>
    </row>
    <row r="8">
      <c r="A8" s="2">
        <v>6.0</v>
      </c>
      <c r="B8" s="2" t="s">
        <v>8</v>
      </c>
      <c r="C8" s="2" t="s">
        <v>9</v>
      </c>
      <c r="D8" s="2">
        <v>39.3</v>
      </c>
      <c r="E8" s="2">
        <v>20.6</v>
      </c>
      <c r="F8" s="2">
        <v>190.0</v>
      </c>
      <c r="G8" s="2">
        <v>3650.0</v>
      </c>
      <c r="H8" s="2" t="s">
        <v>10</v>
      </c>
      <c r="I8" s="4"/>
    </row>
    <row r="9">
      <c r="A9" s="3">
        <v>8.0</v>
      </c>
      <c r="B9" s="3" t="s">
        <v>8</v>
      </c>
      <c r="C9" s="3" t="s">
        <v>9</v>
      </c>
      <c r="D9" s="3">
        <v>39.2</v>
      </c>
      <c r="E9" s="3">
        <v>19.6</v>
      </c>
      <c r="F9" s="3">
        <v>195.0</v>
      </c>
      <c r="G9" s="3">
        <v>4675.0</v>
      </c>
      <c r="H9" s="3" t="s">
        <v>10</v>
      </c>
      <c r="I9" s="5"/>
    </row>
    <row r="10">
      <c r="A10" s="2">
        <v>14.0</v>
      </c>
      <c r="B10" s="2" t="s">
        <v>8</v>
      </c>
      <c r="C10" s="2" t="s">
        <v>9</v>
      </c>
      <c r="D10" s="2">
        <v>38.6</v>
      </c>
      <c r="E10" s="2">
        <v>21.2</v>
      </c>
      <c r="F10" s="2">
        <v>191.0</v>
      </c>
      <c r="G10" s="2">
        <v>3800.0</v>
      </c>
      <c r="H10" s="2" t="s">
        <v>10</v>
      </c>
      <c r="I10" s="4"/>
    </row>
    <row r="11">
      <c r="A11" s="3">
        <v>15.0</v>
      </c>
      <c r="B11" s="3" t="s">
        <v>8</v>
      </c>
      <c r="C11" s="3" t="s">
        <v>9</v>
      </c>
      <c r="D11" s="3">
        <v>34.6</v>
      </c>
      <c r="E11" s="3">
        <v>21.1</v>
      </c>
      <c r="F11" s="3">
        <v>198.0</v>
      </c>
      <c r="G11" s="3">
        <v>4400.0</v>
      </c>
      <c r="H11" s="3" t="s">
        <v>10</v>
      </c>
      <c r="I11" s="5"/>
    </row>
    <row r="12">
      <c r="A12" s="2">
        <v>18.0</v>
      </c>
      <c r="B12" s="2" t="s">
        <v>8</v>
      </c>
      <c r="C12" s="2" t="s">
        <v>9</v>
      </c>
      <c r="D12" s="2">
        <v>42.5</v>
      </c>
      <c r="E12" s="2">
        <v>20.7</v>
      </c>
      <c r="F12" s="2">
        <v>197.0</v>
      </c>
      <c r="G12" s="2">
        <v>4500.0</v>
      </c>
      <c r="H12" s="2" t="s">
        <v>10</v>
      </c>
      <c r="I12" s="4"/>
    </row>
    <row r="13">
      <c r="A13" s="3">
        <v>20.0</v>
      </c>
      <c r="B13" s="3" t="s">
        <v>8</v>
      </c>
      <c r="C13" s="3" t="s">
        <v>9</v>
      </c>
      <c r="D13" s="3">
        <v>46.0</v>
      </c>
      <c r="E13" s="3">
        <v>21.5</v>
      </c>
      <c r="F13" s="3">
        <v>194.0</v>
      </c>
      <c r="G13" s="3">
        <v>4200.0</v>
      </c>
      <c r="H13" s="3" t="s">
        <v>10</v>
      </c>
      <c r="I13" s="5"/>
    </row>
    <row r="14">
      <c r="A14" s="2">
        <v>70.0</v>
      </c>
      <c r="B14" s="2" t="s">
        <v>8</v>
      </c>
      <c r="C14" s="2" t="s">
        <v>9</v>
      </c>
      <c r="D14" s="2">
        <v>41.8</v>
      </c>
      <c r="E14" s="2">
        <v>19.4</v>
      </c>
      <c r="F14" s="2">
        <v>198.0</v>
      </c>
      <c r="G14" s="2">
        <v>4450.0</v>
      </c>
      <c r="H14" s="2" t="s">
        <v>10</v>
      </c>
      <c r="I14" s="4"/>
    </row>
    <row r="15">
      <c r="A15" s="3">
        <v>72.0</v>
      </c>
      <c r="B15" s="3" t="s">
        <v>8</v>
      </c>
      <c r="C15" s="3" t="s">
        <v>9</v>
      </c>
      <c r="D15" s="3">
        <v>39.7</v>
      </c>
      <c r="E15" s="3">
        <v>18.4</v>
      </c>
      <c r="F15" s="3">
        <v>190.0</v>
      </c>
      <c r="G15" s="3">
        <v>3900.0</v>
      </c>
      <c r="H15" s="3" t="s">
        <v>10</v>
      </c>
      <c r="I15" s="5"/>
    </row>
    <row r="16">
      <c r="A16" s="2">
        <v>74.0</v>
      </c>
      <c r="B16" s="2" t="s">
        <v>8</v>
      </c>
      <c r="C16" s="2" t="s">
        <v>9</v>
      </c>
      <c r="D16" s="2">
        <v>45.8</v>
      </c>
      <c r="E16" s="2">
        <v>18.9</v>
      </c>
      <c r="F16" s="2">
        <v>197.0</v>
      </c>
      <c r="G16" s="2">
        <v>4150.0</v>
      </c>
      <c r="H16" s="2" t="s">
        <v>10</v>
      </c>
      <c r="I16" s="4"/>
    </row>
    <row r="17">
      <c r="A17" s="3">
        <v>76.0</v>
      </c>
      <c r="B17" s="3" t="s">
        <v>8</v>
      </c>
      <c r="C17" s="3" t="s">
        <v>9</v>
      </c>
      <c r="D17" s="3">
        <v>42.8</v>
      </c>
      <c r="E17" s="3">
        <v>18.5</v>
      </c>
      <c r="F17" s="3">
        <v>195.0</v>
      </c>
      <c r="G17" s="3">
        <v>4250.0</v>
      </c>
      <c r="H17" s="3" t="s">
        <v>10</v>
      </c>
      <c r="I17" s="5"/>
    </row>
    <row r="18">
      <c r="A18" s="2">
        <v>78.0</v>
      </c>
      <c r="B18" s="2" t="s">
        <v>8</v>
      </c>
      <c r="C18" s="2" t="s">
        <v>9</v>
      </c>
      <c r="D18" s="2">
        <v>37.2</v>
      </c>
      <c r="E18" s="2">
        <v>19.4</v>
      </c>
      <c r="F18" s="2">
        <v>184.0</v>
      </c>
      <c r="G18" s="2">
        <v>3900.0</v>
      </c>
      <c r="H18" s="2" t="s">
        <v>10</v>
      </c>
      <c r="I18" s="4"/>
    </row>
    <row r="19">
      <c r="A19" s="3">
        <v>80.0</v>
      </c>
      <c r="B19" s="3" t="s">
        <v>8</v>
      </c>
      <c r="C19" s="3" t="s">
        <v>9</v>
      </c>
      <c r="D19" s="3">
        <v>42.1</v>
      </c>
      <c r="E19" s="3">
        <v>19.1</v>
      </c>
      <c r="F19" s="3">
        <v>195.0</v>
      </c>
      <c r="G19" s="3">
        <v>4000.0</v>
      </c>
      <c r="H19" s="3" t="s">
        <v>10</v>
      </c>
      <c r="I19" s="5"/>
    </row>
    <row r="20">
      <c r="A20" s="2">
        <v>82.0</v>
      </c>
      <c r="B20" s="2" t="s">
        <v>8</v>
      </c>
      <c r="C20" s="2" t="s">
        <v>9</v>
      </c>
      <c r="D20" s="2">
        <v>42.9</v>
      </c>
      <c r="E20" s="2">
        <v>17.6</v>
      </c>
      <c r="F20" s="2">
        <v>196.0</v>
      </c>
      <c r="G20" s="2">
        <v>4700.0</v>
      </c>
      <c r="H20" s="2" t="s">
        <v>10</v>
      </c>
      <c r="I20" s="4"/>
    </row>
    <row r="21">
      <c r="A21" s="3">
        <v>84.0</v>
      </c>
      <c r="B21" s="3" t="s">
        <v>8</v>
      </c>
      <c r="C21" s="3" t="s">
        <v>9</v>
      </c>
      <c r="D21" s="3">
        <v>35.1</v>
      </c>
      <c r="E21" s="3">
        <v>19.4</v>
      </c>
      <c r="F21" s="3">
        <v>193.0</v>
      </c>
      <c r="G21" s="3">
        <v>4200.0</v>
      </c>
      <c r="H21" s="3" t="s">
        <v>10</v>
      </c>
      <c r="I21" s="5"/>
    </row>
    <row r="22">
      <c r="A22" s="2">
        <v>118.0</v>
      </c>
      <c r="B22" s="2" t="s">
        <v>8</v>
      </c>
      <c r="C22" s="2" t="s">
        <v>9</v>
      </c>
      <c r="D22" s="2">
        <v>37.3</v>
      </c>
      <c r="E22" s="2">
        <v>20.5</v>
      </c>
      <c r="F22" s="2">
        <v>199.0</v>
      </c>
      <c r="G22" s="2">
        <v>3775.0</v>
      </c>
      <c r="H22" s="2" t="s">
        <v>10</v>
      </c>
      <c r="I22" s="4"/>
    </row>
    <row r="23">
      <c r="A23" s="3">
        <v>120.0</v>
      </c>
      <c r="B23" s="3" t="s">
        <v>8</v>
      </c>
      <c r="C23" s="3" t="s">
        <v>9</v>
      </c>
      <c r="D23" s="3">
        <v>41.1</v>
      </c>
      <c r="E23" s="3">
        <v>18.6</v>
      </c>
      <c r="F23" s="3">
        <v>189.0</v>
      </c>
      <c r="G23" s="3">
        <v>3325.0</v>
      </c>
      <c r="H23" s="3" t="s">
        <v>10</v>
      </c>
      <c r="I23" s="5"/>
    </row>
    <row r="24">
      <c r="A24" s="2">
        <v>122.0</v>
      </c>
      <c r="B24" s="2" t="s">
        <v>8</v>
      </c>
      <c r="C24" s="2" t="s">
        <v>9</v>
      </c>
      <c r="D24" s="2">
        <v>37.7</v>
      </c>
      <c r="E24" s="2">
        <v>19.8</v>
      </c>
      <c r="F24" s="2">
        <v>198.0</v>
      </c>
      <c r="G24" s="2">
        <v>3500.0</v>
      </c>
      <c r="H24" s="2" t="s">
        <v>10</v>
      </c>
      <c r="I24" s="4"/>
    </row>
    <row r="25">
      <c r="A25" s="3">
        <v>124.0</v>
      </c>
      <c r="B25" s="3" t="s">
        <v>8</v>
      </c>
      <c r="C25" s="3" t="s">
        <v>9</v>
      </c>
      <c r="D25" s="3">
        <v>41.4</v>
      </c>
      <c r="E25" s="3">
        <v>18.5</v>
      </c>
      <c r="F25" s="3">
        <v>202.0</v>
      </c>
      <c r="G25" s="3">
        <v>3875.0</v>
      </c>
      <c r="H25" s="3" t="s">
        <v>10</v>
      </c>
      <c r="I25" s="5"/>
    </row>
    <row r="26">
      <c r="A26" s="2">
        <v>126.0</v>
      </c>
      <c r="B26" s="2" t="s">
        <v>8</v>
      </c>
      <c r="C26" s="2" t="s">
        <v>9</v>
      </c>
      <c r="D26" s="2">
        <v>40.6</v>
      </c>
      <c r="E26" s="2">
        <v>19.0</v>
      </c>
      <c r="F26" s="2">
        <v>199.0</v>
      </c>
      <c r="G26" s="2">
        <v>4000.0</v>
      </c>
      <c r="H26" s="2" t="s">
        <v>10</v>
      </c>
      <c r="I26" s="4"/>
    </row>
    <row r="27">
      <c r="A27" s="3">
        <v>128.0</v>
      </c>
      <c r="B27" s="3" t="s">
        <v>8</v>
      </c>
      <c r="C27" s="3" t="s">
        <v>9</v>
      </c>
      <c r="D27" s="3">
        <v>41.5</v>
      </c>
      <c r="E27" s="3">
        <v>18.3</v>
      </c>
      <c r="F27" s="3">
        <v>195.0</v>
      </c>
      <c r="G27" s="3">
        <v>4300.0</v>
      </c>
      <c r="H27" s="3" t="s">
        <v>10</v>
      </c>
      <c r="I27" s="5"/>
    </row>
    <row r="28">
      <c r="A28" s="2">
        <v>130.0</v>
      </c>
      <c r="B28" s="2" t="s">
        <v>8</v>
      </c>
      <c r="C28" s="2" t="s">
        <v>9</v>
      </c>
      <c r="D28" s="2">
        <v>44.1</v>
      </c>
      <c r="E28" s="2">
        <v>18.0</v>
      </c>
      <c r="F28" s="2">
        <v>210.0</v>
      </c>
      <c r="G28" s="2">
        <v>4000.0</v>
      </c>
      <c r="H28" s="2" t="s">
        <v>10</v>
      </c>
      <c r="I28" s="4"/>
    </row>
    <row r="29">
      <c r="A29" s="3">
        <v>132.0</v>
      </c>
      <c r="B29" s="3" t="s">
        <v>8</v>
      </c>
      <c r="C29" s="3" t="s">
        <v>9</v>
      </c>
      <c r="D29" s="3">
        <v>43.1</v>
      </c>
      <c r="E29" s="3">
        <v>19.2</v>
      </c>
      <c r="F29" s="3">
        <v>197.0</v>
      </c>
      <c r="G29" s="3">
        <v>3500.0</v>
      </c>
      <c r="H29" s="3" t="s">
        <v>10</v>
      </c>
      <c r="I29" s="5"/>
    </row>
    <row r="30">
      <c r="A30" s="2">
        <v>2.0</v>
      </c>
      <c r="B30" s="2" t="s">
        <v>8</v>
      </c>
      <c r="C30" s="2" t="s">
        <v>9</v>
      </c>
      <c r="D30" s="2">
        <v>39.5</v>
      </c>
      <c r="E30" s="2">
        <v>17.4</v>
      </c>
      <c r="F30" s="2">
        <v>186.0</v>
      </c>
      <c r="G30" s="2">
        <v>3800.0</v>
      </c>
      <c r="H30" s="2" t="s">
        <v>11</v>
      </c>
      <c r="I30" s="4"/>
    </row>
    <row r="31">
      <c r="A31" s="3">
        <v>3.0</v>
      </c>
      <c r="B31" s="3" t="s">
        <v>8</v>
      </c>
      <c r="C31" s="3" t="s">
        <v>9</v>
      </c>
      <c r="D31" s="3">
        <v>40.3</v>
      </c>
      <c r="E31" s="3">
        <v>18.0</v>
      </c>
      <c r="F31" s="3">
        <v>195.0</v>
      </c>
      <c r="G31" s="3">
        <v>3250.0</v>
      </c>
      <c r="H31" s="3" t="s">
        <v>11</v>
      </c>
      <c r="I31" s="5"/>
    </row>
    <row r="32">
      <c r="A32" s="2">
        <v>5.0</v>
      </c>
      <c r="B32" s="2" t="s">
        <v>8</v>
      </c>
      <c r="C32" s="2" t="s">
        <v>9</v>
      </c>
      <c r="D32" s="2">
        <v>36.7</v>
      </c>
      <c r="E32" s="2">
        <v>19.3</v>
      </c>
      <c r="F32" s="2">
        <v>193.0</v>
      </c>
      <c r="G32" s="2">
        <v>3450.0</v>
      </c>
      <c r="H32" s="2" t="s">
        <v>11</v>
      </c>
      <c r="I32" s="4"/>
    </row>
    <row r="33">
      <c r="A33" s="3">
        <v>7.0</v>
      </c>
      <c r="B33" s="3" t="s">
        <v>8</v>
      </c>
      <c r="C33" s="3" t="s">
        <v>9</v>
      </c>
      <c r="D33" s="3">
        <v>38.9</v>
      </c>
      <c r="E33" s="3">
        <v>17.8</v>
      </c>
      <c r="F33" s="3">
        <v>181.0</v>
      </c>
      <c r="G33" s="3">
        <v>3625.0</v>
      </c>
      <c r="H33" s="3" t="s">
        <v>11</v>
      </c>
      <c r="I33" s="5"/>
    </row>
    <row r="34">
      <c r="A34" s="2">
        <v>13.0</v>
      </c>
      <c r="B34" s="2" t="s">
        <v>8</v>
      </c>
      <c r="C34" s="2" t="s">
        <v>9</v>
      </c>
      <c r="D34" s="2">
        <v>41.1</v>
      </c>
      <c r="E34" s="2">
        <v>17.6</v>
      </c>
      <c r="F34" s="2">
        <v>182.0</v>
      </c>
      <c r="G34" s="2">
        <v>3200.0</v>
      </c>
      <c r="H34" s="2" t="s">
        <v>11</v>
      </c>
      <c r="I34" s="4"/>
    </row>
    <row r="35">
      <c r="A35" s="3">
        <v>16.0</v>
      </c>
      <c r="B35" s="3" t="s">
        <v>8</v>
      </c>
      <c r="C35" s="3" t="s">
        <v>9</v>
      </c>
      <c r="D35" s="3">
        <v>36.6</v>
      </c>
      <c r="E35" s="3">
        <v>17.8</v>
      </c>
      <c r="F35" s="3">
        <v>185.0</v>
      </c>
      <c r="G35" s="3">
        <v>3700.0</v>
      </c>
      <c r="H35" s="3" t="s">
        <v>11</v>
      </c>
      <c r="I35" s="5"/>
    </row>
    <row r="36">
      <c r="A36" s="2">
        <v>17.0</v>
      </c>
      <c r="B36" s="2" t="s">
        <v>8</v>
      </c>
      <c r="C36" s="2" t="s">
        <v>9</v>
      </c>
      <c r="D36" s="2">
        <v>38.7</v>
      </c>
      <c r="E36" s="2">
        <v>19.0</v>
      </c>
      <c r="F36" s="2">
        <v>195.0</v>
      </c>
      <c r="G36" s="2">
        <v>3450.0</v>
      </c>
      <c r="H36" s="2" t="s">
        <v>11</v>
      </c>
      <c r="I36" s="4"/>
    </row>
    <row r="37">
      <c r="A37" s="3">
        <v>19.0</v>
      </c>
      <c r="B37" s="3" t="s">
        <v>8</v>
      </c>
      <c r="C37" s="3" t="s">
        <v>9</v>
      </c>
      <c r="D37" s="3">
        <v>34.4</v>
      </c>
      <c r="E37" s="3">
        <v>18.4</v>
      </c>
      <c r="F37" s="3">
        <v>184.0</v>
      </c>
      <c r="G37" s="3">
        <v>3325.0</v>
      </c>
      <c r="H37" s="3" t="s">
        <v>11</v>
      </c>
      <c r="I37" s="5"/>
    </row>
    <row r="38">
      <c r="A38" s="2">
        <v>69.0</v>
      </c>
      <c r="B38" s="2" t="s">
        <v>8</v>
      </c>
      <c r="C38" s="2" t="s">
        <v>9</v>
      </c>
      <c r="D38" s="2">
        <v>35.9</v>
      </c>
      <c r="E38" s="2">
        <v>16.6</v>
      </c>
      <c r="F38" s="2">
        <v>190.0</v>
      </c>
      <c r="G38" s="2">
        <v>3050.0</v>
      </c>
      <c r="H38" s="2" t="s">
        <v>11</v>
      </c>
      <c r="I38" s="4"/>
    </row>
    <row r="39">
      <c r="A39" s="3">
        <v>71.0</v>
      </c>
      <c r="B39" s="3" t="s">
        <v>8</v>
      </c>
      <c r="C39" s="3" t="s">
        <v>9</v>
      </c>
      <c r="D39" s="3">
        <v>33.5</v>
      </c>
      <c r="E39" s="3">
        <v>19.0</v>
      </c>
      <c r="F39" s="3">
        <v>190.0</v>
      </c>
      <c r="G39" s="3">
        <v>3600.0</v>
      </c>
      <c r="H39" s="3" t="s">
        <v>11</v>
      </c>
      <c r="I39" s="5"/>
    </row>
    <row r="40">
      <c r="A40" s="2">
        <v>73.0</v>
      </c>
      <c r="B40" s="2" t="s">
        <v>8</v>
      </c>
      <c r="C40" s="2" t="s">
        <v>9</v>
      </c>
      <c r="D40" s="2">
        <v>39.6</v>
      </c>
      <c r="E40" s="2">
        <v>17.2</v>
      </c>
      <c r="F40" s="2">
        <v>196.0</v>
      </c>
      <c r="G40" s="2">
        <v>3550.0</v>
      </c>
      <c r="H40" s="2" t="s">
        <v>11</v>
      </c>
      <c r="I40" s="4"/>
    </row>
    <row r="41">
      <c r="A41" s="3">
        <v>75.0</v>
      </c>
      <c r="B41" s="3" t="s">
        <v>8</v>
      </c>
      <c r="C41" s="3" t="s">
        <v>9</v>
      </c>
      <c r="D41" s="3">
        <v>35.5</v>
      </c>
      <c r="E41" s="3">
        <v>17.5</v>
      </c>
      <c r="F41" s="3">
        <v>190.0</v>
      </c>
      <c r="G41" s="3">
        <v>3700.0</v>
      </c>
      <c r="H41" s="3" t="s">
        <v>11</v>
      </c>
      <c r="I41" s="5"/>
    </row>
    <row r="42">
      <c r="A42" s="2">
        <v>77.0</v>
      </c>
      <c r="B42" s="2" t="s">
        <v>8</v>
      </c>
      <c r="C42" s="2" t="s">
        <v>9</v>
      </c>
      <c r="D42" s="2">
        <v>40.9</v>
      </c>
      <c r="E42" s="2">
        <v>16.8</v>
      </c>
      <c r="F42" s="2">
        <v>191.0</v>
      </c>
      <c r="G42" s="2">
        <v>3700.0</v>
      </c>
      <c r="H42" s="2" t="s">
        <v>11</v>
      </c>
      <c r="I42" s="4"/>
    </row>
    <row r="43">
      <c r="A43" s="3">
        <v>79.0</v>
      </c>
      <c r="B43" s="3" t="s">
        <v>8</v>
      </c>
      <c r="C43" s="3" t="s">
        <v>9</v>
      </c>
      <c r="D43" s="3">
        <v>36.2</v>
      </c>
      <c r="E43" s="3">
        <v>16.1</v>
      </c>
      <c r="F43" s="3">
        <v>187.0</v>
      </c>
      <c r="G43" s="3">
        <v>3550.0</v>
      </c>
      <c r="H43" s="3" t="s">
        <v>11</v>
      </c>
      <c r="I43" s="5"/>
    </row>
    <row r="44">
      <c r="A44" s="2">
        <v>81.0</v>
      </c>
      <c r="B44" s="2" t="s">
        <v>8</v>
      </c>
      <c r="C44" s="2" t="s">
        <v>9</v>
      </c>
      <c r="D44" s="2">
        <v>34.6</v>
      </c>
      <c r="E44" s="2">
        <v>17.2</v>
      </c>
      <c r="F44" s="2">
        <v>189.0</v>
      </c>
      <c r="G44" s="2">
        <v>3200.0</v>
      </c>
      <c r="H44" s="2" t="s">
        <v>11</v>
      </c>
      <c r="I44" s="4"/>
    </row>
    <row r="45">
      <c r="A45" s="3">
        <v>83.0</v>
      </c>
      <c r="B45" s="3" t="s">
        <v>8</v>
      </c>
      <c r="C45" s="3" t="s">
        <v>9</v>
      </c>
      <c r="D45" s="3">
        <v>36.7</v>
      </c>
      <c r="E45" s="3">
        <v>18.8</v>
      </c>
      <c r="F45" s="3">
        <v>187.0</v>
      </c>
      <c r="G45" s="3">
        <v>3800.0</v>
      </c>
      <c r="H45" s="3" t="s">
        <v>11</v>
      </c>
      <c r="I45" s="5"/>
    </row>
    <row r="46">
      <c r="A46" s="2">
        <v>117.0</v>
      </c>
      <c r="B46" s="2" t="s">
        <v>8</v>
      </c>
      <c r="C46" s="2" t="s">
        <v>9</v>
      </c>
      <c r="D46" s="2">
        <v>38.6</v>
      </c>
      <c r="E46" s="2">
        <v>17.0</v>
      </c>
      <c r="F46" s="2">
        <v>188.0</v>
      </c>
      <c r="G46" s="2">
        <v>2900.0</v>
      </c>
      <c r="H46" s="2" t="s">
        <v>11</v>
      </c>
      <c r="I46" s="4"/>
    </row>
    <row r="47">
      <c r="A47" s="3">
        <v>119.0</v>
      </c>
      <c r="B47" s="3" t="s">
        <v>8</v>
      </c>
      <c r="C47" s="3" t="s">
        <v>9</v>
      </c>
      <c r="D47" s="3">
        <v>35.7</v>
      </c>
      <c r="E47" s="3">
        <v>17.0</v>
      </c>
      <c r="F47" s="3">
        <v>189.0</v>
      </c>
      <c r="G47" s="3">
        <v>3350.0</v>
      </c>
      <c r="H47" s="3" t="s">
        <v>11</v>
      </c>
      <c r="I47" s="5"/>
    </row>
    <row r="48">
      <c r="A48" s="2">
        <v>121.0</v>
      </c>
      <c r="B48" s="2" t="s">
        <v>8</v>
      </c>
      <c r="C48" s="2" t="s">
        <v>9</v>
      </c>
      <c r="D48" s="2">
        <v>36.2</v>
      </c>
      <c r="E48" s="2">
        <v>17.2</v>
      </c>
      <c r="F48" s="2">
        <v>187.0</v>
      </c>
      <c r="G48" s="2">
        <v>3150.0</v>
      </c>
      <c r="H48" s="2" t="s">
        <v>11</v>
      </c>
      <c r="I48" s="4"/>
    </row>
    <row r="49">
      <c r="A49" s="3">
        <v>123.0</v>
      </c>
      <c r="B49" s="3" t="s">
        <v>8</v>
      </c>
      <c r="C49" s="3" t="s">
        <v>9</v>
      </c>
      <c r="D49" s="3">
        <v>40.2</v>
      </c>
      <c r="E49" s="3">
        <v>17.0</v>
      </c>
      <c r="F49" s="3">
        <v>176.0</v>
      </c>
      <c r="G49" s="3">
        <v>3450.0</v>
      </c>
      <c r="H49" s="3" t="s">
        <v>11</v>
      </c>
      <c r="I49" s="5"/>
    </row>
    <row r="50">
      <c r="A50" s="2">
        <v>125.0</v>
      </c>
      <c r="B50" s="2" t="s">
        <v>8</v>
      </c>
      <c r="C50" s="2" t="s">
        <v>9</v>
      </c>
      <c r="D50" s="2">
        <v>35.2</v>
      </c>
      <c r="E50" s="2">
        <v>15.9</v>
      </c>
      <c r="F50" s="2">
        <v>186.0</v>
      </c>
      <c r="G50" s="2">
        <v>3050.0</v>
      </c>
      <c r="H50" s="2" t="s">
        <v>11</v>
      </c>
      <c r="I50" s="4"/>
    </row>
    <row r="51">
      <c r="A51" s="3">
        <v>127.0</v>
      </c>
      <c r="B51" s="3" t="s">
        <v>8</v>
      </c>
      <c r="C51" s="3" t="s">
        <v>9</v>
      </c>
      <c r="D51" s="3">
        <v>38.8</v>
      </c>
      <c r="E51" s="3">
        <v>17.6</v>
      </c>
      <c r="F51" s="3">
        <v>191.0</v>
      </c>
      <c r="G51" s="3">
        <v>3275.0</v>
      </c>
      <c r="H51" s="3" t="s">
        <v>11</v>
      </c>
      <c r="I51" s="5"/>
    </row>
    <row r="52">
      <c r="A52" s="2">
        <v>129.0</v>
      </c>
      <c r="B52" s="2" t="s">
        <v>8</v>
      </c>
      <c r="C52" s="2" t="s">
        <v>9</v>
      </c>
      <c r="D52" s="2">
        <v>39.0</v>
      </c>
      <c r="E52" s="2">
        <v>17.1</v>
      </c>
      <c r="F52" s="2">
        <v>191.0</v>
      </c>
      <c r="G52" s="2">
        <v>3050.0</v>
      </c>
      <c r="H52" s="2" t="s">
        <v>11</v>
      </c>
      <c r="I52" s="4"/>
    </row>
    <row r="53">
      <c r="A53" s="3">
        <v>131.0</v>
      </c>
      <c r="B53" s="3" t="s">
        <v>8</v>
      </c>
      <c r="C53" s="3" t="s">
        <v>9</v>
      </c>
      <c r="D53" s="3">
        <v>38.5</v>
      </c>
      <c r="E53" s="3">
        <v>17.9</v>
      </c>
      <c r="F53" s="3">
        <v>190.0</v>
      </c>
      <c r="G53" s="3">
        <v>3325.0</v>
      </c>
      <c r="H53" s="3" t="s">
        <v>11</v>
      </c>
      <c r="I53" s="5"/>
    </row>
  </sheetData>
  <autoFilter ref="$A$1:$H$1001">
    <sortState ref="A1:H1001">
      <sortCondition descending="1" ref="H1:H1001"/>
      <sortCondition ref="A1:A10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63"/>
  </cols>
  <sheetData>
    <row r="1">
      <c r="A1" s="6" t="s">
        <v>17</v>
      </c>
    </row>
    <row r="2">
      <c r="A2" s="6" t="s">
        <v>18</v>
      </c>
    </row>
    <row r="3">
      <c r="A3" s="6" t="s">
        <v>19</v>
      </c>
    </row>
    <row r="4">
      <c r="A4" s="6" t="s">
        <v>20</v>
      </c>
    </row>
    <row r="5">
      <c r="A5" s="6" t="s">
        <v>21</v>
      </c>
    </row>
    <row r="6">
      <c r="A6" s="6" t="s">
        <v>22</v>
      </c>
    </row>
    <row r="7">
      <c r="A7" s="6" t="s">
        <v>23</v>
      </c>
    </row>
    <row r="8">
      <c r="A8" s="6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25"/>
    <col customWidth="1" min="5" max="5" width="11.75"/>
    <col customWidth="1" min="6" max="6" width="16.0"/>
    <col customWidth="1" min="7" max="7" width="16.63"/>
    <col customWidth="1" min="8" max="8" width="16.0"/>
  </cols>
  <sheetData>
    <row r="2">
      <c r="A2" s="7" t="s">
        <v>25</v>
      </c>
      <c r="B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</row>
    <row r="3">
      <c r="A3" s="7" t="s">
        <v>8</v>
      </c>
      <c r="B3" s="7">
        <f>COUNTIF(data!$B$2:$B$345, "Adelie")</f>
        <v>152</v>
      </c>
      <c r="D3" s="7" t="s">
        <v>32</v>
      </c>
      <c r="E3" s="8">
        <f>min(data!$G$2:$G$345)</f>
        <v>2700</v>
      </c>
      <c r="F3" s="8">
        <f>min(data!$F$2:$F$345)</f>
        <v>172</v>
      </c>
      <c r="G3" s="8">
        <f>min(data!$D$2:$D$345)</f>
        <v>32.1</v>
      </c>
      <c r="H3" s="8">
        <f>min(data!$E$2:$E$345)</f>
        <v>13.1</v>
      </c>
    </row>
    <row r="4">
      <c r="A4" s="7" t="s">
        <v>15</v>
      </c>
      <c r="B4" s="7">
        <f>COUNTIF(data!$B$2:$B$345, "Chinstrap")</f>
        <v>68</v>
      </c>
      <c r="D4" s="7" t="s">
        <v>33</v>
      </c>
      <c r="E4" s="8">
        <f>PERCENTILE(data!$G$2:$G$345, 0.25)</f>
        <v>3550</v>
      </c>
      <c r="F4" s="8">
        <f>PERCENTILE(data!$F$2:$F$345, 0.25)</f>
        <v>190</v>
      </c>
      <c r="G4" s="8">
        <f>PERCENTILE(data!$D$2:$D$345, 0.25)</f>
        <v>39.225</v>
      </c>
      <c r="H4" s="8">
        <f>PERCENTILE(data!$E$2:$E$345, 0.25)</f>
        <v>15.6</v>
      </c>
    </row>
    <row r="5">
      <c r="A5" s="7" t="s">
        <v>16</v>
      </c>
      <c r="B5" s="7">
        <f>COUNTIF(data!$B$2:$B$345, "Gentoo")</f>
        <v>124</v>
      </c>
      <c r="D5" s="7" t="s">
        <v>34</v>
      </c>
      <c r="E5" s="8">
        <f>PERCENTILE(data!$G$2:$G$345, 0.5)</f>
        <v>4050</v>
      </c>
      <c r="F5" s="8">
        <f>PERCENTILE(data!$F$2:$F$345, 0.5)</f>
        <v>197</v>
      </c>
      <c r="G5" s="8">
        <f>PERCENTILE(data!$D$2:$D$345, 0.5)</f>
        <v>44.45</v>
      </c>
      <c r="H5" s="8">
        <f>PERCENTILE(data!$E$2:$E$345, 0.5)</f>
        <v>17.3</v>
      </c>
    </row>
    <row r="6">
      <c r="A6" s="7" t="s">
        <v>35</v>
      </c>
      <c r="B6" s="9">
        <f>B5+B4+B3</f>
        <v>344</v>
      </c>
      <c r="D6" s="7" t="s">
        <v>36</v>
      </c>
      <c r="E6" s="8">
        <f>AVERAGE(data!$G$2:$G$345)</f>
        <v>4201.754386</v>
      </c>
      <c r="F6" s="8">
        <f>AVERAGE(data!$F$2:$F$345)</f>
        <v>200.9152047</v>
      </c>
      <c r="G6" s="8">
        <f>AVERAGE(data!$D$2:$D$345)</f>
        <v>43.92192982</v>
      </c>
      <c r="H6" s="8">
        <f>AVERAGE(data!$E$2:$E$345)</f>
        <v>17.15116959</v>
      </c>
    </row>
    <row r="7">
      <c r="A7" s="10"/>
      <c r="B7" s="10"/>
      <c r="D7" s="7" t="s">
        <v>37</v>
      </c>
      <c r="E7" s="8">
        <f>PERCENTILE(data!$G$2:$G$345, 0.75)</f>
        <v>4750</v>
      </c>
      <c r="F7" s="8">
        <f>PERCENTILE(data!$F$2:$F$345, 0.75)</f>
        <v>213</v>
      </c>
      <c r="G7" s="8">
        <f>PERCENTILE(data!$D$2:$D$345, 0.75)</f>
        <v>48.5</v>
      </c>
      <c r="H7" s="8">
        <f>PERCENTILE(data!$E$2:$E$345, 0.75)</f>
        <v>18.7</v>
      </c>
    </row>
    <row r="8">
      <c r="A8" s="11" t="s">
        <v>38</v>
      </c>
      <c r="B8" s="11" t="s">
        <v>26</v>
      </c>
      <c r="D8" s="7" t="s">
        <v>39</v>
      </c>
      <c r="E8" s="8">
        <f>MAX(data!$G$2:$G$345)</f>
        <v>6300</v>
      </c>
      <c r="F8" s="8">
        <f>MAX(data!$F$2:$F$345)</f>
        <v>231</v>
      </c>
      <c r="G8" s="8">
        <f>MAX(data!$D$2:$D$345)</f>
        <v>59.6</v>
      </c>
      <c r="H8" s="8">
        <f>MAX(data!$E$2:$E$345)</f>
        <v>21.5</v>
      </c>
    </row>
    <row r="9">
      <c r="A9" s="11" t="s">
        <v>13</v>
      </c>
      <c r="B9" s="7">
        <f>COUNTIF(data!$C$2:$C$345, "Biscoe")</f>
        <v>168</v>
      </c>
      <c r="D9" s="7" t="s">
        <v>40</v>
      </c>
      <c r="E9" s="8">
        <f>STDEV(data!$G$2:$G$345)</f>
        <v>801.9545357</v>
      </c>
      <c r="F9" s="8">
        <f>STDEV(data!$F$2:$F$345)</f>
        <v>14.06171368</v>
      </c>
      <c r="G9" s="8">
        <f>STDEV(data!$D$2:$D$345)</f>
        <v>5.459583714</v>
      </c>
      <c r="H9" s="8">
        <f>STDEV(data!$E$2:$E$345)</f>
        <v>1.974793157</v>
      </c>
    </row>
    <row r="10">
      <c r="A10" s="11" t="s">
        <v>14</v>
      </c>
      <c r="B10" s="7">
        <f>COUNTIF(data!$C$2:$C$345, "Dream")</f>
        <v>124</v>
      </c>
      <c r="D10" s="7" t="s">
        <v>41</v>
      </c>
      <c r="E10" s="8">
        <f>VAR(data!$G$2:$G$345)</f>
        <v>643131.0773</v>
      </c>
      <c r="F10" s="8">
        <f>VAR(data!$F$2:$F$345)</f>
        <v>197.7317916</v>
      </c>
      <c r="G10" s="8">
        <f>VAR(data!$D$2:$D$345)</f>
        <v>29.80705433</v>
      </c>
      <c r="H10" s="8">
        <f>VAR(data!$E$2:$E$345)</f>
        <v>3.899808012</v>
      </c>
    </row>
    <row r="11">
      <c r="A11" s="11" t="s">
        <v>9</v>
      </c>
      <c r="B11" s="7">
        <f>COUNTIF(data!$C$2:$C$345, "Torgersen")</f>
        <v>52</v>
      </c>
      <c r="D11" s="7" t="s">
        <v>42</v>
      </c>
      <c r="E11" s="8">
        <f t="shared" ref="E11:H11" si="1">E8-E3</f>
        <v>3600</v>
      </c>
      <c r="F11" s="8">
        <f t="shared" si="1"/>
        <v>59</v>
      </c>
      <c r="G11" s="8">
        <f t="shared" si="1"/>
        <v>27.5</v>
      </c>
      <c r="H11" s="8">
        <f t="shared" si="1"/>
        <v>8.4</v>
      </c>
    </row>
    <row r="12">
      <c r="A12" s="11" t="s">
        <v>35</v>
      </c>
      <c r="B12" s="9">
        <f>B11+B10+B9</f>
        <v>344</v>
      </c>
      <c r="D12" s="7" t="s">
        <v>43</v>
      </c>
      <c r="E12" s="8">
        <f t="shared" ref="E12:H12" si="2">E7-E4</f>
        <v>1200</v>
      </c>
      <c r="F12" s="8">
        <f t="shared" si="2"/>
        <v>23</v>
      </c>
      <c r="G12" s="8">
        <f t="shared" si="2"/>
        <v>9.275</v>
      </c>
      <c r="H12" s="8">
        <f t="shared" si="2"/>
        <v>3.1</v>
      </c>
    </row>
    <row r="13">
      <c r="A13" s="10"/>
      <c r="B13" s="10"/>
    </row>
    <row r="14">
      <c r="A14" s="11" t="s">
        <v>44</v>
      </c>
      <c r="B14" s="11" t="s">
        <v>26</v>
      </c>
    </row>
    <row r="15">
      <c r="A15" s="11" t="s">
        <v>45</v>
      </c>
      <c r="B15" s="7">
        <f>COUNTIF(data!$H$2:$H$345, "FEMALE")</f>
        <v>165</v>
      </c>
    </row>
    <row r="16">
      <c r="A16" s="11" t="s">
        <v>46</v>
      </c>
      <c r="B16" s="7">
        <f>COUNTIF(data!$H$2:$H$345, "MALE")</f>
        <v>169</v>
      </c>
    </row>
    <row r="17">
      <c r="A17" s="11" t="s">
        <v>35</v>
      </c>
      <c r="B17" s="9">
        <f>B16+B15</f>
        <v>334</v>
      </c>
    </row>
  </sheetData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13"/>
    <col customWidth="1" min="3" max="3" width="8.38"/>
    <col customWidth="1" min="4" max="4" width="11.75"/>
    <col customWidth="1" min="5" max="5" width="12.25"/>
    <col customWidth="1" min="6" max="6" width="12.0"/>
    <col customWidth="1" min="7" max="7" width="12.13"/>
    <col customWidth="1" min="8" max="8" width="3.75"/>
    <col customWidth="1" min="10" max="11" width="6.13"/>
    <col customWidth="1" min="12" max="12" width="8.0"/>
    <col customWidth="1" min="13" max="13" width="4.75"/>
    <col customWidth="1" min="14" max="14" width="5.75"/>
    <col customWidth="1" min="15" max="15" width="4.75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>
      <c r="A2" s="14">
        <v>9.0</v>
      </c>
      <c r="B2" s="15" t="s">
        <v>8</v>
      </c>
      <c r="C2" s="15" t="s">
        <v>9</v>
      </c>
      <c r="D2" s="14">
        <v>34.1</v>
      </c>
      <c r="E2" s="14">
        <v>18.1</v>
      </c>
      <c r="F2" s="14">
        <v>193.0</v>
      </c>
      <c r="G2" s="14">
        <v>3475.0</v>
      </c>
      <c r="H2" s="15" t="s">
        <v>12</v>
      </c>
      <c r="I2" s="13"/>
      <c r="J2" s="16" t="s">
        <v>47</v>
      </c>
      <c r="K2" s="16" t="s">
        <v>48</v>
      </c>
      <c r="L2" s="16" t="s">
        <v>49</v>
      </c>
      <c r="M2" s="16" t="s">
        <v>33</v>
      </c>
      <c r="N2" s="16" t="s">
        <v>50</v>
      </c>
      <c r="O2" s="16" t="s">
        <v>37</v>
      </c>
      <c r="P2" s="16" t="s">
        <v>43</v>
      </c>
      <c r="Q2" s="13"/>
      <c r="R2" s="13"/>
      <c r="S2" s="13"/>
      <c r="T2" s="13"/>
    </row>
    <row r="3">
      <c r="A3" s="17">
        <v>10.0</v>
      </c>
      <c r="B3" s="18" t="s">
        <v>8</v>
      </c>
      <c r="C3" s="18" t="s">
        <v>9</v>
      </c>
      <c r="D3" s="17">
        <v>42.0</v>
      </c>
      <c r="E3" s="17">
        <v>20.2</v>
      </c>
      <c r="F3" s="17">
        <v>190.0</v>
      </c>
      <c r="G3" s="17">
        <v>4250.0</v>
      </c>
      <c r="H3" s="18" t="s">
        <v>12</v>
      </c>
      <c r="I3" s="13"/>
      <c r="J3" s="19">
        <f>average(D2:D9)</f>
        <v>40.9</v>
      </c>
      <c r="K3" s="20">
        <f>STDEV(D2:D9)</f>
        <v>4.78449878</v>
      </c>
      <c r="L3" s="19">
        <f t="shared" ref="L3:L6" si="1">K3^2</f>
        <v>22.89142857</v>
      </c>
      <c r="M3" s="13">
        <f>QUARTILE(D2:D9,1)</f>
        <v>37.725</v>
      </c>
      <c r="N3" s="13">
        <f>QUARTILE(D2:D9,2)</f>
        <v>39.9</v>
      </c>
      <c r="O3" s="13">
        <f>QUARTILE(F2:F9,3)</f>
        <v>214.5</v>
      </c>
      <c r="P3" s="13">
        <f t="shared" ref="P3:P6" si="2">O3-M3</f>
        <v>176.775</v>
      </c>
      <c r="Q3" s="13"/>
      <c r="R3" s="13"/>
      <c r="S3" s="13"/>
      <c r="T3" s="13"/>
    </row>
    <row r="4">
      <c r="A4" s="21">
        <v>11.0</v>
      </c>
      <c r="B4" s="22" t="s">
        <v>8</v>
      </c>
      <c r="C4" s="22" t="s">
        <v>9</v>
      </c>
      <c r="D4" s="21">
        <v>37.8</v>
      </c>
      <c r="E4" s="21">
        <v>17.1</v>
      </c>
      <c r="F4" s="21">
        <v>186.0</v>
      </c>
      <c r="G4" s="21">
        <v>3300.0</v>
      </c>
      <c r="H4" s="22" t="s">
        <v>12</v>
      </c>
      <c r="I4" s="13"/>
      <c r="J4" s="19">
        <f>average(E2:E9)</f>
        <v>16.7625</v>
      </c>
      <c r="K4" s="20">
        <f>STDEV(E2:E9)</f>
        <v>2.36034955</v>
      </c>
      <c r="L4" s="19">
        <f t="shared" si="1"/>
        <v>5.57125</v>
      </c>
      <c r="M4" s="13">
        <f>quartile(E2:E9,1)</f>
        <v>14.375</v>
      </c>
      <c r="N4" s="13">
        <f>quartile(F2:F9,2)</f>
        <v>191.5</v>
      </c>
      <c r="O4" s="13">
        <f>quartile(F2:F9,3)</f>
        <v>214.5</v>
      </c>
      <c r="P4" s="13">
        <f t="shared" si="2"/>
        <v>200.125</v>
      </c>
      <c r="Q4" s="13"/>
      <c r="R4" s="13"/>
      <c r="S4" s="13"/>
      <c r="T4" s="13"/>
    </row>
    <row r="5">
      <c r="A5" s="17">
        <v>12.0</v>
      </c>
      <c r="B5" s="18" t="s">
        <v>8</v>
      </c>
      <c r="C5" s="18" t="s">
        <v>9</v>
      </c>
      <c r="D5" s="17">
        <v>37.8</v>
      </c>
      <c r="E5" s="17">
        <v>17.3</v>
      </c>
      <c r="F5" s="17">
        <v>180.0</v>
      </c>
      <c r="G5" s="17">
        <v>3700.0</v>
      </c>
      <c r="H5" s="18" t="s">
        <v>12</v>
      </c>
      <c r="I5" s="13"/>
      <c r="J5" s="19">
        <f>average(F2:F9)</f>
        <v>196.75</v>
      </c>
      <c r="K5" s="20">
        <f>STDEV(F2:F9)</f>
        <v>16.07793519</v>
      </c>
      <c r="L5" s="19">
        <f t="shared" si="1"/>
        <v>258.5</v>
      </c>
      <c r="M5" s="13">
        <f>quartile(F2:F9,1)</f>
        <v>184.5</v>
      </c>
      <c r="N5" s="13">
        <f>quartile(F2:F9,2)</f>
        <v>191.5</v>
      </c>
      <c r="O5" s="13">
        <f>quartile(F2:F9,3)</f>
        <v>214.5</v>
      </c>
      <c r="P5" s="13">
        <f t="shared" si="2"/>
        <v>30</v>
      </c>
      <c r="Q5" s="13"/>
      <c r="R5" s="13"/>
      <c r="S5" s="13"/>
      <c r="T5" s="13"/>
    </row>
    <row r="6">
      <c r="A6" s="21">
        <v>48.0</v>
      </c>
      <c r="B6" s="22" t="s">
        <v>8</v>
      </c>
      <c r="C6" s="22" t="s">
        <v>14</v>
      </c>
      <c r="D6" s="21">
        <v>37.5</v>
      </c>
      <c r="E6" s="21">
        <v>18.9</v>
      </c>
      <c r="F6" s="21">
        <v>179.0</v>
      </c>
      <c r="G6" s="21">
        <v>2975.0</v>
      </c>
      <c r="H6" s="22" t="s">
        <v>12</v>
      </c>
      <c r="I6" s="13"/>
      <c r="J6" s="19">
        <f>average(G2:G9)</f>
        <v>3896.875</v>
      </c>
      <c r="K6" s="20">
        <f>STDEV(G2:G9)</f>
        <v>637.158522</v>
      </c>
      <c r="L6" s="19">
        <f t="shared" si="1"/>
        <v>405970.9821</v>
      </c>
      <c r="M6" s="13">
        <f>quartile(G2:G9,1)</f>
        <v>3431.25</v>
      </c>
      <c r="N6" s="13">
        <f>quartile(G2:G9,2)</f>
        <v>3900</v>
      </c>
      <c r="O6" s="13">
        <f>quartile(G2:G9,3)</f>
        <v>4350</v>
      </c>
      <c r="P6" s="13">
        <f t="shared" si="2"/>
        <v>918.75</v>
      </c>
      <c r="Q6" s="13"/>
      <c r="R6" s="13"/>
      <c r="S6" s="13"/>
      <c r="T6" s="13"/>
    </row>
    <row r="7">
      <c r="A7" s="17">
        <v>247.0</v>
      </c>
      <c r="B7" s="18" t="s">
        <v>16</v>
      </c>
      <c r="C7" s="18" t="s">
        <v>13</v>
      </c>
      <c r="D7" s="17">
        <v>44.5</v>
      </c>
      <c r="E7" s="17">
        <v>14.3</v>
      </c>
      <c r="F7" s="17">
        <v>216.0</v>
      </c>
      <c r="G7" s="17">
        <v>4100.0</v>
      </c>
      <c r="H7" s="18" t="s">
        <v>12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21">
        <v>287.0</v>
      </c>
      <c r="B8" s="22" t="s">
        <v>16</v>
      </c>
      <c r="C8" s="22" t="s">
        <v>13</v>
      </c>
      <c r="D8" s="21">
        <v>46.2</v>
      </c>
      <c r="E8" s="21">
        <v>14.4</v>
      </c>
      <c r="F8" s="21">
        <v>214.0</v>
      </c>
      <c r="G8" s="21">
        <v>4650.0</v>
      </c>
      <c r="H8" s="22" t="s">
        <v>12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7">
        <v>325.0</v>
      </c>
      <c r="B9" s="18" t="s">
        <v>16</v>
      </c>
      <c r="C9" s="18" t="s">
        <v>13</v>
      </c>
      <c r="D9" s="17">
        <v>47.3</v>
      </c>
      <c r="E9" s="17">
        <v>13.8</v>
      </c>
      <c r="F9" s="17">
        <v>216.0</v>
      </c>
      <c r="G9" s="17">
        <v>4725.0</v>
      </c>
      <c r="H9" s="18" t="s">
        <v>12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2">
      <c r="F12" s="23">
        <f>SUM(F2:F9)</f>
        <v>1574</v>
      </c>
      <c r="G12" s="24">
        <f>F12/8</f>
        <v>196.75</v>
      </c>
    </row>
    <row r="13">
      <c r="F13" s="23">
        <f>sum((F2-J5)^2, (F3-J5)^2,(F4-J5)^2,(F5-J5)^2,(F6-J5)^2,(F7-J5)^2,(F8-J5)^2,(F9-J5)^2)</f>
        <v>1809.5</v>
      </c>
      <c r="G13" s="23">
        <f>F13/7</f>
        <v>258.5</v>
      </c>
    </row>
    <row r="14">
      <c r="G14" s="25">
        <f>sqrt(G13)</f>
        <v>16.07793519</v>
      </c>
    </row>
  </sheetData>
  <drawing r:id="rId1"/>
  <tableParts count="1">
    <tablePart r:id="rId3"/>
  </tableParts>
</worksheet>
</file>