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n10\OneDrive\Desktop\DANLC\"/>
    </mc:Choice>
  </mc:AlternateContent>
  <bookViews>
    <workbookView xWindow="0" yWindow="0" windowWidth="23040" windowHeight="9264" activeTab="1"/>
  </bookViews>
  <sheets>
    <sheet name="Assignment1(5.3.24)" sheetId="1" r:id="rId1"/>
    <sheet name="Assignment2(6.3.24)" sheetId="2" r:id="rId2"/>
    <sheet name="Question1(7.3.24)" sheetId="3" r:id="rId3"/>
    <sheet name="Question2_Solution" sheetId="6" r:id="rId4"/>
    <sheet name="Question3(7.324)" sheetId="7" r:id="rId5"/>
    <sheet name="Question4(7.3.24)" sheetId="8" r:id="rId6"/>
    <sheet name="Question2(7.3.24)" sheetId="4" r:id="rId7"/>
  </sheets>
  <definedNames>
    <definedName name="ExternalData_2" localSheetId="0" hidden="1">'Assignment1(5.3.24)'!$A$2:$L$14</definedName>
    <definedName name="Slicer_Country">#N/A</definedName>
    <definedName name="Slicer_Oscar_Wins">#N/A</definedName>
  </definedNames>
  <calcPr calcId="152511"/>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2" l="1"/>
  <c r="I22" i="2"/>
  <c r="I23" i="2"/>
  <c r="I24" i="2"/>
  <c r="I20" i="2"/>
  <c r="H24" i="2"/>
  <c r="H23" i="2"/>
  <c r="H22" i="2"/>
  <c r="H21" i="2"/>
  <c r="H20" i="2"/>
  <c r="G7" i="2"/>
  <c r="G8" i="2"/>
  <c r="G9" i="2"/>
  <c r="G10" i="2"/>
  <c r="G11" i="2"/>
  <c r="G12" i="2"/>
  <c r="G13" i="2"/>
  <c r="G14" i="2"/>
  <c r="G15" i="2"/>
  <c r="G16" i="2"/>
  <c r="I8" i="2" l="1"/>
  <c r="I9" i="2"/>
  <c r="I10" i="2"/>
  <c r="I11" i="2"/>
  <c r="I12" i="2"/>
  <c r="I13" i="2"/>
  <c r="I14" i="2"/>
  <c r="I15" i="2"/>
  <c r="I16" i="2"/>
  <c r="I7" i="2"/>
  <c r="H8" i="2"/>
  <c r="H9" i="2"/>
  <c r="H10" i="2"/>
  <c r="H11" i="2"/>
  <c r="H12" i="2"/>
  <c r="H13" i="2"/>
  <c r="H14" i="2"/>
  <c r="H15" i="2"/>
  <c r="H16" i="2"/>
  <c r="H7" i="2"/>
  <c r="S4" i="1" l="1"/>
  <c r="S5" i="1"/>
  <c r="S6" i="1"/>
  <c r="S7" i="1"/>
  <c r="S8" i="1"/>
  <c r="S9" i="1"/>
  <c r="S10" i="1"/>
  <c r="S11" i="1"/>
  <c r="S12" i="1"/>
  <c r="S13" i="1"/>
  <c r="S3" i="1"/>
  <c r="N4" i="1"/>
  <c r="N5" i="1"/>
  <c r="N6" i="1"/>
  <c r="N7" i="1"/>
  <c r="N8" i="1"/>
  <c r="N9" i="1"/>
  <c r="N10" i="1"/>
  <c r="N11" i="1"/>
  <c r="N12" i="1"/>
  <c r="N13" i="1"/>
  <c r="N3" i="1"/>
  <c r="Q3" i="1" l="1"/>
  <c r="Q4" i="1"/>
  <c r="Q5" i="1"/>
  <c r="Q6" i="1"/>
  <c r="Q7" i="1"/>
  <c r="Q8" i="1"/>
  <c r="Q9" i="1"/>
  <c r="Q10" i="1"/>
  <c r="Q11" i="1"/>
  <c r="Q12" i="1"/>
  <c r="Q13" i="1"/>
  <c r="K4" i="1"/>
  <c r="K5" i="1"/>
  <c r="L5" i="1" s="1"/>
  <c r="O5" i="1" s="1"/>
  <c r="T5" i="1" s="1"/>
  <c r="K6" i="1"/>
  <c r="K7" i="1"/>
  <c r="K8" i="1"/>
  <c r="K9" i="1"/>
  <c r="K10" i="1"/>
  <c r="K11" i="1"/>
  <c r="K12" i="1"/>
  <c r="K13" i="1"/>
  <c r="K3" i="1"/>
  <c r="L3" i="1" s="1"/>
  <c r="O3" i="1" s="1"/>
  <c r="T3" i="1" s="1"/>
  <c r="L11" i="1" l="1"/>
  <c r="O11" i="1" s="1"/>
  <c r="T11" i="1" s="1"/>
  <c r="L7" i="1"/>
  <c r="O7" i="1" s="1"/>
  <c r="T7" i="1" s="1"/>
  <c r="L10" i="1"/>
  <c r="O10" i="1" s="1"/>
  <c r="T10" i="1" s="1"/>
  <c r="L6" i="1"/>
  <c r="O6" i="1" s="1"/>
  <c r="T6" i="1" s="1"/>
  <c r="L13" i="1"/>
  <c r="O13" i="1" s="1"/>
  <c r="T13" i="1" s="1"/>
  <c r="L9" i="1"/>
  <c r="O9" i="1" s="1"/>
  <c r="T9" i="1" s="1"/>
  <c r="L12" i="1"/>
  <c r="O12" i="1" s="1"/>
  <c r="T12" i="1" s="1"/>
  <c r="L8" i="1"/>
  <c r="O8" i="1" s="1"/>
  <c r="T8" i="1" s="1"/>
  <c r="L4" i="1"/>
  <c r="O4" i="1" s="1"/>
  <c r="T4" i="1" s="1"/>
</calcChain>
</file>

<file path=xl/connections.xml><?xml version="1.0" encoding="utf-8"?>
<connections xmlns="http://schemas.openxmlformats.org/spreadsheetml/2006/main">
  <connection id="1" keepAlive="1" name="Query - data (3)" description="Connection to the 'data (3)' query in the workbook." type="5" refreshedVersion="8" background="1" saveData="1">
    <dbPr connection="Provider=Microsoft.Mashup.OleDb.1;Data Source=$Workbook$;Location=&quot;data (3)&quot;;Extended Properties=&quot;&quot;" command="SELECT * FROM [data (3)]"/>
  </connection>
</connections>
</file>

<file path=xl/sharedStrings.xml><?xml version="1.0" encoding="utf-8"?>
<sst xmlns="http://schemas.openxmlformats.org/spreadsheetml/2006/main" count="8380" uniqueCount="2233">
  <si>
    <t>Student Score Table</t>
  </si>
  <si>
    <t>S. No.</t>
  </si>
  <si>
    <t>Student Name</t>
  </si>
  <si>
    <t xml:space="preserve">  Test 1 </t>
  </si>
  <si>
    <t xml:space="preserve">  Test 2 </t>
  </si>
  <si>
    <t xml:space="preserve">  Test 3 </t>
  </si>
  <si>
    <t xml:space="preserve">  Test 4 </t>
  </si>
  <si>
    <t xml:space="preserve">  Test 5 </t>
  </si>
  <si>
    <t xml:space="preserve">  Test 6 </t>
  </si>
  <si>
    <t xml:space="preserve">  Test 7 </t>
  </si>
  <si>
    <t xml:space="preserve">  Test 8 </t>
  </si>
  <si>
    <t xml:space="preserve">  Total  </t>
  </si>
  <si>
    <t>Percentage</t>
  </si>
  <si>
    <t>course</t>
  </si>
  <si>
    <t>Scholarhsip</t>
  </si>
  <si>
    <t>Transport</t>
  </si>
  <si>
    <t>Transport fee</t>
  </si>
  <si>
    <t>Category</t>
  </si>
  <si>
    <t>Discount</t>
  </si>
  <si>
    <t>Total Fees</t>
  </si>
  <si>
    <t>Ramesh</t>
  </si>
  <si>
    <t>Y</t>
  </si>
  <si>
    <t>Sanjana</t>
  </si>
  <si>
    <t>N</t>
  </si>
  <si>
    <t>Mahesh</t>
  </si>
  <si>
    <t>Kawal</t>
  </si>
  <si>
    <t>Rohit</t>
  </si>
  <si>
    <t>Namish</t>
  </si>
  <si>
    <t>Geeta</t>
  </si>
  <si>
    <t>Mahima</t>
  </si>
  <si>
    <t>Radhika</t>
  </si>
  <si>
    <t>Jai</t>
  </si>
  <si>
    <t xml:space="preserve"> Curve   </t>
  </si>
  <si>
    <t>scholarship</t>
  </si>
  <si>
    <t>Q1. Find the total &amp; Percentage</t>
  </si>
  <si>
    <t>.Marks &gt;=95%</t>
  </si>
  <si>
    <t>Courses</t>
  </si>
  <si>
    <t>Fees(per sem)</t>
  </si>
  <si>
    <t>Q2. Calculate the scholarship amount</t>
  </si>
  <si>
    <t>Marks &gt;=85%</t>
  </si>
  <si>
    <t>BCA</t>
  </si>
  <si>
    <t>Q3. Create a list of courses using data validation</t>
  </si>
  <si>
    <t>Marks &gt;=75%</t>
  </si>
  <si>
    <t>B. Tech</t>
  </si>
  <si>
    <t>Q4. Create a list for categories also</t>
  </si>
  <si>
    <t>Marks &gt;=65%</t>
  </si>
  <si>
    <t>MCA</t>
  </si>
  <si>
    <t>Q5. Calculate the discount according to categories.</t>
  </si>
  <si>
    <t>M. Tech</t>
  </si>
  <si>
    <t>Q6. Calculate the total fees and also add transport fees if it is selected Yes(Y).</t>
  </si>
  <si>
    <t>Transport :</t>
  </si>
  <si>
    <t>SC</t>
  </si>
  <si>
    <t>ST</t>
  </si>
  <si>
    <t>OBC</t>
  </si>
  <si>
    <t>GENERAL</t>
  </si>
  <si>
    <t>B.TECH</t>
  </si>
  <si>
    <t>M.TECH</t>
  </si>
  <si>
    <t>Course fee</t>
  </si>
  <si>
    <t>Students name</t>
  </si>
  <si>
    <t>Subject</t>
  </si>
  <si>
    <t>Grades</t>
  </si>
  <si>
    <t xml:space="preserve">Case Study 2: Student Grade Analysis Scenario: </t>
  </si>
  <si>
    <t xml:space="preserve">You are a teacher analyzing student grades for a class and need to identify students who need extra support. </t>
  </si>
  <si>
    <t>Shoab</t>
  </si>
  <si>
    <t>Ritesh</t>
  </si>
  <si>
    <t>Tabrej</t>
  </si>
  <si>
    <t>Jawed</t>
  </si>
  <si>
    <t>Amir</t>
  </si>
  <si>
    <t>Tahshin</t>
  </si>
  <si>
    <t>Taslim</t>
  </si>
  <si>
    <t>Aurangeb</t>
  </si>
  <si>
    <t>Saddam</t>
  </si>
  <si>
    <t>S.no</t>
  </si>
  <si>
    <t>Dinesh</t>
  </si>
  <si>
    <t>Math</t>
  </si>
  <si>
    <t>Physics</t>
  </si>
  <si>
    <t>English</t>
  </si>
  <si>
    <t>Hindi</t>
  </si>
  <si>
    <t>Computer</t>
  </si>
  <si>
    <t>Central angle</t>
  </si>
  <si>
    <t>Number  of students</t>
  </si>
  <si>
    <t>Number of students</t>
  </si>
  <si>
    <t>A+</t>
  </si>
  <si>
    <t>A</t>
  </si>
  <si>
    <t>B+</t>
  </si>
  <si>
    <t>B</t>
  </si>
  <si>
    <t>C</t>
  </si>
  <si>
    <t>Q1. Create a pivot table from this data, then use the filters within to view the average prices of holidays that have a Travel Method of Plane and a Resort Name that begins with the letter S:</t>
  </si>
  <si>
    <t>Country</t>
  </si>
  <si>
    <t>Resort Name</t>
  </si>
  <si>
    <t>No of Days</t>
  </si>
  <si>
    <t>Travel Method</t>
  </si>
  <si>
    <t>Price</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</si>
  <si>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</si>
  <si>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</si>
  <si>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</si>
  <si>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</si>
  <si>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</si>
  <si>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</si>
  <si>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</si>
  <si>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</si>
  <si>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</si>
  <si>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</si>
  <si>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</si>
  <si>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</si>
  <si>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</si>
  <si>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</si>
  <si>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</si>
  <si>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</si>
  <si>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</si>
  <si>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</si>
  <si>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</si>
  <si>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</si>
  <si>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</si>
  <si>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</si>
  <si>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</si>
  <si>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</si>
  <si>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</si>
  <si>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</si>
  <si>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</si>
  <si>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</si>
  <si>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</si>
  <si>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</si>
  <si>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</si>
  <si>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</si>
  <si>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</si>
  <si>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</si>
  <si>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</si>
  <si>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</si>
  <si>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</si>
  <si>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</si>
  <si>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</si>
  <si>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</si>
  <si>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</si>
  <si>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</si>
  <si>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</si>
  <si>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</si>
  <si>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</si>
  <si>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</si>
  <si>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</si>
  <si>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</si>
  <si>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</si>
  <si>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</si>
  <si>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</si>
  <si>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</si>
  <si>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</si>
  <si>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</si>
  <si>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</si>
  <si>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</si>
  <si>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</si>
  <si>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</si>
  <si>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</si>
  <si>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</si>
  <si>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</si>
  <si>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t>Average of Price</t>
  </si>
  <si>
    <t>Column Labels</t>
  </si>
  <si>
    <t>Row Labels</t>
  </si>
  <si>
    <t>Grand Total</t>
  </si>
  <si>
    <t xml:space="preserve">  </t>
  </si>
  <si>
    <t>Question?</t>
  </si>
  <si>
    <t>ID</t>
  </si>
  <si>
    <t>Title</t>
  </si>
  <si>
    <t>Release Date</t>
  </si>
  <si>
    <t>Run Time</t>
  </si>
  <si>
    <t>Genre</t>
  </si>
  <si>
    <t>Director</t>
  </si>
  <si>
    <t>Studio</t>
  </si>
  <si>
    <t>Language</t>
  </si>
  <si>
    <t>Certificate</t>
  </si>
  <si>
    <t>Budget</t>
  </si>
  <si>
    <t>Box Office</t>
  </si>
  <si>
    <t>Nominations</t>
  </si>
  <si>
    <t>Oscar Wins</t>
  </si>
  <si>
    <t>Jurassic Park</t>
  </si>
  <si>
    <t>Adventure</t>
  </si>
  <si>
    <t>Steven Spielberg</t>
  </si>
  <si>
    <t>Amblin Entertainment</t>
  </si>
  <si>
    <t>United States</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</si>
  <si>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</si>
  <si>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</si>
  <si>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</si>
  <si>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</si>
  <si>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</si>
  <si>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</si>
  <si>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</si>
  <si>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</si>
  <si>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</si>
  <si>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</si>
  <si>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</si>
  <si>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</si>
  <si>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</si>
  <si>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</si>
  <si>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</si>
  <si>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</si>
  <si>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</si>
  <si>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</si>
  <si>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</si>
  <si>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</si>
  <si>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</si>
  <si>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</si>
  <si>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</si>
  <si>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</si>
  <si>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</si>
  <si>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</si>
  <si>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</si>
  <si>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</si>
  <si>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</si>
  <si>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</si>
  <si>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</si>
  <si>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</si>
  <si>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</si>
  <si>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</si>
  <si>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</si>
  <si>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</si>
  <si>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</si>
  <si>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</si>
  <si>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</si>
  <si>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</si>
  <si>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</si>
  <si>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</si>
  <si>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</si>
  <si>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</si>
  <si>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</si>
  <si>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</si>
  <si>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</si>
  <si>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</si>
  <si>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</si>
  <si>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</si>
  <si>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</si>
  <si>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</si>
  <si>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</si>
  <si>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</si>
  <si>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</si>
  <si>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</si>
  <si>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</si>
  <si>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</si>
  <si>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</si>
  <si>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</si>
  <si>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</si>
  <si>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</si>
  <si>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</si>
  <si>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</si>
  <si>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</si>
  <si>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</si>
  <si>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</si>
  <si>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</si>
  <si>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</si>
  <si>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</si>
  <si>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</si>
  <si>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</si>
  <si>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</si>
  <si>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</si>
  <si>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</si>
  <si>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</si>
  <si>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</si>
  <si>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</si>
  <si>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</si>
  <si>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</si>
  <si>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</si>
  <si>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</si>
  <si>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</si>
  <si>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</si>
  <si>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</si>
  <si>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</si>
  <si>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</si>
  <si>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</si>
  <si>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</si>
  <si>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</si>
  <si>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</si>
  <si>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</si>
  <si>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</si>
  <si>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</si>
  <si>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</si>
  <si>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</si>
  <si>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</si>
  <si>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</si>
  <si>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</si>
  <si>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</si>
  <si>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</si>
  <si>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</si>
  <si>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</si>
  <si>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</si>
  <si>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</si>
  <si>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</si>
  <si>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</si>
  <si>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</si>
  <si>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</si>
  <si>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</si>
  <si>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</si>
  <si>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</si>
  <si>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</si>
  <si>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</si>
  <si>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</si>
  <si>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</si>
  <si>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</si>
  <si>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</si>
  <si>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</si>
  <si>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</si>
  <si>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</si>
  <si>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</si>
  <si>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</si>
  <si>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</si>
  <si>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</si>
  <si>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</si>
  <si>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</si>
  <si>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</si>
  <si>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</si>
  <si>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</si>
  <si>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</si>
  <si>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</si>
  <si>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</si>
  <si>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</si>
  <si>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</si>
  <si>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</si>
  <si>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</si>
  <si>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</si>
  <si>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</si>
  <si>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</si>
  <si>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</si>
  <si>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</si>
  <si>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</si>
  <si>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</si>
  <si>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</si>
  <si>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</si>
  <si>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</si>
  <si>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</si>
  <si>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</si>
  <si>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</si>
  <si>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</si>
  <si>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</si>
  <si>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</si>
  <si>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</si>
  <si>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</si>
  <si>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</si>
  <si>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</si>
  <si>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</si>
  <si>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</si>
  <si>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</si>
  <si>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</si>
  <si>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</si>
  <si>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</si>
  <si>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</si>
  <si>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</si>
  <si>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</si>
  <si>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</si>
  <si>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</si>
  <si>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</si>
  <si>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</si>
  <si>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</si>
  <si>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</si>
  <si>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</si>
  <si>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</si>
  <si>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</si>
  <si>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</si>
  <si>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</si>
  <si>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</si>
  <si>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</si>
  <si>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</si>
  <si>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</si>
  <si>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</si>
  <si>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</si>
  <si>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</si>
  <si>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</si>
  <si>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</si>
  <si>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</si>
  <si>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</si>
  <si>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</si>
  <si>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</si>
  <si>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</si>
  <si>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</si>
  <si>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</si>
  <si>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</si>
  <si>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</si>
  <si>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</si>
  <si>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</si>
  <si>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</si>
  <si>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</si>
  <si>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</si>
  <si>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</si>
  <si>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</si>
  <si>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</si>
  <si>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</si>
  <si>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</si>
  <si>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</si>
  <si>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</si>
  <si>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</si>
  <si>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</si>
  <si>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</si>
  <si>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</si>
  <si>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</si>
  <si>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</si>
  <si>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</si>
  <si>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</si>
  <si>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</si>
  <si>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</si>
  <si>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</si>
  <si>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</si>
  <si>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</si>
  <si>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</si>
  <si>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</si>
  <si>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</si>
  <si>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</si>
  <si>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</si>
  <si>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</si>
  <si>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</si>
  <si>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</si>
  <si>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</si>
  <si>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</si>
  <si>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</si>
  <si>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</si>
  <si>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</si>
  <si>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</si>
  <si>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</si>
  <si>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</si>
  <si>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</si>
  <si>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</si>
  <si>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</si>
  <si>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</si>
  <si>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</si>
  <si>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</si>
  <si>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</si>
  <si>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</si>
  <si>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</si>
  <si>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</si>
  <si>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</si>
  <si>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</si>
  <si>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</si>
  <si>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</si>
  <si>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</si>
  <si>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</si>
  <si>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</si>
  <si>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</si>
  <si>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</si>
  <si>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</si>
  <si>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</si>
  <si>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</si>
  <si>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</si>
  <si>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</si>
  <si>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</si>
  <si>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</si>
  <si>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</si>
  <si>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</si>
  <si>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</si>
  <si>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</si>
  <si>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</si>
  <si>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</si>
  <si>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</si>
  <si>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</si>
  <si>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</si>
  <si>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</si>
  <si>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</si>
  <si>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</si>
  <si>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</si>
  <si>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</si>
  <si>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</si>
  <si>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</si>
  <si>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</si>
  <si>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</si>
  <si>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</si>
  <si>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</si>
  <si>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</si>
  <si>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</si>
  <si>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</si>
  <si>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</si>
  <si>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</si>
  <si>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</si>
  <si>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</si>
  <si>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</si>
  <si>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</si>
  <si>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</si>
  <si>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</si>
  <si>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</si>
  <si>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</si>
  <si>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</si>
  <si>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</si>
  <si>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</si>
  <si>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</si>
  <si>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</si>
  <si>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</si>
  <si>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</si>
  <si>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</si>
  <si>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</si>
  <si>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</si>
  <si>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</si>
  <si>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</si>
  <si>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</si>
  <si>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</si>
  <si>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</si>
  <si>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</si>
  <si>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</si>
  <si>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</si>
  <si>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</si>
  <si>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</si>
  <si>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</si>
  <si>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</si>
  <si>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</si>
  <si>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</si>
  <si>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</si>
  <si>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</si>
  <si>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</si>
  <si>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</si>
  <si>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</si>
  <si>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</si>
  <si>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</si>
  <si>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</si>
  <si>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</si>
  <si>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</si>
  <si>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</si>
  <si>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</si>
  <si>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</si>
  <si>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</si>
  <si>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</si>
  <si>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</si>
  <si>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</si>
  <si>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</si>
  <si>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</si>
  <si>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</si>
  <si>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</si>
  <si>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</si>
  <si>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</si>
  <si>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</si>
  <si>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</si>
  <si>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</si>
  <si>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</si>
  <si>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</si>
  <si>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</si>
  <si>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</si>
  <si>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</si>
  <si>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</si>
  <si>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</si>
  <si>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</si>
  <si>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</si>
  <si>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</si>
  <si>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</si>
  <si>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</si>
  <si>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</si>
  <si>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</si>
  <si>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</si>
  <si>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</si>
  <si>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</si>
  <si>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</si>
  <si>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</si>
  <si>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</si>
  <si>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</si>
  <si>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</si>
  <si>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</si>
  <si>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</si>
  <si>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</si>
  <si>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</si>
  <si>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</si>
  <si>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</si>
  <si>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</si>
  <si>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</si>
  <si>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</si>
  <si>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</si>
  <si>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</si>
  <si>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</si>
  <si>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</si>
  <si>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</si>
  <si>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</si>
  <si>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</si>
  <si>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</si>
  <si>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</si>
  <si>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</si>
  <si>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</si>
  <si>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</si>
  <si>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</si>
  <si>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</si>
  <si>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</si>
  <si>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</si>
  <si>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</si>
  <si>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</si>
  <si>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</si>
  <si>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</si>
  <si>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</si>
  <si>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</si>
  <si>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</si>
  <si>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</si>
  <si>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</si>
  <si>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</si>
  <si>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</si>
  <si>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</si>
  <si>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</si>
  <si>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</si>
  <si>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</si>
  <si>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</si>
  <si>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</si>
  <si>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</si>
  <si>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</si>
  <si>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</si>
  <si>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</si>
  <si>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</si>
  <si>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</si>
  <si>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</si>
  <si>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</si>
  <si>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</si>
  <si>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</si>
  <si>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</si>
  <si>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</si>
  <si>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</si>
  <si>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</si>
  <si>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</si>
  <si>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</si>
  <si>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</si>
  <si>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</si>
  <si>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</si>
  <si>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</si>
  <si>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</si>
  <si>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</si>
  <si>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</si>
  <si>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</si>
  <si>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</si>
  <si>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</si>
  <si>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</si>
  <si>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</si>
  <si>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</si>
  <si>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</si>
  <si>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</si>
  <si>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</si>
  <si>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</si>
  <si>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</si>
  <si>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</si>
  <si>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</si>
  <si>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</si>
  <si>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</si>
  <si>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</si>
  <si>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</si>
  <si>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</si>
  <si>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</si>
  <si>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</si>
  <si>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</si>
  <si>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</si>
  <si>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</si>
  <si>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</si>
  <si>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</si>
  <si>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</si>
  <si>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</si>
  <si>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</si>
  <si>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</si>
  <si>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</si>
  <si>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</si>
  <si>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</si>
  <si>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</si>
  <si>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</si>
  <si>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</si>
  <si>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</si>
  <si>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</si>
  <si>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</si>
  <si>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</si>
  <si>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</si>
  <si>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</si>
  <si>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</si>
  <si>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</si>
  <si>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</si>
  <si>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</si>
  <si>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</si>
  <si>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</si>
  <si>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</si>
  <si>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</si>
  <si>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</si>
  <si>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</si>
  <si>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</si>
  <si>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</si>
  <si>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</si>
  <si>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</si>
  <si>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</si>
  <si>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</si>
  <si>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</si>
  <si>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</si>
  <si>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</si>
  <si>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</si>
  <si>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</si>
  <si>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</si>
  <si>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</si>
  <si>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</si>
  <si>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</si>
  <si>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</si>
  <si>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</si>
  <si>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</si>
  <si>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</si>
  <si>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</si>
  <si>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</si>
  <si>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</si>
  <si>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</si>
  <si>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</si>
  <si>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</si>
  <si>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</si>
  <si>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</si>
  <si>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</si>
  <si>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</si>
  <si>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</si>
  <si>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</si>
  <si>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</si>
  <si>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</si>
  <si>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</si>
  <si>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</si>
  <si>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</si>
  <si>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</si>
  <si>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</si>
  <si>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</si>
  <si>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</si>
  <si>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</si>
  <si>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</si>
  <si>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</si>
  <si>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</si>
  <si>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</si>
  <si>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</si>
  <si>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</si>
  <si>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</si>
  <si>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</si>
  <si>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</si>
  <si>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</si>
  <si>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</si>
  <si>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</si>
  <si>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</si>
  <si>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</si>
  <si>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</si>
  <si>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</si>
  <si>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</si>
  <si>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</si>
  <si>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</si>
  <si>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</si>
  <si>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</si>
  <si>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</si>
  <si>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</si>
  <si>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</si>
  <si>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</si>
  <si>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</si>
  <si>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</si>
  <si>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</si>
  <si>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</si>
  <si>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</si>
  <si>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</si>
  <si>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</si>
  <si>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</si>
  <si>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</si>
  <si>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</si>
  <si>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</si>
  <si>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</si>
  <si>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</si>
  <si>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</si>
  <si>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</si>
  <si>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</si>
  <si>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</si>
  <si>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</si>
  <si>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</si>
  <si>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</si>
  <si>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</si>
  <si>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</si>
  <si>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</si>
  <si>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</si>
  <si>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</si>
  <si>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</si>
  <si>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</si>
  <si>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</si>
  <si>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</si>
  <si>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</si>
  <si>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</si>
  <si>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</si>
  <si>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</si>
  <si>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</si>
  <si>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</si>
  <si>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</si>
  <si>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</si>
  <si>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</si>
  <si>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</si>
  <si>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</si>
  <si>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</si>
  <si>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</si>
  <si>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</si>
  <si>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</si>
  <si>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</si>
  <si>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</si>
  <si>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</si>
  <si>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</si>
  <si>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</si>
  <si>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</si>
  <si>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</si>
  <si>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</si>
  <si>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</si>
  <si>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</si>
  <si>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</si>
  <si>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</si>
  <si>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</si>
  <si>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</si>
  <si>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</si>
  <si>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</si>
  <si>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</si>
  <si>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</si>
  <si>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</si>
  <si>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</si>
  <si>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</si>
  <si>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</si>
  <si>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</si>
  <si>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</si>
  <si>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</si>
  <si>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</si>
  <si>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</si>
  <si>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</si>
  <si>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</si>
  <si>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</si>
  <si>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</si>
  <si>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</si>
  <si>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</si>
  <si>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</si>
  <si>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</si>
  <si>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</si>
  <si>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</si>
  <si>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</si>
  <si>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</si>
  <si>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</si>
  <si>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</si>
  <si>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</si>
  <si>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</si>
  <si>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</si>
  <si>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</si>
  <si>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</si>
  <si>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</si>
  <si>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</si>
  <si>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</si>
  <si>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</si>
  <si>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</si>
  <si>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</si>
  <si>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</si>
  <si>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</si>
  <si>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</si>
  <si>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</si>
  <si>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</si>
  <si>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</si>
  <si>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</si>
  <si>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</si>
  <si>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</si>
  <si>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</si>
  <si>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</si>
  <si>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</si>
  <si>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</si>
  <si>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</si>
  <si>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</si>
  <si>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</si>
  <si>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</si>
  <si>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</si>
  <si>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</si>
  <si>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</si>
  <si>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</si>
  <si>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</si>
  <si>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</si>
  <si>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</si>
  <si>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</si>
  <si>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</si>
  <si>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</si>
  <si>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</si>
  <si>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</si>
  <si>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</si>
  <si>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</si>
  <si>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</si>
  <si>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</si>
  <si>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</si>
  <si>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</si>
  <si>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</si>
  <si>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</si>
  <si>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</si>
  <si>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</si>
  <si>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</si>
  <si>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</si>
  <si>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</si>
  <si>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</si>
  <si>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</si>
  <si>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</si>
  <si>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</si>
  <si>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</si>
  <si>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</si>
  <si>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</si>
  <si>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</si>
  <si>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</si>
  <si>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</si>
  <si>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</si>
  <si>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</si>
  <si>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</si>
  <si>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</si>
  <si>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</si>
  <si>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</si>
  <si>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</si>
  <si>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</si>
  <si>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</si>
  <si>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</si>
  <si>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</si>
  <si>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</si>
  <si>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</si>
  <si>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</si>
  <si>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</si>
  <si>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</si>
  <si>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</si>
  <si>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</si>
  <si>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</si>
  <si>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</si>
  <si>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</si>
  <si>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</si>
  <si>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</si>
  <si>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</si>
  <si>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</si>
  <si>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</si>
  <si>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</si>
  <si>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</si>
  <si>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</si>
  <si>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</si>
  <si>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</si>
  <si>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</si>
  <si>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</si>
  <si>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</si>
  <si>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</si>
  <si>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</si>
  <si>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</si>
  <si>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</si>
  <si>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</si>
  <si>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</si>
  <si>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</si>
  <si>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</si>
  <si>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</si>
  <si>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</si>
  <si>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</si>
  <si>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</si>
  <si>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</si>
  <si>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</si>
  <si>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</si>
  <si>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</si>
  <si>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</si>
  <si>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</si>
  <si>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</si>
  <si>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</si>
  <si>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</si>
  <si>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</si>
  <si>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</si>
  <si>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</si>
  <si>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</si>
  <si>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</si>
  <si>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</si>
  <si>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</si>
  <si>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</si>
  <si>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</si>
  <si>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</si>
  <si>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</si>
  <si>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</si>
  <si>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</si>
  <si>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</si>
  <si>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</si>
  <si>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</si>
  <si>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</si>
  <si>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</si>
  <si>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</si>
  <si>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</si>
  <si>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</si>
  <si>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</si>
  <si>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</si>
  <si>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</si>
  <si>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</si>
  <si>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</si>
  <si>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</si>
  <si>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</si>
  <si>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</si>
  <si>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</si>
  <si>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</si>
  <si>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</si>
  <si>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</si>
  <si>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</si>
  <si>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</si>
  <si>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</si>
  <si>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</si>
  <si>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</si>
  <si>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</si>
  <si>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</si>
  <si>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</si>
  <si>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</si>
  <si>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</si>
  <si>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</si>
  <si>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</si>
  <si>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</si>
  <si>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</si>
  <si>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</si>
  <si>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</si>
  <si>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</si>
  <si>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</si>
  <si>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</si>
  <si>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</si>
  <si>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</si>
  <si>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</si>
  <si>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</si>
  <si>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</si>
  <si>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</si>
  <si>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</si>
  <si>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</si>
  <si>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</si>
  <si>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</si>
  <si>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</si>
  <si>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</si>
  <si>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</si>
  <si>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</si>
  <si>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</si>
  <si>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</si>
  <si>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</si>
  <si>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</si>
  <si>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</si>
  <si>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</si>
  <si>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</si>
  <si>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</si>
  <si>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</si>
  <si>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</si>
  <si>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</si>
  <si>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</si>
  <si>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</si>
  <si>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</si>
  <si>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</si>
  <si>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</si>
  <si>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</si>
  <si>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</si>
  <si>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</si>
  <si>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</si>
  <si>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</si>
  <si>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</si>
  <si>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</si>
  <si>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</si>
  <si>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</si>
  <si>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</si>
  <si>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</si>
  <si>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</si>
  <si>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</si>
  <si>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</si>
  <si>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</si>
  <si>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</si>
  <si>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</si>
  <si>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</si>
  <si>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</si>
  <si>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</si>
  <si>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</si>
  <si>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</si>
  <si>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</si>
  <si>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</si>
  <si>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</si>
  <si>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</si>
  <si>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</si>
  <si>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</si>
  <si>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</si>
  <si>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</si>
  <si>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</si>
  <si>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</si>
  <si>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</si>
  <si>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</si>
  <si>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</si>
  <si>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</si>
  <si>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</si>
  <si>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</si>
  <si>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</si>
  <si>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</si>
  <si>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</si>
  <si>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</si>
  <si>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</si>
  <si>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</si>
  <si>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</si>
  <si>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</si>
  <si>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</si>
  <si>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</si>
  <si>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</si>
  <si>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</si>
  <si>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</si>
  <si>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</si>
  <si>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</si>
  <si>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</si>
  <si>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</si>
  <si>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</si>
  <si>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</si>
  <si>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</si>
  <si>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</si>
  <si>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</si>
  <si>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</si>
  <si>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</si>
  <si>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</si>
  <si>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</si>
  <si>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</si>
  <si>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</si>
  <si>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</si>
  <si>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</si>
  <si>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</si>
  <si>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</si>
  <si>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</si>
  <si>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</si>
  <si>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</si>
  <si>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</si>
  <si>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</si>
  <si>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</si>
  <si>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</si>
  <si>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</si>
  <si>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</si>
  <si>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</si>
  <si>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</si>
  <si>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</si>
  <si>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</si>
  <si>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</si>
  <si>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</si>
  <si>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</si>
  <si>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</si>
  <si>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</si>
  <si>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</si>
  <si>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</si>
  <si>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</si>
  <si>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</si>
  <si>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</si>
  <si>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</si>
  <si>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</si>
  <si>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</si>
  <si>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</si>
  <si>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</si>
  <si>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</si>
  <si>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</si>
  <si>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</si>
  <si>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</si>
  <si>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</si>
  <si>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</si>
  <si>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</si>
  <si>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</si>
  <si>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</si>
  <si>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</si>
  <si>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</si>
  <si>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</si>
  <si>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</si>
  <si>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</si>
  <si>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</si>
  <si>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</si>
  <si>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</si>
  <si>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</si>
  <si>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</si>
  <si>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</si>
  <si>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</si>
  <si>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</si>
  <si>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</si>
  <si>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</si>
  <si>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</si>
  <si>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</si>
  <si>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</si>
  <si>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</si>
  <si>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</si>
  <si>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</si>
  <si>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</si>
  <si>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</si>
  <si>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</si>
  <si>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</si>
  <si>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</si>
  <si>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</si>
  <si>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</si>
  <si>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</si>
  <si>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</si>
  <si>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</si>
  <si>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</si>
  <si>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</si>
  <si>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</si>
  <si>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</si>
  <si>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</si>
  <si>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</si>
  <si>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</si>
  <si>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</si>
  <si>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</si>
  <si>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</si>
  <si>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</si>
  <si>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</si>
  <si>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</si>
  <si>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</si>
  <si>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</si>
  <si>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</si>
  <si>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</si>
  <si>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</si>
  <si>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</si>
  <si>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</si>
  <si>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</si>
  <si>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</si>
  <si>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</si>
  <si>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</si>
  <si>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</si>
  <si>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</si>
  <si>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</si>
  <si>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</si>
  <si>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</si>
  <si>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</si>
  <si>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</si>
  <si>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</si>
  <si>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</si>
  <si>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</si>
  <si>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</si>
  <si>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</si>
  <si>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</si>
  <si>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</si>
  <si>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</si>
  <si>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</si>
  <si>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</si>
  <si>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</si>
  <si>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</si>
  <si>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</si>
  <si>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</si>
  <si>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</si>
  <si>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</si>
  <si>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</si>
  <si>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</si>
  <si>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</si>
  <si>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</si>
  <si>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</si>
  <si>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</si>
  <si>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</si>
  <si>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</si>
  <si>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</si>
  <si>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</si>
  <si>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</si>
  <si>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</si>
  <si>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</si>
  <si>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</si>
  <si>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</si>
  <si>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</si>
  <si>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</si>
  <si>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</si>
  <si>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</si>
  <si>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</si>
  <si>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</si>
  <si>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</si>
  <si>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</si>
  <si>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</si>
  <si>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</si>
  <si>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</si>
  <si>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</si>
  <si>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</si>
  <si>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</si>
  <si>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</si>
  <si>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</si>
  <si>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</si>
  <si>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</si>
  <si>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</si>
  <si>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</si>
  <si>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</si>
  <si>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</si>
  <si>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</si>
  <si>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</si>
  <si>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</si>
  <si>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</si>
  <si>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</si>
  <si>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</si>
  <si>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</si>
  <si>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</si>
  <si>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</si>
  <si>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</si>
  <si>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</si>
  <si>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</si>
  <si>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</si>
  <si>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</si>
  <si>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</si>
  <si>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</si>
  <si>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</si>
  <si>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</si>
  <si>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</si>
  <si>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</si>
  <si>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</si>
  <si>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</si>
  <si>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</si>
  <si>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</si>
  <si>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</si>
  <si>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</si>
  <si>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</si>
  <si>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</si>
  <si>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</si>
  <si>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</si>
  <si>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</si>
  <si>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</si>
  <si>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</si>
  <si>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</si>
  <si>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</si>
  <si>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</si>
  <si>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</si>
  <si>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</si>
  <si>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</si>
  <si>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</si>
  <si>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</si>
  <si>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</si>
  <si>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</si>
  <si>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</si>
  <si>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</si>
  <si>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</si>
  <si>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</si>
  <si>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</si>
  <si>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</si>
  <si>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</si>
  <si>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</si>
  <si>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</si>
  <si>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</si>
  <si>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</si>
  <si>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</si>
  <si>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</si>
  <si>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</si>
  <si>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</si>
  <si>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</si>
  <si>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</si>
  <si>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</si>
  <si>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</si>
  <si>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</si>
  <si>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</si>
  <si>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</si>
  <si>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</si>
  <si>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</si>
  <si>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</si>
  <si>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</si>
  <si>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</si>
  <si>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</si>
  <si>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</si>
  <si>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</si>
  <si>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</si>
  <si>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</si>
  <si>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</si>
  <si>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</si>
  <si>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</si>
  <si>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</si>
  <si>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</si>
  <si>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</si>
  <si>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</si>
  <si>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</si>
  <si>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</si>
  <si>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</si>
  <si>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</si>
  <si>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</si>
  <si>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</si>
  <si>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</si>
  <si>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</si>
  <si>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</si>
  <si>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</si>
  <si>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</si>
  <si>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</si>
  <si>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</si>
  <si>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</si>
  <si>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</si>
  <si>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</si>
  <si>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</si>
  <si>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</si>
  <si>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</si>
  <si>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</si>
  <si>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</si>
  <si>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</si>
  <si>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</si>
  <si>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</si>
  <si>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</si>
  <si>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</si>
  <si>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</si>
  <si>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</si>
  <si>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</si>
  <si>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</si>
  <si>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</si>
  <si>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</si>
  <si>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</si>
  <si>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</si>
  <si>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</si>
  <si>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</si>
  <si>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</si>
  <si>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</si>
  <si>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</si>
  <si>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</si>
  <si>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</si>
  <si>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</si>
  <si>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</si>
  <si>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</si>
  <si>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</si>
  <si>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</si>
  <si>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</si>
  <si>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</si>
  <si>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</si>
  <si>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</si>
  <si>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</si>
  <si>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</si>
  <si>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</si>
  <si>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</si>
  <si>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</si>
  <si>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</si>
  <si>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</si>
  <si>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</si>
  <si>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</si>
  <si>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</si>
  <si>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</si>
  <si>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</si>
  <si>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</si>
  <si>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</si>
  <si>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</si>
  <si>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</si>
  <si>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</si>
  <si>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</si>
  <si>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</si>
  <si>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</si>
  <si>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</si>
  <si>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</si>
  <si>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</si>
  <si>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</si>
  <si>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</si>
  <si>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</si>
  <si>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</si>
  <si>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</si>
  <si>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</si>
  <si>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</si>
  <si>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</si>
  <si>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</si>
  <si>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</si>
  <si>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</si>
  <si>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</si>
  <si>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</si>
  <si>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</si>
  <si>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</si>
  <si>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</si>
  <si>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</si>
  <si>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</si>
  <si>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</si>
  <si>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</si>
  <si>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</si>
  <si>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</si>
  <si>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</si>
  <si>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</si>
  <si>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</si>
  <si>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</si>
  <si>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</si>
  <si>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</si>
  <si>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</si>
  <si>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</si>
  <si>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</si>
  <si>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</si>
  <si>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</si>
  <si>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</si>
  <si>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</si>
  <si>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</si>
  <si>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</si>
  <si>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</si>
  <si>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</si>
  <si>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</si>
  <si>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</si>
  <si>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</si>
  <si>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</si>
  <si>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</si>
  <si>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</si>
  <si>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</si>
  <si>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</si>
  <si>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</si>
  <si>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</si>
  <si>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</si>
  <si>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</si>
  <si>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</si>
  <si>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</si>
  <si>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</si>
  <si>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</si>
  <si>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</si>
  <si>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</si>
  <si>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</si>
  <si>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</si>
  <si>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</si>
  <si>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</si>
  <si>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</si>
  <si>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</si>
  <si>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</si>
  <si>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</si>
  <si>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</si>
  <si>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</si>
  <si>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</si>
  <si>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</si>
  <si>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</si>
  <si>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</si>
  <si>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</si>
  <si>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</si>
  <si>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</si>
  <si>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</si>
  <si>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</si>
  <si>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</si>
  <si>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</si>
  <si>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</si>
  <si>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</si>
  <si>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</si>
  <si>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</si>
  <si>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</si>
  <si>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</si>
  <si>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</si>
  <si>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</si>
  <si>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</si>
  <si>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</si>
  <si>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</si>
  <si>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</si>
  <si>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</si>
  <si>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</si>
  <si>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</si>
  <si>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</si>
  <si>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</si>
  <si>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</si>
  <si>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</si>
  <si>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</si>
  <si>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</si>
  <si>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</si>
  <si>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</si>
  <si>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</si>
  <si>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</si>
  <si>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</si>
  <si>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</si>
  <si>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</si>
  <si>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</si>
  <si>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</si>
  <si>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</si>
  <si>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</si>
  <si>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</si>
  <si>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</si>
  <si>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</si>
  <si>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</si>
  <si>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</si>
  <si>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</si>
  <si>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</si>
  <si>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</si>
  <si>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</si>
  <si>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</si>
  <si>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</si>
  <si>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</si>
  <si>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</si>
  <si>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</si>
  <si>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</si>
  <si>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</si>
  <si>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</si>
  <si>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</si>
  <si>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</si>
  <si>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</si>
  <si>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</si>
  <si>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</si>
  <si>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</si>
  <si>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</si>
  <si>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</si>
  <si>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</si>
  <si>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</si>
  <si>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</si>
  <si>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</si>
  <si>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</si>
  <si>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</si>
  <si>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</si>
  <si>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</si>
  <si>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</si>
  <si>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</si>
  <si>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</si>
  <si>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</si>
  <si>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</si>
  <si>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</si>
  <si>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</si>
  <si>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</si>
  <si>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</si>
  <si>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</si>
  <si>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</si>
  <si>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</si>
  <si>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</si>
  <si>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</si>
  <si>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</si>
  <si>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</si>
  <si>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</si>
  <si>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</si>
  <si>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</si>
  <si>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</si>
  <si>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</si>
  <si>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</si>
  <si>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</si>
  <si>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</si>
  <si>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</si>
  <si>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</si>
  <si>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</si>
  <si>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</si>
  <si>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</si>
  <si>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</si>
  <si>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</si>
  <si>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</si>
  <si>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</si>
  <si>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</si>
  <si>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</si>
  <si>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</si>
  <si>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</si>
  <si>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</si>
  <si>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</si>
  <si>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</si>
  <si>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</si>
  <si>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</si>
  <si>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</si>
  <si>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</si>
  <si>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</si>
  <si>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</si>
  <si>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</si>
  <si>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</si>
  <si>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</si>
  <si>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</si>
  <si>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</si>
  <si>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</si>
  <si>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</si>
  <si>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</si>
  <si>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</si>
  <si>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</si>
  <si>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</si>
  <si>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</si>
  <si>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</si>
  <si>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</si>
  <si>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</si>
  <si>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</si>
  <si>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</si>
  <si>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</si>
  <si>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</si>
  <si>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</si>
  <si>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</si>
  <si>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</si>
  <si>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</si>
  <si>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</si>
  <si>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</si>
  <si>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</si>
  <si>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</si>
  <si>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</si>
  <si>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</si>
  <si>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</si>
  <si>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</si>
  <si>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</si>
  <si>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</si>
  <si>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</si>
  <si>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</si>
  <si>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</si>
  <si>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</si>
  <si>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</si>
  <si>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</si>
  <si>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</si>
  <si>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</si>
  <si>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</si>
  <si>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</si>
  <si>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</si>
  <si>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</si>
  <si>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</si>
  <si>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</si>
  <si>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</si>
  <si>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</si>
  <si>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</si>
  <si>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</si>
  <si>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</si>
  <si>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</si>
  <si>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</si>
  <si>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</si>
  <si>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</si>
  <si>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</si>
  <si>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</si>
  <si>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</si>
  <si>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</si>
  <si>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</si>
  <si>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</si>
  <si>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</si>
  <si>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</si>
  <si>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</si>
  <si>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</si>
  <si>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</si>
  <si>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</si>
  <si>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</si>
  <si>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</si>
  <si>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</si>
  <si>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</si>
  <si>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</si>
  <si>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</si>
  <si>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</si>
  <si>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</si>
  <si>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</si>
  <si>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</si>
  <si>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</si>
  <si>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</si>
  <si>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</si>
  <si>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</si>
  <si>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</si>
  <si>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</si>
  <si>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</si>
  <si>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</si>
  <si>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</si>
  <si>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</si>
  <si>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</si>
  <si>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</si>
  <si>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</si>
  <si>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</si>
  <si>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</si>
  <si>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</si>
  <si>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</si>
  <si>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</si>
  <si>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</si>
  <si>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</si>
  <si>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</si>
  <si>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</si>
  <si>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</si>
  <si>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</si>
  <si>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</si>
  <si>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</si>
  <si>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</si>
  <si>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</si>
  <si>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</si>
  <si>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</si>
  <si>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</si>
  <si>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</si>
  <si>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</si>
  <si>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</si>
  <si>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</si>
  <si>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</si>
  <si>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</si>
  <si>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</si>
  <si>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</si>
  <si>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</si>
  <si>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</si>
  <si>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</si>
  <si>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</si>
  <si>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</si>
  <si>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</si>
  <si>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</si>
  <si>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</si>
  <si>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</si>
  <si>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</si>
  <si>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</si>
  <si>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</si>
  <si>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</si>
  <si>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</si>
  <si>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</si>
  <si>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</si>
  <si>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</si>
  <si>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</si>
  <si>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</si>
  <si>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</si>
  <si>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</si>
  <si>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</si>
  <si>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</si>
  <si>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</si>
  <si>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</si>
  <si>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</si>
  <si>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</si>
  <si>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</si>
  <si>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</si>
  <si>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</si>
  <si>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</si>
  <si>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</si>
  <si>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</si>
  <si>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</si>
  <si>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</si>
  <si>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</si>
  <si>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</si>
  <si>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</si>
  <si>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</si>
  <si>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</si>
  <si>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</si>
  <si>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</si>
  <si>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</si>
  <si>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</si>
  <si>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</si>
  <si>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</si>
  <si>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</si>
  <si>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</si>
  <si>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</si>
  <si>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</si>
  <si>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</si>
  <si>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</si>
  <si>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</si>
  <si>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</si>
  <si>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</si>
  <si>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</si>
  <si>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</si>
  <si>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</si>
  <si>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</si>
  <si>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</si>
  <si>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</si>
  <si>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</si>
  <si>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</si>
  <si>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</si>
  <si>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</si>
  <si>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</si>
  <si>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</si>
  <si>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</si>
  <si>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</si>
  <si>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</si>
  <si>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</si>
  <si>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</si>
  <si>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</si>
  <si>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</si>
  <si>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</si>
  <si>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</si>
  <si>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</si>
  <si>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</si>
  <si>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</si>
  <si>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</si>
  <si>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</si>
  <si>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</si>
  <si>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</si>
  <si>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</si>
  <si>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</si>
  <si>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</si>
  <si>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</si>
  <si>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</si>
  <si>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</si>
  <si>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</si>
  <si>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</si>
  <si>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</si>
  <si>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</si>
  <si>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</si>
  <si>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</si>
  <si>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</si>
  <si>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</si>
  <si>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</si>
  <si>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</si>
  <si>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</si>
  <si>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</si>
  <si>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</si>
  <si>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</si>
  <si>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</si>
  <si>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</si>
  <si>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</si>
  <si>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</si>
  <si>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</si>
  <si>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</si>
  <si>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</si>
  <si>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</si>
  <si>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</si>
  <si>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</si>
  <si>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</si>
  <si>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</si>
  <si>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</si>
  <si>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</si>
  <si>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</si>
  <si>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</si>
  <si>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</si>
  <si>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</si>
  <si>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</si>
  <si>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</si>
  <si>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</si>
  <si>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</si>
  <si>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</si>
  <si>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</si>
  <si>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</si>
  <si>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</si>
  <si>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</si>
  <si>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</si>
  <si>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</si>
  <si>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</si>
  <si>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</si>
  <si>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</si>
  <si>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</si>
  <si>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</si>
  <si>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</si>
  <si>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</si>
  <si>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</si>
  <si>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</si>
  <si>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</si>
  <si>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</si>
  <si>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</si>
  <si>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</si>
  <si>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</si>
  <si>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</si>
  <si>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</si>
  <si>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</si>
  <si>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</si>
  <si>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</si>
  <si>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</si>
  <si>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</si>
  <si>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</si>
  <si>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</si>
  <si>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</si>
  <si>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</si>
  <si>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</si>
  <si>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</si>
  <si>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</si>
  <si>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</si>
  <si>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</si>
  <si>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</si>
  <si>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</si>
  <si>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</si>
  <si>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</si>
  <si>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</si>
  <si>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</si>
  <si>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</si>
  <si>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</si>
  <si>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</si>
  <si>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</si>
  <si>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</si>
  <si>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</si>
  <si>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</si>
  <si>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</si>
  <si>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</si>
  <si>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</si>
  <si>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</si>
  <si>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</si>
  <si>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</si>
  <si>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</si>
  <si>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</si>
  <si>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</si>
  <si>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</si>
  <si>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</si>
  <si>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</si>
  <si>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</si>
  <si>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</si>
  <si>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</si>
  <si>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</si>
  <si>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</si>
  <si>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</si>
  <si>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</si>
  <si>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</si>
  <si>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</si>
  <si>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</si>
  <si>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</si>
  <si>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</si>
  <si>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</si>
  <si>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</si>
  <si>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</si>
  <si>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</si>
  <si>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</si>
  <si>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</si>
  <si>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</si>
  <si>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</si>
  <si>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</si>
  <si>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</si>
  <si>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</si>
  <si>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</si>
  <si>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</si>
  <si>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</si>
  <si>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</si>
  <si>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</si>
  <si>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</si>
  <si>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</si>
  <si>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</si>
  <si>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</si>
  <si>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</si>
  <si>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</si>
  <si>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</si>
  <si>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</si>
  <si>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</si>
  <si>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</si>
  <si>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</si>
  <si>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</si>
  <si>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</si>
  <si>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</si>
  <si>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</si>
  <si>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</si>
  <si>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</si>
  <si>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</si>
  <si>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</si>
  <si>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</si>
  <si>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</si>
  <si>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</si>
  <si>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</si>
  <si>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</si>
  <si>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</si>
  <si>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</si>
  <si>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</si>
  <si>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</si>
  <si>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</si>
  <si>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</si>
  <si>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</si>
  <si>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</si>
  <si>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</si>
  <si>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</si>
  <si>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</si>
  <si>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</si>
  <si>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</si>
  <si>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</si>
  <si>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</si>
  <si>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</si>
  <si>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</si>
  <si>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</si>
  <si>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</si>
  <si>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</si>
  <si>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</si>
  <si>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</si>
  <si>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</si>
  <si>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</si>
  <si>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</si>
  <si>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</si>
  <si>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</si>
  <si>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</si>
  <si>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</si>
  <si>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</si>
  <si>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</si>
  <si>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</si>
  <si>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</si>
  <si>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</si>
  <si>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</si>
  <si>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</si>
  <si>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</si>
  <si>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</si>
  <si>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</si>
  <si>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</si>
  <si>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</si>
  <si>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</si>
  <si>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</si>
  <si>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</si>
  <si>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</si>
  <si>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</si>
  <si>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</si>
  <si>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</si>
  <si>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</si>
  <si>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</si>
  <si>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</si>
  <si>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</si>
  <si>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</si>
  <si>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</si>
  <si>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</si>
  <si>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</si>
  <si>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</si>
  <si>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</si>
  <si>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</si>
  <si>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</si>
  <si>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</si>
  <si>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</si>
  <si>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</si>
  <si>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</si>
  <si>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</si>
  <si>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</si>
  <si>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</si>
  <si>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</si>
  <si>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</si>
  <si>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</si>
  <si>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</si>
  <si>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</si>
  <si>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</si>
  <si>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</si>
  <si>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</si>
  <si>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</si>
  <si>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</si>
  <si>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</si>
  <si>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</si>
  <si>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</si>
  <si>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</si>
  <si>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</si>
  <si>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</si>
  <si>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</si>
  <si>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</si>
  <si>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</si>
  <si>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</si>
  <si>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</si>
  <si>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</si>
  <si>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</si>
  <si>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</si>
  <si>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</si>
  <si>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</si>
  <si>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</si>
  <si>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</si>
  <si>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</si>
  <si>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</si>
  <si>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</si>
  <si>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</si>
  <si>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</si>
  <si>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</si>
  <si>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</si>
  <si>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</si>
  <si>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</si>
  <si>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</si>
  <si>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</si>
  <si>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</si>
  <si>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</si>
  <si>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</si>
  <si>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</si>
  <si>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</si>
  <si>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</si>
  <si>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</si>
  <si>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</si>
  <si>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</si>
  <si>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</si>
  <si>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</si>
  <si>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</si>
  <si>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</si>
  <si>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</si>
  <si>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</si>
  <si>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</si>
  <si>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</si>
  <si>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</si>
  <si>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</si>
  <si>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</si>
  <si>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</si>
  <si>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</si>
  <si>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</si>
  <si>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</si>
  <si>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</si>
  <si>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</si>
  <si>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</si>
  <si>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</si>
  <si>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</si>
  <si>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</si>
  <si>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</si>
  <si>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</si>
  <si>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</si>
  <si>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</si>
  <si>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</si>
  <si>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</si>
  <si>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</si>
  <si>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</si>
  <si>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</si>
  <si>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</si>
  <si>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</si>
  <si>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</si>
  <si>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</si>
  <si>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</si>
  <si>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</si>
  <si>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</si>
  <si>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</si>
  <si>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</si>
  <si>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</si>
  <si>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</si>
  <si>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</si>
  <si>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</si>
  <si>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</si>
  <si>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</si>
  <si>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</si>
  <si>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</si>
  <si>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</si>
  <si>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</si>
  <si>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</si>
  <si>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</si>
  <si>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</si>
  <si>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</si>
  <si>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</si>
  <si>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</si>
  <si>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</si>
  <si>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</si>
  <si>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</si>
  <si>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</si>
  <si>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</si>
  <si>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</si>
  <si>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</si>
  <si>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</si>
  <si>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</si>
  <si>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</si>
  <si>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</si>
  <si>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</si>
  <si>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</si>
  <si>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</si>
  <si>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</si>
  <si>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</si>
  <si>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Open the workbook in the above folder, and create the following pivot table based upon it:</t>
  </si>
  <si>
    <t>Remove the filter by country, and replace it with a slicer by country instead.  Use this to show all Australasian films:</t>
  </si>
  <si>
    <t>The average box office takings by genre for films made in Australia or New Zealand.</t>
  </si>
  <si>
    <t>Create another pivot table (on a separate sheet) to show average Oscar wins by certificate.  Apply the original slicer to this pivot table too to show this for Australia and New Zealand only:</t>
  </si>
  <si>
    <t>Average of Box Office</t>
  </si>
  <si>
    <t>(Multiple Items)</t>
  </si>
  <si>
    <t>Average of Oscar Wins</t>
  </si>
  <si>
    <t>Roller Coaster</t>
  </si>
  <si>
    <t>Amusement Park</t>
  </si>
  <si>
    <t>Type</t>
  </si>
  <si>
    <t>Design</t>
  </si>
  <si>
    <t>Status</t>
  </si>
  <si>
    <t>Opened</t>
  </si>
  <si>
    <t>Speed ( mph )</t>
  </si>
  <si>
    <t>Air</t>
  </si>
  <si>
    <t>Alton Towers</t>
  </si>
  <si>
    <t>Steel</t>
  </si>
  <si>
    <t>Flying</t>
  </si>
  <si>
    <t>Operating</t>
  </si>
  <si>
    <t>Convert this data into a pivot table and find the overall average speed of all rides that satisfy the following criteria:</t>
  </si>
  <si>
    <t>Boomerang</t>
  </si>
  <si>
    <t>Pleasure Island Family Theme Park</t>
  </si>
  <si>
    <t>Sit Down</t>
  </si>
  <si>
    <t>Cobra</t>
  </si>
  <si>
    <t>Paultons Park</t>
  </si>
  <si>
    <r>
      <t>The</t>
    </r>
    <r>
      <rPr>
        <b/>
        <sz val="14"/>
        <color rgb="FF090909"/>
        <rFont val="Arial"/>
        <family val="2"/>
      </rPr>
      <t> Type </t>
    </r>
    <r>
      <rPr>
        <sz val="14"/>
        <color rgb="FF090909"/>
        <rFont val="Arial"/>
        <family val="2"/>
      </rPr>
      <t>is</t>
    </r>
    <r>
      <rPr>
        <b/>
        <sz val="14"/>
        <color rgb="FF090909"/>
        <rFont val="Arial"/>
        <family val="2"/>
      </rPr>
      <t> Steel</t>
    </r>
  </si>
  <si>
    <t>Colossus</t>
  </si>
  <si>
    <t>Thorpe Park</t>
  </si>
  <si>
    <t>Corkscrew</t>
  </si>
  <si>
    <r>
      <t>The</t>
    </r>
    <r>
      <rPr>
        <b/>
        <sz val="14"/>
        <color rgb="FF090909"/>
        <rFont val="Arial"/>
        <family val="2"/>
      </rPr>
      <t> Design </t>
    </r>
    <r>
      <rPr>
        <sz val="14"/>
        <color rgb="FF090909"/>
        <rFont val="Arial"/>
        <family val="2"/>
      </rPr>
      <t>is</t>
    </r>
    <r>
      <rPr>
        <b/>
        <sz val="14"/>
        <color rgb="FF090909"/>
        <rFont val="Arial"/>
        <family val="2"/>
      </rPr>
      <t> Sit Down</t>
    </r>
  </si>
  <si>
    <t>Flamingo Land Theme Park &amp; Zoo</t>
  </si>
  <si>
    <t>Crazy Mouse</t>
  </si>
  <si>
    <t>South Pier</t>
  </si>
  <si>
    <r>
      <t>The</t>
    </r>
    <r>
      <rPr>
        <b/>
        <sz val="14"/>
        <color rgb="FF090909"/>
        <rFont val="Arial"/>
        <family val="2"/>
      </rPr>
      <t> Amusement Park </t>
    </r>
    <r>
      <rPr>
        <sz val="14"/>
        <color rgb="FF090909"/>
        <rFont val="Arial"/>
        <family val="2"/>
      </rPr>
      <t>has the word </t>
    </r>
    <r>
      <rPr>
        <b/>
        <sz val="14"/>
        <color rgb="FF090909"/>
        <rFont val="Arial"/>
        <family val="2"/>
      </rPr>
      <t>adventure </t>
    </r>
    <r>
      <rPr>
        <sz val="14"/>
        <color rgb="FF090909"/>
        <rFont val="Arial"/>
        <family val="2"/>
      </rPr>
      <t>somewhere in the title</t>
    </r>
  </si>
  <si>
    <t>Brighton Pier</t>
  </si>
  <si>
    <t>Enigma</t>
  </si>
  <si>
    <t>Pleasurewood Hills</t>
  </si>
  <si>
    <t>Having narrowed your data down, you should get to this point:</t>
  </si>
  <si>
    <t>Express</t>
  </si>
  <si>
    <t>M&amp;Ds Scotland's Theme Park</t>
  </si>
  <si>
    <t>Fantasy Mouse</t>
  </si>
  <si>
    <t>Fantasy Island</t>
  </si>
  <si>
    <t>G Force</t>
  </si>
  <si>
    <t>Drayton Manor Park</t>
  </si>
  <si>
    <t>Grand National</t>
  </si>
  <si>
    <t>Pleasure Beach, Blackpool</t>
  </si>
  <si>
    <t>Wood</t>
  </si>
  <si>
    <t>Infusion</t>
  </si>
  <si>
    <t>Inverted</t>
  </si>
  <si>
    <t>Irn-Bru Revolution</t>
  </si>
  <si>
    <t>Jubilee Odyssey</t>
  </si>
  <si>
    <t>Jungle Coaster</t>
  </si>
  <si>
    <t>Legoland Windsor</t>
  </si>
  <si>
    <t>Knightmare</t>
  </si>
  <si>
    <t>Camelot Theme Park</t>
  </si>
  <si>
    <t>Kumali</t>
  </si>
  <si>
    <t>Magic Mouse</t>
  </si>
  <si>
    <t>Brean Leisure Park</t>
  </si>
  <si>
    <t>Megafobia</t>
  </si>
  <si>
    <t>Oakwood Theme Park</t>
  </si>
  <si>
    <t>Millennium Roller Coaster</t>
  </si>
  <si>
    <t>Nemesis</t>
  </si>
  <si>
    <t>Nemesis Inferno</t>
  </si>
  <si>
    <t>New Roller Coaster</t>
  </si>
  <si>
    <t>New MetroLand</t>
  </si>
  <si>
    <t>Oblivion</t>
  </si>
  <si>
    <t>Pepsi Max Big One</t>
  </si>
  <si>
    <t>Rage</t>
  </si>
  <si>
    <t>Adventure Island</t>
  </si>
  <si>
    <t>Rat</t>
  </si>
  <si>
    <t>Loudoun Castle</t>
  </si>
  <si>
    <t>Rattlesnake</t>
  </si>
  <si>
    <t>Chessington World of Adventures</t>
  </si>
  <si>
    <t>Rhino Coaster</t>
  </si>
  <si>
    <t>West Midlands Safari Park</t>
  </si>
  <si>
    <t>Rita - Queen of Speed</t>
  </si>
  <si>
    <t>Great Yarmouth Pleasure Beach</t>
  </si>
  <si>
    <t>Wicksteed Park</t>
  </si>
  <si>
    <t>Shockwave</t>
  </si>
  <si>
    <t>Stand Up</t>
  </si>
  <si>
    <t>Speed: No Limits</t>
  </si>
  <si>
    <t>Tornado</t>
  </si>
  <si>
    <t>Tsunami</t>
  </si>
  <si>
    <t>Twist and Shout</t>
  </si>
  <si>
    <t>Lightwater Valley</t>
  </si>
  <si>
    <t>Ultimate</t>
  </si>
  <si>
    <t>Vampire</t>
  </si>
  <si>
    <t>Suspended</t>
  </si>
  <si>
    <t>Velocity</t>
  </si>
  <si>
    <t>Wall's Twister Ride</t>
  </si>
  <si>
    <t>Wild Mouse</t>
  </si>
  <si>
    <t>Wipeout</t>
  </si>
  <si>
    <t>X:\ No Way Out</t>
  </si>
  <si>
    <t>Solution:-</t>
  </si>
  <si>
    <t>Average of Speed ( mph )</t>
  </si>
  <si>
    <t>Chocolate Bar Favourites</t>
  </si>
  <si>
    <t>Open the Excel Workbook found in the folder above and select the data for just the UK and France:</t>
  </si>
  <si>
    <t>Item</t>
  </si>
  <si>
    <t>UK</t>
  </si>
  <si>
    <t>USA</t>
  </si>
  <si>
    <t>Crunchie</t>
  </si>
  <si>
    <t>Mars Bar</t>
  </si>
  <si>
    <t>Yorkie</t>
  </si>
  <si>
    <t>Dairy Crunch</t>
  </si>
  <si>
    <t>Just select the data for the UK and France as shown here</t>
  </si>
  <si>
    <t>Cadburys Dairy Milk</t>
  </si>
  <si>
    <t>Snickers</t>
  </si>
  <si>
    <t>Create a 3D Column chart similar to the one shown below:</t>
  </si>
  <si>
    <t>Hershey Bar</t>
  </si>
  <si>
    <t>Lindt Lindor Bar</t>
  </si>
  <si>
    <t>KitKat</t>
  </si>
  <si>
    <t>Dime Bar</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</si>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</sst>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27" x14ac:knownFonts="1">
    <font>
      <sz val="11"/>
      <color theme="1"/>
      <name val="Calibri"/>
      <family val="2"/>
      <scheme val="minor"/>
    </font>
    <font>
      <sz val="11"/>
      <color theme="1"/>
      <name val="Calibri"/>
      <family val="2"/>
      <scheme val="minor"/>
    </font>
    <font>
      <b/>
      <sz val="16"/>
      <color rgb="FF0D0D0D"/>
      <name val="Segoe UI"/>
      <family val="2"/>
    </font>
    <font>
      <b/>
      <sz val="14"/>
      <color theme="1"/>
      <name val="Calibri"/>
      <family val="2"/>
      <scheme val="minor"/>
    </font>
    <font>
      <b/>
      <sz val="18"/>
      <color theme="1"/>
      <name val="Calibri"/>
      <family val="2"/>
      <scheme val="minor"/>
    </font>
    <font>
      <b/>
      <sz val="16"/>
      <color theme="1"/>
      <name val="Calibri"/>
      <family val="2"/>
      <scheme val="minor"/>
    </font>
    <font>
      <sz val="12"/>
      <color rgb="FFFFFF00"/>
      <name val="Algerian"/>
      <family val="5"/>
    </font>
    <font>
      <b/>
      <sz val="11"/>
      <color rgb="FFFF0000"/>
      <name val="Calibri"/>
      <family val="2"/>
      <scheme val="minor"/>
    </font>
    <font>
      <b/>
      <sz val="11"/>
      <color theme="1"/>
      <name val="Calibri"/>
      <family val="2"/>
      <scheme val="minor"/>
    </font>
    <font>
      <sz val="10"/>
      <name val="Arial"/>
      <family val="2"/>
    </font>
    <font>
      <b/>
      <sz val="10"/>
      <name val="Arial"/>
      <family val="2"/>
    </font>
    <font>
      <sz val="16"/>
      <color rgb="FF090909"/>
      <name val="Arial"/>
      <family val="2"/>
    </font>
    <font>
      <sz val="18"/>
      <color rgb="FF090909"/>
      <name val="Arial"/>
      <family val="2"/>
    </font>
    <font>
      <b/>
      <sz val="20"/>
      <color rgb="FF090909"/>
      <name val="Arial"/>
      <family val="2"/>
    </font>
    <font>
      <i/>
      <sz val="16"/>
      <color rgb="FF090909"/>
      <name val="Arial"/>
      <family val="2"/>
    </font>
    <font>
      <sz val="14"/>
      <color rgb="FF090909"/>
      <name val="Arial"/>
      <family val="2"/>
    </font>
    <font>
      <sz val="14"/>
      <color theme="1"/>
      <name val="Calibri"/>
      <family val="2"/>
      <scheme val="minor"/>
    </font>
    <font>
      <b/>
      <sz val="14"/>
      <color rgb="FF090909"/>
      <name val="Arial"/>
      <family val="2"/>
    </font>
    <font>
      <b/>
      <u/>
      <sz val="18"/>
      <color theme="1"/>
      <name val="Calibri"/>
      <family val="2"/>
      <scheme val="minor"/>
    </font>
    <font>
      <sz val="18"/>
      <color theme="1"/>
      <name val="Calibri"/>
      <family val="2"/>
      <scheme val="minor"/>
    </font>
    <font>
      <i/>
      <sz val="9"/>
      <color rgb="FF090909"/>
      <name val="Arial"/>
      <family val="2"/>
    </font>
    <font>
      <b/>
      <sz val="16"/>
      <color rgb="FF090909"/>
      <name val="Arial"/>
      <family val="2"/>
    </font>
    <font>
      <b/>
      <sz val="24"/>
      <color theme="1"/>
      <name val="Calibri"/>
      <family val="2"/>
      <scheme val="minor"/>
    </font>
    <font>
      <b/>
      <sz val="12"/>
      <color theme="1"/>
      <name val="Calibri"/>
      <family val="2"/>
      <scheme val="minor"/>
    </font>
    <font>
      <sz val="20"/>
      <color theme="1" tint="4.9989318521683403E-2"/>
      <name val="Calibri"/>
      <family val="2"/>
      <scheme val="minor"/>
    </font>
    <font>
      <i/>
      <sz val="11"/>
      <color rgb="FF090909"/>
      <name val="Arial"/>
      <family val="2"/>
    </font>
    <font>
      <sz val="11"/>
      <color rgb="FF090909"/>
      <name val="Arial"/>
      <family val="2"/>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2060"/>
        <bgColor indexed="64"/>
      </patternFill>
    </fill>
    <fill>
      <patternFill patternType="solid">
        <fgColor theme="7" tint="0.39997558519241921"/>
        <bgColor indexed="64"/>
      </patternFill>
    </fill>
    <fill>
      <patternFill patternType="solid">
        <fgColor indexed="22"/>
        <bgColor indexed="64"/>
      </patternFill>
    </fill>
    <fill>
      <patternFill patternType="solid">
        <fgColor theme="9"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9" fillId="0" borderId="0"/>
  </cellStyleXfs>
  <cellXfs count="65">
    <xf numFmtId="0" fontId="0" fillId="0" borderId="0" xfId="0"/>
    <xf numFmtId="0" fontId="2" fillId="0" borderId="0" xfId="0" applyFont="1" applyAlignment="1">
      <alignment horizontal="left" vertical="center"/>
    </xf>
    <xf numFmtId="0" fontId="3" fillId="0" borderId="0" xfId="0" applyFont="1"/>
    <xf numFmtId="0" fontId="3" fillId="0" borderId="0" xfId="0" applyNumberFormat="1" applyFont="1"/>
    <xf numFmtId="0" fontId="3" fillId="2" borderId="0" xfId="0" applyFont="1" applyFill="1"/>
    <xf numFmtId="0" fontId="3" fillId="3" borderId="1" xfId="0" applyFont="1" applyFill="1" applyBorder="1"/>
    <xf numFmtId="9" fontId="3" fillId="3" borderId="2" xfId="0" applyNumberFormat="1" applyFont="1" applyFill="1" applyBorder="1"/>
    <xf numFmtId="0" fontId="5" fillId="3" borderId="0" xfId="0" applyFont="1" applyFill="1"/>
    <xf numFmtId="0" fontId="3" fillId="3" borderId="3" xfId="0" applyFont="1" applyFill="1" applyBorder="1"/>
    <xf numFmtId="9" fontId="3" fillId="3" borderId="4" xfId="0" applyNumberFormat="1" applyFont="1" applyFill="1" applyBorder="1"/>
    <xf numFmtId="0" fontId="3" fillId="3" borderId="5" xfId="0" applyFont="1" applyFill="1" applyBorder="1"/>
    <xf numFmtId="9" fontId="3" fillId="3" borderId="6" xfId="0" applyNumberFormat="1" applyFont="1" applyFill="1" applyBorder="1"/>
    <xf numFmtId="0" fontId="3" fillId="3" borderId="0" xfId="0" applyFont="1" applyFill="1"/>
    <xf numFmtId="1" fontId="3" fillId="3" borderId="0" xfId="0" applyNumberFormat="1" applyFont="1" applyFill="1"/>
    <xf numFmtId="0" fontId="5" fillId="3" borderId="0" xfId="0" applyFont="1" applyFill="1" applyAlignment="1">
      <alignment horizontal="right"/>
    </xf>
    <xf numFmtId="9" fontId="5" fillId="3" borderId="0" xfId="1" applyFont="1" applyFill="1" applyBorder="1"/>
    <xf numFmtId="10" fontId="3" fillId="0" borderId="0" xfId="0" applyNumberFormat="1" applyFont="1"/>
    <xf numFmtId="0" fontId="3" fillId="0" borderId="0" xfId="1" applyNumberFormat="1" applyFont="1"/>
    <xf numFmtId="0" fontId="0" fillId="0" borderId="0" xfId="0" applyNumberFormat="1"/>
    <xf numFmtId="0" fontId="7" fillId="5" borderId="7" xfId="0" applyFont="1" applyFill="1" applyBorder="1"/>
    <xf numFmtId="0" fontId="0" fillId="2" borderId="0" xfId="0" applyFill="1"/>
    <xf numFmtId="0" fontId="8" fillId="0" borderId="0" xfId="0" applyFont="1"/>
    <xf numFmtId="0" fontId="10" fillId="6" borderId="8" xfId="2" applyFont="1" applyFill="1" applyBorder="1" applyAlignment="1">
      <alignment horizontal="center"/>
    </xf>
    <xf numFmtId="0" fontId="9" fillId="0" borderId="8" xfId="2" applyBorder="1" applyAlignment="1">
      <alignment horizontal="center"/>
    </xf>
    <xf numFmtId="164" fontId="9" fillId="0" borderId="8" xfId="2" applyNumberFormat="1" applyBorder="1" applyAlignment="1">
      <alignment horizontal="center"/>
    </xf>
    <xf numFmtId="0" fontId="0" fillId="0" borderId="0" xfId="0" applyAlignment="1">
      <alignment horizontal="left"/>
    </xf>
    <xf numFmtId="0" fontId="0" fillId="0" borderId="0" xfId="0" pivotButton="1"/>
    <xf numFmtId="0" fontId="22" fillId="0" borderId="0" xfId="0" applyFont="1"/>
    <xf numFmtId="0" fontId="0" fillId="0" borderId="0" xfId="0"/>
    <xf numFmtId="14" fontId="0" fillId="0" borderId="0" xfId="0" applyNumberFormat="1"/>
    <xf numFmtId="0" fontId="0" fillId="0" borderId="0" xfId="0" applyAlignment="1">
      <alignment horizontal="left"/>
    </xf>
    <xf numFmtId="0" fontId="0" fillId="0" borderId="0" xfId="0"/>
    <xf numFmtId="0" fontId="13" fillId="0" borderId="0" xfId="0" applyFont="1" applyAlignment="1">
      <alignment vertical="center" wrapText="1"/>
    </xf>
    <xf numFmtId="0" fontId="0" fillId="0" borderId="0" xfId="0"/>
    <xf numFmtId="0" fontId="0" fillId="0" borderId="0" xfId="0" applyAlignment="1">
      <alignment horizontal="left"/>
    </xf>
    <xf numFmtId="0" fontId="23" fillId="0" borderId="0" xfId="0" applyFont="1"/>
    <xf numFmtId="0" fontId="0" fillId="0" borderId="0" xfId="0"/>
    <xf numFmtId="0" fontId="0" fillId="0" borderId="0" xfId="0" applyAlignment="1">
      <alignment horizontal="left"/>
    </xf>
    <xf numFmtId="0" fontId="8" fillId="0" borderId="0" xfId="0" applyFont="1"/>
    <xf numFmtId="0" fontId="0" fillId="0" borderId="0" xfId="0"/>
    <xf numFmtId="0" fontId="19" fillId="0" borderId="0" xfId="0" applyFont="1"/>
    <xf numFmtId="0" fontId="4" fillId="0" borderId="0" xfId="0" applyFont="1" applyAlignment="1">
      <alignment horizontal="left" vertical="center" indent="1"/>
    </xf>
    <xf numFmtId="0" fontId="4" fillId="0" borderId="0" xfId="0" applyFont="1" applyAlignment="1">
      <alignment horizontal="right" vertical="center" indent="1"/>
    </xf>
    <xf numFmtId="0" fontId="19" fillId="0" borderId="0" xfId="0" applyFont="1" applyAlignment="1">
      <alignment horizontal="left" vertical="center" indent="1"/>
    </xf>
    <xf numFmtId="0" fontId="19" fillId="0" borderId="8" xfId="0" applyFont="1" applyBorder="1" applyAlignment="1">
      <alignment horizontal="right" vertical="center" indent="1"/>
    </xf>
    <xf numFmtId="0" fontId="4" fillId="7" borderId="0" xfId="0" applyFont="1" applyFill="1" applyAlignment="1">
      <alignment horizontal="right" vertical="center" indent="1"/>
    </xf>
    <xf numFmtId="0" fontId="20" fillId="0" borderId="0" xfId="0" applyFont="1" applyAlignment="1">
      <alignment horizontal="center" vertical="center" wrapText="1"/>
    </xf>
    <xf numFmtId="0" fontId="4" fillId="0" borderId="0" xfId="0" applyFont="1"/>
    <xf numFmtId="0" fontId="4" fillId="0" borderId="4" xfId="0" applyFont="1" applyBorder="1"/>
    <xf numFmtId="0" fontId="6" fillId="4" borderId="0" xfId="0" applyFont="1" applyFill="1" applyAlignment="1">
      <alignment horizontal="center" vertical="top"/>
    </xf>
    <xf numFmtId="0" fontId="5" fillId="0" borderId="0" xfId="0" applyFont="1" applyAlignment="1">
      <alignment horizontal="left" wrapText="1"/>
    </xf>
    <xf numFmtId="0" fontId="24" fillId="0" borderId="0" xfId="0" applyFont="1"/>
    <xf numFmtId="0" fontId="15" fillId="0" borderId="0" xfId="0" applyFont="1" applyAlignment="1">
      <alignment horizontal="left" vertical="center" wrapText="1" indent="1"/>
    </xf>
    <xf numFmtId="0" fontId="16" fillId="0" borderId="0" xfId="0" applyFont="1"/>
    <xf numFmtId="0" fontId="15" fillId="0" borderId="0" xfId="0" applyFont="1" applyAlignment="1">
      <alignment vertical="center" wrapText="1"/>
    </xf>
    <xf numFmtId="0" fontId="16" fillId="0" borderId="0" xfId="0" applyFont="1" applyAlignment="1">
      <alignment horizontal="left" vertical="center" wrapText="1" indent="1"/>
    </xf>
    <xf numFmtId="0" fontId="5" fillId="0" borderId="0" xfId="0" applyFont="1"/>
    <xf numFmtId="0" fontId="21" fillId="0" borderId="0" xfId="0" applyFont="1" applyAlignment="1">
      <alignment horizontal="left" vertical="center" wrapText="1"/>
    </xf>
    <xf numFmtId="0" fontId="25" fillId="0" borderId="0" xfId="0" applyFont="1" applyAlignment="1">
      <alignment horizontal="center" vertical="center" wrapText="1"/>
    </xf>
    <xf numFmtId="0" fontId="18" fillId="0" borderId="0" xfId="0" applyFont="1"/>
    <xf numFmtId="0" fontId="26" fillId="0" borderId="0" xfId="0" applyFont="1" applyAlignment="1">
      <alignment vertical="center" wrapText="1"/>
    </xf>
    <xf numFmtId="0" fontId="12"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cellXfs>
  <cellStyles count="3">
    <cellStyle name="Normal" xfId="0" builtinId="0"/>
    <cellStyle name="Normal_Sheet1" xfId="2"/>
    <cellStyle name="Percent" xfId="1" builtinId="5"/>
  </cellStyles>
  <dxfs count="34">
    <dxf>
      <numFmt numFmtId="0" formatCode="General"/>
    </dxf>
    <dxf>
      <numFmt numFmtId="0" formatCode="General"/>
    </dxf>
    <dxf>
      <numFmt numFmtId="0" formatCode="General"/>
    </dxf>
    <dxf>
      <border outline="0">
        <top style="thin">
          <color indexed="64"/>
        </top>
      </border>
    </dxf>
    <dxf>
      <border outline="0">
        <bottom style="thin">
          <color indexed="64"/>
        </bottom>
      </border>
    </dxf>
    <dxf>
      <border diagonalUp="0" diagonalDown="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FF0000"/>
      </font>
    </dxf>
    <dxf>
      <font>
        <color rgb="FFFF0000"/>
      </font>
    </dxf>
    <dxf>
      <font>
        <color rgb="FF9C0006"/>
      </font>
      <fill>
        <patternFill>
          <bgColor rgb="FFFFC7CE"/>
        </patternFill>
      </fill>
    </dxf>
    <dxf>
      <font>
        <color rgb="FF9C0006"/>
      </font>
      <fill>
        <patternFill>
          <bgColor rgb="FFFFC7CE"/>
        </patternFill>
      </fill>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i val="0"/>
        <strike val="0"/>
        <condense val="0"/>
        <extend val="0"/>
        <outline val="0"/>
        <shadow val="0"/>
        <u val="none"/>
        <vertAlign val="baseline"/>
        <sz val="14"/>
        <color theme="1"/>
        <name val="Calibri"/>
        <scheme val="minor"/>
      </font>
      <numFmt numFmtId="0" formatCode="General"/>
    </dxf>
    <dxf>
      <font>
        <b/>
        <i val="0"/>
        <strike val="0"/>
        <condense val="0"/>
        <extend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numFmt numFmtId="0" formatCode="General"/>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s>
  <tableStyles count="0" defaultTableStyle="TableStyleMedium2" defaultPivotStyle="PivotStyleLight16"/>
  <colors>
    <mruColors>
      <color rgb="FFCC0000"/>
      <color rgb="FF000066"/>
      <color rgb="FF000099"/>
      <color rgb="FF00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tx>
            <c:strRef>
              <c:f>'Assignment2(6.3.24)'!$I$6</c:f>
              <c:strCache>
                <c:ptCount val="1"/>
                <c:pt idx="0">
                  <c:v>Central angle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'Assignment2(6.3.24)'!$D$7:$D$16</c:f>
              <c:strCache>
                <c:ptCount val="10"/>
                <c:pt idx="0">
                  <c:v>Shoab</c:v>
                </c:pt>
                <c:pt idx="1">
                  <c:v>Ritesh</c:v>
                </c:pt>
                <c:pt idx="2">
                  <c:v>Tabrej</c:v>
                </c:pt>
                <c:pt idx="3">
                  <c:v>Jawed</c:v>
                </c:pt>
                <c:pt idx="4">
                  <c:v>Amir</c:v>
                </c:pt>
                <c:pt idx="5">
                  <c:v>Tahshin</c:v>
                </c:pt>
                <c:pt idx="6">
                  <c:v>Taslim</c:v>
                </c:pt>
                <c:pt idx="7">
                  <c:v>Aurangeb</c:v>
                </c:pt>
                <c:pt idx="8">
                  <c:v>Saddam</c:v>
                </c:pt>
                <c:pt idx="9">
                  <c:v>Dinesh</c:v>
                </c:pt>
              </c:strCache>
            </c:strRef>
          </c:cat>
          <c:val>
            <c:numRef>
              <c:f>'Assignment2(6.3.24)'!$I$7:$I$16</c:f>
              <c:numCache>
                <c:formatCode>General</c:formatCode>
                <c:ptCount val="10"/>
                <c:pt idx="0">
                  <c:v>251.99999999999997</c:v>
                </c:pt>
                <c:pt idx="1">
                  <c:v>288</c:v>
                </c:pt>
                <c:pt idx="2">
                  <c:v>327.59999999999997</c:v>
                </c:pt>
                <c:pt idx="3">
                  <c:v>125.99999999999999</c:v>
                </c:pt>
                <c:pt idx="4">
                  <c:v>169.20000000000002</c:v>
                </c:pt>
                <c:pt idx="5">
                  <c:v>248.40000000000003</c:v>
                </c:pt>
                <c:pt idx="6">
                  <c:v>176.4</c:v>
                </c:pt>
                <c:pt idx="7">
                  <c:v>255.6</c:v>
                </c:pt>
                <c:pt idx="8">
                  <c:v>302.40000000000003</c:v>
                </c:pt>
                <c:pt idx="9">
                  <c:v>331.2</c:v>
                </c:pt>
              </c:numCache>
            </c:numRef>
          </c:val>
        </c:ser>
        <c:dLbls>
          <c:showLegendKey val="0"/>
          <c:showVal val="0"/>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3"/>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'Assignment2(6.3.24)'!$G$20:$G$24</c:f>
              <c:strCache>
                <c:ptCount val="5"/>
                <c:pt idx="0">
                  <c:v>A+</c:v>
                </c:pt>
                <c:pt idx="1">
                  <c:v>A</c:v>
                </c:pt>
                <c:pt idx="2">
                  <c:v>B+</c:v>
                </c:pt>
                <c:pt idx="3">
                  <c:v>B</c:v>
                </c:pt>
                <c:pt idx="4">
                  <c:v>C</c:v>
                </c:pt>
              </c:strCache>
            </c:strRef>
          </c:cat>
          <c:val>
            <c:numRef>
              <c:f>'Assignment2(6.3.24)'!$H$20:$H$24</c:f>
              <c:numCache>
                <c:formatCode>General</c:formatCode>
                <c:ptCount val="5"/>
                <c:pt idx="0">
                  <c:v>18.299999999999997</c:v>
                </c:pt>
                <c:pt idx="1">
                  <c:v>16.399999999999999</c:v>
                </c:pt>
                <c:pt idx="2">
                  <c:v>14.1</c:v>
                </c:pt>
                <c:pt idx="3">
                  <c:v>6.9</c:v>
                </c:pt>
                <c:pt idx="4">
                  <c:v>13.1</c:v>
                </c:pt>
              </c:numCache>
            </c:numRef>
          </c:val>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'Assignment2(6.3.24)'!$G$20:$G$24</c:f>
              <c:strCache>
                <c:ptCount val="5"/>
                <c:pt idx="0">
                  <c:v>A+</c:v>
                </c:pt>
                <c:pt idx="1">
                  <c:v>A</c:v>
                </c:pt>
                <c:pt idx="2">
                  <c:v>B+</c:v>
                </c:pt>
                <c:pt idx="3">
                  <c:v>B</c:v>
                </c:pt>
                <c:pt idx="4">
                  <c:v>C</c:v>
                </c:pt>
              </c:strCache>
            </c:strRef>
          </c:cat>
          <c:val>
            <c:numRef>
              <c:f>'Assignment2(6.3.24)'!$I$20:$I$24</c:f>
              <c:numCache>
                <c:formatCode>General</c:formatCode>
                <c:ptCount val="5"/>
                <c:pt idx="0">
                  <c:v>658.79999999999984</c:v>
                </c:pt>
                <c:pt idx="1">
                  <c:v>590.4</c:v>
                </c:pt>
                <c:pt idx="2">
                  <c:v>507.59999999999997</c:v>
                </c:pt>
                <c:pt idx="3">
                  <c:v>248.40000000000003</c:v>
                </c:pt>
                <c:pt idx="4">
                  <c:v>471.6</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'Question4(7.3.24)'!$B$3</c:f>
              <c:strCache>
                <c:ptCount val="1"/>
                <c:pt idx="0">
                  <c:v>UK</c:v>
                </c:pt>
              </c:strCache>
            </c:strRef>
          </c:tx>
          <c:spPr>
            <a:solidFill>
              <a:srgbClr val="000066"/>
            </a:solidFill>
            <a:ln w="9525" cap="flat" cmpd="sng" algn="ctr">
              <a:solidFill>
                <a:schemeClr val="accent1">
                  <a:shade val="95000"/>
                </a:schemeClr>
              </a:solidFill>
              <a:round/>
            </a:ln>
            <a:effectLst/>
            <a:sp3d contourW="9525">
              <a:contourClr>
                <a:schemeClr val="accent1">
                  <a:shade val="95000"/>
                </a:schemeClr>
              </a:contourClr>
            </a:sp3d>
          </c:spPr>
          <c:invertIfNegative val="0"/>
          <c:cat>
            <c:strRef>
              <c:f>'Question4(7.3.24)'!$A$4:$A$13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'Question4(7.3.24)'!$B$4:$B$13</c:f>
              <c:numCache>
                <c:formatCode>General</c:formatCode>
                <c:ptCount val="10"/>
                <c:pt idx="0">
                  <c:v>12</c:v>
                </c:pt>
                <c:pt idx="1">
                  <c:v>25</c:v>
                </c:pt>
                <c:pt idx="2">
                  <c:v>8</c:v>
                </c:pt>
                <c:pt idx="3">
                  <c:v>1</c:v>
                </c:pt>
                <c:pt idx="4">
                  <c:v>18</c:v>
                </c:pt>
                <c:pt idx="5">
                  <c:v>6</c:v>
                </c:pt>
                <c:pt idx="6">
                  <c:v>2</c:v>
                </c:pt>
                <c:pt idx="7">
                  <c:v>4</c:v>
                </c:pt>
                <c:pt idx="8">
                  <c:v>20</c:v>
                </c:pt>
                <c:pt idx="9">
                  <c:v>4</c:v>
                </c:pt>
              </c:numCache>
            </c:numRef>
          </c:val>
        </c:ser>
        <c:ser>
          <c:idx val="1"/>
          <c:order val="1"/>
          <c:tx>
            <c:strRef>
              <c:f>'Question4(7.3.24)'!$C$3</c:f>
              <c:strCache>
                <c:ptCount val="1"/>
                <c:pt idx="0">
                  <c:v>France</c:v>
                </c:pt>
              </c:strCache>
            </c:strRef>
          </c:tx>
          <c:spPr>
            <a:solidFill>
              <a:srgbClr val="CC0000"/>
            </a:solidFill>
            <a:ln w="9525" cap="flat" cmpd="sng" algn="ctr">
              <a:solidFill>
                <a:schemeClr val="accent2">
                  <a:shade val="95000"/>
                </a:schemeClr>
              </a:solidFill>
              <a:round/>
            </a:ln>
            <a:effectLst/>
            <a:scene3d>
              <a:camera prst="orthographicFront"/>
              <a:lightRig rig="threePt" dir="t"/>
            </a:scene3d>
            <a:sp3d contourW="9525" prstMaterial="matte">
              <a:contourClr>
                <a:schemeClr val="accent2">
                  <a:shade val="95000"/>
                </a:schemeClr>
              </a:contourClr>
            </a:sp3d>
          </c:spPr>
          <c:invertIfNegative val="0"/>
          <c:cat>
            <c:strRef>
              <c:f>'Question4(7.3.24)'!$A$4:$A$13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'Question4(7.3.24)'!$C$4:$C$13</c:f>
              <c:numCache>
                <c:formatCode>General</c:formatCode>
                <c:ptCount val="10"/>
                <c:pt idx="0">
                  <c:v>1</c:v>
                </c:pt>
                <c:pt idx="1">
                  <c:v>7</c:v>
                </c:pt>
                <c:pt idx="2">
                  <c:v>2</c:v>
                </c:pt>
                <c:pt idx="3">
                  <c:v>1</c:v>
                </c:pt>
                <c:pt idx="4">
                  <c:v>13</c:v>
                </c:pt>
                <c:pt idx="5">
                  <c:v>1</c:v>
                </c:pt>
                <c:pt idx="6">
                  <c:v>8</c:v>
                </c:pt>
                <c:pt idx="7">
                  <c:v>39</c:v>
                </c:pt>
                <c:pt idx="8">
                  <c:v>17</c:v>
                </c:pt>
                <c:pt idx="9">
                  <c:v>11</c:v>
                </c:pt>
              </c:numCache>
            </c:numRef>
          </c:val>
        </c:ser>
        <c:dLbls>
          <c:showLegendKey val="0"/>
          <c:showVal val="0"/>
          <c:showCatName val="0"/>
          <c:showSerName val="0"/>
          <c:showPercent val="0"/>
          <c:showBubbleSize val="0"/>
        </c:dLbls>
        <c:gapWidth val="150"/>
        <c:shape val="box"/>
        <c:axId val="370252944"/>
        <c:axId val="370253328"/>
        <c:axId val="370244816"/>
      </c:bar3DChart>
      <c:catAx>
        <c:axId val="3702529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0253328"/>
        <c:crosses val="autoZero"/>
        <c:auto val="1"/>
        <c:lblAlgn val="ctr"/>
        <c:lblOffset val="100"/>
        <c:noMultiLvlLbl val="0"/>
      </c:catAx>
      <c:valAx>
        <c:axId val="37025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solidFill>
                      <a:schemeClr val="tx1"/>
                    </a:solidFill>
                  </a:rPr>
                  <a:t>Number/100</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0252944"/>
        <c:crosses val="autoZero"/>
        <c:crossBetween val="between"/>
      </c:valAx>
      <c:serAx>
        <c:axId val="37024481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0253328"/>
        <c:crosses val="autoZero"/>
      </c:serAx>
      <c:spPr>
        <a:noFill/>
        <a:ln>
          <a:noFill/>
        </a:ln>
        <a:effectLst/>
      </c:spPr>
    </c:plotArea>
    <c:legend>
      <c:legendPos val="b"/>
      <c:layout>
        <c:manualLayout>
          <c:xMode val="edge"/>
          <c:yMode val="edge"/>
          <c:x val="0.78373585503458154"/>
          <c:y val="0.88717414731219046"/>
          <c:w val="0.18698645179640608"/>
          <c:h val="7.08443245601856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510540</xdr:colOff>
      <xdr:row>6</xdr:row>
      <xdr:rowOff>144780</xdr:rowOff>
    </xdr:from>
    <xdr:to>
      <xdr:col>18</xdr:col>
      <xdr:colOff>205740</xdr:colOff>
      <xdr:row>23</xdr:row>
      <xdr:rowOff>91440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25</xdr:row>
      <xdr:rowOff>53340</xdr:rowOff>
    </xdr:from>
    <xdr:to>
      <xdr:col>12</xdr:col>
      <xdr:colOff>571500</xdr:colOff>
      <xdr:row>40</xdr:row>
      <xdr:rowOff>53340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20</xdr:row>
      <xdr:rowOff>0</xdr:rowOff>
    </xdr:from>
    <xdr:to>
      <xdr:col>19</xdr:col>
      <xdr:colOff>152400</xdr:colOff>
      <xdr:row>28</xdr:row>
      <xdr:rowOff>30480</xdr:rowOff>
    </xdr:to>
    <xdr:pic>
      <xdr:nvPicPr>
        <xdr:cNvPr id="2" name="Picture 1">
          <a:extLst>
            <a:ext uri="{FF2B5EF4-FFF2-40B4-BE49-F238E27FC236}">
              <a16:creationId xmlns="" xmlns:a16="http://schemas.microsoft.com/office/drawing/2014/main" id="{16EC854A-46B2-3E49-688A-1A153C292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2860" y="3657600"/>
          <a:ext cx="4274820" cy="1493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99060</xdr:colOff>
      <xdr:row>30</xdr:row>
      <xdr:rowOff>91440</xdr:rowOff>
    </xdr:from>
    <xdr:to>
      <xdr:col>21</xdr:col>
      <xdr:colOff>662940</xdr:colOff>
      <xdr:row>36</xdr:row>
      <xdr:rowOff>30480</xdr:rowOff>
    </xdr:to>
    <xdr:pic>
      <xdr:nvPicPr>
        <xdr:cNvPr id="3" name="Picture 2">
          <a:extLst>
            <a:ext uri="{FF2B5EF4-FFF2-40B4-BE49-F238E27FC236}">
              <a16:creationId xmlns="" xmlns:a16="http://schemas.microsoft.com/office/drawing/2014/main" id="{EFAC2B28-2FDC-55DD-EC78-9B7A7A013B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0" y="5577840"/>
          <a:ext cx="554736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182880</xdr:colOff>
      <xdr:row>0</xdr:row>
      <xdr:rowOff>99060</xdr:rowOff>
    </xdr:from>
    <xdr:to>
      <xdr:col>7</xdr:col>
      <xdr:colOff>624840</xdr:colOff>
      <xdr:row>25</xdr:row>
      <xdr:rowOff>53339</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69820" y="99060"/>
              <a:ext cx="4762500" cy="452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53340</xdr:colOff>
      <xdr:row>36</xdr:row>
      <xdr:rowOff>38101</xdr:rowOff>
    </xdr:from>
    <xdr:to>
      <xdr:col>7</xdr:col>
      <xdr:colOff>83820</xdr:colOff>
      <xdr:row>48</xdr:row>
      <xdr:rowOff>175261</xdr:rowOff>
    </xdr:to>
    <mc:AlternateContent xmlns:mc="http://schemas.openxmlformats.org/markup-compatibility/2006" xmlns:a14="http://schemas.microsoft.com/office/drawing/2010/main">
      <mc:Choice Requires="a14">
        <xdr:graphicFrame macro="">
          <xdr:nvGraphicFramePr>
            <xdr:cNvPr id="3" name="Oscar Wins"/>
            <xdr:cNvGraphicFramePr/>
          </xdr:nvGraphicFramePr>
          <xdr:xfrm>
            <a:off x="0" y="0"/>
            <a:ext cx="0" cy="0"/>
          </xdr:xfrm>
          <a:graphic>
            <a:graphicData uri="http://schemas.microsoft.com/office/drawing/2010/slicer">
              <sle:slicer xmlns:sle="http://schemas.microsoft.com/office/drawing/2010/slicer" name="Oscar Wins"/>
            </a:graphicData>
          </a:graphic>
        </xdr:graphicFrame>
      </mc:Choice>
      <mc:Fallback xmlns="">
        <xdr:sp macro="" textlink="">
          <xdr:nvSpPr>
            <xdr:cNvPr id="0" name=""/>
            <xdr:cNvSpPr>
              <a:spLocks noTextEdit="1"/>
            </xdr:cNvSpPr>
          </xdr:nvSpPr>
          <xdr:spPr>
            <a:xfrm>
              <a:off x="4297680" y="6621781"/>
              <a:ext cx="2293620" cy="2331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11</xdr:row>
      <xdr:rowOff>0</xdr:rowOff>
    </xdr:from>
    <xdr:to>
      <xdr:col>12</xdr:col>
      <xdr:colOff>732864</xdr:colOff>
      <xdr:row>22</xdr:row>
      <xdr:rowOff>144780</xdr:rowOff>
    </xdr:to>
    <xdr:pic>
      <xdr:nvPicPr>
        <xdr:cNvPr id="2" name="Picture 1">
          <a:extLst>
            <a:ext uri="{FF2B5EF4-FFF2-40B4-BE49-F238E27FC236}">
              <a16:creationId xmlns:a16="http://schemas.microsoft.com/office/drawing/2014/main" xmlns="" id="{D88BE0CA-8B14-5684-C1F7-426437685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2385060"/>
          <a:ext cx="4716780" cy="2156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182880</xdr:colOff>
      <xdr:row>2</xdr:row>
      <xdr:rowOff>7620</xdr:rowOff>
    </xdr:from>
    <xdr:to>
      <xdr:col>18</xdr:col>
      <xdr:colOff>99060</xdr:colOff>
      <xdr:row>8</xdr:row>
      <xdr:rowOff>236220</xdr:rowOff>
    </xdr:to>
    <xdr:pic>
      <xdr:nvPicPr>
        <xdr:cNvPr id="3" name="Picture 2">
          <a:extLst>
            <a:ext uri="{FF2B5EF4-FFF2-40B4-BE49-F238E27FC236}">
              <a16:creationId xmlns:a16="http://schemas.microsoft.com/office/drawing/2014/main" xmlns="" id="{2C9D2BD4-926C-FB15-6F95-A1A434D98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86900" y="601980"/>
          <a:ext cx="3573780" cy="2011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114300</xdr:colOff>
      <xdr:row>9</xdr:row>
      <xdr:rowOff>259080</xdr:rowOff>
    </xdr:from>
    <xdr:to>
      <xdr:col>16</xdr:col>
      <xdr:colOff>327660</xdr:colOff>
      <xdr:row>23</xdr:row>
      <xdr:rowOff>106680</xdr:rowOff>
    </xdr:to>
    <xdr:pic>
      <xdr:nvPicPr>
        <xdr:cNvPr id="4" name="Picture 3">
          <a:extLst>
            <a:ext uri="{FF2B5EF4-FFF2-40B4-BE49-F238E27FC236}">
              <a16:creationId xmlns:a16="http://schemas.microsoft.com/office/drawing/2014/main" xmlns="" id="{8E4FE4F5-AF7C-595C-2390-A0D377BE36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0720" y="2933700"/>
          <a:ext cx="6309360" cy="2979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327660</xdr:colOff>
      <xdr:row>30</xdr:row>
      <xdr:rowOff>30480</xdr:rowOff>
    </xdr:from>
    <xdr:to>
      <xdr:col>12</xdr:col>
      <xdr:colOff>563880</xdr:colOff>
      <xdr:row>46</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114300</xdr:colOff>
      <xdr:row>5</xdr:row>
      <xdr:rowOff>137160</xdr:rowOff>
    </xdr:from>
    <xdr:to>
      <xdr:col>3</xdr:col>
      <xdr:colOff>438597</xdr:colOff>
      <xdr:row>18</xdr:row>
      <xdr:rowOff>0</xdr:rowOff>
    </xdr:to>
    <xdr:pic>
      <xdr:nvPicPr>
        <xdr:cNvPr id="2" name="Picture 1">
          <a:extLst>
            <a:ext uri="{FF2B5EF4-FFF2-40B4-BE49-F238E27FC236}">
              <a16:creationId xmlns:a16="http://schemas.microsoft.com/office/drawing/2014/main" xmlns="" id="{C3E35F28-D60F-193B-6E29-C1979AAE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676400"/>
          <a:ext cx="4881057" cy="2240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22</xdr:row>
      <xdr:rowOff>114300</xdr:rowOff>
    </xdr:from>
    <xdr:to>
      <xdr:col>5</xdr:col>
      <xdr:colOff>769620</xdr:colOff>
      <xdr:row>43</xdr:row>
      <xdr:rowOff>22860</xdr:rowOff>
    </xdr:to>
    <xdr:pic>
      <xdr:nvPicPr>
        <xdr:cNvPr id="3" name="Picture 2">
          <a:extLst>
            <a:ext uri="{FF2B5EF4-FFF2-40B4-BE49-F238E27FC236}">
              <a16:creationId xmlns:a16="http://schemas.microsoft.com/office/drawing/2014/main" xmlns="" id="{81DF1426-DCC0-47AB-3548-AF6E8D80D7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5623560"/>
          <a:ext cx="7703819" cy="3749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8</xdr:col>
      <xdr:colOff>358140</xdr:colOff>
      <xdr:row>43</xdr:row>
      <xdr:rowOff>144780</xdr:rowOff>
    </xdr:to>
    <xdr:pic>
      <xdr:nvPicPr>
        <xdr:cNvPr id="4" name="Picture 3">
          <a:extLst>
            <a:ext uri="{FF2B5EF4-FFF2-40B4-BE49-F238E27FC236}">
              <a16:creationId xmlns:a16="http://schemas.microsoft.com/office/drawing/2014/main" xmlns="" id="{D94B86A8-8740-A79D-2CD9-1F7F777723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78240" y="7338060"/>
          <a:ext cx="3649980" cy="2156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y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win10" refreshedDate="45358.486106249999" createdVersion="5" refreshedVersion="5" minRefreshableVersion="3" recordCount="28">
  <cacheSource type="worksheet">
    <worksheetSource ref="A22:F50" sheet="Day4" r:id="rId2"/>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10" refreshedDate="45359.767953009257" createdVersion="5" refreshedVersion="5" minRefreshableVersion="3" recordCount="1200">
  <cacheSource type="worksheet">
    <worksheetSource ref="A49:N1249" sheet="Question2(7.3.24)"/>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win10" refreshedDate="45359.781937037034" createdVersion="5" refreshedVersion="5" minRefreshableVersion="3" recordCount="1200">
  <cacheSource type="worksheet">
    <worksheetSource ref="B49:N1249" sheet="Question2(7.3.24)"/>
  </cacheSource>
  <cacheFields count="13">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win10" refreshedDate="45359.795626388892" createdVersion="5" refreshedVersion="5" minRefreshableVersion="3" recordCount="50">
  <cacheSource type="worksheet">
    <worksheetSource ref="A1:G51" sheet="Question3(7.324)"/>
  </cacheSource>
  <cacheFields count="7">
    <cacheField name="Roller Coaster" numFmtId="0">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x v="0"/>
    <n v="32"/>
    <x v="0"/>
    <x v="0"/>
    <s v="I990AUS"/>
  </r>
  <r>
    <x v="0"/>
    <x v="1"/>
    <n v="28"/>
    <x v="0"/>
    <x v="1"/>
    <s v="AUS112J"/>
  </r>
  <r>
    <x v="1"/>
    <x v="2"/>
    <n v="21"/>
    <x v="0"/>
    <x v="2"/>
    <s v="CH266H"/>
  </r>
  <r>
    <x v="2"/>
    <x v="3"/>
    <n v="3"/>
    <x v="1"/>
    <x v="3"/>
    <s v="I456UK"/>
  </r>
  <r>
    <x v="2"/>
    <x v="4"/>
    <n v="1"/>
    <x v="2"/>
    <x v="4"/>
    <s v="BG726H"/>
  </r>
  <r>
    <x v="3"/>
    <x v="5"/>
    <n v="14"/>
    <x v="0"/>
    <x v="5"/>
    <s v="A7995FR"/>
  </r>
  <r>
    <x v="3"/>
    <x v="6"/>
    <n v="5"/>
    <x v="1"/>
    <x v="6"/>
    <s v="TH789FR"/>
  </r>
  <r>
    <x v="3"/>
    <x v="6"/>
    <n v="3"/>
    <x v="1"/>
    <x v="7"/>
    <s v="TH788FR"/>
  </r>
  <r>
    <x v="3"/>
    <x v="7"/>
    <n v="7"/>
    <x v="0"/>
    <x v="8"/>
    <s v="I7897FR"/>
  </r>
  <r>
    <x v="3"/>
    <x v="8"/>
    <n v="7"/>
    <x v="1"/>
    <x v="9"/>
    <s v="SG7637L"/>
  </r>
  <r>
    <x v="3"/>
    <x v="9"/>
    <n v="7"/>
    <x v="0"/>
    <x v="10"/>
    <s v="FR5625J"/>
  </r>
  <r>
    <x v="4"/>
    <x v="10"/>
    <n v="4"/>
    <x v="2"/>
    <x v="3"/>
    <s v="A111G"/>
  </r>
  <r>
    <x v="4"/>
    <x v="11"/>
    <n v="7"/>
    <x v="2"/>
    <x v="8"/>
    <s v="BR6736G"/>
  </r>
  <r>
    <x v="5"/>
    <x v="12"/>
    <n v="21"/>
    <x v="0"/>
    <x v="11"/>
    <s v="PG7836G"/>
  </r>
  <r>
    <x v="6"/>
    <x v="13"/>
    <n v="14"/>
    <x v="0"/>
    <x v="12"/>
    <s v="KSA8987"/>
  </r>
  <r>
    <x v="7"/>
    <x v="14"/>
    <n v="4"/>
    <x v="1"/>
    <x v="13"/>
    <s v="I6675SP"/>
  </r>
  <r>
    <x v="7"/>
    <x v="15"/>
    <n v="6"/>
    <x v="0"/>
    <x v="14"/>
    <s v="TH990ESP"/>
  </r>
  <r>
    <x v="7"/>
    <x v="16"/>
    <n v="16"/>
    <x v="0"/>
    <x v="15"/>
    <s v="A776ESP"/>
  </r>
  <r>
    <x v="7"/>
    <x v="17"/>
    <n v="14"/>
    <x v="0"/>
    <x v="16"/>
    <s v="NM9876Y"/>
  </r>
  <r>
    <x v="7"/>
    <x v="17"/>
    <n v="10"/>
    <x v="0"/>
    <x v="17"/>
    <s v="TH8956SP"/>
  </r>
  <r>
    <x v="7"/>
    <x v="14"/>
    <n v="8"/>
    <x v="0"/>
    <x v="18"/>
    <s v="AJ9836L"/>
  </r>
  <r>
    <x v="7"/>
    <x v="14"/>
    <n v="7"/>
    <x v="2"/>
    <x v="17"/>
    <s v="GG9836P"/>
  </r>
  <r>
    <x v="7"/>
    <x v="16"/>
    <n v="14"/>
    <x v="0"/>
    <x v="19"/>
    <s v="PL8726P"/>
  </r>
  <r>
    <x v="7"/>
    <x v="14"/>
    <n v="4"/>
    <x v="1"/>
    <x v="13"/>
    <s v="I6675SP"/>
  </r>
  <r>
    <x v="7"/>
    <x v="17"/>
    <n v="14"/>
    <x v="1"/>
    <x v="20"/>
    <s v="SV767HH"/>
  </r>
  <r>
    <x v="7"/>
    <x v="18"/>
    <n v="8"/>
    <x v="0"/>
    <x v="21"/>
    <s v="WE6735L"/>
  </r>
  <r>
    <x v="7"/>
    <x v="19"/>
    <n v="10"/>
    <x v="0"/>
    <x v="22"/>
    <s v="GR7878G"/>
  </r>
  <r>
    <x v="8"/>
    <x v="20"/>
    <n v="14"/>
    <x v="0"/>
    <x v="23"/>
    <s v="TT67624G"/>
  </r>
</pivotCacheRecords>
</file>

<file path=xl/pivotCache/pivotCacheRecords2.xml><?xml version="1.0" encoding="utf-8"?>
<pivotCacheRecords xmlns="http://schemas.openxmlformats.org/spreadsheetml/2006/main" xmlns:r="http://schemas.openxmlformats.org/officeDocument/2006/relationships" count="1200">
  <r>
    <n v="1"/>
    <s v="Jurassic Park"/>
    <d v="1993-06-11T00:00:00"/>
    <n v="126"/>
    <x v="0"/>
    <s v="Steven Spielberg"/>
    <s v="Amblin Entertainment"/>
    <x v="0"/>
    <s v="English"/>
    <s v="PG"/>
    <n v="63000000"/>
    <n v="1029939903"/>
    <n v="3"/>
    <n v="3"/>
  </r>
  <r>
    <n v="2"/>
    <s v="Spider-Man"/>
    <d v="2002-05-03T00:00:00"/>
    <n v="121"/>
    <x v="1"/>
    <s v="Sam Raimi"/>
    <s v="Marvel Entertainment"/>
    <x v="0"/>
    <s v="English"/>
    <s v="12A"/>
    <n v="140000000"/>
    <n v="821708551"/>
    <n v="2"/>
    <n v="0"/>
  </r>
  <r>
    <n v="3"/>
    <s v="King Kong"/>
    <d v="2005-12-14T00:00:00"/>
    <n v="187"/>
    <x v="0"/>
    <s v="Peter Jackson"/>
    <s v="WingNut Films"/>
    <x v="1"/>
    <s v="English"/>
    <s v="12A"/>
    <n v="207000000"/>
    <n v="550500000"/>
    <n v="4"/>
    <n v="3"/>
  </r>
  <r>
    <n v="5"/>
    <s v="Superman Returns"/>
    <d v="2006-07-14T00:00:00"/>
    <n v="154"/>
    <x v="1"/>
    <s v="Bryan Singer"/>
    <s v="Legendary Pictures"/>
    <x v="0"/>
    <s v="English"/>
    <s v="12A"/>
    <n v="204000000"/>
    <n v="391081192"/>
    <n v="1"/>
    <n v="0"/>
  </r>
  <r>
    <n v="6"/>
    <s v="Titanic"/>
    <d v="1998-01-23T00:00:00"/>
    <n v="194"/>
    <x v="2"/>
    <s v="James Cameron"/>
    <s v="20th Century Fox"/>
    <x v="0"/>
    <s v="English"/>
    <n v="12"/>
    <n v="200000000"/>
    <n v="2186772302"/>
    <n v="14"/>
    <n v="11"/>
  </r>
  <r>
    <n v="7"/>
    <s v="Evan Almighty"/>
    <d v="2007-06-22T00:00:00"/>
    <n v="96"/>
    <x v="3"/>
    <s v="Tom Shadyac"/>
    <s v="Spyglass Entertainment"/>
    <x v="0"/>
    <s v="English"/>
    <s v="PG"/>
    <n v="175000000"/>
    <n v="173418781"/>
    <n v="0"/>
    <n v="0"/>
  </r>
  <r>
    <n v="8"/>
    <s v="Waterworld"/>
    <d v="1995-07-28T00:00:00"/>
    <n v="135"/>
    <x v="0"/>
    <s v="Kevin Reynolds"/>
    <s v="Gordon Company"/>
    <x v="0"/>
    <s v="English"/>
    <n v="12"/>
    <n v="175000000"/>
    <n v="264218220"/>
    <n v="1"/>
    <n v="0"/>
  </r>
  <r>
    <n v="9"/>
    <s v="Pearl Harbor"/>
    <d v="2001-05-21T00:00:00"/>
    <n v="183"/>
    <x v="4"/>
    <s v="Michael Bay"/>
    <s v="Touchstone Pictures"/>
    <x v="0"/>
    <s v="English"/>
    <n v="12"/>
    <n v="140000000"/>
    <n v="449220945"/>
    <n v="4"/>
    <n v="1"/>
  </r>
  <r>
    <n v="10"/>
    <s v="Transformers"/>
    <d v="2007-07-03T00:00:00"/>
    <n v="144"/>
    <x v="5"/>
    <s v="Michael Bay"/>
    <s v="di Bonaventura Pictures"/>
    <x v="0"/>
    <s v="English"/>
    <s v="12A"/>
    <n v="150000000"/>
    <n v="709709780"/>
    <n v="3"/>
    <n v="0"/>
  </r>
  <r>
    <n v="11"/>
    <s v="Harry Potter and the Order of the Phoenix"/>
    <d v="2007-07-11T00:00:00"/>
    <n v="138"/>
    <x v="6"/>
    <s v="David Yates"/>
    <s v="Heyday Films"/>
    <x v="2"/>
    <s v="English"/>
    <s v="12A"/>
    <n v="150000000"/>
    <n v="939885929"/>
    <n v="0"/>
    <n v="0"/>
  </r>
  <r>
    <n v="12"/>
    <s v="Beowulf"/>
    <d v="2007-11-16T00:00:00"/>
    <n v="115"/>
    <x v="6"/>
    <s v="Robert Zemeckis"/>
    <s v="Shangri-La Entertainment"/>
    <x v="0"/>
    <s v="English"/>
    <s v="12A"/>
    <n v="150000000"/>
    <n v="196393745"/>
    <n v="0"/>
    <n v="0"/>
  </r>
  <r>
    <n v="13"/>
    <s v="Bee Movie"/>
    <d v="2007-11-02T00:00:00"/>
    <n v="91"/>
    <x v="7"/>
    <s v="Steve Hickner"/>
    <s v="Dreamworks"/>
    <x v="0"/>
    <s v="English"/>
    <s v="U"/>
    <n v="150000000"/>
    <n v="287594577"/>
    <n v="0"/>
    <n v="0"/>
  </r>
  <r>
    <n v="14"/>
    <s v="Pirates of the Caribbean: At World's End"/>
    <d v="2007-05-25T00:00:00"/>
    <n v="168"/>
    <x v="0"/>
    <s v="Gore Verbinski"/>
    <s v="Walt Disney Pictures"/>
    <x v="0"/>
    <s v="English"/>
    <s v="12A"/>
    <n v="300000000"/>
    <n v="963420425"/>
    <n v="2"/>
    <n v="0"/>
  </r>
  <r>
    <n v="15"/>
    <s v="I Am Legend"/>
    <d v="2007-12-14T00:00:00"/>
    <n v="100"/>
    <x v="8"/>
    <s v="Francis Lawrence"/>
    <s v="Village Roadshow Pictures"/>
    <x v="0"/>
    <s v="English"/>
    <n v="15"/>
    <n v="150000000"/>
    <n v="585349010"/>
    <n v="0"/>
    <n v="0"/>
  </r>
  <r>
    <n v="16"/>
    <s v="Ratatouille"/>
    <d v="2007-06-22T00:00:00"/>
    <n v="111"/>
    <x v="7"/>
    <s v="Brad Bird"/>
    <s v="Walt Disney Pictures"/>
    <x v="0"/>
    <s v="English"/>
    <s v="U"/>
    <n v="150000000"/>
    <n v="623722818"/>
    <n v="5"/>
    <n v="1"/>
  </r>
  <r>
    <n v="17"/>
    <s v="Troy"/>
    <d v="2004-05-14T00:00:00"/>
    <n v="162"/>
    <x v="0"/>
    <s v="Wolfgang Peterson"/>
    <s v="Helena Productions"/>
    <x v="0"/>
    <s v="English"/>
    <n v="15"/>
    <n v="175000000"/>
    <n v="497409852"/>
    <n v="1"/>
    <n v="0"/>
  </r>
  <r>
    <n v="18"/>
    <s v="Harry Potter and the Goblet of Fire"/>
    <d v="2005-11-06T00:00:00"/>
    <n v="156"/>
    <x v="6"/>
    <s v="Mike Newell"/>
    <s v="Heyday Films"/>
    <x v="2"/>
    <s v="English"/>
    <s v="12A"/>
    <n v="150000000"/>
    <n v="896911078"/>
    <n v="1"/>
    <n v="0"/>
  </r>
  <r>
    <n v="19"/>
    <s v="Batman Begins"/>
    <d v="2005-06-15T00:00:00"/>
    <n v="141"/>
    <x v="1"/>
    <s v="Christopher Nolan"/>
    <s v="Legendary Pictures"/>
    <x v="0"/>
    <s v="English"/>
    <s v="12A"/>
    <n v="150000000"/>
    <n v="374218673"/>
    <n v="1"/>
    <n v="0"/>
  </r>
  <r>
    <n v="20"/>
    <s v="Charlie and the Chocolate Factory"/>
    <d v="2005-07-15T00:00:00"/>
    <n v="115"/>
    <x v="6"/>
    <s v="Tim Burton"/>
    <s v="Village Roadshow Pictures"/>
    <x v="0"/>
    <s v="English"/>
    <s v="PG"/>
    <n v="150000000"/>
    <n v="474968763"/>
    <n v="1"/>
    <n v="0"/>
  </r>
  <r>
    <n v="21"/>
    <s v="Pirates of the Caribbean: Dead Man's Chest"/>
    <d v="2006-07-06T00:00:00"/>
    <n v="151"/>
    <x v="0"/>
    <s v="Gore Verbinski"/>
    <s v="Walt Disney Pictures"/>
    <x v="0"/>
    <s v="English"/>
    <s v="12A"/>
    <n v="225000000"/>
    <n v="1066179725"/>
    <n v="4"/>
    <n v="1"/>
  </r>
  <r>
    <n v="22"/>
    <s v="Die Another Day"/>
    <d v="2002-11-20T00:00:00"/>
    <n v="133"/>
    <x v="9"/>
    <s v="Lee Tamahori"/>
    <s v="Eon Productions"/>
    <x v="2"/>
    <s v="English"/>
    <s v="12A"/>
    <n v="142000000"/>
    <n v="431971116"/>
    <n v="0"/>
    <n v="0"/>
  </r>
  <r>
    <n v="23"/>
    <s v="Lethal Weapon 4"/>
    <d v="1998-07-10T00:00:00"/>
    <n v="127"/>
    <x v="1"/>
    <s v="Richard Donner"/>
    <s v="Silver Pictures"/>
    <x v="0"/>
    <s v="English"/>
    <n v="15"/>
    <n v="100000000"/>
    <n v="285444603"/>
    <n v="0"/>
    <n v="0"/>
  </r>
  <r>
    <n v="24"/>
    <s v="Armageddon"/>
    <d v="1998-07-01T00:00:00"/>
    <n v="151"/>
    <x v="5"/>
    <s v="Michael Bay"/>
    <s v="Touchstone Pictures"/>
    <x v="0"/>
    <s v="English"/>
    <n v="12"/>
    <n v="140000000"/>
    <n v="553709788"/>
    <n v="4"/>
    <n v="0"/>
  </r>
  <r>
    <n v="25"/>
    <s v="Men in Black II"/>
    <d v="2002-07-03T00:00:00"/>
    <n v="89"/>
    <x v="5"/>
    <s v="Barry Sonnenfeld"/>
    <s v="Amblin Entertainment"/>
    <x v="0"/>
    <s v="English"/>
    <s v="PG"/>
    <n v="140000000"/>
    <n v="441818803"/>
    <n v="0"/>
    <n v="0"/>
  </r>
  <r>
    <n v="26"/>
    <s v="Spider-Man 3"/>
    <d v="2007-05-04T00:00:00"/>
    <n v="139"/>
    <x v="1"/>
    <s v="Sam Raimi"/>
    <s v="Marvel Entertainment"/>
    <x v="0"/>
    <s v="English"/>
    <s v="12A"/>
    <n v="258000000"/>
    <n v="890871626"/>
    <n v="0"/>
    <n v="0"/>
  </r>
  <r>
    <n v="27"/>
    <s v="Spider-Man 2"/>
    <d v="2004-06-30T00:00:00"/>
    <n v="127"/>
    <x v="1"/>
    <s v="Sam Raimi"/>
    <s v="Marvel Entertainment"/>
    <x v="0"/>
    <s v="English"/>
    <s v="12A"/>
    <n v="200000000"/>
    <n v="783766341"/>
    <n v="3"/>
    <n v="1"/>
  </r>
  <r>
    <n v="28"/>
    <s v="Stealth"/>
    <d v="2005-08-05T00:00:00"/>
    <n v="121"/>
    <x v="1"/>
    <s v="Rob Cohen"/>
    <s v="Original Film"/>
    <x v="0"/>
    <s v="English"/>
    <s v="12A"/>
    <n v="135000000"/>
    <n v="76932872"/>
    <n v="0"/>
    <n v="0"/>
  </r>
  <r>
    <n v="29"/>
    <s v="Final Fantasy: The Spirits Within"/>
    <d v="2001-08-03T00:00:00"/>
    <n v="106"/>
    <x v="7"/>
    <s v="Hironobu Sakaguchi"/>
    <s v="Square Pictures"/>
    <x v="0"/>
    <s v="English"/>
    <s v="PG"/>
    <n v="137000000"/>
    <n v="85131830"/>
    <n v="0"/>
    <n v="0"/>
  </r>
  <r>
    <n v="30"/>
    <s v="Miami Vice"/>
    <d v="2006-07-28T00:00:00"/>
    <n v="134"/>
    <x v="9"/>
    <s v="Michael Mann"/>
    <s v="Universal Pictures"/>
    <x v="0"/>
    <s v="English"/>
    <n v="15"/>
    <n v="135000000"/>
    <n v="163794509"/>
    <n v="0"/>
    <n v="0"/>
  </r>
  <r>
    <n v="31"/>
    <s v="The World Is Not Enough"/>
    <d v="1999-11-26T00:00:00"/>
    <n v="128"/>
    <x v="9"/>
    <s v="Michael Apted"/>
    <s v="Eon Productions"/>
    <x v="2"/>
    <s v="English"/>
    <n v="12"/>
    <n v="135000000"/>
    <n v="361832400"/>
    <n v="0"/>
    <n v="0"/>
  </r>
  <r>
    <n v="32"/>
    <s v="Master and Commander: The Far Side of the World"/>
    <d v="2003-11-14T00:00:00"/>
    <n v="138"/>
    <x v="0"/>
    <s v="Peter Weir"/>
    <s v="20th Century Fox"/>
    <x v="0"/>
    <s v="English"/>
    <s v="12A"/>
    <n v="150000000"/>
    <n v="212011111"/>
    <n v="10"/>
    <n v="2"/>
  </r>
  <r>
    <n v="33"/>
    <s v="War of the Worlds"/>
    <d v="2005-06-29T00:00:00"/>
    <n v="116"/>
    <x v="5"/>
    <s v="Steven Spielberg"/>
    <s v="Amblin Entertainment"/>
    <x v="0"/>
    <s v="English"/>
    <s v="12A"/>
    <n v="132000000"/>
    <n v="591745540"/>
    <n v="3"/>
    <n v="0"/>
  </r>
  <r>
    <n v="34"/>
    <s v="The Bourne Ultimatum"/>
    <d v="2007-08-17T00:00:00"/>
    <n v="115"/>
    <x v="9"/>
    <s v="Paul Greengrass"/>
    <s v="The Kennedy Marshall Company"/>
    <x v="0"/>
    <s v="English"/>
    <s v="12A"/>
    <n v="110000000"/>
    <n v="442824138"/>
    <n v="3"/>
    <n v="3"/>
  </r>
  <r>
    <n v="35"/>
    <s v="Harry Potter and the Prisoner of Azkaban"/>
    <d v="2004-05-31T00:00:00"/>
    <n v="141"/>
    <x v="6"/>
    <s v="Alfonso Cuaron"/>
    <s v="Heyday Films"/>
    <x v="2"/>
    <s v="English"/>
    <s v="PG"/>
    <n v="130000000"/>
    <n v="796688549"/>
    <n v="2"/>
    <n v="0"/>
  </r>
  <r>
    <n v="36"/>
    <s v="The Matrix Reloaded"/>
    <d v="2003-05-15T00:00:00"/>
    <n v="138"/>
    <x v="5"/>
    <s v="Lilly (Andy) Wachowski"/>
    <s v="Village Roadshow Pictures"/>
    <x v="0"/>
    <s v="English"/>
    <n v="15"/>
    <n v="150000000"/>
    <n v="742128461"/>
    <n v="0"/>
    <n v="0"/>
  </r>
  <r>
    <n v="37"/>
    <s v="The Da Vinci Code"/>
    <d v="2006-05-19T00:00:00"/>
    <n v="146"/>
    <x v="10"/>
    <s v="Ron Howard"/>
    <s v="Imagine Entertainment"/>
    <x v="0"/>
    <s v="English"/>
    <s v="12A"/>
    <n v="125000000"/>
    <n v="758239851"/>
    <n v="0"/>
    <n v="0"/>
  </r>
  <r>
    <n v="38"/>
    <s v="Harry Potter and the Philosopher's Stone"/>
    <d v="2001-11-16T00:00:00"/>
    <n v="152"/>
    <x v="6"/>
    <s v="Chris Columbus"/>
    <s v="Heyday Films"/>
    <x v="2"/>
    <s v="English"/>
    <s v="PG"/>
    <n v="125000000"/>
    <n v="974800000"/>
    <n v="3"/>
    <n v="0"/>
  </r>
  <r>
    <n v="39"/>
    <s v="The Day After Tomorrow"/>
    <d v="2004-05-26T00:00:00"/>
    <n v="124"/>
    <x v="9"/>
    <s v="Roland Emmerich"/>
    <s v="Centropolis Entertainment"/>
    <x v="0"/>
    <s v="English"/>
    <s v="12A"/>
    <n v="125000000"/>
    <n v="542772402"/>
    <n v="0"/>
    <n v="0"/>
  </r>
  <r>
    <n v="40"/>
    <s v="Pirates of the Caribbean: Curse of the Black Pearl"/>
    <d v="2003-07-09T00:00:00"/>
    <n v="135"/>
    <x v="0"/>
    <s v="Gore Verbinski"/>
    <s v="Walt Disney Pictures"/>
    <x v="0"/>
    <s v="English"/>
    <n v="12"/>
    <n v="140000000"/>
    <n v="654264015"/>
    <n v="5"/>
    <n v="0"/>
  </r>
  <r>
    <n v="41"/>
    <s v="The Last Samurai"/>
    <d v="2003-12-05T00:00:00"/>
    <n v="154"/>
    <x v="0"/>
    <s v="Edward Zwick"/>
    <s v="Radar Pictures"/>
    <x v="0"/>
    <s v="English"/>
    <n v="15"/>
    <n v="140000000"/>
    <n v="456758981"/>
    <n v="4"/>
    <n v="0"/>
  </r>
  <r>
    <n v="42"/>
    <s v="The Perfect Storm"/>
    <d v="2000-06-30T00:00:00"/>
    <n v="130"/>
    <x v="0"/>
    <s v="Wolfgang Peterson"/>
    <s v="Warner Bros. Pictures"/>
    <x v="0"/>
    <s v="English"/>
    <n v="12"/>
    <n v="120000000"/>
    <n v="328718434"/>
    <n v="2"/>
    <n v="0"/>
  </r>
  <r>
    <n v="43"/>
    <s v="Mission: Impossible III"/>
    <d v="2006-05-04T00:00:00"/>
    <n v="125"/>
    <x v="9"/>
    <s v="J. J. Abrams"/>
    <s v="Cruise Wagner Productions"/>
    <x v="0"/>
    <s v="English"/>
    <s v="12A"/>
    <n v="150000000"/>
    <n v="397850012"/>
    <n v="0"/>
    <n v="0"/>
  </r>
  <r>
    <n v="44"/>
    <s v="Mission: Impossible II"/>
    <d v="2000-05-24T00:00:00"/>
    <n v="123"/>
    <x v="9"/>
    <s v="John Woo"/>
    <s v="Cruise Wagner Productions"/>
    <x v="0"/>
    <s v="English"/>
    <n v="15"/>
    <n v="125000000"/>
    <n v="546388105"/>
    <n v="0"/>
    <n v="0"/>
  </r>
  <r>
    <n v="45"/>
    <s v="Windtalkers"/>
    <d v="2002-08-30T00:00:00"/>
    <n v="134"/>
    <x v="4"/>
    <s v="John Woo"/>
    <s v="Lion Rock Productions"/>
    <x v="0"/>
    <s v="English"/>
    <n v="15"/>
    <n v="115000000"/>
    <n v="77628265"/>
    <n v="0"/>
    <n v="0"/>
  </r>
  <r>
    <n v="46"/>
    <s v="Star Wars: Episode II - Attack of the Clones"/>
    <d v="2002-05-16T00:00:00"/>
    <n v="142"/>
    <x v="5"/>
    <s v="George Lucas"/>
    <s v="Lucasfilm"/>
    <x v="0"/>
    <s v="English"/>
    <s v="PG"/>
    <n v="115000000"/>
    <n v="649400000"/>
    <n v="1"/>
    <n v="0"/>
  </r>
  <r>
    <n v="47"/>
    <s v="Monsters, Inc."/>
    <d v="2002-02-08T00:00:00"/>
    <n v="92"/>
    <x v="7"/>
    <s v="Pete Docter"/>
    <s v="Pixar Animation Studios"/>
    <x v="0"/>
    <s v="English"/>
    <s v="U"/>
    <n v="115000000"/>
    <n v="562800000"/>
    <n v="4"/>
    <n v="1"/>
  </r>
  <r>
    <n v="48"/>
    <s v="Star Wars: Episode I - The Phantom Menace"/>
    <d v="1999-05-19T00:00:00"/>
    <n v="133"/>
    <x v="5"/>
    <s v="George Lucas"/>
    <s v="Lucasfilm"/>
    <x v="0"/>
    <s v="English"/>
    <s v="U"/>
    <n v="115000000"/>
    <n v="1027000000"/>
    <n v="3"/>
    <n v="0"/>
  </r>
  <r>
    <n v="49"/>
    <s v="Star Wars: Episode III - Revenge of the Sith"/>
    <d v="2005-05-19T00:00:00"/>
    <n v="140"/>
    <x v="5"/>
    <s v="George Lucas"/>
    <s v="Lucasfilm"/>
    <x v="0"/>
    <s v="English"/>
    <s v="12A"/>
    <n v="113000000"/>
    <n v="848800000"/>
    <n v="1"/>
    <n v="0"/>
  </r>
  <r>
    <n v="50"/>
    <s v="The Matrix Revolutions"/>
    <d v="2003-11-05T00:00:00"/>
    <n v="129"/>
    <x v="5"/>
    <s v="Lilly (Andy) Wachowski"/>
    <s v="Village Roadshow Pictures"/>
    <x v="0"/>
    <s v="English"/>
    <n v="15"/>
    <n v="150000000"/>
    <n v="427343298"/>
    <n v="0"/>
    <n v="0"/>
  </r>
  <r>
    <n v="51"/>
    <s v="Tomorrow Never Dies"/>
    <d v="1997-12-12T00:00:00"/>
    <n v="119"/>
    <x v="9"/>
    <s v="Roger Spottiswoode"/>
    <s v="Eon Productions"/>
    <x v="2"/>
    <s v="English"/>
    <n v="12"/>
    <n v="110000000"/>
    <n v="333011068"/>
    <n v="0"/>
    <n v="0"/>
  </r>
  <r>
    <n v="52"/>
    <s v="Ocean's Eleven"/>
    <d v="2002-02-15T00:00:00"/>
    <n v="117"/>
    <x v="11"/>
    <s v="Steven Soderbergh"/>
    <s v="Jerry Weintraub Productions"/>
    <x v="0"/>
    <s v="English"/>
    <n v="12"/>
    <n v="85000000"/>
    <n v="450717150"/>
    <n v="0"/>
    <n v="0"/>
  </r>
  <r>
    <n v="53"/>
    <s v="Live Free or Die Hard"/>
    <d v="2007-06-27T00:00:00"/>
    <n v="130"/>
    <x v="1"/>
    <s v="Len Wiseman"/>
    <s v="Cheyenne Enterprises"/>
    <x v="0"/>
    <s v="English"/>
    <n v="15"/>
    <n v="110000000"/>
    <n v="383500000"/>
    <n v="0"/>
    <n v="0"/>
  </r>
  <r>
    <n v="54"/>
    <s v="Around the World in 80 Days"/>
    <d v="2004-06-16T00:00:00"/>
    <n v="120"/>
    <x v="0"/>
    <s v="Frank Coraci"/>
    <s v="Walden Media"/>
    <x v="0"/>
    <s v="English"/>
    <s v="PG"/>
    <n v="110000000"/>
    <n v="72178895"/>
    <n v="0"/>
    <n v="0"/>
  </r>
  <r>
    <n v="55"/>
    <s v="Kingdom of Heaven"/>
    <d v="2005-05-06T00:00:00"/>
    <n v="144"/>
    <x v="0"/>
    <s v="Ridley Scott"/>
    <s v="Scott Free Productions"/>
    <x v="0"/>
    <s v="English"/>
    <n v="15"/>
    <n v="130000000"/>
    <n v="211398413"/>
    <n v="0"/>
    <n v="0"/>
  </r>
  <r>
    <n v="56"/>
    <s v="Mr. &amp; Mrs. Smith"/>
    <d v="2005-06-10T00:00:00"/>
    <n v="120"/>
    <x v="1"/>
    <s v="Doug Liman"/>
    <s v="Regency Enterprises"/>
    <x v="0"/>
    <s v="English"/>
    <n v="15"/>
    <n v="110000000"/>
    <n v="478336279"/>
    <n v="0"/>
    <n v="0"/>
  </r>
  <r>
    <n v="57"/>
    <s v="The Aviator"/>
    <d v="2004-12-25T00:00:00"/>
    <n v="170"/>
    <x v="12"/>
    <s v="Martin Scorsese"/>
    <s v="Forward Pass"/>
    <x v="0"/>
    <s v="English"/>
    <s v="12A"/>
    <n v="110000000"/>
    <n v="214608827"/>
    <n v="11"/>
    <n v="5"/>
  </r>
  <r>
    <n v="58"/>
    <s v="Ali"/>
    <d v="2001-12-25T00:00:00"/>
    <n v="157"/>
    <x v="12"/>
    <s v="Michael Mann"/>
    <s v="Peters Entertainment"/>
    <x v="0"/>
    <s v="English"/>
    <n v="15"/>
    <n v="107000000"/>
    <n v="87713825"/>
    <n v="0"/>
    <n v="0"/>
  </r>
  <r>
    <n v="59"/>
    <s v="The Lord of the Rings: Fellowship of the Ring"/>
    <d v="2001-12-19T00:00:00"/>
    <n v="178"/>
    <x v="6"/>
    <s v="Peter Jackson"/>
    <s v="WingNut Films"/>
    <x v="1"/>
    <s v="English"/>
    <s v="PG"/>
    <n v="93000000"/>
    <n v="871530324"/>
    <n v="13"/>
    <n v="4"/>
  </r>
  <r>
    <n v="60"/>
    <s v="I, Robot"/>
    <d v="2004-07-15T00:00:00"/>
    <n v="115"/>
    <x v="5"/>
    <s v="Alex Proyas"/>
    <s v="Davis Entertainment"/>
    <x v="0"/>
    <s v="English"/>
    <s v="12A"/>
    <n v="120000000"/>
    <n v="347234916"/>
    <n v="1"/>
    <n v="0"/>
  </r>
  <r>
    <n v="61"/>
    <s v="Casino Royale"/>
    <d v="2006-11-14T00:00:00"/>
    <n v="144"/>
    <x v="9"/>
    <s v="Martin Campbell"/>
    <s v="Eon Productions"/>
    <x v="2"/>
    <s v="English"/>
    <s v="12A"/>
    <n v="150000000"/>
    <n v="599000000"/>
    <n v="0"/>
    <n v="0"/>
  </r>
  <r>
    <n v="62"/>
    <s v="Minority Report"/>
    <d v="2002-07-04T00:00:00"/>
    <n v="145"/>
    <x v="5"/>
    <s v="Steven Spielberg"/>
    <s v="Amblin Entertainment"/>
    <x v="0"/>
    <s v="English"/>
    <n v="12"/>
    <n v="102000000"/>
    <n v="358300000"/>
    <n v="1"/>
    <n v="0"/>
  </r>
  <r>
    <n v="63"/>
    <s v="Terminator 2: Judgement Day"/>
    <d v="1991-08-16T00:00:00"/>
    <n v="136"/>
    <x v="5"/>
    <s v="James Cameron"/>
    <s v="Carolco Pictures"/>
    <x v="0"/>
    <s v="English"/>
    <n v="15"/>
    <n v="100000000"/>
    <n v="516816151"/>
    <n v="4"/>
    <n v="6"/>
  </r>
  <r>
    <n v="64"/>
    <s v="Catwoman"/>
    <d v="2004-08-13T00:00:00"/>
    <n v="104"/>
    <x v="1"/>
    <s v="Jean-Christophe Comar"/>
    <s v="Village Roadshow Pictures"/>
    <x v="0"/>
    <s v="English"/>
    <s v="12A"/>
    <n v="100000000"/>
    <n v="82102379"/>
    <n v="0"/>
    <n v="0"/>
  </r>
  <r>
    <n v="65"/>
    <s v="Harry Potter and the Chamber of Secrets"/>
    <d v="2002-11-15T00:00:00"/>
    <n v="155"/>
    <x v="6"/>
    <s v="Chris Columbus"/>
    <s v="Heyday Films"/>
    <x v="2"/>
    <s v="English"/>
    <s v="PG"/>
    <n v="100000000"/>
    <n v="878979634"/>
    <n v="0"/>
    <n v="0"/>
  </r>
  <r>
    <n v="66"/>
    <s v="American Gangster"/>
    <d v="2007-11-16T00:00:00"/>
    <n v="158"/>
    <x v="12"/>
    <s v="Ridley Scott"/>
    <s v="Imagine Entertainment"/>
    <x v="0"/>
    <s v="English"/>
    <n v="18"/>
    <n v="100000000"/>
    <n v="266465037"/>
    <n v="2"/>
    <n v="0"/>
  </r>
  <r>
    <n v="67"/>
    <s v="Blood Diamond"/>
    <d v="2006-12-08T00:00:00"/>
    <n v="143"/>
    <x v="0"/>
    <s v="Edward Zwick"/>
    <s v="The Bedford Falls Company"/>
    <x v="0"/>
    <s v="English"/>
    <n v="15"/>
    <n v="100000000"/>
    <n v="171407179"/>
    <n v="5"/>
    <n v="0"/>
  </r>
  <r>
    <n v="68"/>
    <s v="Gladiator"/>
    <d v="2000-05-05T00:00:00"/>
    <n v="155"/>
    <x v="0"/>
    <s v="Ridley Scott"/>
    <s v="Scott Free Productions"/>
    <x v="0"/>
    <s v="English"/>
    <n v="15"/>
    <n v="103000000"/>
    <n v="457600000"/>
    <n v="12"/>
    <n v="5"/>
  </r>
  <r>
    <n v="69"/>
    <s v="True Lies"/>
    <d v="1994-07-15T00:00:00"/>
    <n v="141"/>
    <x v="9"/>
    <s v="James Cameron"/>
    <s v="Lightstorm Entertainment"/>
    <x v="0"/>
    <s v="English"/>
    <n v="15"/>
    <n v="100000000"/>
    <n v="378882411"/>
    <n v="1"/>
    <n v="0"/>
  </r>
  <r>
    <n v="70"/>
    <s v="Gangs of New York"/>
    <d v="2002-12-20T00:00:00"/>
    <n v="160"/>
    <x v="13"/>
    <s v="Martin Scorsese"/>
    <s v="Touchstone Pictures"/>
    <x v="0"/>
    <s v="English"/>
    <n v="18"/>
    <n v="97000000"/>
    <n v="193772504"/>
    <n v="10"/>
    <n v="0"/>
  </r>
  <r>
    <n v="71"/>
    <s v="Black Hawk Down"/>
    <d v="2002-01-18T00:00:00"/>
    <n v="144"/>
    <x v="4"/>
    <s v="Ridley Scott"/>
    <s v="Revolution Studios"/>
    <x v="0"/>
    <s v="English"/>
    <n v="15"/>
    <n v="92000000"/>
    <n v="172989651"/>
    <n v="4"/>
    <n v="2"/>
  </r>
  <r>
    <n v="72"/>
    <s v="The Fifth Element"/>
    <d v="1997-05-07T00:00:00"/>
    <n v="127"/>
    <x v="5"/>
    <s v="Luc Besson"/>
    <s v="Gaumont"/>
    <x v="3"/>
    <s v="English"/>
    <s v="PG"/>
    <n v="90000000"/>
    <n v="263920180"/>
    <n v="1"/>
    <n v="0"/>
  </r>
  <r>
    <n v="73"/>
    <s v="The Lord of the Rings: Return of the King"/>
    <d v="2003-12-17T00:00:00"/>
    <n v="201"/>
    <x v="6"/>
    <s v="Peter Jackson"/>
    <s v="WingNut Films"/>
    <x v="1"/>
    <s v="English"/>
    <s v="12A"/>
    <n v="94000000"/>
    <n v="1119929521"/>
    <n v="11"/>
    <n v="11"/>
  </r>
  <r>
    <n v="74"/>
    <s v="The Lord of the Rings: The Two Towers"/>
    <d v="2002-12-18T00:00:00"/>
    <n v="179"/>
    <x v="6"/>
    <s v="Peter Jackson"/>
    <s v="WingNut Films"/>
    <x v="1"/>
    <s v="English"/>
    <s v="12A"/>
    <n v="94000000"/>
    <n v="926047111"/>
    <n v="6"/>
    <n v="2"/>
  </r>
  <r>
    <n v="75"/>
    <s v="Rush Hour 3"/>
    <d v="2007-08-10T00:00:00"/>
    <n v="91"/>
    <x v="14"/>
    <s v="Brett Ratner"/>
    <s v="Roger Birnbaum Productions"/>
    <x v="0"/>
    <s v="English"/>
    <s v="12A"/>
    <n v="140000000"/>
    <n v="258022233"/>
    <n v="0"/>
    <n v="0"/>
  </r>
  <r>
    <n v="76"/>
    <s v="Rush Hour 2"/>
    <d v="2001-08-03T00:00:00"/>
    <n v="90"/>
    <x v="14"/>
    <s v="Brett Ratner"/>
    <s v="New Line Cinema"/>
    <x v="0"/>
    <s v="English"/>
    <n v="12"/>
    <n v="90000000"/>
    <n v="347425832"/>
    <n v="0"/>
    <n v="0"/>
  </r>
  <r>
    <n v="77"/>
    <s v="Men in Black"/>
    <d v="1997-07-02T00:00:00"/>
    <n v="98"/>
    <x v="5"/>
    <s v="Barry Sonnenfeld"/>
    <s v="Amblin Entertainment"/>
    <x v="0"/>
    <s v="English"/>
    <s v="PG"/>
    <n v="90000000"/>
    <n v="589390539"/>
    <n v="3"/>
    <n v="1"/>
  </r>
  <r>
    <n v="78"/>
    <s v="The Departed"/>
    <d v="2006-10-06T00:00:00"/>
    <n v="151"/>
    <x v="9"/>
    <s v="Martin Scorsese"/>
    <s v="Warner Bros. Pictures"/>
    <x v="0"/>
    <s v="English"/>
    <n v="18"/>
    <n v="90000000"/>
    <n v="289847354"/>
    <n v="5"/>
    <n v="4"/>
  </r>
  <r>
    <n v="79"/>
    <s v="Die Hard: With A Vengeance"/>
    <d v="1995-08-18T00:00:00"/>
    <n v="131"/>
    <x v="1"/>
    <s v="John McTiernan"/>
    <s v="Cinergi Pictures"/>
    <x v="0"/>
    <s v="English"/>
    <n v="15"/>
    <n v="90000000"/>
    <n v="366101666"/>
    <n v="0"/>
    <n v="0"/>
  </r>
  <r>
    <n v="80"/>
    <s v="Cinderella Man"/>
    <d v="2005-09-09T00:00:00"/>
    <n v="144"/>
    <x v="13"/>
    <s v="Ron Howard"/>
    <s v="Imagine Entertainment"/>
    <x v="0"/>
    <s v="English"/>
    <s v="12A"/>
    <n v="88000000"/>
    <n v="108539911"/>
    <n v="3"/>
    <n v="0"/>
  </r>
  <r>
    <n v="81"/>
    <s v="The Bourne Supremacy"/>
    <d v="2004-07-23T00:00:00"/>
    <n v="108"/>
    <x v="9"/>
    <s v="Paul Greengrass"/>
    <s v="The Kennedy Marshall Company"/>
    <x v="0"/>
    <s v="English"/>
    <s v="12A"/>
    <n v="75000000"/>
    <n v="288500000"/>
    <n v="0"/>
    <n v="0"/>
  </r>
  <r>
    <n v="82"/>
    <s v="Last Action Hero"/>
    <d v="1993-07-30T00:00:00"/>
    <n v="130"/>
    <x v="1"/>
    <s v="John McTiernan"/>
    <s v="Columbia Pictures"/>
    <x v="0"/>
    <s v="English"/>
    <n v="15"/>
    <n v="85000000"/>
    <n v="137298489"/>
    <n v="0"/>
    <n v="0"/>
  </r>
  <r>
    <n v="83"/>
    <s v="Cast Away"/>
    <d v="2001-01-12T00:00:00"/>
    <n v="143"/>
    <x v="13"/>
    <s v="Robert Zemeckis"/>
    <s v="ImageMovers"/>
    <x v="0"/>
    <s v="English"/>
    <n v="12"/>
    <n v="85000000"/>
    <n v="427230516"/>
    <n v="2"/>
    <n v="0"/>
  </r>
  <r>
    <n v="84"/>
    <s v="Ocean's Twelve"/>
    <d v="2005-02-04T00:00:00"/>
    <n v="125"/>
    <x v="11"/>
    <s v="Steven Soderbergh"/>
    <s v="Jerry Weintraub Productions"/>
    <x v="0"/>
    <s v="English"/>
    <s v="12A"/>
    <n v="110000000"/>
    <n v="362744280"/>
    <n v="0"/>
    <n v="0"/>
  </r>
  <r>
    <n v="85"/>
    <s v="Click"/>
    <d v="2006-09-29T00:00:00"/>
    <n v="107"/>
    <x v="3"/>
    <s v="Frank Coraci"/>
    <s v="Revolution Studios"/>
    <x v="0"/>
    <s v="English"/>
    <s v="12A"/>
    <n v="82500000"/>
    <n v="237681299"/>
    <n v="1"/>
    <n v="0"/>
  </r>
  <r>
    <n v="86"/>
    <s v="Bruce Almighty"/>
    <d v="2003-05-23T00:00:00"/>
    <n v="101"/>
    <x v="3"/>
    <s v="Tom Shadyac"/>
    <s v="Spyglass Entertainment"/>
    <x v="0"/>
    <s v="English"/>
    <s v="12A"/>
    <n v="81000000"/>
    <n v="484592874"/>
    <n v="0"/>
    <n v="0"/>
  </r>
  <r>
    <n v="87"/>
    <s v="Mission: Impossible"/>
    <d v="1996-05-22T00:00:00"/>
    <n v="110"/>
    <x v="9"/>
    <s v="Brian De Palma"/>
    <s v="Cruise Wagner Productions"/>
    <x v="0"/>
    <s v="English"/>
    <s v="PG"/>
    <n v="80000000"/>
    <n v="457696359"/>
    <n v="0"/>
    <n v="0"/>
  </r>
  <r>
    <n v="88"/>
    <s v="Deep Impact"/>
    <d v="1998-05-08T00:00:00"/>
    <n v="121"/>
    <x v="5"/>
    <s v="Mimi Leder"/>
    <s v="Dreamworks"/>
    <x v="0"/>
    <s v="English"/>
    <n v="12"/>
    <n v="80000000"/>
    <n v="349464664"/>
    <n v="0"/>
    <n v="0"/>
  </r>
  <r>
    <n v="89"/>
    <s v="Road to Perdition"/>
    <d v="2002-07-12T00:00:00"/>
    <n v="117"/>
    <x v="11"/>
    <s v="Sam Mendes"/>
    <s v="The Zanuck Company"/>
    <x v="0"/>
    <s v="English"/>
    <n v="15"/>
    <n v="80000000"/>
    <n v="181000000"/>
    <n v="6"/>
    <n v="1"/>
  </r>
  <r>
    <n v="90"/>
    <s v="A Beautiful Mind"/>
    <d v="2001-12-21T00:00:00"/>
    <n v="135"/>
    <x v="13"/>
    <s v="Ron Howard"/>
    <s v="Imagine Entertainment"/>
    <x v="0"/>
    <s v="English"/>
    <n v="12"/>
    <n v="58000000"/>
    <n v="313542341"/>
    <n v="8"/>
    <n v="4"/>
  </r>
  <r>
    <n v="91"/>
    <s v="Children of Men"/>
    <d v="2006-09-22T00:00:00"/>
    <n v="109"/>
    <x v="5"/>
    <s v="Alfonso Cuaron"/>
    <s v="Strike Entertainment"/>
    <x v="0"/>
    <s v="English"/>
    <n v="15"/>
    <n v="76000000"/>
    <n v="69900000"/>
    <n v="3"/>
    <n v="0"/>
  </r>
  <r>
    <n v="92"/>
    <s v="Munich"/>
    <d v="2005-12-23T00:00:00"/>
    <n v="163"/>
    <x v="13"/>
    <s v="Steven Spielberg"/>
    <s v="Amblin Entertainment"/>
    <x v="0"/>
    <s v="English"/>
    <n v="15"/>
    <n v="77000000"/>
    <n v="130358911"/>
    <n v="5"/>
    <n v="0"/>
  </r>
  <r>
    <n v="93"/>
    <s v="Independence Day"/>
    <d v="1996-07-02T00:00:00"/>
    <n v="145"/>
    <x v="5"/>
    <s v="Roland Emmerich"/>
    <s v="Centropolis Entertainment"/>
    <x v="0"/>
    <s v="English"/>
    <n v="12"/>
    <n v="75000000"/>
    <n v="817400891"/>
    <n v="2"/>
    <n v="1"/>
  </r>
  <r>
    <n v="94"/>
    <s v="X-Men"/>
    <d v="2000-08-18T00:00:00"/>
    <n v="104"/>
    <x v="1"/>
    <s v="Bryan Singer"/>
    <s v="20th Century Fox"/>
    <x v="0"/>
    <s v="English"/>
    <n v="12"/>
    <n v="75000000"/>
    <n v="296339527"/>
    <n v="0"/>
    <n v="0"/>
  </r>
  <r>
    <n v="95"/>
    <s v="X2"/>
    <d v="2003-05-02T00:00:00"/>
    <n v="134"/>
    <x v="1"/>
    <s v="Bryan Singer"/>
    <s v="20th Century Fox"/>
    <x v="0"/>
    <s v="English"/>
    <s v="12A"/>
    <n v="110000000"/>
    <n v="407711549"/>
    <n v="0"/>
    <n v="0"/>
  </r>
  <r>
    <n v="96"/>
    <s v="The Rock"/>
    <d v="1996-06-07T00:00:00"/>
    <n v="136"/>
    <x v="9"/>
    <s v="Michael Bay"/>
    <s v="Hollywood Pictures"/>
    <x v="0"/>
    <s v="English"/>
    <n v="15"/>
    <n v="75000000"/>
    <n v="335100000"/>
    <n v="1"/>
    <n v="0"/>
  </r>
  <r>
    <n v="97"/>
    <s v="Constantine"/>
    <d v="2005-02-18T00:00:00"/>
    <n v="121"/>
    <x v="9"/>
    <s v="Francis Lawrence"/>
    <s v="Village Roadshow Pictures"/>
    <x v="0"/>
    <s v="English"/>
    <n v="15"/>
    <n v="100000000"/>
    <n v="230884728"/>
    <n v="0"/>
    <n v="0"/>
  </r>
  <r>
    <n v="98"/>
    <s v="Unbreakable"/>
    <d v="2000-12-29T00:00:00"/>
    <n v="106"/>
    <x v="13"/>
    <s v="M. Night Shyamalan"/>
    <s v="Touchstone Pictures"/>
    <x v="0"/>
    <s v="English"/>
    <n v="12"/>
    <n v="75000000"/>
    <n v="248118121"/>
    <n v="0"/>
    <n v="0"/>
  </r>
  <r>
    <n v="99"/>
    <s v="Talladega Nights: The Ballad of Ricky Bobby"/>
    <d v="2006-09-15T00:00:00"/>
    <n v="108"/>
    <x v="3"/>
    <s v="Adam McKay"/>
    <s v="Apatow Productions"/>
    <x v="0"/>
    <s v="English"/>
    <s v="12A"/>
    <n v="72500000"/>
    <n v="162966177"/>
    <n v="0"/>
    <n v="0"/>
  </r>
  <r>
    <n v="100"/>
    <s v="The Simpsons Movie"/>
    <d v="2007-07-25T00:00:00"/>
    <n v="87"/>
    <x v="7"/>
    <s v="David Silverman"/>
    <s v="Gracie Films"/>
    <x v="0"/>
    <s v="English"/>
    <s v="PG"/>
    <n v="72000000"/>
    <n v="527000000"/>
    <n v="0"/>
    <n v="0"/>
  </r>
  <r>
    <n v="101"/>
    <s v="Braveheart"/>
    <d v="1995-05-24T00:00:00"/>
    <n v="177"/>
    <x v="15"/>
    <s v="Mel Gibson"/>
    <s v="Icon Productions"/>
    <x v="0"/>
    <s v="English"/>
    <n v="15"/>
    <n v="72000000"/>
    <n v="210409945"/>
    <n v="10"/>
    <n v="5"/>
  </r>
  <r>
    <n v="102"/>
    <s v="Jarhead"/>
    <d v="2006-01-13T00:00:00"/>
    <n v="125"/>
    <x v="4"/>
    <s v="Sam Mendes"/>
    <s v="Universal Pictures"/>
    <x v="0"/>
    <s v="English"/>
    <n v="15"/>
    <n v="72000000"/>
    <n v="96889998"/>
    <n v="0"/>
    <n v="0"/>
  </r>
  <r>
    <n v="103"/>
    <s v="The Village"/>
    <d v="2004-08-20T00:00:00"/>
    <n v="108"/>
    <x v="9"/>
    <s v="M. Night Shyamalan"/>
    <s v="Touchstone Pictures"/>
    <x v="0"/>
    <s v="English"/>
    <s v="12A"/>
    <n v="60000000"/>
    <n v="256697520"/>
    <n v="1"/>
    <n v="0"/>
  </r>
  <r>
    <n v="104"/>
    <s v="Shrek the Third"/>
    <d v="2007-05-18T00:00:00"/>
    <n v="93"/>
    <x v="7"/>
    <s v="Chris Miller"/>
    <s v="Dreamworks"/>
    <x v="0"/>
    <s v="English"/>
    <s v="U"/>
    <n v="160000000"/>
    <n v="799000000"/>
    <n v="0"/>
    <n v="0"/>
  </r>
  <r>
    <n v="105"/>
    <s v="Shrek 2"/>
    <d v="2004-05-19T00:00:00"/>
    <n v="93"/>
    <x v="7"/>
    <s v="Andrew Adamson"/>
    <s v="Dreamworks"/>
    <x v="0"/>
    <s v="English"/>
    <s v="U"/>
    <n v="150000000"/>
    <n v="919838758"/>
    <n v="2"/>
    <n v="0"/>
  </r>
  <r>
    <n v="106"/>
    <s v="The Abyss"/>
    <d v="1989-08-09T00:00:00"/>
    <n v="140"/>
    <x v="5"/>
    <s v="James Cameron"/>
    <s v="Lightstorm Entertainment"/>
    <x v="0"/>
    <s v="English"/>
    <n v="15"/>
    <n v="70000000"/>
    <n v="90000098"/>
    <n v="4"/>
    <n v="1"/>
  </r>
  <r>
    <n v="107"/>
    <s v="Star Trek: Insurrection"/>
    <d v="1998-12-11T00:00:00"/>
    <n v="103"/>
    <x v="5"/>
    <s v="Jonathan Frakes"/>
    <s v="Paramount Pictures"/>
    <x v="0"/>
    <s v="English"/>
    <s v="PG"/>
    <n v="58000000"/>
    <n v="112587658"/>
    <n v="0"/>
    <n v="0"/>
  </r>
  <r>
    <n v="108"/>
    <s v="Who Framed Roger Rabbit?"/>
    <d v="1988-06-22T00:00:00"/>
    <n v="103"/>
    <x v="3"/>
    <s v="Robert Zemeckis"/>
    <s v="Touchstone Pictures"/>
    <x v="0"/>
    <s v="English"/>
    <s v="PG"/>
    <n v="70000000"/>
    <n v="329800000"/>
    <n v="6"/>
    <n v="4"/>
  </r>
  <r>
    <n v="109"/>
    <s v="Sleepy Hollow"/>
    <d v="1999-11-19T00:00:00"/>
    <n v="105"/>
    <x v="8"/>
    <s v="Tim Burton"/>
    <s v="Mandalay Pictures"/>
    <x v="0"/>
    <s v="English"/>
    <n v="15"/>
    <n v="100000000"/>
    <n v="206071502"/>
    <n v="3"/>
    <n v="1"/>
  </r>
  <r>
    <n v="110"/>
    <s v="xXx"/>
    <d v="2002-08-09T00:00:00"/>
    <n v="124"/>
    <x v="1"/>
    <s v="Rob Cohen"/>
    <s v="Revolution Studios"/>
    <x v="0"/>
    <s v="English"/>
    <n v="15"/>
    <n v="70000000"/>
    <n v="277448382"/>
    <n v="0"/>
    <n v="0"/>
  </r>
  <r>
    <n v="111"/>
    <s v="Die Hard 2"/>
    <d v="1990-07-04T00:00:00"/>
    <n v="124"/>
    <x v="1"/>
    <s v="Renny Harlin"/>
    <s v="Silver Pictures"/>
    <x v="0"/>
    <s v="English"/>
    <n v="15"/>
    <n v="70000000"/>
    <n v="240031094"/>
    <n v="0"/>
    <n v="0"/>
  </r>
  <r>
    <n v="112"/>
    <s v="The Long Kiss Goodnight"/>
    <d v="1996-11-29T00:00:00"/>
    <n v="120"/>
    <x v="1"/>
    <s v="Renny Harlin"/>
    <s v="New Line Cinema"/>
    <x v="0"/>
    <s v="English"/>
    <n v="18"/>
    <n v="65000000"/>
    <n v="89456761"/>
    <n v="0"/>
    <n v="0"/>
  </r>
  <r>
    <n v="113"/>
    <s v="Apollo 13"/>
    <d v="1995-06-30T00:00:00"/>
    <n v="140"/>
    <x v="15"/>
    <s v="Ron Howard"/>
    <s v="Imagine Entertainment"/>
    <x v="0"/>
    <s v="English"/>
    <s v="PG"/>
    <n v="52000000"/>
    <n v="355237933"/>
    <n v="9"/>
    <n v="2"/>
  </r>
  <r>
    <n v="114"/>
    <s v="Saving Private Ryan"/>
    <d v="1998-07-24T00:00:00"/>
    <n v="170"/>
    <x v="4"/>
    <s v="Steven Spielberg"/>
    <s v="Amblin Entertainment"/>
    <x v="0"/>
    <s v="English"/>
    <n v="15"/>
    <n v="70000000"/>
    <n v="481840909"/>
    <n v="11"/>
    <n v="5"/>
  </r>
  <r>
    <n v="115"/>
    <s v="Fight Club"/>
    <d v="1999-10-15T00:00:00"/>
    <n v="139"/>
    <x v="9"/>
    <s v="David Fincher"/>
    <s v="Fox 2000 Pictures"/>
    <x v="0"/>
    <s v="English"/>
    <n v="18"/>
    <n v="63000000"/>
    <n v="100900000"/>
    <n v="1"/>
    <n v="0"/>
  </r>
  <r>
    <n v="116"/>
    <s v="The Matrix"/>
    <d v="1999-06-11T00:00:00"/>
    <n v="136"/>
    <x v="5"/>
    <s v="Lilly (Andy) Wachowski"/>
    <s v="Village Roadshow Pictures"/>
    <x v="0"/>
    <s v="English"/>
    <n v="15"/>
    <n v="65000000"/>
    <n v="463500000"/>
    <n v="4"/>
    <n v="4"/>
  </r>
  <r>
    <n v="117"/>
    <s v="Total Recall"/>
    <d v="1990-06-01T00:00:00"/>
    <n v="113"/>
    <x v="5"/>
    <s v="Paul Verhoeven"/>
    <s v="Carolco Pictures"/>
    <x v="0"/>
    <s v="English"/>
    <n v="18"/>
    <n v="60000000"/>
    <n v="261300000"/>
    <n v="2"/>
    <n v="1"/>
  </r>
  <r>
    <n v="118"/>
    <s v="Cliffhanger"/>
    <d v="1993-06-25T00:00:00"/>
    <n v="113"/>
    <x v="1"/>
    <s v="Renny Harlin"/>
    <s v="Carolco Pictures"/>
    <x v="0"/>
    <s v="English"/>
    <n v="15"/>
    <n v="65000000"/>
    <n v="255325036"/>
    <n v="3"/>
    <n v="0"/>
  </r>
  <r>
    <n v="119"/>
    <s v="Clear and Present Danger"/>
    <d v="1994-08-03T00:00:00"/>
    <n v="141"/>
    <x v="9"/>
    <s v="Phillip Noyce"/>
    <s v="Paramount Pictures"/>
    <x v="0"/>
    <s v="English"/>
    <n v="12"/>
    <n v="62000000"/>
    <n v="215887717"/>
    <n v="2"/>
    <n v="0"/>
  </r>
  <r>
    <n v="120"/>
    <s v="GoldenEye"/>
    <d v="1995-11-24T00:00:00"/>
    <n v="130"/>
    <x v="9"/>
    <s v="Martin Campbell"/>
    <s v="Eon Productions"/>
    <x v="2"/>
    <s v="English"/>
    <n v="12"/>
    <n v="58000000"/>
    <n v="352194034"/>
    <n v="0"/>
    <n v="0"/>
  </r>
  <r>
    <n v="121"/>
    <s v="The Black Dahlia"/>
    <d v="2006-09-15T00:00:00"/>
    <n v="122"/>
    <x v="11"/>
    <s v="Brian De Palma"/>
    <s v="Millennium Films"/>
    <x v="0"/>
    <s v="English"/>
    <n v="15"/>
    <n v="50000000"/>
    <n v="49332692"/>
    <n v="1"/>
    <n v="0"/>
  </r>
  <r>
    <n v="122"/>
    <s v="The Truman Show"/>
    <d v="1998-06-05T00:00:00"/>
    <n v="103"/>
    <x v="13"/>
    <s v="Peter Weir"/>
    <s v="Scott Rudin Productions"/>
    <x v="0"/>
    <s v="English"/>
    <s v="PG"/>
    <n v="60000000"/>
    <n v="264118201"/>
    <n v="3"/>
    <n v="0"/>
  </r>
  <r>
    <n v="123"/>
    <s v="Event Horizon"/>
    <d v="1997-08-15T00:00:00"/>
    <n v="96"/>
    <x v="5"/>
    <s v="Paul Anderson"/>
    <s v="Paramount Pictures"/>
    <x v="0"/>
    <s v="English"/>
    <n v="18"/>
    <n v="60000000"/>
    <n v="47073851"/>
    <n v="0"/>
    <n v="0"/>
  </r>
  <r>
    <n v="124"/>
    <s v="The Bourne Identity"/>
    <d v="2002-06-14T00:00:00"/>
    <n v="118"/>
    <x v="9"/>
    <s v="Doug Liman"/>
    <s v="The Kennedy Marshall Company"/>
    <x v="0"/>
    <s v="English"/>
    <s v="12A"/>
    <n v="60000000"/>
    <n v="214034224"/>
    <n v="0"/>
    <n v="0"/>
  </r>
  <r>
    <n v="125"/>
    <s v="Hellboy"/>
    <d v="2004-04-02T00:00:00"/>
    <n v="122"/>
    <x v="1"/>
    <s v="Guillermo del Toro"/>
    <s v="Revolution Studios"/>
    <x v="0"/>
    <s v="English"/>
    <s v="12A"/>
    <n v="66000000"/>
    <n v="99318987"/>
    <n v="0"/>
    <n v="0"/>
  </r>
  <r>
    <n v="126"/>
    <s v="Starsky &amp; Hutch"/>
    <d v="2004-03-19T00:00:00"/>
    <n v="101"/>
    <x v="3"/>
    <s v="Todd Phillips"/>
    <s v="Weed Road Pictures"/>
    <x v="0"/>
    <s v="English"/>
    <n v="15"/>
    <n v="60000000"/>
    <n v="170268750"/>
    <n v="0"/>
    <n v="0"/>
  </r>
  <r>
    <n v="127"/>
    <s v="Intolerable Cruelty"/>
    <d v="2003-10-10T00:00:00"/>
    <n v="100"/>
    <x v="3"/>
    <s v="Joel Coen"/>
    <s v="Imagine Entertainment"/>
    <x v="0"/>
    <s v="English"/>
    <s v="12A"/>
    <n v="60000000"/>
    <n v="120217409"/>
    <n v="0"/>
    <n v="0"/>
  </r>
  <r>
    <n v="128"/>
    <n v="300"/>
    <d v="2007-03-23T00:00:00"/>
    <n v="117"/>
    <x v="0"/>
    <s v="Zack Snyder"/>
    <s v="Legendary Pictures"/>
    <x v="0"/>
    <s v="English"/>
    <n v="15"/>
    <n v="65000000"/>
    <n v="456000000"/>
    <n v="0"/>
    <n v="0"/>
  </r>
  <r>
    <n v="129"/>
    <s v="Star Trek: Nemesis"/>
    <d v="2003-01-03T00:00:00"/>
    <n v="116"/>
    <x v="5"/>
    <s v="Stuart Baird"/>
    <s v="Paramount Pictures"/>
    <x v="0"/>
    <s v="English"/>
    <s v="12A"/>
    <n v="60000000"/>
    <n v="67312826"/>
    <n v="0"/>
    <n v="0"/>
  </r>
  <r>
    <n v="130"/>
    <s v="Superman"/>
    <d v="1978-12-10T00:00:00"/>
    <n v="143"/>
    <x v="0"/>
    <s v="Richard Donner"/>
    <s v="Dovemead"/>
    <x v="0"/>
    <s v="English"/>
    <s v="PG"/>
    <n v="55000000"/>
    <n v="300218018"/>
    <n v="3"/>
    <n v="0"/>
  </r>
  <r>
    <n v="131"/>
    <s v="Crimson Tide"/>
    <d v="1995-05-12T00:00:00"/>
    <n v="116"/>
    <x v="9"/>
    <s v="Tony Scott"/>
    <s v="Hollywood Pictures"/>
    <x v="0"/>
    <s v="English"/>
    <n v="15"/>
    <n v="53000000"/>
    <n v="157387195"/>
    <n v="3"/>
    <n v="0"/>
  </r>
  <r>
    <n v="132"/>
    <s v="Deja Vu"/>
    <d v="2006-11-22T00:00:00"/>
    <n v="126"/>
    <x v="9"/>
    <s v="Tony Scott"/>
    <s v="Touchstone Pictures"/>
    <x v="0"/>
    <s v="English"/>
    <s v="12A"/>
    <n v="75000000"/>
    <n v="180557550"/>
    <n v="0"/>
    <n v="0"/>
  </r>
  <r>
    <n v="133"/>
    <s v="Man On Fire"/>
    <d v="2004-04-21T00:00:00"/>
    <n v="146"/>
    <x v="9"/>
    <s v="Tony Scott"/>
    <s v="Regency Enterprises"/>
    <x v="0"/>
    <s v="English"/>
    <n v="18"/>
    <n v="70000000"/>
    <n v="130293714"/>
    <n v="0"/>
    <n v="0"/>
  </r>
  <r>
    <n v="134"/>
    <s v="Enemy of the State"/>
    <d v="1998-12-26T00:00:00"/>
    <n v="132"/>
    <x v="9"/>
    <s v="Tony Scott"/>
    <s v="Touchstone Pictures"/>
    <x v="0"/>
    <s v="English"/>
    <n v="15"/>
    <n v="90000000"/>
    <n v="250649836"/>
    <n v="0"/>
    <n v="0"/>
  </r>
  <r>
    <n v="135"/>
    <s v="Kill Bill: Vol. 1"/>
    <d v="2003-10-17T00:00:00"/>
    <n v="111"/>
    <x v="14"/>
    <s v="Quentin Tarantino"/>
    <s v="A Band Apart"/>
    <x v="0"/>
    <s v="English"/>
    <n v="18"/>
    <n v="30000000"/>
    <n v="180900000"/>
    <n v="0"/>
    <n v="0"/>
  </r>
  <r>
    <n v="136"/>
    <s v="Alien 3"/>
    <d v="1992-05-22T00:00:00"/>
    <n v="115"/>
    <x v="5"/>
    <s v="David Fincher"/>
    <s v="Brandywine Productions"/>
    <x v="0"/>
    <s v="English"/>
    <n v="18"/>
    <n v="55000000"/>
    <n v="159800000"/>
    <n v="1"/>
    <n v="0"/>
  </r>
  <r>
    <n v="137"/>
    <s v="Shanghai Noon"/>
    <d v="2000-05-26T00:00:00"/>
    <n v="110"/>
    <x v="14"/>
    <s v="Tom Dey"/>
    <s v="Touchstone Pictures"/>
    <x v="0"/>
    <s v="English"/>
    <n v="12"/>
    <n v="55000000"/>
    <n v="99274467"/>
    <n v="0"/>
    <n v="0"/>
  </r>
  <r>
    <n v="138"/>
    <s v="Kill Bill: Vol. 2"/>
    <d v="2004-04-23T00:00:00"/>
    <n v="136"/>
    <x v="14"/>
    <s v="Quentin Tarantino"/>
    <s v="A Band Apart"/>
    <x v="0"/>
    <s v="English"/>
    <n v="18"/>
    <n v="30000000"/>
    <n v="152159461"/>
    <n v="0"/>
    <n v="0"/>
  </r>
  <r>
    <n v="139"/>
    <s v="Blade II"/>
    <d v="2002-03-22T00:00:00"/>
    <n v="116"/>
    <x v="1"/>
    <s v="Guillermo del Toro"/>
    <s v="New Line Cinema"/>
    <x v="0"/>
    <s v="English"/>
    <n v="18"/>
    <n v="50000000"/>
    <n v="155010032"/>
    <n v="0"/>
    <n v="0"/>
  </r>
  <r>
    <n v="140"/>
    <s v="Flags of our Fathers"/>
    <d v="2006-10-20T00:00:00"/>
    <n v="132"/>
    <x v="4"/>
    <s v="Clint Eastwood"/>
    <s v="Paramount Pictures"/>
    <x v="0"/>
    <s v="English"/>
    <n v="15"/>
    <n v="55000000"/>
    <n v="65900249"/>
    <n v="2"/>
    <n v="0"/>
  </r>
  <r>
    <n v="141"/>
    <s v="Casino"/>
    <d v="1996-02-23T00:00:00"/>
    <n v="178"/>
    <x v="11"/>
    <s v="Martin Scorsese"/>
    <s v="Universal Pictures"/>
    <x v="0"/>
    <s v="English"/>
    <n v="18"/>
    <n v="50000000"/>
    <n v="116112375"/>
    <n v="1"/>
    <n v="0"/>
  </r>
  <r>
    <n v="142"/>
    <s v="Robin Hood: Prince of Thieves"/>
    <d v="1991-06-14T00:00:00"/>
    <n v="155"/>
    <x v="0"/>
    <s v="Kevin Reynolds"/>
    <s v="Morgan Creek Productions"/>
    <x v="0"/>
    <s v="English"/>
    <s v="PG"/>
    <n v="48000000"/>
    <n v="390493908"/>
    <n v="1"/>
    <n v="0"/>
  </r>
  <r>
    <n v="143"/>
    <s v="Shrek"/>
    <d v="2001-05-18T00:00:00"/>
    <n v="90"/>
    <x v="7"/>
    <s v="Andrew Adamson"/>
    <s v="Pacific Data Images"/>
    <x v="0"/>
    <s v="English"/>
    <s v="U"/>
    <n v="60000000"/>
    <n v="484409218"/>
    <n v="2"/>
    <n v="1"/>
  </r>
  <r>
    <n v="144"/>
    <s v="Shanghai Knights"/>
    <d v="2003-02-07T00:00:00"/>
    <n v="114"/>
    <x v="14"/>
    <s v="David Dobkin"/>
    <s v="Touchstone Pictures"/>
    <x v="0"/>
    <s v="English"/>
    <s v="12A"/>
    <n v="50000000"/>
    <n v="88323487"/>
    <n v="0"/>
    <n v="0"/>
  </r>
  <r>
    <n v="145"/>
    <s v="Indiana Jones and the Last Crusade"/>
    <d v="1989-05-24T00:00:00"/>
    <n v="127"/>
    <x v="0"/>
    <s v="Steven Spielberg"/>
    <s v="Lucasfilm"/>
    <x v="0"/>
    <s v="English"/>
    <s v="PG"/>
    <n v="48000000"/>
    <n v="474200000"/>
    <n v="3"/>
    <n v="1"/>
  </r>
  <r>
    <n v="146"/>
    <s v="Star Trek: First Contact"/>
    <d v="1996-11-22T00:00:00"/>
    <n v="111"/>
    <x v="5"/>
    <s v="Jonathan Frakes"/>
    <s v="Paramount Pictures"/>
    <x v="0"/>
    <s v="English"/>
    <n v="12"/>
    <n v="45000000"/>
    <n v="146027888"/>
    <n v="1"/>
    <n v="0"/>
  </r>
  <r>
    <n v="147"/>
    <s v="Blade"/>
    <d v="1998-08-21T00:00:00"/>
    <n v="120"/>
    <x v="6"/>
    <s v="Stephen Norrington"/>
    <s v="New Line Cinema"/>
    <x v="0"/>
    <s v="English"/>
    <n v="18"/>
    <n v="40000000"/>
    <n v="131183530"/>
    <n v="0"/>
    <n v="0"/>
  </r>
  <r>
    <n v="148"/>
    <s v="Patriot Games"/>
    <d v="1992-06-05T00:00:00"/>
    <n v="117"/>
    <x v="9"/>
    <s v="Phillip Noyce"/>
    <s v="Paramount Pictures"/>
    <x v="0"/>
    <s v="English"/>
    <n v="15"/>
    <n v="45000000"/>
    <n v="178051587"/>
    <n v="0"/>
    <n v="0"/>
  </r>
  <r>
    <n v="149"/>
    <s v="The Fugitive"/>
    <d v="1993-08-06T00:00:00"/>
    <n v="130"/>
    <x v="9"/>
    <s v="Andrew Davis"/>
    <s v="Warner Bros. Pictures"/>
    <x v="0"/>
    <s v="English"/>
    <n v="12"/>
    <n v="44000000"/>
    <n v="368875760"/>
    <n v="7"/>
    <n v="1"/>
  </r>
  <r>
    <n v="150"/>
    <s v="The Prestige"/>
    <d v="2006-10-20T00:00:00"/>
    <n v="130"/>
    <x v="10"/>
    <s v="Christopher Nolan"/>
    <s v="Touchstone Pictures"/>
    <x v="0"/>
    <s v="English"/>
    <s v="12A"/>
    <n v="40000000"/>
    <n v="109700000"/>
    <n v="2"/>
    <n v="0"/>
  </r>
  <r>
    <n v="151"/>
    <s v="The Last of the Mohicans"/>
    <d v="1992-09-25T00:00:00"/>
    <n v="112"/>
    <x v="0"/>
    <s v="Michael Mann"/>
    <s v="Morgan Creek Productions"/>
    <x v="0"/>
    <s v="English"/>
    <n v="12"/>
    <n v="40000000"/>
    <n v="75505856"/>
    <n v="1"/>
    <n v="1"/>
  </r>
  <r>
    <n v="152"/>
    <s v="Apocalypto"/>
    <d v="2006-12-08T00:00:00"/>
    <n v="138"/>
    <x v="0"/>
    <s v="Mel Gibson"/>
    <s v="Touchstone Pictures"/>
    <x v="0"/>
    <s v="Mayan"/>
    <n v="18"/>
    <n v="40000000"/>
    <n v="120600000"/>
    <n v="3"/>
    <n v="0"/>
  </r>
  <r>
    <n v="153"/>
    <s v="Wedding Crashers"/>
    <d v="2005-07-15T00:00:00"/>
    <n v="119"/>
    <x v="3"/>
    <s v="David Dobkin"/>
    <s v="Tapestry Films"/>
    <x v="0"/>
    <s v="English"/>
    <n v="15"/>
    <n v="40000000"/>
    <n v="285176741"/>
    <n v="0"/>
    <n v="0"/>
  </r>
  <r>
    <n v="154"/>
    <s v="Back to the Future Part III"/>
    <d v="1990-05-25T00:00:00"/>
    <n v="118"/>
    <x v="5"/>
    <s v="Robert Zemeckis"/>
    <s v="Amblin Entertainment"/>
    <x v="0"/>
    <s v="English"/>
    <s v="PG"/>
    <n v="40000000"/>
    <n v="244500000"/>
    <n v="0"/>
    <n v="0"/>
  </r>
  <r>
    <n v="155"/>
    <s v="Back to the Future Part II"/>
    <d v="1989-11-22T00:00:00"/>
    <n v="108"/>
    <x v="5"/>
    <s v="Robert Zemeckis"/>
    <s v="Amblin Entertainment"/>
    <x v="0"/>
    <s v="English"/>
    <s v="PG"/>
    <n v="40000000"/>
    <n v="331900000"/>
    <n v="1"/>
    <n v="0"/>
  </r>
  <r>
    <n v="156"/>
    <s v="Licence to Kill"/>
    <d v="1989-06-13T00:00:00"/>
    <n v="133"/>
    <x v="9"/>
    <s v="John Glen"/>
    <s v="Eon Productions"/>
    <x v="2"/>
    <s v="English"/>
    <n v="15"/>
    <n v="32000000"/>
    <n v="156000000"/>
    <n v="0"/>
    <n v="0"/>
  </r>
  <r>
    <n v="157"/>
    <s v="The Living Daylights"/>
    <d v="1987-06-27T00:00:00"/>
    <n v="131"/>
    <x v="9"/>
    <s v="John Glen"/>
    <s v="Eon Productions"/>
    <x v="2"/>
    <s v="English"/>
    <s v="PG"/>
    <n v="40000000"/>
    <n v="191200000"/>
    <n v="0"/>
    <n v="0"/>
  </r>
  <r>
    <n v="158"/>
    <s v="Sin City"/>
    <d v="2005-04-01T00:00:00"/>
    <n v="124"/>
    <x v="11"/>
    <s v="Frank Miller"/>
    <s v="Dimension Films"/>
    <x v="0"/>
    <s v="English"/>
    <n v="18"/>
    <n v="40000000"/>
    <n v="158800000"/>
    <n v="0"/>
    <n v="0"/>
  </r>
  <r>
    <n v="159"/>
    <s v="Serenity"/>
    <d v="2005-10-07T00:00:00"/>
    <n v="119"/>
    <x v="5"/>
    <s v="Joss Whedon"/>
    <s v="Universal Pictures"/>
    <x v="0"/>
    <s v="English"/>
    <n v="15"/>
    <n v="39000000"/>
    <n v="38869464"/>
    <n v="0"/>
    <n v="0"/>
  </r>
  <r>
    <n v="160"/>
    <s v="Star Trek: Generations"/>
    <d v="1994-11-18T00:00:00"/>
    <n v="118"/>
    <x v="5"/>
    <s v="David Carson"/>
    <s v="Paramount Pictures"/>
    <x v="0"/>
    <s v="English"/>
    <s v="PG"/>
    <n v="35000000"/>
    <n v="118071125"/>
    <n v="0"/>
    <n v="0"/>
  </r>
  <r>
    <n v="161"/>
    <s v="Never Say Never Again"/>
    <d v="1983-10-07T00:00:00"/>
    <n v="134"/>
    <x v="9"/>
    <s v="Irvin Kershner"/>
    <s v="Taliafilm"/>
    <x v="0"/>
    <s v="English"/>
    <s v="PG"/>
    <n v="36000000"/>
    <n v="160000000"/>
    <n v="0"/>
    <n v="0"/>
  </r>
  <r>
    <n v="162"/>
    <s v="Star Trek: The Motion Picture"/>
    <d v="1979-12-07T00:00:00"/>
    <n v="132"/>
    <x v="5"/>
    <s v="Robert Wise"/>
    <s v="Paramount Pictures"/>
    <x v="0"/>
    <s v="English"/>
    <s v="U"/>
    <n v="46000000"/>
    <n v="139000000"/>
    <n v="3"/>
    <n v="0"/>
  </r>
  <r>
    <n v="163"/>
    <s v="Rush Hour"/>
    <d v="1998-12-04T00:00:00"/>
    <n v="97"/>
    <x v="1"/>
    <s v="Brett Ratner"/>
    <s v="Roger Birnbaum Productions"/>
    <x v="0"/>
    <s v="English"/>
    <n v="15"/>
    <n v="33000000"/>
    <n v="244386864"/>
    <n v="0"/>
    <n v="0"/>
  </r>
  <r>
    <n v="164"/>
    <s v="Lethal Weapon 3"/>
    <d v="1992-08-14T00:00:00"/>
    <n v="118"/>
    <x v="1"/>
    <s v="Richard Donner"/>
    <s v="Silver Pictures"/>
    <x v="0"/>
    <s v="English"/>
    <n v="15"/>
    <n v="35000000"/>
    <n v="321731527"/>
    <n v="0"/>
    <n v="0"/>
  </r>
  <r>
    <n v="165"/>
    <s v="Star Wars: Episode VI - Return of the Jedi"/>
    <d v="1983-05-25T00:00:00"/>
    <n v="132"/>
    <x v="5"/>
    <s v="Richard Marquand"/>
    <s v="Lucasfilm"/>
    <x v="0"/>
    <s v="English"/>
    <s v="U"/>
    <n v="42700000"/>
    <n v="475100000"/>
    <n v="4"/>
    <n v="0"/>
  </r>
  <r>
    <n v="166"/>
    <s v="A History of Violence"/>
    <d v="2005-09-23T00:00:00"/>
    <n v="96"/>
    <x v="13"/>
    <s v="David Cronenberg"/>
    <s v="New Line Cinema"/>
    <x v="0"/>
    <s v="English"/>
    <n v="18"/>
    <n v="32000000"/>
    <n v="60740827"/>
    <n v="2"/>
    <n v="0"/>
  </r>
  <r>
    <n v="167"/>
    <s v="Moonraker"/>
    <d v="1979-06-29T00:00:00"/>
    <n v="126"/>
    <x v="9"/>
    <s v="Lewis Gilbert"/>
    <s v="Eon Productions"/>
    <x v="2"/>
    <s v="English"/>
    <s v="PG"/>
    <n v="34000000"/>
    <n v="210300000"/>
    <n v="1"/>
    <n v="0"/>
  </r>
  <r>
    <n v="168"/>
    <s v="Get Shorty"/>
    <d v="1995-10-20T00:00:00"/>
    <n v="105"/>
    <x v="11"/>
    <s v="Barry Sonnenfeld"/>
    <s v="Jersey Films"/>
    <x v="0"/>
    <s v="English"/>
    <n v="15"/>
    <n v="30250000"/>
    <n v="115101622"/>
    <n v="0"/>
    <n v="0"/>
  </r>
  <r>
    <n v="169"/>
    <s v="The Assassination of Jesse James by the Coward Robert Ford"/>
    <d v="2007-09-21T00:00:00"/>
    <n v="159"/>
    <x v="16"/>
    <s v="Andrew Dominik"/>
    <s v="Virtual Studios"/>
    <x v="0"/>
    <s v="English"/>
    <n v="15"/>
    <n v="30000000"/>
    <n v="15000000"/>
    <n v="2"/>
    <n v="0"/>
  </r>
  <r>
    <n v="170"/>
    <s v="Million Dollar Baby"/>
    <d v="2005-01-14T00:00:00"/>
    <n v="132"/>
    <x v="17"/>
    <s v="Clint Eastwood"/>
    <s v="Lakeshore Entertainment"/>
    <x v="0"/>
    <s v="English"/>
    <s v="12A"/>
    <n v="30000000"/>
    <n v="216800000"/>
    <n v="7"/>
    <n v="4"/>
  </r>
  <r>
    <n v="171"/>
    <s v="Seven"/>
    <d v="1995-09-22T00:00:00"/>
    <n v="127"/>
    <x v="9"/>
    <s v="David Fincher"/>
    <s v="New Line Cinema"/>
    <x v="0"/>
    <s v="English"/>
    <n v="18"/>
    <n v="33000000"/>
    <n v="327300000"/>
    <n v="1"/>
    <n v="0"/>
  </r>
  <r>
    <n v="172"/>
    <s v="The Hunt For Red October"/>
    <d v="1990-03-02T00:00:00"/>
    <n v="134"/>
    <x v="9"/>
    <s v="John McTiernan"/>
    <s v="Mace Neufeld Productions"/>
    <x v="0"/>
    <s v="English"/>
    <s v="PG"/>
    <n v="30000000"/>
    <n v="200512643"/>
    <n v="3"/>
    <n v="1"/>
  </r>
  <r>
    <n v="173"/>
    <s v="Ghostbusters"/>
    <d v="1984-06-07T00:00:00"/>
    <n v="107"/>
    <x v="3"/>
    <s v="Ivan Reitman"/>
    <s v="Black Rhino"/>
    <x v="0"/>
    <s v="English"/>
    <s v="PG"/>
    <n v="30000000"/>
    <n v="295200000"/>
    <n v="2"/>
    <n v="0"/>
  </r>
  <r>
    <n v="174"/>
    <s v="Star Trek V: The Final Frontier"/>
    <d v="1989-06-09T00:00:00"/>
    <n v="106"/>
    <x v="5"/>
    <s v="William Shatner"/>
    <s v="Paramount Pictures"/>
    <x v="0"/>
    <s v="English"/>
    <s v="PG"/>
    <n v="33000000"/>
    <n v="63000000"/>
    <n v="0"/>
    <n v="0"/>
  </r>
  <r>
    <n v="175"/>
    <s v="Indiana Jones and the Temple of Doom"/>
    <d v="1984-05-23T00:00:00"/>
    <n v="118"/>
    <x v="0"/>
    <s v="Steven Spielberg"/>
    <s v="Lucasfilm"/>
    <x v="0"/>
    <s v="English"/>
    <n v="12"/>
    <n v="28170000"/>
    <n v="333107271"/>
    <n v="2"/>
    <n v="1"/>
  </r>
  <r>
    <n v="176"/>
    <s v="Blade Runner"/>
    <d v="1982-06-25T00:00:00"/>
    <n v="116"/>
    <x v="5"/>
    <s v="Ridley Scott"/>
    <s v="The Ladd Company"/>
    <x v="0"/>
    <s v="English"/>
    <n v="15"/>
    <n v="28000000"/>
    <n v="33800000"/>
    <n v="2"/>
    <n v="0"/>
  </r>
  <r>
    <n v="177"/>
    <s v="Die Hard"/>
    <d v="1988-07-15T00:00:00"/>
    <n v="132"/>
    <x v="1"/>
    <s v="John McTiernan"/>
    <s v="Silver Pictures"/>
    <x v="0"/>
    <s v="English"/>
    <n v="15"/>
    <n v="28000000"/>
    <n v="140700000"/>
    <n v="4"/>
    <n v="0"/>
  </r>
  <r>
    <n v="178"/>
    <s v="For Your Eyes Only"/>
    <d v="1981-06-24T00:00:00"/>
    <n v="127"/>
    <x v="9"/>
    <s v="John Glen"/>
    <s v="Eon Productions"/>
    <x v="2"/>
    <s v="English"/>
    <s v="PG"/>
    <n v="28000000"/>
    <n v="194900000"/>
    <n v="1"/>
    <n v="0"/>
  </r>
  <r>
    <n v="179"/>
    <s v="Octopussy"/>
    <d v="1983-06-06T00:00:00"/>
    <n v="131"/>
    <x v="9"/>
    <s v="John Glen"/>
    <s v="Eon Productions"/>
    <x v="0"/>
    <s v="English"/>
    <s v="PG"/>
    <n v="27500000"/>
    <n v="183700000"/>
    <n v="0"/>
    <n v="0"/>
  </r>
  <r>
    <n v="180"/>
    <s v="Star Trek VI: The Undiscovered Country"/>
    <d v="1991-12-06T00:00:00"/>
    <n v="113"/>
    <x v="5"/>
    <s v="Nicholas Meyer"/>
    <s v="Paramount Pictures"/>
    <x v="0"/>
    <s v="English"/>
    <s v="PG"/>
    <n v="27000000"/>
    <n v="96888996"/>
    <n v="2"/>
    <n v="0"/>
  </r>
  <r>
    <n v="181"/>
    <s v="The Running Man"/>
    <d v="1987-11-13T00:00:00"/>
    <n v="101"/>
    <x v="5"/>
    <s v="Paul Michael Glaser"/>
    <s v="Republic Pictures"/>
    <x v="0"/>
    <s v="English"/>
    <n v="18"/>
    <n v="27000000"/>
    <n v="38122105"/>
    <n v="0"/>
    <n v="0"/>
  </r>
  <r>
    <n v="182"/>
    <s v="Open Range"/>
    <d v="2003-08-15T00:00:00"/>
    <n v="139"/>
    <x v="16"/>
    <s v="Kevin Costner"/>
    <s v="Touchstone Pictures"/>
    <x v="0"/>
    <s v="English"/>
    <s v="12A"/>
    <n v="22000000"/>
    <n v="68296293"/>
    <n v="0"/>
    <n v="0"/>
  </r>
  <r>
    <n v="183"/>
    <s v="Kindergarten Cop"/>
    <d v="1991-02-01T00:00:00"/>
    <n v="111"/>
    <x v="3"/>
    <s v="Ivan Reitman"/>
    <s v="Imagine Entertainment"/>
    <x v="0"/>
    <s v="English"/>
    <n v="15"/>
    <n v="15000000"/>
    <n v="201957688"/>
    <n v="0"/>
    <n v="0"/>
  </r>
  <r>
    <n v="184"/>
    <s v="O Brother, Where Art Thou?"/>
    <d v="2000-09-15T00:00:00"/>
    <n v="107"/>
    <x v="3"/>
    <s v="Joel Coen"/>
    <s v="Touchstone Pictures"/>
    <x v="0"/>
    <s v="English"/>
    <n v="12"/>
    <n v="26000000"/>
    <n v="71900000"/>
    <n v="2"/>
    <n v="0"/>
  </r>
  <r>
    <n v="185"/>
    <s v="Goodfellas"/>
    <d v="1990-09-19T00:00:00"/>
    <n v="146"/>
    <x v="11"/>
    <s v="Martin Scorsese"/>
    <s v="Warner Bros. Pictures"/>
    <x v="0"/>
    <s v="English"/>
    <n v="18"/>
    <n v="25000000"/>
    <n v="46800000"/>
    <n v="6"/>
    <n v="1"/>
  </r>
  <r>
    <n v="186"/>
    <s v="The Passion of the Christ"/>
    <d v="2004-03-26T00:00:00"/>
    <n v="126"/>
    <x v="13"/>
    <s v="Mel Gibson"/>
    <s v="Icon Productions"/>
    <x v="0"/>
    <s v="Aramaic"/>
    <n v="18"/>
    <n v="30000000"/>
    <n v="611900000"/>
    <n v="3"/>
    <n v="0"/>
  </r>
  <r>
    <n v="187"/>
    <s v="The Untouchables"/>
    <d v="1987-06-03T00:00:00"/>
    <n v="119"/>
    <x v="11"/>
    <s v="Brian De Palma"/>
    <s v="Paramount Pictures"/>
    <x v="0"/>
    <s v="English"/>
    <n v="15"/>
    <n v="25000000"/>
    <n v="106240936"/>
    <n v="4"/>
    <n v="1"/>
  </r>
  <r>
    <n v="188"/>
    <s v="Schindler's List"/>
    <d v="1993-12-15T00:00:00"/>
    <n v="197"/>
    <x v="15"/>
    <s v="Steven Spielberg"/>
    <s v="Amblin Entertainment"/>
    <x v="0"/>
    <s v="English"/>
    <n v="15"/>
    <n v="22000000"/>
    <n v="321200000"/>
    <n v="12"/>
    <n v="7"/>
  </r>
  <r>
    <n v="189"/>
    <s v="Anchorman: The Legend of Ron Burgundy"/>
    <d v="2004-09-10T00:00:00"/>
    <n v="95"/>
    <x v="3"/>
    <s v="Adam McKay"/>
    <s v="Apatow Productions"/>
    <x v="0"/>
    <s v="English"/>
    <s v="12A"/>
    <n v="26000000"/>
    <n v="90600000"/>
    <n v="0"/>
    <n v="0"/>
  </r>
  <r>
    <n v="190"/>
    <s v="Scarface"/>
    <d v="1983-12-09T00:00:00"/>
    <n v="170"/>
    <x v="11"/>
    <s v="Brian De Palma"/>
    <s v="Universal Pictures"/>
    <x v="0"/>
    <s v="English"/>
    <n v="18"/>
    <n v="25000000"/>
    <n v="65900000"/>
    <n v="0"/>
    <n v="0"/>
  </r>
  <r>
    <n v="191"/>
    <s v="Star Trek IV: The Voyage Home"/>
    <d v="1986-11-26T00:00:00"/>
    <n v="122"/>
    <x v="5"/>
    <s v="Leonard Nimoy"/>
    <s v="Paramount Pictures"/>
    <x v="0"/>
    <s v="English"/>
    <s v="PG"/>
    <n v="21000000"/>
    <n v="133000000"/>
    <n v="4"/>
    <n v="0"/>
  </r>
  <r>
    <n v="192"/>
    <s v="King Kong"/>
    <d v="1976-12-17T00:00:00"/>
    <n v="134"/>
    <x v="0"/>
    <s v="John Guillermin"/>
    <s v="Dino De Laurentiis Corporation"/>
    <x v="0"/>
    <s v="English"/>
    <s v="PG"/>
    <n v="24000000"/>
    <n v="90614445"/>
    <n v="2"/>
    <n v="0"/>
  </r>
  <r>
    <n v="193"/>
    <s v="Star Wars: Episode V - The Empire Strikes Back"/>
    <d v="1980-05-21T00:00:00"/>
    <n v="124"/>
    <x v="5"/>
    <s v="Irvin Kershner"/>
    <s v="Lucasfilm"/>
    <x v="0"/>
    <s v="English"/>
    <s v="U"/>
    <n v="33000000"/>
    <n v="538400000"/>
    <n v="4"/>
    <n v="2"/>
  </r>
  <r>
    <n v="194"/>
    <s v="Gandhi"/>
    <d v="1982-12-02T00:00:00"/>
    <n v="188"/>
    <x v="12"/>
    <s v="Richard Attenborough"/>
    <s v="Goldcrest Films"/>
    <x v="2"/>
    <s v="English"/>
    <s v="PG"/>
    <n v="22000000"/>
    <n v="52767889"/>
    <n v="11"/>
    <n v="8"/>
  </r>
  <r>
    <n v="195"/>
    <s v="Equilibrium"/>
    <d v="2002-12-06T00:00:00"/>
    <n v="107"/>
    <x v="5"/>
    <s v="Kurt Wimmer"/>
    <s v="Dimension Films"/>
    <x v="0"/>
    <s v="English"/>
    <n v="15"/>
    <n v="20000000"/>
    <n v="5345000"/>
    <n v="0"/>
    <n v="0"/>
  </r>
  <r>
    <n v="196"/>
    <s v="From Dusk Till Dawn"/>
    <d v="1996-01-19T00:00:00"/>
    <n v="108"/>
    <x v="8"/>
    <s v="Robert Rodriguez"/>
    <s v="Dimension Films"/>
    <x v="0"/>
    <s v="English"/>
    <n v="18"/>
    <n v="20000000"/>
    <n v="25728961"/>
    <n v="0"/>
    <n v="0"/>
  </r>
  <r>
    <n v="197"/>
    <s v="Raiders of the Lost Ark"/>
    <d v="1981-06-12T00:00:00"/>
    <n v="115"/>
    <x v="0"/>
    <s v="Steven Spielberg"/>
    <s v="Lucasfilm"/>
    <x v="0"/>
    <s v="English"/>
    <s v="PG"/>
    <n v="18000000"/>
    <n v="389900000"/>
    <n v="9"/>
    <n v="5"/>
  </r>
  <r>
    <n v="199"/>
    <s v="Back to the Future"/>
    <d v="1985-07-03T00:00:00"/>
    <n v="116"/>
    <x v="5"/>
    <s v="Robert Zemeckis"/>
    <s v="Amblin Entertainment"/>
    <x v="0"/>
    <s v="English"/>
    <s v="PG"/>
    <n v="19000000"/>
    <n v="392000000"/>
    <n v="4"/>
    <n v="1"/>
  </r>
  <r>
    <n v="200"/>
    <s v="Dances with Wolves"/>
    <d v="1990-10-19T00:00:00"/>
    <n v="180"/>
    <x v="16"/>
    <s v="Kevin Costner"/>
    <s v="Tig Productions"/>
    <x v="0"/>
    <s v="English"/>
    <n v="15"/>
    <n v="2000000"/>
    <n v="424208848"/>
    <n v="12"/>
    <n v="7"/>
  </r>
  <r>
    <n v="201"/>
    <s v="Star Trek III: The Search For Spock"/>
    <d v="1984-06-01T00:00:00"/>
    <n v="105"/>
    <x v="5"/>
    <s v="Leonard Nimoy"/>
    <s v="Paramount Pictures"/>
    <x v="0"/>
    <s v="English"/>
    <s v="PG"/>
    <n v="16000000"/>
    <n v="87000000"/>
    <n v="0"/>
    <n v="0"/>
  </r>
  <r>
    <n v="202"/>
    <s v="Borat: Cultural Learnings of America for Make Benefit Glorious Nation of Kazakhstan"/>
    <d v="2006-11-02T00:00:00"/>
    <n v="84"/>
    <x v="3"/>
    <s v="Larry Charles"/>
    <s v="Dune Entertainment"/>
    <x v="2"/>
    <s v="English"/>
    <n v="15"/>
    <n v="18000000"/>
    <n v="261600000"/>
    <n v="1"/>
    <n v="0"/>
  </r>
  <r>
    <n v="203"/>
    <s v="Raging Bull"/>
    <d v="1980-11-14T00:00:00"/>
    <n v="129"/>
    <x v="17"/>
    <s v="Martin Scorsese"/>
    <s v="United Artists"/>
    <x v="0"/>
    <s v="English"/>
    <n v="18"/>
    <n v="18000000"/>
    <n v="23400000"/>
    <n v="8"/>
    <n v="2"/>
  </r>
  <r>
    <n v="204"/>
    <s v="Aliens"/>
    <d v="1986-07-18T00:00:00"/>
    <n v="137"/>
    <x v="5"/>
    <s v="James Cameron"/>
    <s v="Brandywine Productions"/>
    <x v="0"/>
    <s v="English"/>
    <n v="18"/>
    <n v="18000000"/>
    <n v="183300000"/>
    <n v="7"/>
    <n v="2"/>
  </r>
  <r>
    <n v="205"/>
    <s v="Hero"/>
    <d v="2002-10-24T00:00:00"/>
    <n v="99"/>
    <x v="14"/>
    <s v="Zhang Yimou"/>
    <s v="Beijing New Picture Film Co."/>
    <x v="4"/>
    <s v="Mandarin"/>
    <s v="12A"/>
    <n v="31000000"/>
    <n v="177394432"/>
    <n v="1"/>
    <n v="0"/>
  </r>
  <r>
    <n v="206"/>
    <s v="Hot Fuzz"/>
    <d v="2007-02-14T00:00:00"/>
    <n v="121"/>
    <x v="3"/>
    <s v="Edgar Wright"/>
    <s v="Big Talk Productions"/>
    <x v="2"/>
    <s v="English"/>
    <n v="15"/>
    <n v="12000000"/>
    <n v="80700000"/>
    <n v="0"/>
    <n v="0"/>
  </r>
  <r>
    <n v="207"/>
    <s v="Leon"/>
    <d v="1994-09-14T00:00:00"/>
    <n v="110"/>
    <x v="9"/>
    <s v="Luc Besson"/>
    <s v="Gaumont"/>
    <x v="3"/>
    <s v="English"/>
    <n v="18"/>
    <n v="16000000"/>
    <n v="45284974"/>
    <n v="0"/>
    <n v="0"/>
  </r>
  <r>
    <n v="208"/>
    <s v="High Plains Drifter"/>
    <d v="1973-08-22T00:00:00"/>
    <n v="105"/>
    <x v="16"/>
    <s v="Clint Eastwood"/>
    <s v="The Malpaso Company"/>
    <x v="0"/>
    <s v="English"/>
    <n v="18"/>
    <n v="5500000"/>
    <n v="15700000"/>
    <n v="0"/>
    <n v="0"/>
  </r>
  <r>
    <n v="209"/>
    <s v="Collateral"/>
    <d v="2004-08-06T00:00:00"/>
    <n v="120"/>
    <x v="9"/>
    <s v="Michael Mann"/>
    <s v="Paramount Pictures"/>
    <x v="0"/>
    <s v="English"/>
    <n v="15"/>
    <n v="65000000"/>
    <n v="217800000"/>
    <n v="2"/>
    <n v="0"/>
  </r>
  <r>
    <n v="210"/>
    <s v="American Beauty"/>
    <d v="1999-09-08T00:00:00"/>
    <n v="122"/>
    <x v="13"/>
    <s v="Sam Mendes"/>
    <s v="Jinks/Cohen Company"/>
    <x v="0"/>
    <s v="English"/>
    <n v="18"/>
    <n v="15000000"/>
    <n v="356296601"/>
    <n v="8"/>
    <n v="5"/>
  </r>
  <r>
    <n v="211"/>
    <s v="Lethal Weapon"/>
    <d v="1987-03-06T00:00:00"/>
    <n v="110"/>
    <x v="1"/>
    <s v="Richard Donner"/>
    <s v="Silver Pictures"/>
    <x v="0"/>
    <s v="English"/>
    <n v="18"/>
    <n v="15000000"/>
    <n v="120207127"/>
    <n v="1"/>
    <n v="0"/>
  </r>
  <r>
    <n v="212"/>
    <s v="Lethal Weapon 2"/>
    <d v="1989-07-07T00:00:00"/>
    <n v="114"/>
    <x v="1"/>
    <s v="Richard Donner"/>
    <s v="Silver Pictures"/>
    <x v="0"/>
    <s v="English"/>
    <n v="15"/>
    <n v="25000000"/>
    <n v="227853986"/>
    <n v="1"/>
    <n v="0"/>
  </r>
  <r>
    <n v="213"/>
    <s v="Crouching Tiger, Hidden Dragon"/>
    <d v="2000-07-06T00:00:00"/>
    <n v="120"/>
    <x v="14"/>
    <s v="Ang Lee"/>
    <s v="EDKO Films"/>
    <x v="4"/>
    <s v="Mandarin"/>
    <n v="12"/>
    <n v="17000000"/>
    <n v="213525736"/>
    <n v="10"/>
    <n v="4"/>
  </r>
  <r>
    <n v="214"/>
    <s v="Brokeback Mountain"/>
    <d v="2005-12-09T00:00:00"/>
    <n v="134"/>
    <x v="13"/>
    <s v="Ang Lee"/>
    <s v="River Road Entertainment"/>
    <x v="0"/>
    <s v="English"/>
    <n v="15"/>
    <n v="14000000"/>
    <n v="178000000"/>
    <n v="8"/>
    <n v="3"/>
  </r>
  <r>
    <n v="215"/>
    <s v="Hulk"/>
    <d v="2003-06-20T00:00:00"/>
    <n v="138"/>
    <x v="1"/>
    <s v="Ang Lee"/>
    <s v="Universal Pictures"/>
    <x v="0"/>
    <s v="English"/>
    <s v="12A"/>
    <n v="137000000"/>
    <n v="245300000"/>
    <n v="0"/>
    <n v="0"/>
  </r>
  <r>
    <n v="216"/>
    <s v="Sense and Sensibility"/>
    <d v="1995-12-13T00:00:00"/>
    <n v="136"/>
    <x v="2"/>
    <s v="Ang Lee"/>
    <s v="Columbia Pictures"/>
    <x v="2"/>
    <s v="English"/>
    <s v="U"/>
    <n v="16000000"/>
    <n v="134993774"/>
    <n v="7"/>
    <n v="1"/>
  </r>
  <r>
    <n v="217"/>
    <s v="Ride with the Devil"/>
    <d v="1999-11-26T00:00:00"/>
    <n v="138"/>
    <x v="16"/>
    <s v="Ang Lee"/>
    <s v="Universal Pictures"/>
    <x v="0"/>
    <s v="English"/>
    <n v="15"/>
    <n v="38000000"/>
    <n v="635096"/>
    <n v="0"/>
    <n v="0"/>
  </r>
  <r>
    <n v="218"/>
    <s v="Twins"/>
    <d v="1988-12-09T00:00:00"/>
    <n v="105"/>
    <x v="3"/>
    <s v="Ivan Reitman"/>
    <s v="Universal Pictures"/>
    <x v="0"/>
    <s v="English"/>
    <s v="PG"/>
    <n v="18000000"/>
    <n v="216614388"/>
    <n v="0"/>
    <n v="0"/>
  </r>
  <r>
    <n v="219"/>
    <s v="28 Days Later"/>
    <d v="2002-11-01T00:00:00"/>
    <n v="113"/>
    <x v="8"/>
    <s v="Danny Boyle"/>
    <s v="British Film Council"/>
    <x v="2"/>
    <s v="English"/>
    <n v="18"/>
    <n v="8000000"/>
    <n v="82719885"/>
    <n v="0"/>
    <n v="0"/>
  </r>
  <r>
    <n v="220"/>
    <s v="The Beach"/>
    <d v="2000-02-11T00:00:00"/>
    <n v="115"/>
    <x v="13"/>
    <s v="Danny Boyle"/>
    <s v="20th Century Fox"/>
    <x v="2"/>
    <s v="English"/>
    <n v="15"/>
    <n v="50000000"/>
    <n v="144000000"/>
    <n v="0"/>
    <n v="0"/>
  </r>
  <r>
    <n v="221"/>
    <s v="Trainspotting"/>
    <d v="1996-02-23T00:00:00"/>
    <n v="93"/>
    <x v="13"/>
    <s v="Danny Boyle"/>
    <s v="Channel Four Films"/>
    <x v="2"/>
    <s v="English"/>
    <n v="18"/>
    <n v="3100000"/>
    <n v="72000000"/>
    <n v="1"/>
    <n v="0"/>
  </r>
  <r>
    <n v="222"/>
    <s v="The Spy Who Loved Me"/>
    <d v="1977-07-07T00:00:00"/>
    <n v="125"/>
    <x v="9"/>
    <s v="Lewis Gilbert"/>
    <s v="Eon Productions"/>
    <x v="2"/>
    <s v="English"/>
    <s v="PG"/>
    <n v="14000000"/>
    <n v="185400000"/>
    <n v="3"/>
    <n v="0"/>
  </r>
  <r>
    <n v="223"/>
    <s v="Downfall"/>
    <d v="2004-09-16T00:00:00"/>
    <n v="155"/>
    <x v="4"/>
    <s v="Oliver Hirschbiegel"/>
    <s v="Newmarket Capital Group"/>
    <x v="5"/>
    <s v="German"/>
    <n v="15"/>
    <n v="13500000"/>
    <n v="72649179"/>
    <n v="1"/>
    <n v="0"/>
  </r>
  <r>
    <n v="224"/>
    <s v="Letters from Iwo Jima"/>
    <d v="2006-12-09T00:00:00"/>
    <n v="141"/>
    <x v="4"/>
    <s v="Clint Eastwood"/>
    <s v="Dreamworks"/>
    <x v="0"/>
    <s v="Japanese"/>
    <n v="15"/>
    <n v="19000000"/>
    <n v="68673228"/>
    <n v="4"/>
    <n v="1"/>
  </r>
  <r>
    <n v="225"/>
    <s v="Star Trek II: The Wrath of Khan"/>
    <d v="1982-06-04T00:00:00"/>
    <n v="113"/>
    <x v="5"/>
    <s v="Nicholas Meyer"/>
    <s v="Paramount Pictures"/>
    <x v="0"/>
    <s v="English"/>
    <n v="12"/>
    <n v="11200000"/>
    <n v="97000000"/>
    <n v="0"/>
    <n v="0"/>
  </r>
  <r>
    <n v="226"/>
    <s v="House of Flying Daggers"/>
    <d v="2004-05-19T00:00:00"/>
    <n v="119"/>
    <x v="14"/>
    <s v="Zhang Yimou"/>
    <s v="EDKO Films"/>
    <x v="4"/>
    <s v="Mandarin"/>
    <n v="15"/>
    <n v="12000000"/>
    <n v="92863945"/>
    <n v="1"/>
    <n v="0"/>
  </r>
  <r>
    <n v="227"/>
    <s v="Das Boot"/>
    <d v="1981-09-17T00:00:00"/>
    <n v="149"/>
    <x v="4"/>
    <s v="Wolfgang Peterson"/>
    <s v="Bavaria Film"/>
    <x v="5"/>
    <s v="German"/>
    <n v="15"/>
    <n v="12000000"/>
    <n v="84970337"/>
    <n v="6"/>
    <n v="0"/>
  </r>
  <r>
    <n v="228"/>
    <s v="Casino Royale"/>
    <d v="1967-04-28T00:00:00"/>
    <n v="131"/>
    <x v="9"/>
    <s v="Ken Hughes"/>
    <s v="Columbia Pictures"/>
    <x v="2"/>
    <s v="English"/>
    <s v="U"/>
    <n v="12000000"/>
    <n v="41700000"/>
    <n v="1"/>
    <n v="0"/>
  </r>
  <r>
    <n v="229"/>
    <s v="Star Wars: Episode IV: A New Hope"/>
    <d v="1977-05-25T00:00:00"/>
    <n v="121"/>
    <x v="5"/>
    <s v="George Lucas"/>
    <s v="Lucasfilm"/>
    <x v="0"/>
    <s v="English"/>
    <s v="U"/>
    <n v="11000000"/>
    <n v="775400000"/>
    <n v="11"/>
    <n v="7"/>
  </r>
  <r>
    <n v="230"/>
    <s v="E.T.: The Extra-Terrestrial"/>
    <d v="1982-06-11T00:00:00"/>
    <n v="115"/>
    <x v="5"/>
    <s v="Steven Spielberg"/>
    <s v="Amblin Entertainment"/>
    <x v="0"/>
    <s v="English"/>
    <s v="U"/>
    <n v="10500000"/>
    <n v="792900000"/>
    <n v="9"/>
    <n v="4"/>
  </r>
  <r>
    <n v="231"/>
    <s v="Amelie"/>
    <d v="2001-04-25T00:00:00"/>
    <n v="123"/>
    <x v="3"/>
    <s v="Jean-Pierre Jeunet"/>
    <s v="UGC"/>
    <x v="3"/>
    <s v="French"/>
    <n v="15"/>
    <n v="10000000"/>
    <n v="173921954"/>
    <n v="5"/>
    <n v="0"/>
  </r>
  <r>
    <n v="232"/>
    <s v="You Only Live Twice"/>
    <d v="1967-06-12T00:00:00"/>
    <n v="117"/>
    <x v="9"/>
    <s v="Lewis Gilbert"/>
    <s v="Eon Productions"/>
    <x v="0"/>
    <s v="English"/>
    <s v="PG"/>
    <n v="10300000"/>
    <n v="111000000"/>
    <n v="0"/>
    <n v="0"/>
  </r>
  <r>
    <n v="233"/>
    <s v="Thunderball"/>
    <d v="1965-12-09T00:00:00"/>
    <n v="130"/>
    <x v="9"/>
    <s v="Terence Young"/>
    <s v="Eon Productions"/>
    <x v="2"/>
    <s v="English"/>
    <s v="PG"/>
    <n v="9000000"/>
    <n v="141200000"/>
    <n v="1"/>
    <n v="1"/>
  </r>
  <r>
    <n v="234"/>
    <s v="Alien"/>
    <d v="1979-05-25T00:00:00"/>
    <n v="117"/>
    <x v="5"/>
    <s v="Ridley Scott"/>
    <s v="Brandywine Productions"/>
    <x v="0"/>
    <s v="English"/>
    <n v="18"/>
    <n v="11000000"/>
    <n v="203600000"/>
    <n v="2"/>
    <n v="1"/>
  </r>
  <r>
    <n v="236"/>
    <s v="On Her Majesty's Secret Service"/>
    <d v="1969-12-18T00:00:00"/>
    <n v="140"/>
    <x v="9"/>
    <s v="Peter R. Hunt"/>
    <s v="Eon Productions"/>
    <x v="2"/>
    <s v="English"/>
    <s v="PG"/>
    <n v="7000000"/>
    <n v="64600000"/>
    <n v="0"/>
    <n v="0"/>
  </r>
  <r>
    <n v="237"/>
    <s v="Pulp Fiction"/>
    <d v="1994-10-14T00:00:00"/>
    <n v="154"/>
    <x v="11"/>
    <s v="Quentin Tarantino"/>
    <s v="A Band Apart"/>
    <x v="0"/>
    <s v="English"/>
    <n v="18"/>
    <n v="8500000"/>
    <n v="213900000"/>
    <n v="7"/>
    <n v="1"/>
  </r>
  <r>
    <n v="238"/>
    <s v="Rumble in the Bronx"/>
    <d v="1995-01-21T00:00:00"/>
    <n v="106"/>
    <x v="14"/>
    <s v="Stanley Tong"/>
    <s v="Golden Harvest"/>
    <x v="6"/>
    <s v="Cantonese"/>
    <n v="15"/>
    <n v="7500000"/>
    <n v="32392047"/>
    <n v="0"/>
    <n v="0"/>
  </r>
  <r>
    <n v="239"/>
    <s v="Diamonds are Forever"/>
    <d v="1971-12-14T00:00:00"/>
    <n v="120"/>
    <x v="9"/>
    <s v="Guy Hamilton"/>
    <s v="Eon Productions"/>
    <x v="2"/>
    <s v="English"/>
    <s v="PG"/>
    <n v="7200000"/>
    <n v="116000000"/>
    <n v="1"/>
    <n v="0"/>
  </r>
  <r>
    <n v="240"/>
    <s v="Fargo"/>
    <d v="1996-03-08T00:00:00"/>
    <n v="98"/>
    <x v="11"/>
    <s v="Joel Coen"/>
    <s v="Polygram Filmed Entertainment"/>
    <x v="0"/>
    <s v="English"/>
    <n v="18"/>
    <n v="7000000"/>
    <n v="60611975"/>
    <n v="7"/>
    <n v="2"/>
  </r>
  <r>
    <n v="241"/>
    <s v="Live and Let Die"/>
    <d v="1973-06-27T00:00:00"/>
    <n v="121"/>
    <x v="9"/>
    <s v="Guy Hamilton"/>
    <s v="Eon Productions"/>
    <x v="2"/>
    <s v="English"/>
    <s v="PG"/>
    <n v="7000000"/>
    <n v="126400000"/>
    <n v="1"/>
    <n v="0"/>
  </r>
  <r>
    <n v="242"/>
    <s v="The Man with the Golden Gun"/>
    <d v="1974-12-19T00:00:00"/>
    <n v="125"/>
    <x v="9"/>
    <s v="Guy Hamilton"/>
    <s v="Eon Productions"/>
    <x v="2"/>
    <s v="English"/>
    <s v="PG"/>
    <n v="7000000"/>
    <n v="98500000"/>
    <n v="0"/>
    <n v="0"/>
  </r>
  <r>
    <n v="243"/>
    <s v="Good Night, and Good Luck"/>
    <d v="2005-10-07T00:00:00"/>
    <n v="93"/>
    <x v="13"/>
    <s v="George Clooney"/>
    <s v="2929 Entertainment"/>
    <x v="0"/>
    <s v="English"/>
    <s v="PG"/>
    <n v="7000000"/>
    <n v="56500000"/>
    <n v="6"/>
    <n v="0"/>
  </r>
  <r>
    <n v="244"/>
    <s v="Pale Rider"/>
    <d v="1985-06-26T00:00:00"/>
    <n v="116"/>
    <x v="16"/>
    <s v="Clint Eastwood"/>
    <s v="The Malpaso Company"/>
    <x v="0"/>
    <s v="English"/>
    <n v="15"/>
    <n v="6900000"/>
    <n v="41410568"/>
    <n v="0"/>
    <n v="0"/>
  </r>
  <r>
    <n v="245"/>
    <s v="The Terminator"/>
    <d v="1984-10-26T00:00:00"/>
    <n v="108"/>
    <x v="5"/>
    <s v="James Cameron"/>
    <s v="Hemdale"/>
    <x v="0"/>
    <s v="English"/>
    <n v="15"/>
    <n v="6400000"/>
    <n v="78400000"/>
    <n v="0"/>
    <n v="0"/>
  </r>
  <r>
    <n v="246"/>
    <s v="Around the World in 80 Days"/>
    <d v="1956-10-17T00:00:00"/>
    <n v="183"/>
    <x v="0"/>
    <s v="Michael Anderson"/>
    <s v="United Artists"/>
    <x v="0"/>
    <s v="English"/>
    <s v="U"/>
    <n v="6000000"/>
    <n v="42000000"/>
    <n v="8"/>
    <n v="5"/>
  </r>
  <r>
    <n v="249"/>
    <s v="The Usual Suspects"/>
    <d v="1995-08-25T00:00:00"/>
    <n v="106"/>
    <x v="11"/>
    <s v="Bryan Singer"/>
    <s v="Bad Hat Harry Productions"/>
    <x v="0"/>
    <s v="English"/>
    <n v="18"/>
    <n v="6000000"/>
    <n v="23300000"/>
    <n v="2"/>
    <n v="2"/>
  </r>
  <r>
    <n v="250"/>
    <s v="Memento"/>
    <d v="2000-09-05T00:00:00"/>
    <n v="113"/>
    <x v="9"/>
    <s v="Christopher Nolan"/>
    <s v="Summit Entertainment"/>
    <x v="0"/>
    <s v="English"/>
    <n v="15"/>
    <n v="9000000"/>
    <n v="39700000"/>
    <n v="2"/>
    <n v="0"/>
  </r>
  <r>
    <n v="251"/>
    <s v="Shaun of the Dead"/>
    <d v="2004-04-09T00:00:00"/>
    <n v="99"/>
    <x v="3"/>
    <s v="Edgar Wright"/>
    <s v="Big Talk Productions"/>
    <x v="2"/>
    <s v="English"/>
    <n v="15"/>
    <n v="6000000"/>
    <n v="30000000"/>
    <n v="0"/>
    <n v="0"/>
  </r>
  <r>
    <n v="252"/>
    <s v="Four Weddings and a Funeral"/>
    <d v="1994-05-13T00:00:00"/>
    <n v="117"/>
    <x v="2"/>
    <s v="Mike Newell"/>
    <s v="Channel Four Films"/>
    <x v="2"/>
    <s v="English"/>
    <n v="15"/>
    <n v="4500000"/>
    <n v="257700832"/>
    <n v="2"/>
    <n v="0"/>
  </r>
  <r>
    <n v="253"/>
    <s v="Night Watch"/>
    <d v="2004-07-08T00:00:00"/>
    <n v="114"/>
    <x v="6"/>
    <s v="Timur Bekmambetov"/>
    <s v="Channel One Russia"/>
    <x v="7"/>
    <s v="Russian"/>
    <n v="15"/>
    <n v="4200000"/>
    <n v="33899078"/>
    <n v="0"/>
    <n v="0"/>
  </r>
  <r>
    <n v="254"/>
    <s v="Goldfinger"/>
    <d v="1964-09-17T00:00:00"/>
    <n v="110"/>
    <x v="9"/>
    <s v="Guy Hamilton"/>
    <s v="Eon Productions"/>
    <x v="0"/>
    <s v="English"/>
    <s v="PG"/>
    <n v="3000000"/>
    <n v="124900000"/>
    <n v="1"/>
    <n v="1"/>
  </r>
  <r>
    <n v="255"/>
    <s v="The Lives of Others"/>
    <d v="2006-03-23T00:00:00"/>
    <n v="137"/>
    <x v="13"/>
    <s v="Florian Henckel von Donnersmarck"/>
    <s v="Bayerischer Rundfunk"/>
    <x v="5"/>
    <s v="German"/>
    <n v="15"/>
    <n v="2000000"/>
    <n v="77356942"/>
    <n v="1"/>
    <n v="1"/>
  </r>
  <r>
    <n v="256"/>
    <s v="From Russia with Love"/>
    <d v="1963-10-10T00:00:00"/>
    <n v="115"/>
    <x v="9"/>
    <s v="Terence Young"/>
    <s v="Eon Productions"/>
    <x v="2"/>
    <s v="English"/>
    <s v="PG"/>
    <n v="2000000"/>
    <n v="78900000"/>
    <n v="0"/>
    <n v="0"/>
  </r>
  <r>
    <n v="257"/>
    <s v="Reservoir Dogs"/>
    <d v="1992-10-23T00:00:00"/>
    <n v="99"/>
    <x v="11"/>
    <s v="Quentin Tarantino"/>
    <s v="Live Entertainment"/>
    <x v="0"/>
    <s v="English"/>
    <n v="18"/>
    <n v="1200000"/>
    <n v="22000000"/>
    <n v="0"/>
    <n v="0"/>
  </r>
  <r>
    <n v="258"/>
    <s v="Dr. No"/>
    <d v="1962-10-05T00:00:00"/>
    <n v="109"/>
    <x v="9"/>
    <s v="Terence Young"/>
    <s v="Eon Productions"/>
    <x v="2"/>
    <s v="English"/>
    <s v="PG"/>
    <n v="1100000"/>
    <n v="59500000"/>
    <n v="0"/>
    <n v="0"/>
  </r>
  <r>
    <n v="259"/>
    <s v="King Kong"/>
    <d v="1933-04-07T00:00:00"/>
    <n v="100"/>
    <x v="0"/>
    <s v="Merian C. Cooper"/>
    <s v="RKO Radio Pictures"/>
    <x v="0"/>
    <s v="English"/>
    <s v="PG"/>
    <n v="672000"/>
    <n v="2847000"/>
    <n v="0"/>
    <n v="0"/>
  </r>
  <r>
    <n v="260"/>
    <s v="Seven Samurai"/>
    <d v="1954-04-26T00:00:00"/>
    <n v="207"/>
    <x v="1"/>
    <s v="Akira Kurosawa"/>
    <s v="Toho Company"/>
    <x v="8"/>
    <s v="Japanese"/>
    <s v="PG"/>
    <n v="2000000"/>
    <n v="4500000"/>
    <n v="2"/>
    <n v="0"/>
  </r>
  <r>
    <n v="261"/>
    <s v="Super Size Me"/>
    <d v="2004-09-10T00:00:00"/>
    <n v="98"/>
    <x v="18"/>
    <s v="Morgan Spurlock"/>
    <s v="The Con"/>
    <x v="0"/>
    <s v="English"/>
    <s v="12A"/>
    <n v="65000"/>
    <n v="29529368"/>
    <n v="1"/>
    <n v="0"/>
  </r>
  <r>
    <n v="262"/>
    <s v="Kagemusha"/>
    <d v="1980-04-26T00:00:00"/>
    <n v="180"/>
    <x v="13"/>
    <s v="Akira Kurosawa"/>
    <s v="Toho Company"/>
    <x v="8"/>
    <s v="Japanese"/>
    <s v="PG"/>
    <n v="7500000"/>
    <n v="26000000"/>
    <n v="2"/>
    <n v="0"/>
  </r>
  <r>
    <n v="263"/>
    <s v="Ran"/>
    <d v="1985-05-31T00:00:00"/>
    <n v="162"/>
    <x v="13"/>
    <s v="Akira Kurosawa"/>
    <s v="Greenwich Film Productions"/>
    <x v="8"/>
    <s v="Japanese"/>
    <n v="15"/>
    <n v="12000000"/>
    <n v="15000000"/>
    <n v="4"/>
    <n v="1"/>
  </r>
  <r>
    <n v="264"/>
    <s v="Sunshine"/>
    <d v="2007-04-06T00:00:00"/>
    <n v="107"/>
    <x v="5"/>
    <s v="Danny Boyle"/>
    <s v="DNA Films"/>
    <x v="2"/>
    <s v="English"/>
    <n v="15"/>
    <n v="40000000"/>
    <n v="32017803"/>
    <n v="0"/>
    <n v="0"/>
  </r>
  <r>
    <n v="265"/>
    <s v="Once Were Warriors"/>
    <d v="1995-04-14T00:00:00"/>
    <n v="102"/>
    <x v="13"/>
    <s v="Lee Tamahori"/>
    <s v="Communicado Productions"/>
    <x v="1"/>
    <s v="English"/>
    <n v="18"/>
    <n v="1000000"/>
    <n v="1608570"/>
    <n v="0"/>
    <n v="0"/>
  </r>
  <r>
    <n v="266"/>
    <s v="Flushed Away"/>
    <d v="2006-11-03T00:00:00"/>
    <n v="85"/>
    <x v="7"/>
    <s v="David Bowers"/>
    <s v="Aardman Animations"/>
    <x v="2"/>
    <s v="English"/>
    <s v="PG"/>
    <n v="149000000"/>
    <n v="178120010"/>
    <n v="0"/>
    <n v="0"/>
  </r>
  <r>
    <n v="267"/>
    <s v="Indiana Jones and the Kingdom of the Crystal Skull"/>
    <d v="2008-05-22T00:00:00"/>
    <n v="122"/>
    <x v="0"/>
    <s v="Steven Spielberg"/>
    <s v="Lucasfilm"/>
    <x v="0"/>
    <s v="English"/>
    <s v="12A"/>
    <n v="185000000"/>
    <n v="786600000"/>
    <n v="0"/>
    <n v="0"/>
  </r>
  <r>
    <n v="270"/>
    <s v="Transformers: Age of Extinction"/>
    <d v="2014-06-27T00:00:00"/>
    <n v="165"/>
    <x v="5"/>
    <s v="Michael Bay"/>
    <s v="di Bonaventura Pictures"/>
    <x v="0"/>
    <s v="English"/>
    <s v="12A"/>
    <n v="210000000"/>
    <n v="1091000000"/>
    <n v="0"/>
    <n v="0"/>
  </r>
  <r>
    <n v="271"/>
    <s v="The Hobbit: The Battle of the Five Armies"/>
    <d v="2014-12-01T00:00:00"/>
    <n v="174"/>
    <x v="6"/>
    <s v="Peter Jackson"/>
    <s v="New Line Cinema"/>
    <x v="1"/>
    <s v="English"/>
    <s v="12A"/>
    <n v="250000000"/>
    <n v="955100000"/>
    <n v="1"/>
    <n v="0"/>
  </r>
  <r>
    <n v="272"/>
    <s v="Guardians of the Galaxy"/>
    <d v="2014-08-01T00:00:00"/>
    <n v="122"/>
    <x v="5"/>
    <s v="James Gunn"/>
    <s v="Marvel Entertainment"/>
    <x v="0"/>
    <s v="English"/>
    <s v="12A"/>
    <n v="195900000"/>
    <n v="774200000"/>
    <n v="2"/>
    <n v="0"/>
  </r>
  <r>
    <n v="273"/>
    <s v="Maleficent"/>
    <d v="2014-05-28T00:00:00"/>
    <n v="98"/>
    <x v="6"/>
    <s v="Robert Stromberg"/>
    <s v="Walt Disney Pictures"/>
    <x v="0"/>
    <s v="English"/>
    <s v="PG"/>
    <n v="180000000"/>
    <n v="758400000"/>
    <n v="1"/>
    <n v="0"/>
  </r>
  <r>
    <n v="274"/>
    <s v="X-Men: Days of Future Past"/>
    <d v="2014-05-22T00:00:00"/>
    <n v="131"/>
    <x v="1"/>
    <s v="Bryan Singer"/>
    <s v="Marvel Entertainment"/>
    <x v="0"/>
    <s v="English"/>
    <s v="12A"/>
    <n v="200000000"/>
    <n v="748100000"/>
    <n v="0"/>
    <n v="0"/>
  </r>
  <r>
    <n v="275"/>
    <s v="Captain America: The Winter Soldier"/>
    <d v="2014-04-04T00:00:00"/>
    <n v="136"/>
    <x v="1"/>
    <s v="Anthony Russo"/>
    <s v="Marvel Entertainment"/>
    <x v="0"/>
    <s v="English"/>
    <s v="12A"/>
    <n v="170000000"/>
    <n v="714400000"/>
    <n v="1"/>
    <n v="0"/>
  </r>
  <r>
    <n v="276"/>
    <s v="The Hunger Games: Mockingjay Part 1"/>
    <d v="2014-11-10T00:00:00"/>
    <n v="123"/>
    <x v="0"/>
    <s v="Francis Lawrence"/>
    <s v="Color Force"/>
    <x v="0"/>
    <s v="English"/>
    <s v="12A"/>
    <n v="125000000"/>
    <n v="755400000"/>
    <n v="0"/>
    <n v="0"/>
  </r>
  <r>
    <n v="277"/>
    <s v="The Amazing Spider-Man 2"/>
    <d v="2014-04-10T00:00:00"/>
    <n v="141"/>
    <x v="1"/>
    <s v="Marc Webb"/>
    <s v="Marvel Entertainment"/>
    <x v="0"/>
    <s v="English"/>
    <s v="12A"/>
    <n v="255000000"/>
    <n v="709000000"/>
    <n v="0"/>
    <n v="0"/>
  </r>
  <r>
    <n v="278"/>
    <s v="Dawn of the Planet of the Apes"/>
    <d v="2014-07-11T00:00:00"/>
    <n v="130"/>
    <x v="1"/>
    <s v="Matt Reeves"/>
    <s v="Chernin Entertainment"/>
    <x v="0"/>
    <s v="English"/>
    <s v="12A"/>
    <n v="170000000"/>
    <n v="710600000"/>
    <n v="1"/>
    <n v="0"/>
  </r>
  <r>
    <n v="279"/>
    <s v="Interstellar"/>
    <d v="2014-11-07T00:00:00"/>
    <n v="169"/>
    <x v="5"/>
    <s v="Christopher Nolan"/>
    <s v="Legendary Pictures"/>
    <x v="0"/>
    <s v="English"/>
    <s v="12A"/>
    <n v="165000000"/>
    <n v="675100000"/>
    <n v="5"/>
    <n v="1"/>
  </r>
  <r>
    <n v="280"/>
    <s v="Frozen"/>
    <d v="2013-11-27T00:00:00"/>
    <n v="102"/>
    <x v="7"/>
    <s v="Chris Buck"/>
    <s v="Walt Disney Pictures"/>
    <x v="0"/>
    <s v="English"/>
    <s v="PG"/>
    <n v="150000000"/>
    <n v="1276000000"/>
    <n v="2"/>
    <n v="2"/>
  </r>
  <r>
    <n v="281"/>
    <s v="Iron Man 3"/>
    <d v="2013-05-03T00:00:00"/>
    <n v="130"/>
    <x v="1"/>
    <s v="Shane Black"/>
    <s v="Marvel Entertainment"/>
    <x v="0"/>
    <s v="English"/>
    <s v="12A"/>
    <n v="200000000"/>
    <n v="1215000000"/>
    <n v="1"/>
    <n v="0"/>
  </r>
  <r>
    <n v="282"/>
    <s v="Despicable Me 2"/>
    <d v="2013-07-03T00:00:00"/>
    <n v="98"/>
    <x v="7"/>
    <s v="Pierre Coffin"/>
    <s v="Illumination Entertainment"/>
    <x v="0"/>
    <s v="English"/>
    <s v="U"/>
    <n v="76000000"/>
    <n v="970800000"/>
    <n v="2"/>
    <n v="0"/>
  </r>
  <r>
    <n v="283"/>
    <s v="The Hobbit: The Desolation of Smaug"/>
    <d v="2013-12-13T00:00:00"/>
    <n v="161"/>
    <x v="6"/>
    <s v="Peter Jackson"/>
    <s v="WingNut Films"/>
    <x v="1"/>
    <s v="English"/>
    <s v="12A"/>
    <n v="225000000"/>
    <n v="958400000"/>
    <n v="3"/>
    <n v="0"/>
  </r>
  <r>
    <n v="284"/>
    <s v="The Hunger Games: Catching Fire"/>
    <d v="2013-11-11T00:00:00"/>
    <n v="146"/>
    <x v="0"/>
    <s v="Francis Lawrence"/>
    <s v="Color Force"/>
    <x v="0"/>
    <s v="English"/>
    <s v="12A"/>
    <n v="130000000"/>
    <n v="865000000"/>
    <n v="0"/>
    <n v="0"/>
  </r>
  <r>
    <n v="285"/>
    <s v="Fast &amp; Furious 6"/>
    <d v="2013-05-07T00:00:00"/>
    <n v="130"/>
    <x v="1"/>
    <s v="Justin Lin"/>
    <s v="Original Film"/>
    <x v="0"/>
    <s v="English"/>
    <s v="12A"/>
    <n v="160000000"/>
    <n v="788700000"/>
    <n v="0"/>
    <n v="0"/>
  </r>
  <r>
    <n v="286"/>
    <s v="Monsters University"/>
    <d v="2013-06-21T00:00:00"/>
    <n v="104"/>
    <x v="7"/>
    <s v="Dan Scanlon"/>
    <s v="Pixar Animation Studios"/>
    <x v="0"/>
    <s v="English"/>
    <s v="U"/>
    <n v="200000000"/>
    <n v="743600000"/>
    <n v="0"/>
    <n v="0"/>
  </r>
  <r>
    <n v="287"/>
    <s v="Gravity"/>
    <d v="2013-10-04T00:00:00"/>
    <n v="91"/>
    <x v="5"/>
    <s v="Alfonso Cuaron"/>
    <s v="Heyday Films"/>
    <x v="0"/>
    <s v="English"/>
    <s v="12A"/>
    <n v="100000000"/>
    <n v="723200000"/>
    <n v="10"/>
    <n v="7"/>
  </r>
  <r>
    <n v="288"/>
    <s v="Man of Steel"/>
    <d v="2013-06-14T00:00:00"/>
    <n v="143"/>
    <x v="1"/>
    <s v="Zack Snyder"/>
    <s v="Legendary Pictures"/>
    <x v="0"/>
    <s v="English"/>
    <s v="12A"/>
    <n v="225000000"/>
    <n v="668000000"/>
    <n v="0"/>
    <n v="0"/>
  </r>
  <r>
    <n v="289"/>
    <s v="Thor: The Dark World"/>
    <d v="2013-10-22T00:00:00"/>
    <n v="112"/>
    <x v="1"/>
    <s v="Alan Taylor"/>
    <s v="Marvel Entertainment"/>
    <x v="0"/>
    <s v="English"/>
    <s v="12A"/>
    <n v="170000000"/>
    <n v="644600000"/>
    <n v="0"/>
    <n v="0"/>
  </r>
  <r>
    <n v="290"/>
    <s v="The Avengers"/>
    <d v="2012-05-04T00:00:00"/>
    <n v="143"/>
    <x v="1"/>
    <s v="Joss Whedon"/>
    <s v="Marvel Entertainment"/>
    <x v="0"/>
    <s v="English"/>
    <s v="12A"/>
    <n v="220000000"/>
    <n v="1520000000"/>
    <n v="1"/>
    <n v="0"/>
  </r>
  <r>
    <n v="291"/>
    <s v="Skyfall"/>
    <d v="2012-10-26T00:00:00"/>
    <n v="143"/>
    <x v="9"/>
    <s v="Sam Mendes"/>
    <s v="Eon Productions"/>
    <x v="2"/>
    <s v="English"/>
    <s v="12A"/>
    <n v="150000000"/>
    <n v="1109000000"/>
    <n v="5"/>
    <n v="2"/>
  </r>
  <r>
    <n v="292"/>
    <s v="The Dark Knight Rises"/>
    <d v="2012-07-20T00:00:00"/>
    <n v="165"/>
    <x v="1"/>
    <s v="Christopher Nolan"/>
    <s v="Legendary Pictures"/>
    <x v="0"/>
    <s v="English"/>
    <s v="12A"/>
    <n v="230000000"/>
    <n v="1085000000"/>
    <n v="0"/>
    <n v="0"/>
  </r>
  <r>
    <n v="293"/>
    <s v="The Hobbit: An Unexpected Journey"/>
    <d v="2012-12-14T00:00:00"/>
    <n v="169"/>
    <x v="6"/>
    <s v="Peter Jackson"/>
    <s v="WingNut Films"/>
    <x v="1"/>
    <s v="English"/>
    <s v="12A"/>
    <n v="200000000"/>
    <n v="1021000000"/>
    <n v="3"/>
    <n v="0"/>
  </r>
  <r>
    <n v="294"/>
    <s v="Ice Age: Continental Drift"/>
    <d v="2012-06-27T00:00:00"/>
    <n v="88"/>
    <x v="7"/>
    <s v="Mike Thurmeier"/>
    <s v="20th Century Fox"/>
    <x v="0"/>
    <s v="English"/>
    <s v="U"/>
    <n v="95000000"/>
    <n v="877200000"/>
    <n v="0"/>
    <n v="0"/>
  </r>
  <r>
    <n v="295"/>
    <s v="The Twilight Saga: Breaking Dawn - Part 2"/>
    <d v="2012-11-16T00:00:00"/>
    <n v="115"/>
    <x v="19"/>
    <s v="Bill Condon"/>
    <s v="Summit Entertainment"/>
    <x v="0"/>
    <s v="English"/>
    <s v="12A"/>
    <n v="120000000"/>
    <n v="829700000"/>
    <n v="0"/>
    <n v="0"/>
  </r>
  <r>
    <n v="296"/>
    <s v="The Amazing Spider-Man"/>
    <d v="2012-07-03T00:00:00"/>
    <n v="136"/>
    <x v="1"/>
    <s v="Marc Webb"/>
    <s v="Marvel Entertainment"/>
    <x v="0"/>
    <s v="English"/>
    <s v="12A"/>
    <n v="230000000"/>
    <n v="757900000"/>
    <n v="0"/>
    <n v="0"/>
  </r>
  <r>
    <n v="297"/>
    <s v="Madagascar 3: Europe's Most Wanted"/>
    <d v="2012-06-08T00:00:00"/>
    <n v="93"/>
    <x v="7"/>
    <s v="Eric Darnell"/>
    <s v="Dreamworks"/>
    <x v="0"/>
    <s v="English"/>
    <s v="PG"/>
    <n v="145000000"/>
    <n v="746900000"/>
    <n v="0"/>
    <n v="0"/>
  </r>
  <r>
    <n v="298"/>
    <s v="The Hunger Games"/>
    <d v="2012-03-23T00:00:00"/>
    <n v="142"/>
    <x v="5"/>
    <s v="Gary Ross"/>
    <s v="Color Force"/>
    <x v="0"/>
    <s v="English"/>
    <s v="12A"/>
    <n v="78000000"/>
    <n v="694400000"/>
    <n v="0"/>
    <n v="0"/>
  </r>
  <r>
    <n v="299"/>
    <s v="Men in Black 3"/>
    <d v="2012-05-25T00:00:00"/>
    <n v="106"/>
    <x v="5"/>
    <s v="Barry Sonnenfeld"/>
    <s v="Amblin Entertainment"/>
    <x v="0"/>
    <s v="English"/>
    <s v="PG"/>
    <n v="215000000"/>
    <n v="624000000"/>
    <n v="0"/>
    <n v="0"/>
  </r>
  <r>
    <n v="300"/>
    <s v="Harry Potter and the Deathly Hallows - Part 2"/>
    <d v="2011-07-15T00:00:00"/>
    <n v="130"/>
    <x v="6"/>
    <s v="David Yates"/>
    <s v="Heyday Films"/>
    <x v="2"/>
    <s v="English"/>
    <s v="12A"/>
    <n v="250000000"/>
    <n v="1342000000"/>
    <n v="3"/>
    <n v="0"/>
  </r>
  <r>
    <n v="301"/>
    <s v="Transformers: Dark of the Moon"/>
    <d v="2011-06-29T00:00:00"/>
    <n v="157"/>
    <x v="5"/>
    <s v="Michael Bay"/>
    <s v="di Bonaventura Pictures"/>
    <x v="0"/>
    <s v="English"/>
    <s v="12A"/>
    <n v="195000000"/>
    <n v="1124000000"/>
    <n v="3"/>
    <n v="0"/>
  </r>
  <r>
    <n v="302"/>
    <s v="Pirates of the Caribbean: On Stranger Tides"/>
    <d v="2011-05-20T00:00:00"/>
    <n v="137"/>
    <x v="0"/>
    <s v="Rob Marshall"/>
    <s v="Walt Disney Pictures"/>
    <x v="0"/>
    <s v="English"/>
    <s v="12A"/>
    <n v="378500000"/>
    <n v="1046000000"/>
    <n v="0"/>
    <n v="0"/>
  </r>
  <r>
    <n v="303"/>
    <s v="The Twilight Saga: Breaking Dawn - Part 1"/>
    <d v="2011-11-18T00:00:00"/>
    <n v="117"/>
    <x v="19"/>
    <s v="Bill Condon"/>
    <s v="Temple Hill Entertainment"/>
    <x v="0"/>
    <s v="English"/>
    <s v="12A"/>
    <n v="110000000"/>
    <n v="712200000"/>
    <n v="0"/>
    <n v="0"/>
  </r>
  <r>
    <n v="304"/>
    <s v="Mission: Impossible - Ghost Protocol"/>
    <d v="2011-12-16T00:00:00"/>
    <n v="133"/>
    <x v="9"/>
    <s v="Brad Bird"/>
    <s v="Bad Robot Productions"/>
    <x v="0"/>
    <s v="English"/>
    <s v="12A"/>
    <n v="145000000"/>
    <n v="694700000"/>
    <n v="0"/>
    <n v="0"/>
  </r>
  <r>
    <n v="305"/>
    <s v="Kung Fu Panda 2"/>
    <d v="2011-05-26T00:00:00"/>
    <n v="90"/>
    <x v="7"/>
    <s v="Jennifer Yuh Nelson"/>
    <s v="Dreamworks"/>
    <x v="0"/>
    <s v="English"/>
    <s v="PG"/>
    <n v="150000000"/>
    <n v="665700000"/>
    <n v="1"/>
    <n v="0"/>
  </r>
  <r>
    <n v="306"/>
    <s v="Fast Five"/>
    <d v="2011-04-29T00:00:00"/>
    <n v="130"/>
    <x v="1"/>
    <s v="Justin Lin"/>
    <s v="Original Film"/>
    <x v="0"/>
    <s v="English"/>
    <s v="12A"/>
    <n v="125000000"/>
    <n v="626100000"/>
    <n v="0"/>
    <n v="0"/>
  </r>
  <r>
    <n v="307"/>
    <s v="The Hangover Part II"/>
    <d v="2011-05-26T00:00:00"/>
    <n v="102"/>
    <x v="3"/>
    <s v="Todd Phillips"/>
    <s v="Legendary Pictures"/>
    <x v="0"/>
    <s v="English"/>
    <n v="15"/>
    <n v="80000000"/>
    <n v="586800000"/>
    <n v="0"/>
    <n v="0"/>
  </r>
  <r>
    <n v="308"/>
    <s v="The Smurfs"/>
    <d v="2011-07-29T00:00:00"/>
    <n v="103"/>
    <x v="7"/>
    <s v="Raja Gosnell"/>
    <s v="Sony Pictures"/>
    <x v="0"/>
    <s v="English"/>
    <s v="U"/>
    <n v="110000000"/>
    <n v="563700000"/>
    <n v="0"/>
    <n v="0"/>
  </r>
  <r>
    <n v="309"/>
    <s v="Cars 2"/>
    <d v="2011-06-24T00:00:00"/>
    <n v="106"/>
    <x v="7"/>
    <s v="John Lasseter"/>
    <s v="Pixar Animation Studios"/>
    <x v="0"/>
    <s v="English"/>
    <s v="U"/>
    <n v="200000000"/>
    <n v="559900000"/>
    <n v="0"/>
    <n v="0"/>
  </r>
  <r>
    <n v="310"/>
    <s v="Toy Story 3"/>
    <d v="2010-06-18T00:00:00"/>
    <n v="103"/>
    <x v="7"/>
    <s v="Lee Unkrich"/>
    <s v="Pixar Animation Studios"/>
    <x v="0"/>
    <s v="English"/>
    <s v="U"/>
    <n v="200000000"/>
    <n v="1063000000"/>
    <n v="5"/>
    <n v="2"/>
  </r>
  <r>
    <n v="311"/>
    <s v="Alice in Wonderland"/>
    <d v="2010-02-25T00:00:00"/>
    <n v="108"/>
    <x v="6"/>
    <s v="Tim Burton"/>
    <s v="Walt Disney Pictures"/>
    <x v="2"/>
    <s v="English"/>
    <s v="PG"/>
    <n v="150000000"/>
    <n v="1025000000"/>
    <n v="3"/>
    <n v="2"/>
  </r>
  <r>
    <n v="312"/>
    <s v="Harry Potter and the Deathly Hallows - Part 1"/>
    <d v="2010-11-19T00:00:00"/>
    <n v="146"/>
    <x v="6"/>
    <s v="David Yates"/>
    <s v="Heyday Films"/>
    <x v="2"/>
    <s v="English"/>
    <s v="12A"/>
    <n v="250000000"/>
    <n v="960300000"/>
    <n v="2"/>
    <n v="0"/>
  </r>
  <r>
    <n v="313"/>
    <s v="Inception"/>
    <d v="2010-07-16T00:00:00"/>
    <n v="148"/>
    <x v="5"/>
    <s v="Christopher Nolan"/>
    <s v="Legendary Pictures"/>
    <x v="0"/>
    <s v="English"/>
    <s v="12A"/>
    <n v="160000000"/>
    <n v="825500000"/>
    <n v="8"/>
    <n v="4"/>
  </r>
  <r>
    <n v="314"/>
    <s v="Shrek Forever After"/>
    <d v="2010-05-21T00:00:00"/>
    <n v="93"/>
    <x v="7"/>
    <s v="Mike Mitchell"/>
    <s v="Dreamworks"/>
    <x v="0"/>
    <s v="English"/>
    <s v="U"/>
    <n v="135000000"/>
    <n v="753000000"/>
    <n v="0"/>
    <n v="0"/>
  </r>
  <r>
    <n v="315"/>
    <s v="The Twilight Saga: Eclipse"/>
    <d v="2010-06-30T00:00:00"/>
    <n v="123"/>
    <x v="19"/>
    <s v="David Slade"/>
    <s v="Temple Hill Entertainment"/>
    <x v="0"/>
    <s v="English"/>
    <s v="12A"/>
    <n v="68000000"/>
    <n v="698500000"/>
    <n v="0"/>
    <n v="0"/>
  </r>
  <r>
    <n v="316"/>
    <s v="Iron Man 2"/>
    <d v="2010-05-07T00:00:00"/>
    <n v="125"/>
    <x v="1"/>
    <s v="Jon Favreau"/>
    <s v="Marvel Entertainment"/>
    <x v="0"/>
    <s v="English"/>
    <s v="12A"/>
    <n v="200000000"/>
    <n v="623900000"/>
    <n v="1"/>
    <n v="0"/>
  </r>
  <r>
    <n v="317"/>
    <s v="Tangled"/>
    <d v="2010-11-24T00:00:00"/>
    <n v="100"/>
    <x v="7"/>
    <s v="Nathan Greno"/>
    <s v="Walt Disney Pictures"/>
    <x v="0"/>
    <s v="English"/>
    <s v="PG"/>
    <n v="260000000"/>
    <n v="591800000"/>
    <n v="1"/>
    <n v="0"/>
  </r>
  <r>
    <n v="318"/>
    <s v="Despicable Me"/>
    <d v="2010-07-09T00:00:00"/>
    <n v="95"/>
    <x v="7"/>
    <s v="Pierre Coffin"/>
    <s v="Illumination Entertainment"/>
    <x v="0"/>
    <s v="English"/>
    <s v="U"/>
    <n v="69000000"/>
    <n v="543200000"/>
    <n v="0"/>
    <n v="0"/>
  </r>
  <r>
    <n v="319"/>
    <s v="How to Train Your Dragon"/>
    <d v="2010-03-26T00:00:00"/>
    <n v="98"/>
    <x v="7"/>
    <s v="Dean DeBlois"/>
    <s v="Dreamworks"/>
    <x v="0"/>
    <s v="English"/>
    <s v="PG"/>
    <n v="165000000"/>
    <n v="494900000"/>
    <n v="2"/>
    <n v="0"/>
  </r>
  <r>
    <n v="320"/>
    <s v="Avatar"/>
    <d v="2009-12-17T00:00:00"/>
    <n v="161"/>
    <x v="5"/>
    <s v="James Cameron"/>
    <s v="Lightstorm Entertainment"/>
    <x v="0"/>
    <s v="English"/>
    <s v="12A"/>
    <n v="237000000"/>
    <n v="2788000000"/>
    <n v="9"/>
    <n v="3"/>
  </r>
  <r>
    <n v="321"/>
    <s v="Harry Potter and the Half-Blood Prince"/>
    <d v="2009-07-15T00:00:00"/>
    <n v="153"/>
    <x v="6"/>
    <s v="David Yates"/>
    <s v="Heyday Films"/>
    <x v="2"/>
    <s v="English"/>
    <s v="12A"/>
    <n v="250000000"/>
    <n v="934400000"/>
    <n v="1"/>
    <n v="0"/>
  </r>
  <r>
    <n v="322"/>
    <s v="Ice Age: Dawn of the Dinosaurs"/>
    <d v="2009-07-01T00:00:00"/>
    <n v="94"/>
    <x v="7"/>
    <s v="Carlos Saldanha"/>
    <s v="20th Century Fox"/>
    <x v="0"/>
    <s v="English"/>
    <s v="U"/>
    <n v="90000000"/>
    <n v="886700000"/>
    <n v="0"/>
    <n v="0"/>
  </r>
  <r>
    <n v="323"/>
    <s v="Transformers: Revenge of the Fallen"/>
    <d v="2009-06-19T00:00:00"/>
    <n v="150"/>
    <x v="5"/>
    <s v="Michael Bay"/>
    <s v="di Bonaventura Pictures"/>
    <x v="0"/>
    <s v="English"/>
    <s v="12A"/>
    <n v="200000000"/>
    <n v="836300000"/>
    <n v="1"/>
    <n v="0"/>
  </r>
  <r>
    <n v="324"/>
    <n v="2012"/>
    <d v="2009-11-13T00:00:00"/>
    <n v="158"/>
    <x v="20"/>
    <s v="Roland Emmerich"/>
    <s v="Centropolis Entertainment"/>
    <x v="0"/>
    <s v="English"/>
    <s v="12A"/>
    <n v="200000000"/>
    <n v="769700000"/>
    <n v="0"/>
    <n v="0"/>
  </r>
  <r>
    <n v="325"/>
    <s v="Up"/>
    <d v="2009-05-29T00:00:00"/>
    <n v="96"/>
    <x v="7"/>
    <s v="Pete Docter"/>
    <s v="Pixar Animation Studios"/>
    <x v="0"/>
    <s v="English"/>
    <s v="U"/>
    <n v="175000000"/>
    <n v="731400000"/>
    <n v="5"/>
    <n v="2"/>
  </r>
  <r>
    <n v="326"/>
    <s v="The Twilight Saga: New Moon"/>
    <d v="2009-11-20T00:00:00"/>
    <n v="130"/>
    <x v="19"/>
    <s v="Chris Weitz"/>
    <s v="Temple Hill Entertainment"/>
    <x v="0"/>
    <s v="English"/>
    <s v="12A"/>
    <n v="50000000"/>
    <n v="709700000"/>
    <n v="0"/>
    <n v="0"/>
  </r>
  <r>
    <n v="327"/>
    <s v="Sherlock Holmes"/>
    <d v="2009-12-26T00:00:00"/>
    <n v="128"/>
    <x v="10"/>
    <s v="Guy Ritchie"/>
    <s v="Silver Pictures"/>
    <x v="2"/>
    <s v="English"/>
    <s v="12A"/>
    <n v="90000000"/>
    <n v="524000000"/>
    <n v="2"/>
    <n v="0"/>
  </r>
  <r>
    <n v="328"/>
    <s v="Angels &amp; Demons"/>
    <d v="2009-05-15T00:00:00"/>
    <n v="138"/>
    <x v="10"/>
    <s v="Ron Howard"/>
    <s v="Imagine Entertainment"/>
    <x v="0"/>
    <s v="English"/>
    <n v="15"/>
    <n v="150000000"/>
    <n v="485900000"/>
    <n v="0"/>
    <n v="0"/>
  </r>
  <r>
    <n v="329"/>
    <s v="The Hangover"/>
    <d v="2009-06-05T00:00:00"/>
    <n v="100"/>
    <x v="3"/>
    <s v="Todd Phillips"/>
    <s v="Legendary Pictures"/>
    <x v="0"/>
    <s v="English"/>
    <n v="15"/>
    <n v="35000000"/>
    <n v="467500000"/>
    <n v="0"/>
    <n v="0"/>
  </r>
  <r>
    <n v="330"/>
    <s v="The Dark Knight"/>
    <d v="2008-07-24T00:00:00"/>
    <n v="152"/>
    <x v="1"/>
    <s v="Christopher Nolan"/>
    <s v="Legendary Pictures"/>
    <x v="0"/>
    <s v="English"/>
    <s v="12A"/>
    <n v="185000000"/>
    <n v="1005000000"/>
    <n v="8"/>
    <n v="2"/>
  </r>
  <r>
    <n v="332"/>
    <s v="Kung Fu Panda"/>
    <d v="2008-06-06T00:00:00"/>
    <n v="92"/>
    <x v="7"/>
    <s v="Mark Osborne"/>
    <s v="Dreamworks"/>
    <x v="0"/>
    <s v="English"/>
    <s v="PG"/>
    <n v="130000000"/>
    <n v="631700000"/>
    <n v="1"/>
    <n v="0"/>
  </r>
  <r>
    <n v="333"/>
    <s v="Hancock"/>
    <d v="2008-07-02T00:00:00"/>
    <n v="92"/>
    <x v="1"/>
    <s v="Peter Berg"/>
    <s v="Relativity Media"/>
    <x v="0"/>
    <s v="English"/>
    <s v="12A"/>
    <n v="150000000"/>
    <n v="624300000"/>
    <n v="0"/>
    <n v="0"/>
  </r>
  <r>
    <n v="334"/>
    <s v="Mamma Mia!"/>
    <d v="2008-06-30T00:00:00"/>
    <n v="109"/>
    <x v="21"/>
    <s v="Phyllida Lloyd"/>
    <s v="Playtone Entertainment"/>
    <x v="2"/>
    <s v="English"/>
    <s v="PG"/>
    <n v="52000000"/>
    <n v="609800000"/>
    <n v="0"/>
    <n v="0"/>
  </r>
  <r>
    <n v="335"/>
    <s v="Madagascar: Escape 2 Africa"/>
    <d v="2008-11-07T00:00:00"/>
    <n v="89"/>
    <x v="7"/>
    <s v="Eric Darnell"/>
    <s v="Dreamworks"/>
    <x v="0"/>
    <s v="English"/>
    <s v="PG"/>
    <n v="150000000"/>
    <n v="602300000"/>
    <n v="0"/>
    <n v="0"/>
  </r>
  <r>
    <n v="336"/>
    <s v="Quantum of Solace"/>
    <d v="2008-10-31T00:00:00"/>
    <n v="106"/>
    <x v="9"/>
    <s v="Marc Forster"/>
    <s v="Eon Productions"/>
    <x v="2"/>
    <s v="English"/>
    <s v="12A"/>
    <n v="200000000"/>
    <n v="586100000"/>
    <n v="0"/>
    <n v="0"/>
  </r>
  <r>
    <n v="337"/>
    <s v="Iron Man"/>
    <d v="2008-05-02T00:00:00"/>
    <n v="126"/>
    <x v="1"/>
    <s v="Jon Favreau"/>
    <s v="Marvel Entertainment"/>
    <x v="0"/>
    <s v="English"/>
    <s v="12A"/>
    <n v="140000000"/>
    <n v="585200000"/>
    <n v="2"/>
    <n v="0"/>
  </r>
  <r>
    <n v="338"/>
    <s v="WALL-E"/>
    <d v="2008-06-27T00:00:00"/>
    <n v="98"/>
    <x v="7"/>
    <s v="Andrew Stanton"/>
    <s v="Pixar Animation Studios"/>
    <x v="0"/>
    <s v="English"/>
    <s v="U"/>
    <n v="180000000"/>
    <n v="521300000"/>
    <n v="6"/>
    <n v="1"/>
  </r>
  <r>
    <n v="339"/>
    <s v="The Chronicles of Narnia: Prince Caspian"/>
    <d v="2008-05-16T00:00:00"/>
    <n v="150"/>
    <x v="6"/>
    <s v="Andrew Adamson"/>
    <s v="Walt Disney Pictures"/>
    <x v="2"/>
    <s v="English"/>
    <s v="PG"/>
    <n v="225000000"/>
    <n v="419700000"/>
    <n v="0"/>
    <n v="0"/>
  </r>
  <r>
    <n v="340"/>
    <s v="National Treasure: Book of Secrets"/>
    <d v="2007-12-21T00:00:00"/>
    <n v="124"/>
    <x v="0"/>
    <s v="Jon Turteltaub"/>
    <s v="Jerry Bruckheimer Films"/>
    <x v="0"/>
    <s v="English"/>
    <s v="PG"/>
    <n v="130000000"/>
    <n v="457400000"/>
    <n v="0"/>
    <n v="0"/>
  </r>
  <r>
    <n v="341"/>
    <s v="Frost/Nixon"/>
    <d v="2008-10-15T00:00:00"/>
    <n v="122"/>
    <x v="13"/>
    <s v="Ron Howard"/>
    <s v="Imagine Entertainment"/>
    <x v="0"/>
    <s v="English"/>
    <n v="15"/>
    <n v="25000000"/>
    <n v="27400000"/>
    <n v="5"/>
    <n v="0"/>
  </r>
  <r>
    <n v="342"/>
    <s v="Ice Age: The Meltdown"/>
    <d v="2006-03-31T00:00:00"/>
    <n v="91"/>
    <x v="7"/>
    <s v="Carlos Saldanha"/>
    <s v="20th Century Fox"/>
    <x v="0"/>
    <s v="English"/>
    <s v="U"/>
    <n v="80000000"/>
    <n v="660900000"/>
    <n v="0"/>
    <n v="0"/>
  </r>
  <r>
    <n v="343"/>
    <s v="Night at the Museum"/>
    <d v="2006-12-22T00:00:00"/>
    <n v="108"/>
    <x v="0"/>
    <s v="Shawn Levy"/>
    <s v="Dune Entertainment"/>
    <x v="0"/>
    <s v="English"/>
    <s v="PG"/>
    <n v="110000000"/>
    <n v="574500000"/>
    <n v="0"/>
    <n v="0"/>
  </r>
  <r>
    <n v="344"/>
    <s v="Cars"/>
    <d v="2006-06-09T00:00:00"/>
    <n v="116"/>
    <x v="7"/>
    <s v="John Lasseter"/>
    <s v="Pixar Animation Studios"/>
    <x v="0"/>
    <s v="English"/>
    <s v="PG"/>
    <n v="120000000"/>
    <n v="462000000"/>
    <n v="2"/>
    <n v="0"/>
  </r>
  <r>
    <n v="345"/>
    <s v="Happy Feet"/>
    <d v="2006-11-17T00:00:00"/>
    <n v="108"/>
    <x v="7"/>
    <s v="George Miller"/>
    <s v="Village Roadshow Pictures"/>
    <x v="9"/>
    <s v="English"/>
    <s v="U"/>
    <n v="100000000"/>
    <n v="384300000"/>
    <n v="1"/>
    <n v="1"/>
  </r>
  <r>
    <n v="346"/>
    <s v="The Chronicles of Narnia: The Lion, the Witch and the Wardrobe"/>
    <d v="2005-12-08T00:00:00"/>
    <n v="145"/>
    <x v="6"/>
    <s v="Andrew Adamson"/>
    <s v="Walden Media"/>
    <x v="2"/>
    <s v="English"/>
    <s v="PG"/>
    <n v="180000000"/>
    <n v="745000000"/>
    <n v="3"/>
    <n v="1"/>
  </r>
  <r>
    <n v="347"/>
    <s v="Madagascar"/>
    <d v="2005-05-27T00:00:00"/>
    <n v="86"/>
    <x v="7"/>
    <s v="Eric Darnell"/>
    <s v="Dreamworks"/>
    <x v="0"/>
    <s v="English"/>
    <s v="U"/>
    <n v="75000000"/>
    <n v="532700000"/>
    <n v="0"/>
    <n v="0"/>
  </r>
  <r>
    <n v="348"/>
    <s v="Hitch"/>
    <d v="2005-02-11T00:00:00"/>
    <n v="118"/>
    <x v="2"/>
    <s v="Andy Tennant"/>
    <s v="Overbrook Entertainment"/>
    <x v="0"/>
    <s v="English"/>
    <s v="12A"/>
    <n v="70000000"/>
    <n v="368100000"/>
    <n v="0"/>
    <n v="0"/>
  </r>
  <r>
    <n v="349"/>
    <s v="The Incredibles"/>
    <d v="2004-11-05T00:00:00"/>
    <n v="115"/>
    <x v="7"/>
    <s v="Brad Bird"/>
    <s v="Pixar Animation Studios"/>
    <x v="0"/>
    <s v="English"/>
    <s v="U"/>
    <n v="92000000"/>
    <n v="633000000"/>
    <n v="4"/>
    <n v="2"/>
  </r>
  <r>
    <n v="350"/>
    <s v="Meet the Fockers"/>
    <d v="2004-12-22T00:00:00"/>
    <n v="115"/>
    <x v="3"/>
    <s v="Jay Roach"/>
    <s v="Tribeca Productions"/>
    <x v="0"/>
    <s v="English"/>
    <s v="12A"/>
    <n v="80000000"/>
    <n v="516000000"/>
    <n v="0"/>
    <n v="0"/>
  </r>
  <r>
    <n v="351"/>
    <s v="Shark Tale"/>
    <d v="2004-10-01T00:00:00"/>
    <n v="90"/>
    <x v="7"/>
    <s v="Vicky Jenson"/>
    <s v="Dreamworks"/>
    <x v="0"/>
    <s v="English"/>
    <s v="U"/>
    <n v="75000000"/>
    <n v="367300000"/>
    <n v="1"/>
    <n v="0"/>
  </r>
  <r>
    <n v="352"/>
    <s v="Finding Nemo"/>
    <d v="2003-05-30T00:00:00"/>
    <n v="100"/>
    <x v="7"/>
    <s v="Andrew Stanton"/>
    <s v="Pixar Animation Studios"/>
    <x v="0"/>
    <s v="English"/>
    <s v="U"/>
    <n v="94000000"/>
    <n v="940300000"/>
    <n v="4"/>
    <n v="1"/>
  </r>
  <r>
    <n v="353"/>
    <s v="Terminator 3: Rise of the Machines"/>
    <d v="2003-07-02T00:00:00"/>
    <n v="109"/>
    <x v="5"/>
    <s v="Jonathan Mostow"/>
    <s v="Intermedia"/>
    <x v="0"/>
    <s v="English"/>
    <s v="12A"/>
    <n v="187300000"/>
    <n v="433400000"/>
    <n v="0"/>
    <n v="0"/>
  </r>
  <r>
    <n v="354"/>
    <s v="Bad Boys II"/>
    <d v="2003-07-18T00:00:00"/>
    <n v="147"/>
    <x v="1"/>
    <s v="Michael Bay"/>
    <s v="Jerry Bruckheimer Films"/>
    <x v="0"/>
    <s v="English"/>
    <n v="15"/>
    <n v="130000000"/>
    <n v="273300000"/>
    <n v="0"/>
    <n v="0"/>
  </r>
  <r>
    <n v="355"/>
    <s v="Signs"/>
    <d v="2002-08-02T00:00:00"/>
    <n v="107"/>
    <x v="10"/>
    <s v="M. Night Shyamalan"/>
    <s v="Touchstone Pictures"/>
    <x v="0"/>
    <s v="English"/>
    <s v="12A"/>
    <n v="72000000"/>
    <n v="408200000"/>
    <n v="0"/>
    <n v="0"/>
  </r>
  <r>
    <n v="356"/>
    <s v="Ice Age"/>
    <d v="2002-03-15T00:00:00"/>
    <n v="81"/>
    <x v="7"/>
    <s v="Carlos Saldanha"/>
    <s v="20th Century Fox"/>
    <x v="0"/>
    <s v="English"/>
    <s v="U"/>
    <n v="59000000"/>
    <n v="383300000"/>
    <n v="1"/>
    <n v="0"/>
  </r>
  <r>
    <n v="357"/>
    <s v="My Big Fat Greek Wedding"/>
    <d v="2002-04-19T00:00:00"/>
    <n v="95"/>
    <x v="3"/>
    <s v="Joel Zwick"/>
    <s v="Gold Circle Films"/>
    <x v="10"/>
    <s v="English"/>
    <s v="PG"/>
    <n v="5000000"/>
    <n v="368700000"/>
    <n v="1"/>
    <n v="0"/>
  </r>
  <r>
    <n v="358"/>
    <s v="The Mummy Returns"/>
    <d v="2001-05-04T00:00:00"/>
    <n v="130"/>
    <x v="0"/>
    <s v="Stephen Sommers"/>
    <s v="Alphaville Films"/>
    <x v="0"/>
    <s v="English"/>
    <n v="12"/>
    <n v="98000000"/>
    <n v="433000000"/>
    <n v="0"/>
    <n v="0"/>
  </r>
  <r>
    <n v="359"/>
    <s v="Jurassic Park III"/>
    <d v="2001-07-18T00:00:00"/>
    <n v="92"/>
    <x v="0"/>
    <s v="Joe Johnston"/>
    <s v="Amblin Entertainment"/>
    <x v="0"/>
    <s v="English"/>
    <s v="PG"/>
    <n v="93000000"/>
    <n v="368800000"/>
    <n v="0"/>
    <n v="0"/>
  </r>
  <r>
    <n v="360"/>
    <s v="Hannibal"/>
    <d v="2001-02-09T00:00:00"/>
    <n v="132"/>
    <x v="9"/>
    <s v="Ridley Scott"/>
    <s v="Dino De Laurentiis Corporation"/>
    <x v="0"/>
    <s v="English"/>
    <n v="18"/>
    <n v="87000000"/>
    <n v="351600000"/>
    <n v="0"/>
    <n v="0"/>
  </r>
  <r>
    <n v="361"/>
    <s v="What Women Want"/>
    <d v="2000-12-15T00:00:00"/>
    <n v="127"/>
    <x v="3"/>
    <s v="Nancy Meyers"/>
    <s v="Icon Productions"/>
    <x v="0"/>
    <s v="English"/>
    <n v="12"/>
    <n v="70000000"/>
    <n v="374111707"/>
    <n v="0"/>
    <n v="0"/>
  </r>
  <r>
    <n v="362"/>
    <s v="Dinosaur"/>
    <d v="2000-05-19T00:00:00"/>
    <n v="82"/>
    <x v="7"/>
    <s v="Ralph Zondag"/>
    <s v="Walt Disney Pictures"/>
    <x v="0"/>
    <s v="English"/>
    <s v="PG"/>
    <n v="127500000"/>
    <n v="349800000"/>
    <n v="0"/>
    <n v="0"/>
  </r>
  <r>
    <n v="363"/>
    <s v="How the Grinch Stole Christmas"/>
    <d v="2000-11-17T00:00:00"/>
    <n v="104"/>
    <x v="3"/>
    <s v="Ron Howard"/>
    <s v="Imagine Entertainment"/>
    <x v="0"/>
    <s v="English"/>
    <s v="PG"/>
    <n v="123000000"/>
    <n v="345100000"/>
    <n v="3"/>
    <n v="1"/>
  </r>
  <r>
    <n v="364"/>
    <s v="Meet the Parents"/>
    <d v="2000-10-06T00:00:00"/>
    <n v="108"/>
    <x v="3"/>
    <s v="Jay Roach"/>
    <s v="Tribeca Productions"/>
    <x v="0"/>
    <s v="English"/>
    <n v="12"/>
    <n v="55000000"/>
    <n v="330400000"/>
    <n v="1"/>
    <n v="0"/>
  </r>
  <r>
    <n v="365"/>
    <s v="What Lies Beneath"/>
    <d v="2000-07-21T00:00:00"/>
    <n v="130"/>
    <x v="8"/>
    <s v="Robert Zemeckis"/>
    <s v="ImageMovers"/>
    <x v="0"/>
    <s v="English"/>
    <n v="15"/>
    <n v="100000000"/>
    <n v="291400000"/>
    <n v="0"/>
    <n v="0"/>
  </r>
  <r>
    <n v="366"/>
    <s v="Toy Story 2"/>
    <d v="1999-11-24T00:00:00"/>
    <n v="95"/>
    <x v="7"/>
    <s v="John Lasseter"/>
    <s v="Pixar Animation Studios"/>
    <x v="0"/>
    <s v="English"/>
    <s v="U"/>
    <n v="90000000"/>
    <n v="497400000"/>
    <n v="1"/>
    <n v="0"/>
  </r>
  <r>
    <n v="367"/>
    <s v="Tarzan"/>
    <d v="1999-06-16T00:00:00"/>
    <n v="88"/>
    <x v="7"/>
    <s v="Kevin Lima"/>
    <s v="Walt Disney Pictures"/>
    <x v="0"/>
    <s v="English"/>
    <s v="U"/>
    <n v="130000000"/>
    <n v="448200000"/>
    <n v="1"/>
    <n v="1"/>
  </r>
  <r>
    <n v="368"/>
    <s v="The Mummy"/>
    <d v="1999-05-07T00:00:00"/>
    <n v="125"/>
    <x v="0"/>
    <s v="Stephen Sommers"/>
    <s v="Alphaville Films"/>
    <x v="0"/>
    <s v="English"/>
    <n v="12"/>
    <n v="80000000"/>
    <n v="415900000"/>
    <n v="1"/>
    <n v="0"/>
  </r>
  <r>
    <n v="369"/>
    <s v="Notting Hill"/>
    <d v="1999-05-21T00:00:00"/>
    <n v="124"/>
    <x v="22"/>
    <s v="Roger Michell"/>
    <s v="Polygram Filmed Entertainment"/>
    <x v="2"/>
    <s v="English"/>
    <n v="15"/>
    <n v="43000000"/>
    <n v="363889678"/>
    <n v="0"/>
    <n v="0"/>
  </r>
  <r>
    <n v="370"/>
    <s v="Austin Powers: The Spy Who Shagged Me"/>
    <d v="1999-06-11T00:00:00"/>
    <n v="96"/>
    <x v="3"/>
    <s v="Jay Roach"/>
    <s v="Eric's Boy"/>
    <x v="0"/>
    <s v="English"/>
    <n v="12"/>
    <n v="33000000"/>
    <n v="312000000"/>
    <n v="1"/>
    <n v="0"/>
  </r>
  <r>
    <n v="371"/>
    <s v="Godzilla"/>
    <d v="1998-05-20T00:00:00"/>
    <n v="139"/>
    <x v="5"/>
    <s v="Roland Emmerich"/>
    <s v="Centropolis Entertainment"/>
    <x v="0"/>
    <s v="English"/>
    <s v="PG"/>
    <n v="130000000"/>
    <n v="379000000"/>
    <n v="0"/>
    <n v="0"/>
  </r>
  <r>
    <n v="372"/>
    <s v="There's Something About Mary"/>
    <d v="1998-07-15T00:00:00"/>
    <n v="119"/>
    <x v="3"/>
    <s v="Peter Farrelly"/>
    <s v="20th Century Fox"/>
    <x v="0"/>
    <s v="English"/>
    <n v="15"/>
    <n v="23000000"/>
    <n v="369900000"/>
    <n v="0"/>
    <n v="0"/>
  </r>
  <r>
    <n v="373"/>
    <s v="A Bug's Life"/>
    <d v="1998-11-25T00:00:00"/>
    <n v="95"/>
    <x v="7"/>
    <s v="John Lasseter"/>
    <s v="Pixar Animation Studios"/>
    <x v="0"/>
    <s v="English"/>
    <s v="U"/>
    <n v="120000000"/>
    <n v="363300000"/>
    <n v="1"/>
    <n v="0"/>
  </r>
  <r>
    <n v="374"/>
    <s v="Mulan"/>
    <d v="1998-06-19T00:00:00"/>
    <n v="87"/>
    <x v="7"/>
    <s v="Barry Cook"/>
    <s v="Walt Disney Pictures"/>
    <x v="0"/>
    <s v="English"/>
    <s v="U"/>
    <n v="90000000"/>
    <n v="304300000"/>
    <n v="1"/>
    <n v="0"/>
  </r>
  <r>
    <n v="375"/>
    <s v="Dr. Dolittle"/>
    <d v="1998-06-26T00:00:00"/>
    <n v="85"/>
    <x v="3"/>
    <s v="Betty Thomas"/>
    <s v="Davis Entertainment"/>
    <x v="0"/>
    <s v="English"/>
    <s v="PG"/>
    <n v="70500000"/>
    <n v="294400000"/>
    <n v="0"/>
    <n v="0"/>
  </r>
  <r>
    <n v="376"/>
    <s v="Shakespeare in Love"/>
    <d v="1998-12-03T00:00:00"/>
    <n v="123"/>
    <x v="22"/>
    <s v="John Madden"/>
    <s v="The Bedford Falls Company"/>
    <x v="2"/>
    <s v="English"/>
    <n v="15"/>
    <n v="25000000"/>
    <n v="289300000"/>
    <n v="13"/>
    <n v="7"/>
  </r>
  <r>
    <n v="377"/>
    <s v="The Lost World: Jurassic Park"/>
    <d v="1997-05-23T00:00:00"/>
    <n v="129"/>
    <x v="0"/>
    <s v="Steven Spielberg"/>
    <s v="Amblin Entertainment"/>
    <x v="0"/>
    <s v="English"/>
    <s v="PG"/>
    <n v="73000000"/>
    <n v="618600000"/>
    <n v="1"/>
    <n v="0"/>
  </r>
  <r>
    <n v="378"/>
    <s v="Air Force One"/>
    <d v="1997-07-25T00:00:00"/>
    <n v="124"/>
    <x v="9"/>
    <s v="Wolfgang Peterson"/>
    <s v="Touchstone Pictures"/>
    <x v="0"/>
    <s v="English"/>
    <n v="15"/>
    <n v="85000000"/>
    <n v="315100000"/>
    <n v="2"/>
    <n v="0"/>
  </r>
  <r>
    <n v="380"/>
    <s v="Liar Liar"/>
    <d v="1997-03-21T00:00:00"/>
    <n v="88"/>
    <x v="3"/>
    <s v="Tom Shadyac"/>
    <s v="Imagine Entertainment"/>
    <x v="0"/>
    <s v="English"/>
    <n v="12"/>
    <n v="45000000"/>
    <n v="302700000"/>
    <n v="0"/>
    <n v="0"/>
  </r>
  <r>
    <n v="381"/>
    <s v="My Best Friend's Wedding"/>
    <d v="1997-06-20T00:00:00"/>
    <n v="104"/>
    <x v="22"/>
    <s v="P. J. Hogan"/>
    <s v="Zucker Brothers Productions"/>
    <x v="0"/>
    <s v="English"/>
    <n v="12"/>
    <n v="38000000"/>
    <n v="299300000"/>
    <n v="1"/>
    <n v="0"/>
  </r>
  <r>
    <n v="382"/>
    <s v="The Full Monty"/>
    <d v="1997-08-29T00:00:00"/>
    <n v="91"/>
    <x v="3"/>
    <s v="Peter Cattaneo"/>
    <s v="Channel Four Films"/>
    <x v="2"/>
    <s v="English"/>
    <n v="15"/>
    <n v="3500000"/>
    <n v="258000000"/>
    <n v="4"/>
    <n v="1"/>
  </r>
  <r>
    <n v="383"/>
    <s v="Twister"/>
    <d v="1996-05-17T00:00:00"/>
    <n v="113"/>
    <x v="20"/>
    <s v="Jan de Bont"/>
    <s v="Amblin Entertainment"/>
    <x v="0"/>
    <s v="English"/>
    <s v="PG"/>
    <n v="92000000"/>
    <n v="494400000"/>
    <n v="2"/>
    <n v="0"/>
  </r>
  <r>
    <n v="384"/>
    <s v="The Hunchback of Notre Dame"/>
    <d v="1996-06-21T00:00:00"/>
    <n v="91"/>
    <x v="7"/>
    <s v="Gary Trousdale"/>
    <s v="Walt Disney Pictures"/>
    <x v="0"/>
    <s v="English"/>
    <s v="U"/>
    <n v="100000000"/>
    <n v="325300000"/>
    <n v="1"/>
    <n v="0"/>
  </r>
  <r>
    <n v="385"/>
    <s v="101 Dalmatians"/>
    <d v="1996-11-27T00:00:00"/>
    <n v="103"/>
    <x v="23"/>
    <s v="Stephen Herek"/>
    <s v="Walt Disney Pictures"/>
    <x v="0"/>
    <s v="English"/>
    <s v="U"/>
    <n v="75000000"/>
    <n v="320600000"/>
    <n v="0"/>
    <n v="0"/>
  </r>
  <r>
    <n v="386"/>
    <s v="Ransom"/>
    <d v="1996-11-08T00:00:00"/>
    <n v="121"/>
    <x v="9"/>
    <s v="Ron Howard"/>
    <s v="Touchstone Pictures"/>
    <x v="0"/>
    <s v="English"/>
    <n v="15"/>
    <n v="80000000"/>
    <n v="309500000"/>
    <n v="0"/>
    <n v="0"/>
  </r>
  <r>
    <n v="387"/>
    <s v="The Nutty Professor"/>
    <d v="1996-06-28T00:00:00"/>
    <n v="95"/>
    <x v="3"/>
    <s v="Tom Shadyac"/>
    <s v="Imagine Entertainment"/>
    <x v="0"/>
    <s v="English"/>
    <n v="12"/>
    <n v="54000000"/>
    <n v="274000000"/>
    <n v="1"/>
    <n v="1"/>
  </r>
  <r>
    <n v="388"/>
    <s v="Jerry Maguire"/>
    <d v="1996-12-13T00:00:00"/>
    <n v="139"/>
    <x v="13"/>
    <s v="Cameron Crowe"/>
    <s v="Gracie Films"/>
    <x v="0"/>
    <s v="English"/>
    <n v="15"/>
    <n v="50000000"/>
    <n v="273600000"/>
    <n v="5"/>
    <n v="1"/>
  </r>
  <r>
    <n v="389"/>
    <s v="Eraser"/>
    <d v="1996-06-21T00:00:00"/>
    <n v="114"/>
    <x v="1"/>
    <s v="Chuck Russell"/>
    <s v="Kopelson Entertainment"/>
    <x v="0"/>
    <s v="English"/>
    <n v="15"/>
    <n v="100000000"/>
    <n v="242300000"/>
    <n v="1"/>
    <n v="0"/>
  </r>
  <r>
    <n v="390"/>
    <s v="Toy Story"/>
    <d v="1995-11-22T00:00:00"/>
    <n v="81"/>
    <x v="7"/>
    <s v="John Lasseter"/>
    <s v="Pixar Animation Studios"/>
    <x v="0"/>
    <s v="English"/>
    <s v="PG"/>
    <n v="30000000"/>
    <n v="373600000"/>
    <n v="3"/>
    <n v="0"/>
  </r>
  <r>
    <n v="391"/>
    <s v="Pocahontas"/>
    <d v="1995-06-23T00:00:00"/>
    <n v="82"/>
    <x v="7"/>
    <s v="Mike Gabriel"/>
    <s v="Walt Disney Pictures"/>
    <x v="0"/>
    <s v="English"/>
    <s v="U"/>
    <n v="55000000"/>
    <n v="346100000"/>
    <n v="2"/>
    <n v="2"/>
  </r>
  <r>
    <n v="392"/>
    <s v="Batman Forever"/>
    <d v="1995-06-16T00:00:00"/>
    <n v="122"/>
    <x v="1"/>
    <s v="Joel Schumacher"/>
    <s v="Polygram Filmed Entertainment"/>
    <x v="0"/>
    <s v="English"/>
    <n v="12"/>
    <n v="100000000"/>
    <n v="336500000"/>
    <n v="3"/>
    <n v="0"/>
  </r>
  <r>
    <n v="393"/>
    <s v="Casper"/>
    <d v="1995-05-26T00:00:00"/>
    <n v="101"/>
    <x v="3"/>
    <s v="Brad Silberling"/>
    <s v="Amblin Entertainment"/>
    <x v="0"/>
    <s v="English"/>
    <s v="PG"/>
    <n v="55000000"/>
    <n v="287900000"/>
    <n v="0"/>
    <n v="0"/>
  </r>
  <r>
    <n v="394"/>
    <s v="Jumanji"/>
    <d v="1995-12-15T00:00:00"/>
    <n v="104"/>
    <x v="0"/>
    <s v="Joe Johnston"/>
    <s v="Interscope Communications"/>
    <x v="0"/>
    <s v="English"/>
    <s v="PG"/>
    <n v="65000000"/>
    <n v="262800000"/>
    <n v="0"/>
    <n v="0"/>
  </r>
  <r>
    <n v="395"/>
    <s v="The Lion King"/>
    <d v="1994-06-15T00:00:00"/>
    <n v="88"/>
    <x v="7"/>
    <s v="Rob Minkoff"/>
    <s v="Walt Disney Pictures"/>
    <x v="0"/>
    <s v="English"/>
    <s v="U"/>
    <n v="45000000"/>
    <n v="968500000"/>
    <n v="4"/>
    <n v="2"/>
  </r>
  <r>
    <n v="396"/>
    <s v="The Mask"/>
    <d v="1994-07-29T00:00:00"/>
    <n v="101"/>
    <x v="3"/>
    <s v="Chuck Russell"/>
    <s v="Dark Horse Entertainment"/>
    <x v="0"/>
    <s v="English"/>
    <s v="PG"/>
    <n v="23000000"/>
    <n v="351600000"/>
    <n v="1"/>
    <n v="0"/>
  </r>
  <r>
    <n v="397"/>
    <s v="Speed"/>
    <d v="1994-06-10T00:00:00"/>
    <n v="115"/>
    <x v="1"/>
    <s v="Jan de Bont"/>
    <s v="Mark Gordon Productions"/>
    <x v="0"/>
    <s v="English"/>
    <n v="15"/>
    <n v="30000000"/>
    <n v="350400000"/>
    <n v="3"/>
    <n v="2"/>
  </r>
  <r>
    <n v="398"/>
    <s v="The Flintstones"/>
    <d v="1994-05-27T00:00:00"/>
    <n v="91"/>
    <x v="3"/>
    <s v="Brian Levant"/>
    <s v="Amblin Entertainment"/>
    <x v="0"/>
    <s v="English"/>
    <s v="U"/>
    <n v="46000000"/>
    <n v="341600000"/>
    <n v="0"/>
    <n v="0"/>
  </r>
  <r>
    <n v="399"/>
    <s v="Dumb and Dumber"/>
    <d v="1994-12-16T00:00:00"/>
    <n v="107"/>
    <x v="3"/>
    <s v="Peter Farrelly"/>
    <s v="Motion Picture Corporation of America"/>
    <x v="0"/>
    <s v="English"/>
    <n v="12"/>
    <n v="17000000"/>
    <n v="247000000"/>
    <n v="0"/>
    <n v="0"/>
  </r>
  <r>
    <n v="400"/>
    <s v="Donnie Brasco"/>
    <d v="1997-02-28T00:00:00"/>
    <n v="126"/>
    <x v="11"/>
    <s v="Mike Newell"/>
    <s v="Channel Four Films"/>
    <x v="0"/>
    <s v="English"/>
    <n v="18"/>
    <n v="35000000"/>
    <n v="124900000"/>
    <n v="1"/>
    <n v="0"/>
  </r>
  <r>
    <n v="401"/>
    <s v="Interview with the Vampire: The Vampire Chronicles"/>
    <d v="1994-11-11T00:00:00"/>
    <n v="122"/>
    <x v="8"/>
    <s v="Neil Jordan"/>
    <s v="Geffen Pictures"/>
    <x v="0"/>
    <s v="English"/>
    <n v="18"/>
    <n v="60000000"/>
    <n v="223700000"/>
    <n v="2"/>
    <n v="0"/>
  </r>
  <r>
    <n v="403"/>
    <s v="Mrs. Doubtfire"/>
    <d v="1993-11-24T00:00:00"/>
    <n v="125"/>
    <x v="3"/>
    <s v="Chris Columbus"/>
    <s v="Blue Wolf Productions"/>
    <x v="0"/>
    <s v="English"/>
    <n v="12"/>
    <n v="25000000"/>
    <n v="441300000"/>
    <n v="1"/>
    <n v="1"/>
  </r>
  <r>
    <n v="404"/>
    <s v="The Firm"/>
    <d v="1993-06-30T00:00:00"/>
    <n v="154"/>
    <x v="9"/>
    <s v="Sydney Pollack"/>
    <s v="Davis Entertainment"/>
    <x v="0"/>
    <s v="English"/>
    <n v="15"/>
    <n v="42000000"/>
    <n v="270248367"/>
    <n v="2"/>
    <n v="0"/>
  </r>
  <r>
    <n v="405"/>
    <s v="Indecent Proposal"/>
    <d v="1993-04-07T00:00:00"/>
    <n v="118"/>
    <x v="13"/>
    <s v="Adrian Lyne"/>
    <s v="Paramount Pictures"/>
    <x v="0"/>
    <s v="English"/>
    <n v="15"/>
    <n v="38000000"/>
    <n v="266600000"/>
    <n v="0"/>
    <n v="0"/>
  </r>
  <r>
    <n v="406"/>
    <s v="Sleepless in Seattle"/>
    <d v="1993-06-25T00:00:00"/>
    <n v="105"/>
    <x v="2"/>
    <s v="Nora Ephron"/>
    <s v="TriStar Pictures"/>
    <x v="0"/>
    <s v="English"/>
    <s v="PG"/>
    <n v="21000000"/>
    <n v="227800000"/>
    <n v="2"/>
    <n v="0"/>
  </r>
  <r>
    <n v="407"/>
    <s v="Philadelphia"/>
    <d v="1993-12-22T00:00:00"/>
    <n v="126"/>
    <x v="13"/>
    <s v="Jonathan Demme"/>
    <s v="TriStar Pictures"/>
    <x v="0"/>
    <s v="English"/>
    <n v="12"/>
    <n v="26000000"/>
    <n v="206700000"/>
    <n v="5"/>
    <n v="2"/>
  </r>
  <r>
    <n v="408"/>
    <s v="The Pelican Brief"/>
    <d v="1993-12-17T00:00:00"/>
    <n v="141"/>
    <x v="9"/>
    <s v="Alan J. Pakula"/>
    <s v="Warner Bros. Pictures"/>
    <x v="0"/>
    <s v="English"/>
    <n v="12"/>
    <n v="45000000"/>
    <n v="195300000"/>
    <n v="0"/>
    <n v="0"/>
  </r>
  <r>
    <n v="409"/>
    <s v="Aladdin"/>
    <d v="1992-11-25T00:00:00"/>
    <n v="90"/>
    <x v="7"/>
    <s v="Ron Clements"/>
    <s v="Walt Disney Pictures"/>
    <x v="0"/>
    <s v="English"/>
    <s v="U"/>
    <n v="28000000"/>
    <n v="504100000"/>
    <n v="5"/>
    <n v="2"/>
  </r>
  <r>
    <n v="410"/>
    <s v="The Bodyguard"/>
    <d v="1992-11-25T00:00:00"/>
    <n v="129"/>
    <x v="9"/>
    <s v="Mick Jackson"/>
    <s v="Tig Productions"/>
    <x v="0"/>
    <s v="English"/>
    <n v="15"/>
    <n v="25000000"/>
    <n v="411000000"/>
    <n v="2"/>
    <n v="0"/>
  </r>
  <r>
    <n v="411"/>
    <s v="Home Alone 2: Lost in New York"/>
    <d v="1992-11-20T00:00:00"/>
    <n v="120"/>
    <x v="23"/>
    <s v="Chris Columbus"/>
    <s v="Hughes Entertainment"/>
    <x v="0"/>
    <s v="English"/>
    <s v="PG"/>
    <n v="20000000"/>
    <n v="359000000"/>
    <n v="0"/>
    <n v="0"/>
  </r>
  <r>
    <n v="412"/>
    <s v="Basic Instinct"/>
    <d v="1992-05-08T00:00:00"/>
    <n v="128"/>
    <x v="9"/>
    <s v="Paul Verhoeven"/>
    <s v="Carolco Pictures"/>
    <x v="0"/>
    <s v="English"/>
    <n v="18"/>
    <n v="49000000"/>
    <n v="352900000"/>
    <n v="2"/>
    <n v="0"/>
  </r>
  <r>
    <n v="413"/>
    <s v="Batman Returns"/>
    <d v="1992-06-19T00:00:00"/>
    <n v="126"/>
    <x v="1"/>
    <s v="Tim Burton"/>
    <s v="Polygram Filmed Entertainment"/>
    <x v="0"/>
    <s v="English"/>
    <s v="PG"/>
    <n v="80000000"/>
    <n v="266800000"/>
    <n v="2"/>
    <n v="0"/>
  </r>
  <r>
    <n v="414"/>
    <s v="A Few Good Men"/>
    <d v="1992-12-11T00:00:00"/>
    <n v="138"/>
    <x v="13"/>
    <s v="Rob Reiner"/>
    <s v="Castle Rock Entertainment"/>
    <x v="0"/>
    <s v="English"/>
    <n v="15"/>
    <n v="40000000"/>
    <n v="243200000"/>
    <n v="4"/>
    <n v="0"/>
  </r>
  <r>
    <n v="415"/>
    <s v="Sister Act"/>
    <d v="1992-05-29T00:00:00"/>
    <n v="100"/>
    <x v="3"/>
    <s v="Emile Ardolino"/>
    <s v="Touchstone Pictures"/>
    <x v="0"/>
    <s v="English"/>
    <s v="PG"/>
    <n v="31000000"/>
    <n v="231600000"/>
    <n v="0"/>
    <n v="0"/>
  </r>
  <r>
    <n v="416"/>
    <s v="Bram Stoker's Dracula"/>
    <d v="1992-11-13T00:00:00"/>
    <n v="128"/>
    <x v="8"/>
    <s v="Francis Ford Coppola"/>
    <s v="Columbia Pictures"/>
    <x v="0"/>
    <s v="English"/>
    <n v="18"/>
    <n v="40000000"/>
    <n v="215900000"/>
    <n v="4"/>
    <n v="3"/>
  </r>
  <r>
    <n v="417"/>
    <s v="Wayne's World"/>
    <d v="1992-02-14T00:00:00"/>
    <n v="95"/>
    <x v="3"/>
    <s v="Penelope Spheeris"/>
    <s v="Paramount Pictures"/>
    <x v="0"/>
    <s v="English"/>
    <s v="PG"/>
    <n v="20000000"/>
    <n v="183100000"/>
    <n v="0"/>
    <n v="0"/>
  </r>
  <r>
    <n v="418"/>
    <s v="Beauty and the Beast"/>
    <d v="1991-11-22T00:00:00"/>
    <n v="84"/>
    <x v="7"/>
    <s v="Gary Trousdale"/>
    <s v="Walt Disney Pictures"/>
    <x v="0"/>
    <s v="English"/>
    <s v="U"/>
    <n v="25000000"/>
    <n v="425000000"/>
    <n v="6"/>
    <n v="2"/>
  </r>
  <r>
    <n v="419"/>
    <s v="Hook"/>
    <d v="1991-12-11T00:00:00"/>
    <n v="144"/>
    <x v="0"/>
    <s v="Steven Spielberg"/>
    <s v="Amblin Entertainment"/>
    <x v="0"/>
    <s v="English"/>
    <s v="U"/>
    <n v="70000000"/>
    <n v="300900000"/>
    <n v="5"/>
    <n v="0"/>
  </r>
  <r>
    <n v="420"/>
    <s v="The Silence of the Lambs"/>
    <d v="1991-02-14T00:00:00"/>
    <n v="118"/>
    <x v="9"/>
    <s v="Jonathan Demme"/>
    <s v="Strong Heart/Demme Production"/>
    <x v="0"/>
    <s v="English"/>
    <n v="18"/>
    <n v="19000000"/>
    <n v="272700000"/>
    <n v="7"/>
    <n v="5"/>
  </r>
  <r>
    <n v="421"/>
    <s v="JFK"/>
    <d v="1991-12-20T00:00:00"/>
    <n v="188"/>
    <x v="9"/>
    <s v="Oliver Stone"/>
    <s v="Regency Enterprises"/>
    <x v="0"/>
    <s v="English"/>
    <n v="15"/>
    <n v="40000000"/>
    <n v="205400000"/>
    <n v="8"/>
    <n v="2"/>
  </r>
  <r>
    <n v="422"/>
    <s v="The Addams Family"/>
    <d v="1991-11-22T00:00:00"/>
    <n v="99"/>
    <x v="3"/>
    <s v="Barry Sonnenfeld"/>
    <s v="Orion Pictures"/>
    <x v="0"/>
    <s v="English"/>
    <s v="PG"/>
    <n v="30000000"/>
    <n v="191500000"/>
    <n v="1"/>
    <n v="0"/>
  </r>
  <r>
    <n v="423"/>
    <s v="Cape Fear"/>
    <d v="1991-11-13T00:00:00"/>
    <n v="128"/>
    <x v="9"/>
    <s v="Martin Scorsese"/>
    <s v="Amblin Entertainment"/>
    <x v="0"/>
    <s v="English"/>
    <n v="18"/>
    <n v="35000000"/>
    <n v="182300000"/>
    <n v="2"/>
    <n v="0"/>
  </r>
  <r>
    <n v="424"/>
    <s v="Hot Shots!"/>
    <d v="1991-07-31T00:00:00"/>
    <n v="84"/>
    <x v="3"/>
    <s v="Jim Abrahams"/>
    <s v="20th Century Fox"/>
    <x v="0"/>
    <s v="English"/>
    <n v="12"/>
    <n v="26000000"/>
    <n v="181100000"/>
    <n v="0"/>
    <n v="0"/>
  </r>
  <r>
    <n v="425"/>
    <s v="City Slickers"/>
    <d v="1991-06-07T00:00:00"/>
    <n v="112"/>
    <x v="3"/>
    <s v="Ron Underwood"/>
    <s v="Castle Rock Entertainment"/>
    <x v="0"/>
    <s v="English"/>
    <n v="12"/>
    <n v="26000000"/>
    <n v="179033791"/>
    <n v="1"/>
    <n v="1"/>
  </r>
  <r>
    <n v="426"/>
    <s v="Ghost"/>
    <d v="1990-07-13T00:00:00"/>
    <n v="127"/>
    <x v="2"/>
    <s v="Jerry Zucker"/>
    <s v="Paramount Pictures"/>
    <x v="0"/>
    <s v="English"/>
    <n v="12"/>
    <n v="22000000"/>
    <n v="505700000"/>
    <n v="5"/>
    <n v="2"/>
  </r>
  <r>
    <n v="427"/>
    <s v="Home Alone"/>
    <d v="1990-11-16T00:00:00"/>
    <n v="102"/>
    <x v="3"/>
    <s v="Chris Columbus"/>
    <s v="Hughes Entertainment"/>
    <x v="0"/>
    <s v="English"/>
    <s v="PG"/>
    <n v="18000000"/>
    <n v="476700000"/>
    <n v="2"/>
    <n v="0"/>
  </r>
  <r>
    <n v="428"/>
    <s v="Pretty Woman"/>
    <d v="1990-03-23T00:00:00"/>
    <n v="119"/>
    <x v="2"/>
    <s v="Garry Marshall"/>
    <s v="Touchstone Pictures"/>
    <x v="0"/>
    <s v="English"/>
    <n v="15"/>
    <n v="14000000"/>
    <n v="463400000"/>
    <n v="1"/>
    <n v="0"/>
  </r>
  <r>
    <n v="430"/>
    <s v="Teenage Mutant Ninja Turtles"/>
    <d v="1990-03-30T00:00:00"/>
    <n v="93"/>
    <x v="1"/>
    <s v="Steve Barron"/>
    <s v="Golden Harvest"/>
    <x v="0"/>
    <s v="English"/>
    <s v="PG"/>
    <n v="13500000"/>
    <n v="201900000"/>
    <n v="0"/>
    <n v="0"/>
  </r>
  <r>
    <n v="431"/>
    <s v="Batman"/>
    <d v="1989-06-23T00:00:00"/>
    <n v="126"/>
    <x v="1"/>
    <s v="Tim Burton"/>
    <s v="Polygram Filmed Entertainment"/>
    <x v="0"/>
    <s v="English"/>
    <n v="12"/>
    <n v="35000000"/>
    <n v="411300000"/>
    <n v="1"/>
    <n v="1"/>
  </r>
  <r>
    <n v="432"/>
    <s v="Look Who's Talking"/>
    <d v="1989-10-13T00:00:00"/>
    <n v="96"/>
    <x v="3"/>
    <s v="Amy Heckerling"/>
    <s v="TriStar Pictures"/>
    <x v="0"/>
    <s v="English"/>
    <n v="12"/>
    <n v="7500000"/>
    <n v="297000000"/>
    <n v="0"/>
    <n v="0"/>
  </r>
  <r>
    <n v="433"/>
    <s v="Dead Poets Society"/>
    <d v="1989-06-02T00:00:00"/>
    <n v="128"/>
    <x v="13"/>
    <s v="Peter Weir"/>
    <s v="Touchstone Pictures"/>
    <x v="0"/>
    <s v="English"/>
    <s v="PG"/>
    <n v="16400000"/>
    <n v="235800000"/>
    <n v="4"/>
    <n v="1"/>
  </r>
  <r>
    <n v="434"/>
    <s v="Honey, I Shrunk the Kids"/>
    <d v="1989-06-23T00:00:00"/>
    <n v="94"/>
    <x v="0"/>
    <s v="Joe Johnston"/>
    <s v="Walt Disney Pictures"/>
    <x v="0"/>
    <s v="English"/>
    <s v="U"/>
    <n v="18000000"/>
    <n v="222700000"/>
    <n v="0"/>
    <n v="0"/>
  </r>
  <r>
    <n v="435"/>
    <s v="Ghostbusters II"/>
    <d v="1989-06-16T00:00:00"/>
    <n v="108"/>
    <x v="3"/>
    <s v="Ivan Reitman"/>
    <s v="Columbia Pictures"/>
    <x v="0"/>
    <s v="English"/>
    <s v="PG"/>
    <n v="37000000"/>
    <n v="215400000"/>
    <n v="0"/>
    <n v="0"/>
  </r>
  <r>
    <n v="436"/>
    <s v="The Little Mermaid"/>
    <d v="1989-11-17T00:00:00"/>
    <n v="82"/>
    <x v="7"/>
    <s v="Ron Clements"/>
    <s v="Walt Disney Pictures"/>
    <x v="0"/>
    <s v="English"/>
    <s v="U"/>
    <n v="40000000"/>
    <n v="211300000"/>
    <n v="3"/>
    <n v="2"/>
  </r>
  <r>
    <n v="437"/>
    <s v="Born on the Fourth of July"/>
    <d v="1989-12-20T00:00:00"/>
    <n v="145"/>
    <x v="12"/>
    <s v="Oliver Stone"/>
    <s v="Universal Pictures"/>
    <x v="0"/>
    <s v="English"/>
    <n v="18"/>
    <n v="14000000"/>
    <n v="161000000"/>
    <n v="8"/>
    <n v="2"/>
  </r>
  <r>
    <n v="438"/>
    <s v="Rain Man"/>
    <d v="1988-12-16T00:00:00"/>
    <n v="133"/>
    <x v="13"/>
    <s v="Barry Levinson"/>
    <s v="United Artists"/>
    <x v="0"/>
    <s v="English"/>
    <n v="15"/>
    <n v="25000000"/>
    <n v="354800000"/>
    <n v="8"/>
    <n v="4"/>
  </r>
  <r>
    <n v="439"/>
    <s v="Coming to America"/>
    <d v="1988-06-29T00:00:00"/>
    <n v="117"/>
    <x v="3"/>
    <s v="John Landis"/>
    <s v="Eddie Murphy Productions"/>
    <x v="0"/>
    <s v="English"/>
    <n v="15"/>
    <n v="39000000"/>
    <n v="288752301"/>
    <n v="2"/>
    <n v="0"/>
  </r>
  <r>
    <n v="440"/>
    <s v="Big"/>
    <d v="1988-12-03T00:00:00"/>
    <n v="104"/>
    <x v="3"/>
    <s v="Penny Marshall"/>
    <s v="Gracie Films"/>
    <x v="0"/>
    <s v="English"/>
    <n v="12"/>
    <n v="18000000"/>
    <n v="151700000"/>
    <n v="2"/>
    <n v="0"/>
  </r>
  <r>
    <n v="441"/>
    <s v="Crocodile Dundee II"/>
    <d v="1988-05-25T00:00:00"/>
    <n v="112"/>
    <x v="0"/>
    <s v="John Cornell"/>
    <s v="Paramount Pictures"/>
    <x v="9"/>
    <s v="English"/>
    <s v="PG"/>
    <n v="14000000"/>
    <n v="239600000"/>
    <n v="0"/>
    <n v="0"/>
  </r>
  <r>
    <n v="442"/>
    <s v="The Naked Gun: From the Files of Police Squad!"/>
    <d v="1988-12-02T00:00:00"/>
    <n v="85"/>
    <x v="3"/>
    <s v="David Zucker"/>
    <s v="Paramount Pictures"/>
    <x v="0"/>
    <s v="English"/>
    <n v="15"/>
    <n v="12000000"/>
    <n v="78800000"/>
    <n v="0"/>
    <n v="0"/>
  </r>
  <r>
    <n v="443"/>
    <s v="Cocktail"/>
    <d v="1988-07-29T00:00:00"/>
    <n v="103"/>
    <x v="2"/>
    <s v="Roger Donaldson"/>
    <s v="Touchstone Pictures"/>
    <x v="0"/>
    <s v="English"/>
    <n v="15"/>
    <n v="20000000"/>
    <n v="171500000"/>
    <n v="0"/>
    <n v="0"/>
  </r>
  <r>
    <n v="444"/>
    <s v="Beetlejuice"/>
    <d v="1988-03-30T00:00:00"/>
    <n v="92"/>
    <x v="3"/>
    <s v="Tim Burton"/>
    <s v="Geffen Pictures"/>
    <x v="0"/>
    <s v="English"/>
    <n v="15"/>
    <n v="15000000"/>
    <n v="73700000"/>
    <n v="1"/>
    <n v="1"/>
  </r>
  <r>
    <n v="445"/>
    <s v="Three Men and a Baby"/>
    <d v="1987-11-25T00:00:00"/>
    <n v="104"/>
    <x v="3"/>
    <s v="Leonard Nimoy"/>
    <s v="Touchstone Pictures"/>
    <x v="0"/>
    <s v="English"/>
    <s v="PG"/>
    <n v="16000000"/>
    <n v="168800000"/>
    <n v="0"/>
    <n v="0"/>
  </r>
  <r>
    <n v="446"/>
    <s v="Fatal Attraction"/>
    <d v="1987-09-18T00:00:00"/>
    <n v="119"/>
    <x v="9"/>
    <s v="Adrian Lyne"/>
    <s v="Paramount Pictures"/>
    <x v="0"/>
    <s v="English"/>
    <n v="18"/>
    <n v="14000000"/>
    <n v="320100000"/>
    <n v="6"/>
    <n v="0"/>
  </r>
  <r>
    <n v="447"/>
    <s v="Beverly Hills Cop II"/>
    <d v="1987-05-20T00:00:00"/>
    <n v="103"/>
    <x v="1"/>
    <s v="Tony Scott"/>
    <s v="Paramount Pictures"/>
    <x v="0"/>
    <s v="English"/>
    <n v="15"/>
    <n v="20000000"/>
    <n v="300000000"/>
    <n v="1"/>
    <n v="0"/>
  </r>
  <r>
    <n v="448"/>
    <s v="Good Morning, Vietnam"/>
    <d v="1987-12-23T00:00:00"/>
    <n v="120"/>
    <x v="3"/>
    <s v="Barry Levinson"/>
    <s v="Touchstone Pictures"/>
    <x v="0"/>
    <s v="English"/>
    <n v="15"/>
    <n v="13000000"/>
    <n v="123900000"/>
    <n v="1"/>
    <n v="0"/>
  </r>
  <r>
    <n v="449"/>
    <s v="Moonstruck"/>
    <d v="1987-12-18T00:00:00"/>
    <n v="102"/>
    <x v="2"/>
    <s v="Norman Jewison"/>
    <s v="Metro-Goldwyn-Mayer"/>
    <x v="0"/>
    <s v="English"/>
    <s v="PG"/>
    <n v="15000000"/>
    <n v="91640528"/>
    <n v="6"/>
    <n v="3"/>
  </r>
  <r>
    <n v="450"/>
    <s v="The Secret of My Success"/>
    <d v="1987-04-10T00:00:00"/>
    <n v="111"/>
    <x v="3"/>
    <s v="Herbert Ross"/>
    <s v="Rastar"/>
    <x v="0"/>
    <s v="English"/>
    <s v="PG"/>
    <n v="18000000"/>
    <n v="110996879"/>
    <n v="0"/>
    <n v="0"/>
  </r>
  <r>
    <n v="451"/>
    <s v="Stakeout"/>
    <d v="1987-08-05T00:00:00"/>
    <n v="117"/>
    <x v="3"/>
    <s v="John Badham"/>
    <s v="Touchstone Pictures"/>
    <x v="0"/>
    <s v="English"/>
    <n v="15"/>
    <n v="14500000"/>
    <n v="65673233"/>
    <n v="0"/>
    <n v="0"/>
  </r>
  <r>
    <n v="452"/>
    <s v="The Witches of Eastwick"/>
    <d v="1987-06-12T00:00:00"/>
    <n v="118"/>
    <x v="3"/>
    <s v="George Miller"/>
    <s v="Kennedy Miller"/>
    <x v="0"/>
    <s v="English"/>
    <n v="18"/>
    <n v="22000000"/>
    <n v="63800000"/>
    <n v="2"/>
    <n v="0"/>
  </r>
  <r>
    <n v="453"/>
    <s v="Top Gun"/>
    <d v="1986-05-16T00:00:00"/>
    <n v="110"/>
    <x v="1"/>
    <s v="Tony Scott"/>
    <s v="Paramount Pictures"/>
    <x v="0"/>
    <s v="English"/>
    <n v="15"/>
    <n v="15000000"/>
    <n v="356800000"/>
    <n v="4"/>
    <n v="1"/>
  </r>
  <r>
    <n v="454"/>
    <s v="Crocodile Dundee"/>
    <d v="1986-09-26T00:00:00"/>
    <n v="98"/>
    <x v="3"/>
    <s v="Peter Faiman"/>
    <s v="Rimfire Films"/>
    <x v="9"/>
    <s v="English"/>
    <n v="15"/>
    <n v="8800000"/>
    <n v="328000000"/>
    <n v="1"/>
    <n v="0"/>
  </r>
  <r>
    <n v="455"/>
    <s v="Platoon"/>
    <d v="1986-12-19T00:00:00"/>
    <n v="120"/>
    <x v="4"/>
    <s v="Oliver Stone"/>
    <s v="Hemdale"/>
    <x v="0"/>
    <s v="English"/>
    <n v="15"/>
    <n v="6000000"/>
    <n v="138500000"/>
    <n v="8"/>
    <n v="4"/>
  </r>
  <r>
    <n v="456"/>
    <s v="The Karate Kid, Part II"/>
    <d v="1986-06-20T00:00:00"/>
    <n v="113"/>
    <x v="13"/>
    <s v="John G. Avildsen"/>
    <s v="Columbia Pictures"/>
    <x v="0"/>
    <s v="English"/>
    <s v="PG"/>
    <n v="13000000"/>
    <n v="115100000"/>
    <n v="1"/>
    <n v="0"/>
  </r>
  <r>
    <n v="458"/>
    <s v="The Golden Child"/>
    <d v="1986-12-12T00:00:00"/>
    <n v="94"/>
    <x v="0"/>
    <s v="Michael Ritchie"/>
    <s v="Eddie Murphy Productions"/>
    <x v="0"/>
    <s v="English"/>
    <s v="PG"/>
    <n v="25000000"/>
    <n v="79800000"/>
    <n v="0"/>
    <n v="0"/>
  </r>
  <r>
    <n v="460"/>
    <s v="Ferris Bueller's Day Off"/>
    <d v="1986-06-11T00:00:00"/>
    <n v="103"/>
    <x v="3"/>
    <s v="John Hughes"/>
    <s v="Paramount Pictures"/>
    <x v="0"/>
    <s v="English"/>
    <n v="15"/>
    <n v="5800000"/>
    <n v="70100000"/>
    <n v="0"/>
    <n v="0"/>
  </r>
  <r>
    <n v="461"/>
    <s v="Rambo: First Blood Part II"/>
    <d v="1985-05-22T00:00:00"/>
    <n v="96"/>
    <x v="1"/>
    <s v="George P. Cosmatos"/>
    <s v="Carolco Pictures"/>
    <x v="0"/>
    <s v="English"/>
    <n v="15"/>
    <n v="25500000"/>
    <n v="300400000"/>
    <n v="1"/>
    <n v="0"/>
  </r>
  <r>
    <n v="462"/>
    <s v="Rocky IV"/>
    <d v="1985-11-27T00:00:00"/>
    <n v="91"/>
    <x v="17"/>
    <s v="Sylvester Stallone"/>
    <s v="United Artists"/>
    <x v="0"/>
    <s v="English"/>
    <s v="PG"/>
    <n v="28000000"/>
    <n v="300400000"/>
    <n v="0"/>
    <n v="0"/>
  </r>
  <r>
    <n v="463"/>
    <s v="The Color Purple"/>
    <d v="1985-12-18T00:00:00"/>
    <n v="153"/>
    <x v="13"/>
    <s v="Steven Spielberg"/>
    <s v="Amblin Entertainment"/>
    <x v="0"/>
    <s v="English"/>
    <n v="15"/>
    <n v="15000000"/>
    <n v="142000000"/>
    <n v="11"/>
    <n v="0"/>
  </r>
  <r>
    <n v="464"/>
    <s v="Out Of Africa"/>
    <d v="1985-12-18T00:00:00"/>
    <n v="161"/>
    <x v="2"/>
    <s v="Sydney Pollack"/>
    <s v="Mirage Studios"/>
    <x v="0"/>
    <s v="English"/>
    <s v="PG"/>
    <n v="28000000"/>
    <n v="128500000"/>
    <n v="11"/>
    <n v="7"/>
  </r>
  <r>
    <n v="465"/>
    <s v="Cocoon"/>
    <d v="1985-06-21T00:00:00"/>
    <n v="117"/>
    <x v="5"/>
    <s v="Ron Howard"/>
    <s v="20th Century Fox"/>
    <x v="0"/>
    <s v="English"/>
    <s v="PG"/>
    <n v="17500000"/>
    <n v="85300000"/>
    <n v="2"/>
    <n v="2"/>
  </r>
  <r>
    <n v="466"/>
    <s v="The Jewel of the Nile"/>
    <d v="1985-12-11T00:00:00"/>
    <n v="107"/>
    <x v="0"/>
    <s v="Lewis Teague"/>
    <s v="20th Century Fox"/>
    <x v="0"/>
    <s v="English"/>
    <s v="PG"/>
    <n v="25000000"/>
    <n v="96700000"/>
    <n v="0"/>
    <n v="0"/>
  </r>
  <r>
    <n v="468"/>
    <s v="The Goonies"/>
    <d v="1985-06-07T00:00:00"/>
    <n v="114"/>
    <x v="0"/>
    <s v="Richard Donner"/>
    <s v="Amblin Entertainment"/>
    <x v="0"/>
    <s v="English"/>
    <s v="PG"/>
    <n v="19000000"/>
    <n v="61500000"/>
    <n v="0"/>
    <n v="0"/>
  </r>
  <r>
    <n v="469"/>
    <s v="Spies Like Us"/>
    <d v="1985-12-06T00:00:00"/>
    <n v="102"/>
    <x v="3"/>
    <s v="John Landis"/>
    <s v="Warner Bros. Pictures"/>
    <x v="0"/>
    <s v="English"/>
    <s v="PG"/>
    <n v="22000000"/>
    <n v="60000000"/>
    <n v="0"/>
    <n v="0"/>
  </r>
  <r>
    <n v="470"/>
    <s v="Beverly Hills Cop"/>
    <d v="1984-12-05T00:00:00"/>
    <n v="105"/>
    <x v="1"/>
    <s v="Martin Brest"/>
    <s v="Eddie Murphy Productions"/>
    <x v="0"/>
    <s v="English"/>
    <n v="15"/>
    <n v="15000000"/>
    <n v="316400000"/>
    <n v="1"/>
    <n v="0"/>
  </r>
  <r>
    <n v="472"/>
    <s v="Gremlins"/>
    <d v="1984-06-08T00:00:00"/>
    <n v="106"/>
    <x v="3"/>
    <s v="Joe Dante"/>
    <s v="Amblin Entertainment"/>
    <x v="0"/>
    <s v="English"/>
    <n v="15"/>
    <n v="11000000"/>
    <n v="153100000"/>
    <n v="0"/>
    <n v="0"/>
  </r>
  <r>
    <n v="473"/>
    <s v="The Karate Kid"/>
    <d v="1984-06-22T00:00:00"/>
    <n v="127"/>
    <x v="13"/>
    <s v="John G. Avildsen"/>
    <s v="Columbia Pictures"/>
    <x v="0"/>
    <s v="English"/>
    <s v="PG"/>
    <n v="8000000"/>
    <n v="90800000"/>
    <n v="1"/>
    <n v="0"/>
  </r>
  <r>
    <n v="474"/>
    <s v="Police Academy"/>
    <d v="1984-03-23T00:00:00"/>
    <n v="96"/>
    <x v="3"/>
    <s v="Hugh Wilson"/>
    <s v="The Ladd Company"/>
    <x v="0"/>
    <s v="English"/>
    <n v="15"/>
    <n v="4500000"/>
    <n v="146000000"/>
    <n v="0"/>
    <n v="0"/>
  </r>
  <r>
    <n v="475"/>
    <s v="Footloose"/>
    <d v="1984-02-17T00:00:00"/>
    <n v="110"/>
    <x v="13"/>
    <s v="Herbert Ross"/>
    <s v="Paramount Pictures"/>
    <x v="0"/>
    <s v="English"/>
    <n v="15"/>
    <n v="8200000"/>
    <n v="80000000"/>
    <n v="2"/>
    <n v="0"/>
  </r>
  <r>
    <n v="476"/>
    <s v="Romancing the Stone"/>
    <d v="1984-03-30T00:00:00"/>
    <n v="106"/>
    <x v="0"/>
    <s v="Robert Zemeckis"/>
    <s v="20th Century Fox"/>
    <x v="0"/>
    <s v="English"/>
    <n v="12"/>
    <n v="10000000"/>
    <n v="86500000"/>
    <n v="1"/>
    <n v="0"/>
  </r>
  <r>
    <n v="477"/>
    <s v="Terms of Endearment"/>
    <d v="1983-12-09T00:00:00"/>
    <n v="132"/>
    <x v="13"/>
    <s v="James L. Brooks"/>
    <s v="Paramount Pictures"/>
    <x v="0"/>
    <s v="English"/>
    <n v="15"/>
    <n v="8000000"/>
    <n v="108400000"/>
    <n v="11"/>
    <n v="5"/>
  </r>
  <r>
    <n v="478"/>
    <s v="Flashdance"/>
    <d v="1983-04-15T00:00:00"/>
    <n v="98"/>
    <x v="13"/>
    <s v="Adrian Lyne"/>
    <s v="Polygram Filmed Entertainment"/>
    <x v="0"/>
    <s v="English"/>
    <n v="15"/>
    <n v="7000000"/>
    <n v="201500000"/>
    <n v="4"/>
    <n v="1"/>
  </r>
  <r>
    <n v="479"/>
    <s v="Trading Places"/>
    <d v="1983-06-10T00:00:00"/>
    <n v="116"/>
    <x v="3"/>
    <s v="John Landis"/>
    <s v="Eddie Murphy Productions"/>
    <x v="0"/>
    <s v="English"/>
    <n v="15"/>
    <n v="15000000"/>
    <n v="90400000"/>
    <n v="1"/>
    <n v="0"/>
  </r>
  <r>
    <n v="480"/>
    <s v="WarGames"/>
    <d v="1983-06-03T00:00:00"/>
    <n v="114"/>
    <x v="9"/>
    <s v="John Badham"/>
    <s v="United Artists"/>
    <x v="0"/>
    <s v="English"/>
    <s v="PG"/>
    <n v="12000000"/>
    <n v="79600000"/>
    <n v="3"/>
    <n v="0"/>
  </r>
  <r>
    <n v="481"/>
    <s v="Sudden Impact"/>
    <d v="1983-12-09T00:00:00"/>
    <n v="117"/>
    <x v="9"/>
    <s v="Clint Eastwood"/>
    <s v="Warner Bros. Pictures"/>
    <x v="0"/>
    <s v="English"/>
    <n v="18"/>
    <n v="22000000"/>
    <n v="67642693"/>
    <n v="0"/>
    <n v="0"/>
  </r>
  <r>
    <n v="482"/>
    <s v="Staying Alive"/>
    <d v="1983-07-15T00:00:00"/>
    <n v="93"/>
    <x v="13"/>
    <s v="Sylvester Stallone"/>
    <s v="Paramount Pictures"/>
    <x v="0"/>
    <s v="English"/>
    <s v="PG"/>
    <n v="22000000"/>
    <n v="64800000"/>
    <n v="0"/>
    <n v="0"/>
  </r>
  <r>
    <n v="485"/>
    <s v="Tootsie"/>
    <d v="1982-12-17T00:00:00"/>
    <n v="116"/>
    <x v="3"/>
    <s v="Sydney Pollack"/>
    <s v="Mirage Studios"/>
    <x v="0"/>
    <s v="English"/>
    <n v="15"/>
    <n v="21000000"/>
    <n v="177200000"/>
    <n v="10"/>
    <n v="1"/>
  </r>
  <r>
    <n v="486"/>
    <s v="An Officer and a Gentleman"/>
    <d v="1982-08-13T00:00:00"/>
    <n v="122"/>
    <x v="13"/>
    <s v="Taylor Hackford"/>
    <s v="Lorimar Productions"/>
    <x v="0"/>
    <s v="English"/>
    <n v="15"/>
    <n v="6000000"/>
    <n v="129800000"/>
    <n v="6"/>
    <n v="2"/>
  </r>
  <r>
    <n v="487"/>
    <s v="Rocky III"/>
    <d v="1982-05-28T00:00:00"/>
    <n v="100"/>
    <x v="17"/>
    <s v="Sylvester Stallone"/>
    <s v="United Artists"/>
    <x v="0"/>
    <s v="English"/>
    <s v="PG"/>
    <n v="17000000"/>
    <n v="270000000"/>
    <n v="1"/>
    <n v="0"/>
  </r>
  <r>
    <n v="488"/>
    <s v="Porky's"/>
    <d v="1982-04-16T00:00:00"/>
    <n v="98"/>
    <x v="3"/>
    <s v="Bob Clark"/>
    <s v="Astral Media"/>
    <x v="10"/>
    <s v="English"/>
    <n v="18"/>
    <n v="25000000"/>
    <n v="105000000"/>
    <n v="0"/>
    <n v="0"/>
  </r>
  <r>
    <n v="489"/>
    <s v="48 Hrs."/>
    <d v="1982-12-08T00:00:00"/>
    <n v="96"/>
    <x v="1"/>
    <s v="Walter Hill"/>
    <s v="Paramount Pictures"/>
    <x v="0"/>
    <s v="English"/>
    <n v="18"/>
    <n v="12000000"/>
    <n v="78900000"/>
    <n v="0"/>
    <n v="0"/>
  </r>
  <r>
    <n v="490"/>
    <s v="Poltergeist"/>
    <d v="1982-06-04T00:00:00"/>
    <n v="114"/>
    <x v="8"/>
    <s v="Tobe Hooper"/>
    <s v="Metro-Goldwyn-Mayer"/>
    <x v="0"/>
    <s v="English"/>
    <n v="15"/>
    <n v="10700000"/>
    <n v="121700000"/>
    <n v="3"/>
    <n v="0"/>
  </r>
  <r>
    <n v="492"/>
    <s v="Annie"/>
    <d v="1982-06-18T00:00:00"/>
    <n v="128"/>
    <x v="21"/>
    <s v="John Huston"/>
    <s v="Rastar"/>
    <x v="0"/>
    <s v="English"/>
    <s v="U"/>
    <n v="50000000"/>
    <n v="57000000"/>
    <n v="2"/>
    <n v="0"/>
  </r>
  <r>
    <n v="494"/>
    <s v="Superman II"/>
    <d v="1981-04-09T00:00:00"/>
    <n v="127"/>
    <x v="1"/>
    <s v="Richard Lester"/>
    <s v="Dovemead"/>
    <x v="2"/>
    <s v="English"/>
    <s v="PG"/>
    <n v="54000000"/>
    <n v="190400000"/>
    <n v="0"/>
    <n v="0"/>
  </r>
  <r>
    <n v="495"/>
    <s v="Arthur"/>
    <d v="1981-07-17T00:00:00"/>
    <n v="97"/>
    <x v="3"/>
    <s v="Steve Gordon"/>
    <s v="Orion Pictures"/>
    <x v="0"/>
    <s v="English"/>
    <n v="15"/>
    <n v="7000000"/>
    <n v="95461682"/>
    <n v="4"/>
    <n v="2"/>
  </r>
  <r>
    <n v="497"/>
    <s v="The Cannonball Run"/>
    <d v="1981-06-19T00:00:00"/>
    <n v="95"/>
    <x v="3"/>
    <s v="Hal Needham"/>
    <s v="Golden Harvest"/>
    <x v="0"/>
    <s v="English"/>
    <s v="PG"/>
    <n v="18000000"/>
    <n v="72179579"/>
    <n v="0"/>
    <n v="0"/>
  </r>
  <r>
    <n v="498"/>
    <s v="Chariots of Fire"/>
    <d v="1981-03-30T00:00:00"/>
    <n v="124"/>
    <x v="17"/>
    <s v="Hugh Hudson"/>
    <s v="Goldcrest Films"/>
    <x v="2"/>
    <s v="English"/>
    <s v="U"/>
    <n v="5500000"/>
    <n v="59000000"/>
    <n v="7"/>
    <n v="4"/>
  </r>
  <r>
    <n v="500"/>
    <s v="Time Bandits"/>
    <d v="1981-07-10T00:00:00"/>
    <n v="113"/>
    <x v="6"/>
    <s v="Terry Gilliam"/>
    <s v="Handmade Films"/>
    <x v="2"/>
    <s v="English"/>
    <s v="PG"/>
    <n v="5000000"/>
    <n v="42365581"/>
    <n v="0"/>
    <n v="0"/>
  </r>
  <r>
    <n v="501"/>
    <s v="9 to 5"/>
    <d v="1980-12-19T00:00:00"/>
    <n v="110"/>
    <x v="3"/>
    <s v="Colin Higgins"/>
    <s v="20th Century Fox"/>
    <x v="0"/>
    <s v="English"/>
    <s v="U"/>
    <n v="10000000"/>
    <n v="103290500"/>
    <n v="1"/>
    <n v="0"/>
  </r>
  <r>
    <n v="502"/>
    <s v="Stir Crazy"/>
    <d v="1980-12-12T00:00:00"/>
    <n v="111"/>
    <x v="3"/>
    <s v="Sidney Poitier"/>
    <s v="Columbia Pictures"/>
    <x v="0"/>
    <s v="English"/>
    <n v="15"/>
    <n v="10000000"/>
    <n v="101300000"/>
    <n v="0"/>
    <n v="0"/>
  </r>
  <r>
    <n v="503"/>
    <s v="Airplane!"/>
    <d v="1980-07-02T00:00:00"/>
    <n v="87"/>
    <x v="3"/>
    <s v="Jim Abrahams"/>
    <s v="Paramount Pictures"/>
    <x v="0"/>
    <s v="English"/>
    <n v="15"/>
    <n v="3500000"/>
    <n v="130000000"/>
    <n v="0"/>
    <n v="0"/>
  </r>
  <r>
    <n v="504"/>
    <s v="Any Which Way You Can"/>
    <d v="1980-12-17T00:00:00"/>
    <n v="116"/>
    <x v="1"/>
    <s v="Buddy Van Horn"/>
    <s v="The Malpaso Company"/>
    <x v="0"/>
    <s v="English"/>
    <s v="PG"/>
    <n v="15000000"/>
    <n v="70700000"/>
    <n v="0"/>
    <n v="0"/>
  </r>
  <r>
    <n v="505"/>
    <s v="Private Benjamin"/>
    <d v="1980-10-10T00:00:00"/>
    <n v="109"/>
    <x v="3"/>
    <s v="Howard Zieff"/>
    <s v="Warner Bros. Pictures"/>
    <x v="0"/>
    <s v="English"/>
    <n v="15"/>
    <n v="15000000"/>
    <n v="69847348"/>
    <n v="3"/>
    <n v="0"/>
  </r>
  <r>
    <n v="507"/>
    <s v="Smokey and the Bandit II"/>
    <d v="1980-08-15T00:00:00"/>
    <n v="100"/>
    <x v="3"/>
    <s v="Hal Needham"/>
    <s v="Rastar"/>
    <x v="0"/>
    <s v="English"/>
    <s v="PG"/>
    <n v="17000000"/>
    <n v="66100000"/>
    <n v="0"/>
    <n v="0"/>
  </r>
  <r>
    <n v="509"/>
    <s v="The Blues Brothers"/>
    <d v="1980-06-20T00:00:00"/>
    <n v="132"/>
    <x v="3"/>
    <s v="John Landis"/>
    <s v="Universal Pictures"/>
    <x v="0"/>
    <s v="English"/>
    <n v="15"/>
    <n v="30000000"/>
    <n v="115200000"/>
    <n v="0"/>
    <n v="0"/>
  </r>
  <r>
    <n v="510"/>
    <s v="Kramer vs. Kramer"/>
    <d v="1979-12-19T00:00:00"/>
    <n v="105"/>
    <x v="13"/>
    <s v="Robert Benton"/>
    <s v="Columbia Pictures"/>
    <x v="0"/>
    <s v="English"/>
    <s v="PG"/>
    <n v="8000000"/>
    <n v="106260000"/>
    <n v="9"/>
    <n v="5"/>
  </r>
  <r>
    <n v="511"/>
    <s v="The Amityville Horror"/>
    <d v="1979-07-27T00:00:00"/>
    <n v="118"/>
    <x v="8"/>
    <s v="Stuart Rosenberg"/>
    <s v="Dino De Laurentiis Corporation"/>
    <x v="0"/>
    <s v="English"/>
    <n v="15"/>
    <n v="4700000"/>
    <n v="86400000"/>
    <n v="1"/>
    <n v="0"/>
  </r>
  <r>
    <n v="512"/>
    <s v="Rocky II"/>
    <d v="1979-06-15T00:00:00"/>
    <n v="119"/>
    <x v="13"/>
    <s v="Sylvester Stallone"/>
    <s v="United Artists"/>
    <x v="0"/>
    <s v="English"/>
    <s v="PG"/>
    <n v="7000000"/>
    <n v="200100000"/>
    <n v="0"/>
    <n v="0"/>
  </r>
  <r>
    <n v="513"/>
    <s v="Apocalypse Now"/>
    <d v="1979-08-15T00:00:00"/>
    <n v="153"/>
    <x v="4"/>
    <s v="Francis Ford Coppola"/>
    <s v="Zoetrope Studios"/>
    <x v="0"/>
    <s v="English"/>
    <n v="18"/>
    <n v="31500000"/>
    <n v="150000000"/>
    <n v="8"/>
    <n v="2"/>
  </r>
  <r>
    <n v="514"/>
    <n v="10"/>
    <d v="1979-10-05T00:00:00"/>
    <n v="122"/>
    <x v="22"/>
    <s v="Blake Edwards"/>
    <s v="Orion Pictures"/>
    <x v="0"/>
    <s v="English"/>
    <n v="18"/>
    <n v="7000000"/>
    <n v="74800000"/>
    <n v="2"/>
    <n v="0"/>
  </r>
  <r>
    <n v="515"/>
    <s v="The Jerk"/>
    <d v="1979-12-14T00:00:00"/>
    <n v="94"/>
    <x v="3"/>
    <s v="Carl Reiner"/>
    <s v="Universal Pictures"/>
    <x v="0"/>
    <s v="English"/>
    <n v="15"/>
    <n v="4000000"/>
    <n v="73700000"/>
    <n v="0"/>
    <n v="0"/>
  </r>
  <r>
    <n v="516"/>
    <s v="The Muppet Movie"/>
    <d v="1979-05-31T00:00:00"/>
    <n v="97"/>
    <x v="23"/>
    <s v="James Frawley"/>
    <s v="Henson Associates"/>
    <x v="0"/>
    <s v="English"/>
    <s v="U"/>
    <n v="8000000"/>
    <n v="76600000"/>
    <n v="2"/>
    <n v="0"/>
  </r>
  <r>
    <n v="517"/>
    <s v="Grease"/>
    <d v="1978-06-16T00:00:00"/>
    <n v="110"/>
    <x v="21"/>
    <s v="Randal Kleiser"/>
    <s v="Paramount Pictures"/>
    <x v="0"/>
    <s v="English"/>
    <s v="PG"/>
    <n v="6000000"/>
    <n v="395000000"/>
    <n v="1"/>
    <n v="0"/>
  </r>
  <r>
    <n v="518"/>
    <s v="National Lampoon's Animal House"/>
    <d v="1978-07-28T00:00:00"/>
    <n v="109"/>
    <x v="3"/>
    <s v="John Landis"/>
    <s v="Universal Pictures"/>
    <x v="0"/>
    <s v="English"/>
    <n v="15"/>
    <n v="3000000"/>
    <n v="141600000"/>
    <n v="0"/>
    <n v="0"/>
  </r>
  <r>
    <n v="519"/>
    <s v="Every Which Way but Loose"/>
    <d v="1978-12-20T00:00:00"/>
    <n v="114"/>
    <x v="1"/>
    <s v="James Fargo"/>
    <s v="The Malpaso Company"/>
    <x v="0"/>
    <s v="English"/>
    <n v="15"/>
    <n v="5000000"/>
    <n v="85000000"/>
    <n v="0"/>
    <n v="0"/>
  </r>
  <r>
    <n v="522"/>
    <s v="Jaws 2"/>
    <d v="1978-06-16T00:00:00"/>
    <n v="116"/>
    <x v="9"/>
    <s v="Jeannot Szwarc"/>
    <s v="Universal Pictures"/>
    <x v="0"/>
    <s v="English"/>
    <s v="PG"/>
    <n v="20000000"/>
    <n v="208900000"/>
    <n v="0"/>
    <n v="0"/>
  </r>
  <r>
    <n v="523"/>
    <s v="Dawn of the Dead"/>
    <d v="1978-09-01T00:00:00"/>
    <n v="127"/>
    <x v="8"/>
    <s v="George A. Romero"/>
    <s v="Laurel Group"/>
    <x v="0"/>
    <s v="English"/>
    <n v="18"/>
    <n v="1500000"/>
    <n v="55000000"/>
    <n v="0"/>
    <n v="0"/>
  </r>
  <r>
    <n v="524"/>
    <s v="Revenge of the Pink Panther"/>
    <d v="1978-07-19T00:00:00"/>
    <n v="98"/>
    <x v="3"/>
    <s v="Blake Edwards"/>
    <s v="Sellers-Edwards Productions"/>
    <x v="2"/>
    <s v="English"/>
    <s v="PG"/>
    <n v="12000000"/>
    <n v="49500000"/>
    <n v="0"/>
    <n v="0"/>
  </r>
  <r>
    <n v="525"/>
    <s v="The Deer Hunter"/>
    <d v="1978-12-08T00:00:00"/>
    <n v="183"/>
    <x v="13"/>
    <s v="Michael Cimino"/>
    <s v="EMI Films"/>
    <x v="0"/>
    <s v="English"/>
    <n v="18"/>
    <n v="15000000"/>
    <n v="49000000"/>
    <n v="9"/>
    <n v="5"/>
  </r>
  <r>
    <n v="526"/>
    <s v="Smokey and the Bandit"/>
    <d v="1977-05-27T00:00:00"/>
    <n v="96"/>
    <x v="3"/>
    <s v="Hal Needham"/>
    <s v="Rastar"/>
    <x v="0"/>
    <s v="English"/>
    <s v="PG"/>
    <n v="4300000"/>
    <n v="300000000"/>
    <n v="1"/>
    <n v="0"/>
  </r>
  <r>
    <n v="527"/>
    <s v="Close Encounters of the Third Kind"/>
    <d v="1977-11-16T00:00:00"/>
    <n v="135"/>
    <x v="5"/>
    <s v="Steven Spielberg"/>
    <s v="EMI Films"/>
    <x v="0"/>
    <s v="English"/>
    <s v="PG"/>
    <n v="20000000"/>
    <n v="303800000"/>
    <n v="8"/>
    <n v="1"/>
  </r>
  <r>
    <n v="529"/>
    <s v="Saturday Night Fever"/>
    <d v="1977-12-14T00:00:00"/>
    <n v="118"/>
    <x v="13"/>
    <s v="John Badham"/>
    <s v="Paramount Pictures"/>
    <x v="0"/>
    <s v="English"/>
    <n v="18"/>
    <n v="3500000"/>
    <n v="237100000"/>
    <n v="1"/>
    <n v="0"/>
  </r>
  <r>
    <n v="531"/>
    <s v="A Bridge Too Far"/>
    <d v="1977-06-15T00:00:00"/>
    <n v="176"/>
    <x v="4"/>
    <s v="Richard Attenborough"/>
    <s v="Joseph E. Levine Productions"/>
    <x v="2"/>
    <s v="English"/>
    <n v="15"/>
    <n v="25000000"/>
    <n v="50750000"/>
    <n v="0"/>
    <n v="0"/>
  </r>
  <r>
    <n v="532"/>
    <s v="The Deep"/>
    <d v="1977-06-17T00:00:00"/>
    <n v="124"/>
    <x v="0"/>
    <s v="Peter Yates"/>
    <s v="EMI Films"/>
    <x v="0"/>
    <s v="English"/>
    <n v="15"/>
    <n v="9000000"/>
    <n v="47300000"/>
    <n v="1"/>
    <n v="0"/>
  </r>
  <r>
    <n v="533"/>
    <s v="Annie Hall"/>
    <d v="1977-04-20T00:00:00"/>
    <n v="93"/>
    <x v="22"/>
    <s v="Woody Allen"/>
    <s v="United Artists"/>
    <x v="0"/>
    <s v="English"/>
    <n v="15"/>
    <n v="4000000"/>
    <n v="38300000"/>
    <n v="5"/>
    <n v="4"/>
  </r>
  <r>
    <n v="534"/>
    <s v="Rocky"/>
    <d v="1976-11-21T00:00:00"/>
    <n v="119"/>
    <x v="13"/>
    <s v="John G. Avildsen"/>
    <s v="United Artists"/>
    <x v="0"/>
    <s v="English"/>
    <s v="PG"/>
    <n v="1100000"/>
    <n v="225000000"/>
    <n v="10"/>
    <n v="3"/>
  </r>
  <r>
    <n v="537"/>
    <s v="All the President's Men"/>
    <d v="1976-04-09T00:00:00"/>
    <n v="138"/>
    <x v="9"/>
    <s v="Alan J. Pakula"/>
    <s v="Warner Bros. Pictures"/>
    <x v="0"/>
    <s v="English"/>
    <n v="15"/>
    <n v="8500000"/>
    <n v="70600000"/>
    <n v="8"/>
    <n v="4"/>
  </r>
  <r>
    <n v="538"/>
    <s v="The Omen"/>
    <d v="1976-06-06T00:00:00"/>
    <n v="111"/>
    <x v="8"/>
    <s v="Richard Donner"/>
    <s v="20th Century Fox"/>
    <x v="0"/>
    <s v="English"/>
    <n v="18"/>
    <n v="2800000"/>
    <n v="60900000"/>
    <n v="2"/>
    <n v="1"/>
  </r>
  <r>
    <n v="540"/>
    <s v="Silver Streak"/>
    <d v="1976-12-08T00:00:00"/>
    <n v="114"/>
    <x v="3"/>
    <s v="Arthur Hiller"/>
    <s v="20th Century Fox"/>
    <x v="0"/>
    <s v="English"/>
    <s v="PG"/>
    <n v="6500000"/>
    <n v="51100000"/>
    <n v="1"/>
    <n v="0"/>
  </r>
  <r>
    <n v="541"/>
    <s v="The Enforcer"/>
    <d v="1976-12-22T00:00:00"/>
    <n v="96"/>
    <x v="1"/>
    <s v="James Fargo"/>
    <s v="Warner Bros. Pictures"/>
    <x v="0"/>
    <s v="English"/>
    <n v="18"/>
    <n v="9000000"/>
    <n v="46236000"/>
    <n v="0"/>
    <n v="0"/>
  </r>
  <r>
    <n v="542"/>
    <s v="Midway"/>
    <d v="1976-06-18T00:00:00"/>
    <n v="131"/>
    <x v="4"/>
    <s v="Jack Smight"/>
    <s v="Universal Pictures"/>
    <x v="0"/>
    <s v="English"/>
    <s v="PG"/>
    <n v="3000000"/>
    <n v="43200000"/>
    <n v="0"/>
    <n v="0"/>
  </r>
  <r>
    <n v="543"/>
    <s v="Jaws"/>
    <d v="1975-06-20T00:00:00"/>
    <n v="124"/>
    <x v="9"/>
    <s v="Steven Spielberg"/>
    <s v="Universal Pictures"/>
    <x v="0"/>
    <s v="English"/>
    <s v="PG"/>
    <n v="9000000"/>
    <n v="470700000"/>
    <n v="4"/>
    <n v="3"/>
  </r>
  <r>
    <n v="544"/>
    <s v="The Rocky Horror Picture Show"/>
    <d v="1975-08-14T00:00:00"/>
    <n v="100"/>
    <x v="21"/>
    <s v="Jim Sharman"/>
    <s v="20th Century Fox"/>
    <x v="2"/>
    <s v="English"/>
    <n v="15"/>
    <n v="1400000"/>
    <n v="140200000"/>
    <n v="0"/>
    <n v="0"/>
  </r>
  <r>
    <n v="545"/>
    <s v="One Flew Over the Cuckoo's Nest"/>
    <d v="1975-11-19T00:00:00"/>
    <n v="133"/>
    <x v="13"/>
    <s v="Milos Forman"/>
    <s v="United Artists"/>
    <x v="0"/>
    <s v="English"/>
    <n v="18"/>
    <n v="3000000"/>
    <n v="109000000"/>
    <n v="9"/>
    <n v="5"/>
  </r>
  <r>
    <n v="546"/>
    <s v="Dog Day Afternoon"/>
    <d v="1975-09-21T00:00:00"/>
    <n v="125"/>
    <x v="11"/>
    <s v="Sidney Lumet"/>
    <s v="Warner Bros. Pictures"/>
    <x v="0"/>
    <s v="English"/>
    <n v="15"/>
    <n v="1800000"/>
    <n v="50000000"/>
    <n v="6"/>
    <n v="1"/>
  </r>
  <r>
    <n v="547"/>
    <s v="Shampoo"/>
    <d v="1975-02-11T00:00:00"/>
    <n v="110"/>
    <x v="13"/>
    <s v="Hal Ashby"/>
    <s v="Columbia Pictures"/>
    <x v="0"/>
    <s v="English"/>
    <n v="18"/>
    <n v="4000000"/>
    <n v="60000000"/>
    <n v="4"/>
    <n v="1"/>
  </r>
  <r>
    <n v="548"/>
    <s v="The Return of the Pink Panther"/>
    <d v="1975-05-21T00:00:00"/>
    <n v="114"/>
    <x v="3"/>
    <s v="Blake Edwards"/>
    <s v="United Artists"/>
    <x v="2"/>
    <s v="English"/>
    <s v="U"/>
    <n v="5000000"/>
    <n v="41800000"/>
    <n v="0"/>
    <n v="0"/>
  </r>
  <r>
    <n v="553"/>
    <s v="Blazing Saddles"/>
    <d v="1974-02-07T00:00:00"/>
    <n v="92"/>
    <x v="3"/>
    <s v="Mel Brooks"/>
    <s v="Warner Bros. Pictures"/>
    <x v="0"/>
    <s v="English"/>
    <n v="15"/>
    <n v="2600000"/>
    <n v="119600000"/>
    <n v="3"/>
    <n v="0"/>
  </r>
  <r>
    <n v="554"/>
    <s v="The Towering Inferno"/>
    <d v="1974-12-14T00:00:00"/>
    <n v="165"/>
    <x v="20"/>
    <s v="John Guillermin"/>
    <s v="20th Century Fox"/>
    <x v="0"/>
    <s v="English"/>
    <n v="15"/>
    <n v="14300000"/>
    <n v="139700000"/>
    <n v="8"/>
    <n v="3"/>
  </r>
  <r>
    <n v="556"/>
    <s v="Young Frankenstein"/>
    <d v="1974-12-15T00:00:00"/>
    <n v="105"/>
    <x v="3"/>
    <s v="Mel Brooks"/>
    <s v="20th Century Fox"/>
    <x v="0"/>
    <s v="English"/>
    <n v="15"/>
    <n v="2780000"/>
    <n v="86200000"/>
    <n v="2"/>
    <n v="0"/>
  </r>
  <r>
    <n v="557"/>
    <s v="Earthquake"/>
    <d v="1974-11-15T00:00:00"/>
    <n v="121"/>
    <x v="20"/>
    <s v="Mark Robson"/>
    <s v="Universal Pictures"/>
    <x v="0"/>
    <s v="English"/>
    <s v="PG"/>
    <n v="7000000"/>
    <n v="79666653"/>
    <n v="4"/>
    <n v="1"/>
  </r>
  <r>
    <n v="558"/>
    <s v="The Godfather Part II"/>
    <d v="1974-12-12T00:00:00"/>
    <n v="202"/>
    <x v="11"/>
    <s v="Francis Ford Coppola"/>
    <s v="Paramount Pictures"/>
    <x v="0"/>
    <s v="English"/>
    <n v="18"/>
    <n v="13000000"/>
    <n v="57300000"/>
    <n v="11"/>
    <n v="6"/>
  </r>
  <r>
    <n v="559"/>
    <s v="Airport 1975"/>
    <d v="1974-10-18T00:00:00"/>
    <n v="106"/>
    <x v="20"/>
    <s v="Jack Smight"/>
    <s v="Universal Pictures"/>
    <x v="0"/>
    <s v="English"/>
    <s v="PG"/>
    <n v="3000000"/>
    <n v="47285152"/>
    <n v="0"/>
    <n v="0"/>
  </r>
  <r>
    <n v="561"/>
    <s v="The Longest Yard"/>
    <d v="1974-08-21T00:00:00"/>
    <n v="121"/>
    <x v="3"/>
    <s v="Robert Aldrich"/>
    <s v="Paramount Pictures"/>
    <x v="0"/>
    <s v="English"/>
    <n v="15"/>
    <n v="2900000"/>
    <n v="43008075"/>
    <n v="1"/>
    <n v="0"/>
  </r>
  <r>
    <n v="563"/>
    <s v="The Sting"/>
    <d v="1973-12-26T00:00:00"/>
    <n v="129"/>
    <x v="11"/>
    <s v="George Roy Hill"/>
    <s v="Universal Pictures"/>
    <x v="0"/>
    <s v="English"/>
    <s v="PG"/>
    <n v="5500000"/>
    <n v="159600000"/>
    <n v="10"/>
    <n v="7"/>
  </r>
  <r>
    <n v="564"/>
    <s v="The Exorcist"/>
    <d v="1973-12-26T00:00:00"/>
    <n v="121"/>
    <x v="8"/>
    <s v="William Friedkin"/>
    <s v="Warner Bros. Pictures"/>
    <x v="0"/>
    <s v="English"/>
    <n v="18"/>
    <n v="12000000"/>
    <n v="441300000"/>
    <n v="10"/>
    <n v="2"/>
  </r>
  <r>
    <n v="565"/>
    <s v="American Graffiti"/>
    <d v="1973-08-02T00:00:00"/>
    <n v="112"/>
    <x v="13"/>
    <s v="George Lucas"/>
    <s v="Lucasfilm"/>
    <x v="0"/>
    <s v="English"/>
    <s v="PG"/>
    <n v="777000"/>
    <n v="140000000"/>
    <n v="5"/>
    <n v="0"/>
  </r>
  <r>
    <n v="566"/>
    <s v="Papillon"/>
    <d v="1973-12-16T00:00:00"/>
    <n v="150"/>
    <x v="11"/>
    <s v="Franklin J. Schaffner"/>
    <s v="Columbia Pictures"/>
    <x v="0"/>
    <s v="English"/>
    <n v="15"/>
    <n v="13500000"/>
    <n v="53267000"/>
    <n v="1"/>
    <n v="0"/>
  </r>
  <r>
    <n v="568"/>
    <s v="Magnum Force"/>
    <d v="1973-12-25T00:00:00"/>
    <n v="124"/>
    <x v="1"/>
    <s v="Ted Post"/>
    <s v="The Malpaso Company"/>
    <x v="0"/>
    <s v="English"/>
    <n v="18"/>
    <m/>
    <n v="44680473"/>
    <n v="0"/>
    <n v="0"/>
  </r>
  <r>
    <n v="570"/>
    <s v="Robin Hood"/>
    <d v="1973-11-08T00:00:00"/>
    <n v="83"/>
    <x v="7"/>
    <s v="Wolfgang Reitherman"/>
    <s v="Walt Disney Pictures"/>
    <x v="0"/>
    <s v="English"/>
    <s v="U"/>
    <n v="5000000"/>
    <n v="32000000"/>
    <n v="1"/>
    <n v="0"/>
  </r>
  <r>
    <n v="572"/>
    <s v="The Godfather"/>
    <d v="1972-03-24T00:00:00"/>
    <n v="177"/>
    <x v="11"/>
    <s v="Francis Ford Coppola"/>
    <s v="Paramount Pictures"/>
    <x v="0"/>
    <s v="English"/>
    <n v="18"/>
    <n v="7000000"/>
    <n v="245100000"/>
    <n v="11"/>
    <n v="3"/>
  </r>
  <r>
    <n v="573"/>
    <s v="The Poseidon Adventure"/>
    <d v="1972-12-12T00:00:00"/>
    <n v="117"/>
    <x v="20"/>
    <s v="Ronald Neame"/>
    <s v="20th Century Fox"/>
    <x v="0"/>
    <s v="English"/>
    <s v="PG"/>
    <n v="4700000"/>
    <n v="127300000"/>
    <n v="8"/>
    <n v="1"/>
  </r>
  <r>
    <n v="576"/>
    <s v="Deliverance"/>
    <d v="1972-07-30T00:00:00"/>
    <n v="110"/>
    <x v="9"/>
    <s v="John Boorman"/>
    <s v="Warner Bros. Pictures"/>
    <x v="0"/>
    <s v="English"/>
    <n v="18"/>
    <n v="2000000"/>
    <n v="4610000"/>
    <n v="3"/>
    <n v="0"/>
  </r>
  <r>
    <n v="578"/>
    <s v="Cabaret"/>
    <d v="1972-02-13T00:00:00"/>
    <n v="124"/>
    <x v="21"/>
    <s v="Bob Fosse"/>
    <s v="Allied Artists"/>
    <x v="0"/>
    <s v="English"/>
    <n v="15"/>
    <n v="2285000"/>
    <n v="42765000"/>
    <n v="10"/>
    <n v="8"/>
  </r>
  <r>
    <n v="582"/>
    <s v="Fiddler on the Roof"/>
    <d v="1971-11-03T00:00:00"/>
    <n v="179"/>
    <x v="21"/>
    <s v="Norman Jewison"/>
    <s v="The Mirisch Production Company"/>
    <x v="0"/>
    <s v="English"/>
    <s v="U"/>
    <n v="9000000"/>
    <n v="83300000"/>
    <n v="8"/>
    <n v="3"/>
  </r>
  <r>
    <n v="583"/>
    <s v="The French Connection"/>
    <d v="1971-10-09T00:00:00"/>
    <n v="104"/>
    <x v="11"/>
    <s v="William Friedkin"/>
    <s v="20th Century Fox"/>
    <x v="0"/>
    <s v="English"/>
    <n v="18"/>
    <n v="1800000"/>
    <n v="51700000"/>
    <n v="8"/>
    <n v="5"/>
  </r>
  <r>
    <n v="584"/>
    <s v="Dirty Harry"/>
    <d v="1971-12-23T00:00:00"/>
    <n v="102"/>
    <x v="9"/>
    <s v="Don Siegel"/>
    <s v="The Malpaso Company"/>
    <x v="0"/>
    <s v="English"/>
    <n v="18"/>
    <n v="4000000"/>
    <n v="36000000"/>
    <n v="0"/>
    <n v="0"/>
  </r>
  <r>
    <n v="588"/>
    <s v="A Clockwork Orange"/>
    <d v="1971-12-19T00:00:00"/>
    <n v="136"/>
    <x v="13"/>
    <s v="Stanley Kubrick"/>
    <s v="Hawk Films"/>
    <x v="2"/>
    <s v="English"/>
    <n v="18"/>
    <n v="2200000"/>
    <n v="26600000"/>
    <n v="4"/>
    <n v="0"/>
  </r>
  <r>
    <n v="589"/>
    <s v="Bedknobs and Broomsticks"/>
    <d v="1971-10-07T00:00:00"/>
    <n v="117"/>
    <x v="0"/>
    <s v="Robert Stevenson"/>
    <s v="Walt Disney Pictures"/>
    <x v="2"/>
    <s v="English"/>
    <s v="U"/>
    <n v="20000000"/>
    <n v="18530000"/>
    <n v="5"/>
    <n v="1"/>
  </r>
  <r>
    <n v="590"/>
    <s v="Love Story"/>
    <d v="1970-12-16T00:00:00"/>
    <n v="100"/>
    <x v="2"/>
    <s v="Arthur Hiller"/>
    <s v="Paramount Pictures"/>
    <x v="0"/>
    <s v="English"/>
    <s v="PG"/>
    <n v="2200000"/>
    <n v="136400000"/>
    <n v="7"/>
    <n v="1"/>
  </r>
  <r>
    <n v="591"/>
    <s v="Airport"/>
    <d v="1970-03-05T00:00:00"/>
    <n v="137"/>
    <x v="20"/>
    <s v="George Seaton"/>
    <s v="Universal Pictures"/>
    <x v="0"/>
    <s v="English"/>
    <s v="PG"/>
    <n v="10200000"/>
    <n v="100500000"/>
    <n v="10"/>
    <n v="1"/>
  </r>
  <r>
    <n v="592"/>
    <s v="MASH"/>
    <d v="1970-01-25T00:00:00"/>
    <n v="116"/>
    <x v="3"/>
    <s v="Robert Altman"/>
    <s v="20th Century Fox"/>
    <x v="0"/>
    <s v="English"/>
    <n v="15"/>
    <m/>
    <m/>
    <n v="5"/>
    <n v="1"/>
  </r>
  <r>
    <n v="593"/>
    <s v="Patton"/>
    <d v="1970-04-02T00:00:00"/>
    <n v="170"/>
    <x v="12"/>
    <s v="Franklin J. Schaffner"/>
    <s v="20th Century Fox"/>
    <x v="0"/>
    <s v="English"/>
    <s v="PG"/>
    <n v="12600000"/>
    <n v="61800000"/>
    <n v="10"/>
    <n v="7"/>
  </r>
  <r>
    <n v="598"/>
    <s v="Tora! Tora! Tora!"/>
    <d v="1970-09-23T00:00:00"/>
    <n v="144"/>
    <x v="4"/>
    <s v="Richard Fleischer"/>
    <s v="20th Century Fox"/>
    <x v="8"/>
    <s v="English"/>
    <s v="U"/>
    <n v="25500000"/>
    <n v="29500000"/>
    <n v="5"/>
    <n v="1"/>
  </r>
  <r>
    <n v="600"/>
    <s v="Butch Cassidy and the Sundance Kid"/>
    <d v="1969-10-24T00:00:00"/>
    <n v="110"/>
    <x v="16"/>
    <s v="George Roy Hill"/>
    <s v="20th Century Fox"/>
    <x v="0"/>
    <s v="English"/>
    <s v="PG"/>
    <n v="6000000"/>
    <n v="102300000"/>
    <n v="7"/>
    <n v="4"/>
  </r>
  <r>
    <n v="601"/>
    <s v="Midnight Cowboy"/>
    <d v="1969-05-25T00:00:00"/>
    <n v="113"/>
    <x v="13"/>
    <s v="John Schlesinger"/>
    <s v="United Artists"/>
    <x v="0"/>
    <s v="English"/>
    <n v="18"/>
    <n v="3200000"/>
    <n v="44800000"/>
    <n v="7"/>
    <n v="3"/>
  </r>
  <r>
    <n v="602"/>
    <s v="Easy Rider"/>
    <d v="1969-07-14T00:00:00"/>
    <n v="95"/>
    <x v="13"/>
    <s v="Dennis Hopper"/>
    <s v="Columbia Pictures"/>
    <x v="0"/>
    <s v="English"/>
    <n v="18"/>
    <n v="360000"/>
    <n v="60000000"/>
    <n v="2"/>
    <n v="0"/>
  </r>
  <r>
    <n v="605"/>
    <s v="Paint Your Wagon"/>
    <d v="1969-10-15T00:00:00"/>
    <n v="154"/>
    <x v="21"/>
    <s v="Joshua Logan"/>
    <s v="The Malpaso Company"/>
    <x v="0"/>
    <s v="English"/>
    <s v="PG"/>
    <n v="20000000"/>
    <n v="31678778"/>
    <n v="1"/>
    <n v="0"/>
  </r>
  <r>
    <n v="606"/>
    <s v="True Grit"/>
    <d v="1969-06-11T00:00:00"/>
    <n v="128"/>
    <x v="16"/>
    <s v="Henry Hathaway"/>
    <s v="Paramount Pictures"/>
    <x v="0"/>
    <s v="English"/>
    <s v="U"/>
    <m/>
    <n v="43700000"/>
    <n v="2"/>
    <n v="1"/>
  </r>
  <r>
    <n v="609"/>
    <s v="2001: A Space Odyssey"/>
    <d v="1968-04-03T00:00:00"/>
    <n v="142"/>
    <x v="5"/>
    <s v="Stanley Kubrick"/>
    <s v="Stanley Kubrick Productions"/>
    <x v="2"/>
    <s v="English"/>
    <s v="U"/>
    <n v="12000000"/>
    <n v="190000000"/>
    <n v="4"/>
    <n v="1"/>
  </r>
  <r>
    <n v="611"/>
    <s v="The Love Bug"/>
    <d v="1968-12-24T00:00:00"/>
    <n v="108"/>
    <x v="3"/>
    <s v="Robert Stevenson"/>
    <s v="Walt Disney Pictures"/>
    <x v="0"/>
    <s v="English"/>
    <s v="U"/>
    <n v="5000000"/>
    <n v="51264000"/>
    <n v="0"/>
    <n v="0"/>
  </r>
  <r>
    <n v="612"/>
    <s v="The Odd Couple"/>
    <d v="1968-05-02T00:00:00"/>
    <n v="105"/>
    <x v="3"/>
    <s v="Gene Saks"/>
    <s v="Paramount Pictures"/>
    <x v="0"/>
    <s v="English"/>
    <s v="PG"/>
    <n v="1200000"/>
    <n v="44527234"/>
    <n v="2"/>
    <n v="0"/>
  </r>
  <r>
    <n v="613"/>
    <s v="Bullitt"/>
    <d v="1968-10-17T00:00:00"/>
    <n v="113"/>
    <x v="11"/>
    <s v="Peter Yates"/>
    <s v="Warner Bros. Pictures"/>
    <x v="0"/>
    <s v="English"/>
    <n v="15"/>
    <n v="5500000"/>
    <n v="42300000"/>
    <n v="2"/>
    <n v="1"/>
  </r>
  <r>
    <n v="614"/>
    <s v="Romeo and Juliet"/>
    <d v="1968-10-08T00:00:00"/>
    <n v="138"/>
    <x v="2"/>
    <s v="Franco Zeffirelli"/>
    <s v="Dino De Laurentiis Corporation"/>
    <x v="2"/>
    <s v="English"/>
    <s v="PG"/>
    <n v="850000"/>
    <n v="38900000"/>
    <n v="4"/>
    <n v="2"/>
  </r>
  <r>
    <n v="615"/>
    <s v="Oliver!"/>
    <d v="1968-09-26T00:00:00"/>
    <n v="153"/>
    <x v="21"/>
    <s v="Carol Reed"/>
    <s v="Columbia Pictures"/>
    <x v="2"/>
    <s v="English"/>
    <s v="U"/>
    <n v="10000000"/>
    <n v="77400000"/>
    <n v="11"/>
    <n v="5"/>
  </r>
  <r>
    <n v="617"/>
    <s v="Planet of the Apes"/>
    <d v="1968-04-03T00:00:00"/>
    <n v="112"/>
    <x v="5"/>
    <s v="Franklin J. Schaffner"/>
    <s v="20th Century Fox"/>
    <x v="0"/>
    <s v="English"/>
    <s v="PG"/>
    <n v="5800000"/>
    <n v="33400000"/>
    <n v="2"/>
    <n v="0"/>
  </r>
  <r>
    <n v="618"/>
    <s v="The Graduate"/>
    <d v="1967-12-21T00:00:00"/>
    <n v="105"/>
    <x v="3"/>
    <s v="Mike Nichols"/>
    <s v="United Artists"/>
    <x v="0"/>
    <s v="English"/>
    <n v="15"/>
    <n v="3000000"/>
    <n v="104900000"/>
    <n v="7"/>
    <n v="1"/>
  </r>
  <r>
    <n v="619"/>
    <s v="The Jungle Book"/>
    <d v="1967-10-18T00:00:00"/>
    <n v="78"/>
    <x v="7"/>
    <s v="Wolfgang Reitherman"/>
    <s v="Walt Disney Pictures"/>
    <x v="0"/>
    <s v="English"/>
    <s v="U"/>
    <n v="4000000"/>
    <n v="205800000"/>
    <n v="1"/>
    <n v="0"/>
  </r>
  <r>
    <n v="621"/>
    <s v="Bonnie and Clyde"/>
    <d v="1967-08-13T00:00:00"/>
    <n v="111"/>
    <x v="11"/>
    <s v="Arthur Penn"/>
    <s v="Warner Bros. Pictures"/>
    <x v="0"/>
    <s v="English"/>
    <n v="18"/>
    <n v="2500000"/>
    <n v="70000000"/>
    <n v="10"/>
    <n v="2"/>
  </r>
  <r>
    <n v="622"/>
    <s v="The Dirty Dozen"/>
    <d v="1967-06-15T00:00:00"/>
    <n v="150"/>
    <x v="4"/>
    <s v="Robert Aldrich"/>
    <s v="Metro-Goldwyn-Mayer"/>
    <x v="0"/>
    <s v="English"/>
    <n v="15"/>
    <n v="5400000"/>
    <n v="45300000"/>
    <n v="4"/>
    <n v="1"/>
  </r>
  <r>
    <n v="627"/>
    <s v="Night of the Living Dead"/>
    <d v="1968-10-01T00:00:00"/>
    <n v="96"/>
    <x v="8"/>
    <s v="George A. Romero"/>
    <s v="Laurel Group"/>
    <x v="0"/>
    <s v="English"/>
    <n v="15"/>
    <n v="114000"/>
    <n v="30000000"/>
    <n v="0"/>
    <n v="0"/>
  </r>
  <r>
    <n v="633"/>
    <s v="The Good, the Bad and the Ugly"/>
    <d v="1966-12-15T00:00:00"/>
    <n v="177"/>
    <x v="16"/>
    <s v="Sergio Leone"/>
    <s v="Constantin Film"/>
    <x v="11"/>
    <s v="Italian"/>
    <n v="18"/>
    <n v="1200000"/>
    <n v="25100000"/>
    <n v="0"/>
    <n v="0"/>
  </r>
  <r>
    <n v="636"/>
    <s v="Grand Prix"/>
    <d v="1966-12-21T00:00:00"/>
    <n v="179"/>
    <x v="17"/>
    <s v="John Frankenheimer"/>
    <s v="Metro-Goldwyn-Mayer"/>
    <x v="0"/>
    <s v="English"/>
    <s v="PG"/>
    <n v="9000000"/>
    <n v="20800000"/>
    <n v="3"/>
    <n v="3"/>
  </r>
  <r>
    <n v="638"/>
    <s v="The Sound of Music"/>
    <d v="1965-03-02T00:00:00"/>
    <n v="174"/>
    <x v="21"/>
    <s v="Robert Wise"/>
    <s v="20th Century Fox"/>
    <x v="0"/>
    <s v="English"/>
    <s v="U"/>
    <n v="8200000"/>
    <n v="286200000"/>
    <n v="10"/>
    <n v="5"/>
  </r>
  <r>
    <n v="639"/>
    <s v="Doctor Zhivago"/>
    <d v="1965-12-22T00:00:00"/>
    <n v="193"/>
    <x v="2"/>
    <s v="David Lean"/>
    <s v="Metro-Goldwyn-Mayer"/>
    <x v="2"/>
    <s v="English"/>
    <n v="15"/>
    <n v="11000000"/>
    <n v="111700000"/>
    <n v="10"/>
    <n v="5"/>
  </r>
  <r>
    <n v="644"/>
    <s v="What's New Pussycat?"/>
    <d v="1965-06-22T00:00:00"/>
    <n v="108"/>
    <x v="3"/>
    <s v="Clive Donner"/>
    <s v="United Artists"/>
    <x v="0"/>
    <s v="English"/>
    <n v="15"/>
    <m/>
    <n v="18820000"/>
    <n v="1"/>
    <n v="0"/>
  </r>
  <r>
    <n v="646"/>
    <s v="Von Ryan's Express"/>
    <d v="1965-06-23T00:00:00"/>
    <n v="117"/>
    <x v="4"/>
    <s v="Mark Robson"/>
    <s v="20th Century Fox"/>
    <x v="0"/>
    <s v="English"/>
    <s v="PG"/>
    <n v="5760000"/>
    <n v="17111111"/>
    <n v="1"/>
    <n v="0"/>
  </r>
  <r>
    <n v="647"/>
    <s v="Mary Poppins"/>
    <d v="1964-08-27T00:00:00"/>
    <n v="139"/>
    <x v="21"/>
    <s v="Robert Stevenson"/>
    <s v="Walt Disney Pictures"/>
    <x v="0"/>
    <s v="English"/>
    <s v="U"/>
    <m/>
    <n v="102300000"/>
    <n v="13"/>
    <n v="5"/>
  </r>
  <r>
    <n v="648"/>
    <s v="My Fair Lady"/>
    <d v="1964-11-09T00:00:00"/>
    <n v="170"/>
    <x v="21"/>
    <s v="George Cukor"/>
    <s v="Warner Bros. Pictures"/>
    <x v="0"/>
    <s v="English"/>
    <s v="U"/>
    <n v="17000000"/>
    <n v="72000000"/>
    <n v="12"/>
    <n v="8"/>
  </r>
  <r>
    <n v="650"/>
    <s v="A Fistful of Dollars"/>
    <d v="1964-09-12T00:00:00"/>
    <n v="99"/>
    <x v="16"/>
    <s v="Sergio Leone"/>
    <s v="Constantin Film"/>
    <x v="11"/>
    <s v="Italian"/>
    <n v="15"/>
    <n v="225000"/>
    <n v="14500000"/>
    <n v="0"/>
    <n v="0"/>
  </r>
  <r>
    <n v="652"/>
    <s v="A Shot in the Dark"/>
    <d v="1964-06-23T00:00:00"/>
    <n v="102"/>
    <x v="3"/>
    <s v="Blake Edwards"/>
    <s v="The Mirisch Production Company"/>
    <x v="2"/>
    <s v="English"/>
    <s v="PG"/>
    <m/>
    <n v="12368234"/>
    <n v="0"/>
    <n v="0"/>
  </r>
  <r>
    <n v="653"/>
    <s v="A Hard Day's Night"/>
    <d v="1964-07-06T00:00:00"/>
    <n v="87"/>
    <x v="21"/>
    <s v="Richard Lester"/>
    <s v="United Artists"/>
    <x v="2"/>
    <s v="English"/>
    <s v="U"/>
    <n v="200000"/>
    <n v="12299668"/>
    <n v="2"/>
    <n v="0"/>
  </r>
  <r>
    <n v="655"/>
    <s v="Cleopatra"/>
    <d v="1963-06-12T00:00:00"/>
    <n v="248"/>
    <x v="15"/>
    <s v="Joseph L. Mankiewicz"/>
    <s v="20th Century Fox"/>
    <x v="0"/>
    <s v="English"/>
    <s v="PG"/>
    <n v="31100000"/>
    <n v="57800000"/>
    <n v="9"/>
    <n v="4"/>
  </r>
  <r>
    <n v="656"/>
    <s v="How the West Was Won"/>
    <d v="1963-02-20T00:00:00"/>
    <n v="164"/>
    <x v="16"/>
    <s v="John Ford"/>
    <s v="Metro-Goldwyn-Mayer"/>
    <x v="0"/>
    <s v="English"/>
    <s v="U"/>
    <n v="14483000"/>
    <n v="50000000"/>
    <n v="8"/>
    <n v="3"/>
  </r>
  <r>
    <n v="657"/>
    <s v="It's a Mad, Mad, Mad, Mad World"/>
    <d v="1963-11-07T00:00:00"/>
    <n v="210"/>
    <x v="3"/>
    <s v="Stanley Kramer"/>
    <s v="United Artists"/>
    <x v="0"/>
    <s v="English"/>
    <s v="U"/>
    <n v="9400000"/>
    <n v="60000000"/>
    <n v="6"/>
    <n v="1"/>
  </r>
  <r>
    <n v="660"/>
    <s v="The Sword in the Stone"/>
    <d v="1963-12-25T00:00:00"/>
    <n v="79"/>
    <x v="7"/>
    <s v="Wolfgang Reitherman"/>
    <s v="Walt Disney Pictures"/>
    <x v="0"/>
    <s v="English"/>
    <s v="U"/>
    <n v="3000000"/>
    <n v="22200000"/>
    <n v="1"/>
    <n v="0"/>
  </r>
  <r>
    <n v="662"/>
    <s v="The Birds"/>
    <d v="1963-03-28T00:00:00"/>
    <n v="119"/>
    <x v="8"/>
    <s v="Alfred Hitchcock"/>
    <s v="Alfred J. Hitchcock Productions"/>
    <x v="0"/>
    <s v="English"/>
    <n v="15"/>
    <n v="3300000"/>
    <n v="11400000"/>
    <n v="1"/>
    <n v="0"/>
  </r>
  <r>
    <n v="664"/>
    <s v="Lawrence of Arabia"/>
    <d v="1962-12-10T00:00:00"/>
    <n v="222"/>
    <x v="12"/>
    <s v="David Lean"/>
    <s v="Horizon Pictures"/>
    <x v="2"/>
    <s v="English"/>
    <s v="PG"/>
    <n v="15000000"/>
    <n v="70000000"/>
    <n v="10"/>
    <n v="7"/>
  </r>
  <r>
    <n v="665"/>
    <s v="The Longest Day"/>
    <d v="1962-09-25T00:00:00"/>
    <n v="178"/>
    <x v="4"/>
    <s v="Ken Annakin"/>
    <s v="20th Century Fox"/>
    <x v="0"/>
    <s v="English"/>
    <s v="PG"/>
    <n v="7750000"/>
    <n v="50100000"/>
    <n v="5"/>
    <n v="2"/>
  </r>
  <r>
    <n v="669"/>
    <s v="Mutiny on the Bounty"/>
    <d v="1962-11-08T00:00:00"/>
    <n v="185"/>
    <x v="15"/>
    <s v="Lewis Milestone"/>
    <s v="Metro-Goldwyn-Mayer"/>
    <x v="0"/>
    <s v="English"/>
    <n v="15"/>
    <n v="19000000"/>
    <n v="13680000"/>
    <n v="7"/>
    <n v="0"/>
  </r>
  <r>
    <n v="670"/>
    <s v="To Kill a Mockingbird"/>
    <d v="1962-12-25T00:00:00"/>
    <n v="129"/>
    <x v="13"/>
    <s v="Robert Mulligan"/>
    <s v="Universal Pictures"/>
    <x v="0"/>
    <s v="English"/>
    <s v="PG"/>
    <n v="2000000"/>
    <n v="13100000"/>
    <n v="8"/>
    <n v="3"/>
  </r>
  <r>
    <n v="674"/>
    <s v="West Side Story"/>
    <d v="1961-10-18T00:00:00"/>
    <n v="152"/>
    <x v="21"/>
    <s v="Robert Wise"/>
    <s v="The Mirisch Production Company"/>
    <x v="0"/>
    <s v="English"/>
    <s v="PG"/>
    <n v="6000000"/>
    <n v="43700000"/>
    <n v="11"/>
    <n v="10"/>
  </r>
  <r>
    <n v="675"/>
    <s v="The Guns of Navarone"/>
    <d v="1961-04-27T00:00:00"/>
    <n v="158"/>
    <x v="4"/>
    <s v="J. Lee Thompson"/>
    <s v="Columbia Pictures"/>
    <x v="2"/>
    <s v="English"/>
    <s v="PG"/>
    <n v="6000000"/>
    <n v="28900000"/>
    <n v="7"/>
    <n v="1"/>
  </r>
  <r>
    <n v="676"/>
    <s v="El Cid"/>
    <d v="1961-12-06T00:00:00"/>
    <n v="184"/>
    <x v="15"/>
    <s v="Anthony Mann"/>
    <s v="Samuel Bronston Productions"/>
    <x v="0"/>
    <s v="English"/>
    <s v="U"/>
    <n v="6200000"/>
    <n v="30000000"/>
    <n v="3"/>
    <n v="0"/>
  </r>
  <r>
    <n v="677"/>
    <s v="The Absent-Minded Professor"/>
    <d v="1961-03-16T00:00:00"/>
    <n v="97"/>
    <x v="3"/>
    <s v="Robert Stevenson"/>
    <s v="Walt Disney Pictures"/>
    <x v="0"/>
    <s v="English"/>
    <s v="U"/>
    <m/>
    <n v="25400000"/>
    <n v="3"/>
    <n v="0"/>
  </r>
  <r>
    <n v="678"/>
    <s v="The Parent Trap"/>
    <d v="1961-06-21T00:00:00"/>
    <n v="128"/>
    <x v="3"/>
    <s v="David Swift"/>
    <s v="Walt Disney Pictures"/>
    <x v="0"/>
    <s v="English"/>
    <s v="U"/>
    <m/>
    <n v="25100000"/>
    <n v="2"/>
    <n v="0"/>
  </r>
  <r>
    <n v="679"/>
    <s v="La Dolce Vita"/>
    <d v="1960-02-05T00:00:00"/>
    <n v="174"/>
    <x v="3"/>
    <s v="Federico Fellini"/>
    <s v="Pathe"/>
    <x v="11"/>
    <s v="Italian"/>
    <n v="15"/>
    <m/>
    <n v="19500000"/>
    <n v="4"/>
    <n v="1"/>
  </r>
  <r>
    <n v="682"/>
    <s v="One Hundred and One Dalmatians"/>
    <d v="1961-01-25T00:00:00"/>
    <n v="79"/>
    <x v="7"/>
    <s v="Wolfgang Reitherman"/>
    <s v="Walt Disney Pictures"/>
    <x v="0"/>
    <s v="English"/>
    <s v="U"/>
    <n v="4000000"/>
    <n v="215800000"/>
    <n v="0"/>
    <n v="0"/>
  </r>
  <r>
    <n v="684"/>
    <s v="Spartacus"/>
    <d v="1960-10-07T00:00:00"/>
    <n v="184"/>
    <x v="15"/>
    <s v="Stanley Kubrick"/>
    <s v="Bryna Productions"/>
    <x v="0"/>
    <s v="English"/>
    <s v="PG"/>
    <n v="12000000"/>
    <n v="60000000"/>
    <n v="6"/>
    <n v="4"/>
  </r>
  <r>
    <n v="685"/>
    <s v="Psycho"/>
    <d v="1960-06-16T00:00:00"/>
    <n v="109"/>
    <x v="8"/>
    <s v="Alfred Hitchcock"/>
    <s v="Shamley Productions"/>
    <x v="0"/>
    <s v="English"/>
    <n v="15"/>
    <n v="806947"/>
    <n v="50000000"/>
    <n v="4"/>
    <n v="0"/>
  </r>
  <r>
    <n v="687"/>
    <s v="Swiss Family Robinson"/>
    <d v="1960-12-21T00:00:00"/>
    <n v="126"/>
    <x v="0"/>
    <s v="Ken Annakin"/>
    <s v="Walt Disney Pictures"/>
    <x v="0"/>
    <s v="English"/>
    <s v="U"/>
    <n v="4000000"/>
    <n v="40000000"/>
    <n v="0"/>
    <n v="0"/>
  </r>
  <r>
    <n v="688"/>
    <s v="The Alamo"/>
    <d v="1960-10-24T00:00:00"/>
    <n v="167"/>
    <x v="4"/>
    <s v="John Wayne"/>
    <s v="United Artists"/>
    <x v="0"/>
    <s v="English"/>
    <s v="U"/>
    <n v="12000000"/>
    <n v="17260000"/>
    <n v="7"/>
    <n v="1"/>
  </r>
  <r>
    <n v="691"/>
    <s v="Ocean's 11"/>
    <d v="1960-08-10T00:00:00"/>
    <n v="127"/>
    <x v="3"/>
    <s v="Lewis Milestone"/>
    <s v="Warner Bros. Pictures"/>
    <x v="0"/>
    <s v="English"/>
    <s v="PG"/>
    <n v="2800000"/>
    <n v="5650000"/>
    <n v="0"/>
    <n v="0"/>
  </r>
  <r>
    <n v="694"/>
    <s v="Ben-Hur"/>
    <d v="1959-11-18T00:00:00"/>
    <n v="212"/>
    <x v="13"/>
    <s v="William Wyler"/>
    <s v="Metro-Goldwyn-Mayer"/>
    <x v="0"/>
    <s v="English"/>
    <s v="PG"/>
    <n v="15200000"/>
    <n v="146900000"/>
    <n v="12"/>
    <n v="11"/>
  </r>
  <r>
    <n v="695"/>
    <s v="Sleeping Beauty"/>
    <d v="1959-01-29T00:00:00"/>
    <n v="75"/>
    <x v="7"/>
    <s v="Wolfgang Reitherman"/>
    <s v="Walt Disney Pictures"/>
    <x v="0"/>
    <s v="English"/>
    <s v="U"/>
    <n v="6000000"/>
    <n v="51600000"/>
    <n v="1"/>
    <n v="0"/>
  </r>
  <r>
    <n v="696"/>
    <s v="North by Northwest"/>
    <d v="1959-07-28T00:00:00"/>
    <n v="136"/>
    <x v="9"/>
    <s v="Alfred Hitchcock"/>
    <s v="Metro-Goldwyn-Mayer"/>
    <x v="0"/>
    <s v="English"/>
    <s v="PG"/>
    <n v="4326000"/>
    <n v="9800000"/>
    <n v="3"/>
    <n v="0"/>
  </r>
  <r>
    <n v="697"/>
    <s v="Some Like It Hot"/>
    <d v="1959-03-29T00:00:00"/>
    <n v="121"/>
    <x v="22"/>
    <s v="Billy Wilder"/>
    <s v="The Mirisch Production Company"/>
    <x v="0"/>
    <s v="English"/>
    <s v="U"/>
    <n v="2900000"/>
    <n v="40000000"/>
    <n v="6"/>
    <n v="1"/>
  </r>
  <r>
    <n v="702"/>
    <s v="Rio Bravo"/>
    <d v="1959-03-18T00:00:00"/>
    <n v="141"/>
    <x v="16"/>
    <s v="Howard Hawks"/>
    <s v="Warner Bros. Pictures"/>
    <x v="0"/>
    <s v="English"/>
    <s v="PG"/>
    <m/>
    <n v="12535000"/>
    <n v="0"/>
    <n v="0"/>
  </r>
  <r>
    <n v="704"/>
    <s v="South Pacific"/>
    <d v="1958-03-19T00:00:00"/>
    <n v="171"/>
    <x v="21"/>
    <s v="Joshua Logan"/>
    <s v="20th Century Fox"/>
    <x v="0"/>
    <s v="English"/>
    <s v="U"/>
    <n v="5610000"/>
    <n v="36800000"/>
    <n v="3"/>
    <n v="1"/>
  </r>
  <r>
    <n v="706"/>
    <s v="Cat on a Hot Tin Roof"/>
    <d v="1958-09-20T00:00:00"/>
    <n v="107"/>
    <x v="13"/>
    <s v="Richard Brooks"/>
    <s v="Metro-Goldwyn-Mayer"/>
    <x v="0"/>
    <s v="English"/>
    <n v="15"/>
    <m/>
    <m/>
    <n v="6"/>
    <n v="0"/>
  </r>
  <r>
    <n v="709"/>
    <s v="The Vikings"/>
    <d v="1958-06-28T00:00:00"/>
    <n v="116"/>
    <x v="0"/>
    <s v="Richard Fleischer"/>
    <s v="United Artists"/>
    <x v="0"/>
    <s v="English"/>
    <s v="PG"/>
    <n v="3500000"/>
    <n v="6000000"/>
    <n v="0"/>
    <n v="0"/>
  </r>
  <r>
    <n v="710"/>
    <s v="Vertigo"/>
    <d v="1958-05-09T00:00:00"/>
    <n v="128"/>
    <x v="9"/>
    <s v="Alfred Hitchcock"/>
    <s v="Paramount Pictures"/>
    <x v="0"/>
    <s v="English"/>
    <s v="PG"/>
    <n v="2500000"/>
    <n v="7300000"/>
    <n v="2"/>
    <n v="0"/>
  </r>
  <r>
    <n v="714"/>
    <s v="The Bridge on the River Kwai"/>
    <d v="1957-10-02T00:00:00"/>
    <n v="161"/>
    <x v="4"/>
    <s v="David Lean"/>
    <s v="Horizon Pictures"/>
    <x v="2"/>
    <s v="English"/>
    <s v="U"/>
    <n v="2800000"/>
    <n v="30600000"/>
    <n v="8"/>
    <n v="7"/>
  </r>
  <r>
    <n v="717"/>
    <s v="Old Yeller"/>
    <d v="1957-12-25T00:00:00"/>
    <n v="83"/>
    <x v="13"/>
    <s v="Robert Stevenson"/>
    <s v="Walt Disney Pictures"/>
    <x v="0"/>
    <s v="English"/>
    <s v="U"/>
    <m/>
    <n v="6250000"/>
    <n v="0"/>
    <n v="0"/>
  </r>
  <r>
    <n v="721"/>
    <s v="A Farewell to Arms"/>
    <d v="1957-12-14T00:00:00"/>
    <n v="152"/>
    <x v="13"/>
    <s v="Charles Vidor"/>
    <s v="Selznick International Pictures"/>
    <x v="0"/>
    <s v="English"/>
    <n v="15"/>
    <n v="4300000"/>
    <n v="20000000"/>
    <n v="1"/>
    <n v="0"/>
  </r>
  <r>
    <n v="722"/>
    <s v="Gunfight at the O.K. Corral"/>
    <d v="1957-05-30T00:00:00"/>
    <n v="122"/>
    <x v="16"/>
    <s v="John Sturges"/>
    <s v="Paramount Pictures"/>
    <x v="0"/>
    <s v="English"/>
    <s v="PG"/>
    <n v="2000000"/>
    <n v="10700000"/>
    <n v="2"/>
    <n v="0"/>
  </r>
  <r>
    <n v="724"/>
    <s v="The Ten Commandments"/>
    <d v="1956-10-05T00:00:00"/>
    <n v="220"/>
    <x v="6"/>
    <s v="Cecil B. DeMille"/>
    <s v="Motion Picture Corporation of America"/>
    <x v="0"/>
    <s v="English"/>
    <s v="U"/>
    <n v="13200000"/>
    <n v="80000000"/>
    <n v="7"/>
    <n v="1"/>
  </r>
  <r>
    <n v="726"/>
    <s v="War and Peace"/>
    <d v="1956-08-21T00:00:00"/>
    <n v="208"/>
    <x v="13"/>
    <s v="King Vidor"/>
    <s v="Dino De Laurentiis Corporation"/>
    <x v="0"/>
    <s v="English"/>
    <s v="PG"/>
    <n v="6000000"/>
    <n v="12500000"/>
    <n v="3"/>
    <n v="0"/>
  </r>
  <r>
    <n v="727"/>
    <s v="The King and I"/>
    <d v="1956-06-28T00:00:00"/>
    <n v="133"/>
    <x v="21"/>
    <s v="Walter Lang"/>
    <s v="20th Century Fox"/>
    <x v="0"/>
    <s v="English"/>
    <s v="U"/>
    <n v="4550000"/>
    <n v="21300000"/>
    <n v="9"/>
    <n v="5"/>
  </r>
  <r>
    <n v="728"/>
    <s v="The Searchers"/>
    <d v="1956-03-13T00:00:00"/>
    <n v="119"/>
    <x v="16"/>
    <s v="John Ford"/>
    <s v="Warner Bros. Pictures"/>
    <x v="0"/>
    <s v="English"/>
    <s v="U"/>
    <n v="3750000"/>
    <n v="37500000"/>
    <n v="0"/>
    <n v="0"/>
  </r>
  <r>
    <n v="731"/>
    <s v="High Society"/>
    <d v="1956-07-17T00:00:00"/>
    <n v="111"/>
    <x v="21"/>
    <s v="Charles Walters"/>
    <s v="Bing Crosby Productions"/>
    <x v="0"/>
    <s v="English"/>
    <s v="U"/>
    <n v="2762000"/>
    <n v="8258000"/>
    <n v="2"/>
    <n v="0"/>
  </r>
  <r>
    <n v="736"/>
    <s v="Oklahoma!"/>
    <d v="1955-10-11T00:00:00"/>
    <n v="145"/>
    <x v="21"/>
    <s v="Fred Zinnemann"/>
    <s v="RKO Radio Pictures"/>
    <x v="0"/>
    <s v="English"/>
    <s v="U"/>
    <n v="5000000"/>
    <n v="7100000"/>
    <n v="4"/>
    <n v="2"/>
  </r>
  <r>
    <n v="737"/>
    <s v="Guys and Dolls"/>
    <d v="1955-11-03T00:00:00"/>
    <n v="150"/>
    <x v="21"/>
    <s v="Joseph L. Mankiewicz"/>
    <s v="Metro-Goldwyn-Mayer"/>
    <x v="0"/>
    <s v="English"/>
    <s v="U"/>
    <n v="5500000"/>
    <n v="20000000"/>
    <n v="4"/>
    <n v="0"/>
  </r>
  <r>
    <n v="738"/>
    <s v="Lady and the Tramp"/>
    <d v="1955-06-22T00:00:00"/>
    <n v="75"/>
    <x v="7"/>
    <s v="Clyde Geronimi"/>
    <s v="Walt Disney Pictures"/>
    <x v="0"/>
    <s v="English"/>
    <s v="U"/>
    <n v="4000000"/>
    <n v="93600000"/>
    <n v="0"/>
    <n v="0"/>
  </r>
  <r>
    <n v="744"/>
    <s v="20,000 Leagues Under the Sea"/>
    <d v="1954-12-23T00:00:00"/>
    <n v="127"/>
    <x v="0"/>
    <s v="Richard Fleischer"/>
    <s v="Walt Disney Pictures"/>
    <x v="0"/>
    <s v="English"/>
    <s v="U"/>
    <n v="5000000"/>
    <n v="28200000"/>
    <n v="3"/>
    <n v="2"/>
  </r>
  <r>
    <n v="753"/>
    <s v="The Robe"/>
    <d v="1953-09-16T00:00:00"/>
    <n v="135"/>
    <x v="13"/>
    <s v="Henry Koster"/>
    <s v="20th Century Fox"/>
    <x v="0"/>
    <s v="English"/>
    <s v="U"/>
    <n v="4100000"/>
    <n v="36000000"/>
    <n v="5"/>
    <n v="2"/>
  </r>
  <r>
    <n v="754"/>
    <s v="From Here to Eternity"/>
    <d v="1953-08-05T00:00:00"/>
    <n v="118"/>
    <x v="13"/>
    <s v="Fred Zinnemann"/>
    <s v="Columbia Pictures"/>
    <x v="0"/>
    <s v="English"/>
    <s v="PG"/>
    <n v="2500000"/>
    <n v="30500000"/>
    <n v="13"/>
    <n v="8"/>
  </r>
  <r>
    <n v="755"/>
    <s v="Shane"/>
    <d v="1953-04-23T00:00:00"/>
    <n v="118"/>
    <x v="16"/>
    <s v="George Stevens"/>
    <s v="Paramount Pictures"/>
    <x v="0"/>
    <s v="English"/>
    <s v="PG"/>
    <n v="3100000"/>
    <n v="20000000"/>
    <n v="6"/>
    <n v="1"/>
  </r>
  <r>
    <n v="757"/>
    <s v="Peter Pan"/>
    <d v="1953-02-05T00:00:00"/>
    <n v="76"/>
    <x v="7"/>
    <s v="Clyde Geronimi"/>
    <s v="Walt Disney Pictures"/>
    <x v="0"/>
    <s v="English"/>
    <s v="U"/>
    <n v="4000000"/>
    <n v="87400000"/>
    <n v="0"/>
    <n v="0"/>
  </r>
  <r>
    <n v="761"/>
    <s v="Gentlemen Prefer Blondes"/>
    <d v="1953-07-15T00:00:00"/>
    <n v="91"/>
    <x v="21"/>
    <s v="Howard Hawks"/>
    <s v="20th Century Fox"/>
    <x v="0"/>
    <s v="English"/>
    <s v="U"/>
    <n v="2260000"/>
    <n v="5300000"/>
    <n v="0"/>
    <n v="0"/>
  </r>
  <r>
    <n v="766"/>
    <s v="Ivanhoe"/>
    <d v="1952-07-31T00:00:00"/>
    <n v="106"/>
    <x v="0"/>
    <s v="Richard Thorpe"/>
    <s v="Metro-Goldwyn-Mayer"/>
    <x v="2"/>
    <s v="English"/>
    <s v="U"/>
    <n v="3842000"/>
    <n v="10878000"/>
    <n v="3"/>
    <n v="0"/>
  </r>
  <r>
    <n v="767"/>
    <s v="Singin' in the Rain"/>
    <d v="1952-04-11T00:00:00"/>
    <n v="103"/>
    <x v="21"/>
    <s v="Gene Kelly"/>
    <s v="Metro-Goldwyn-Mayer"/>
    <x v="0"/>
    <s v="English"/>
    <s v="U"/>
    <n v="2500000"/>
    <n v="12400000"/>
    <n v="2"/>
    <n v="0"/>
  </r>
  <r>
    <n v="769"/>
    <s v="Moulin Rouge"/>
    <d v="1952-12-23T00:00:00"/>
    <n v="119"/>
    <x v="13"/>
    <s v="John Huston"/>
    <s v="Romulus Films"/>
    <x v="2"/>
    <s v="English"/>
    <s v="PG"/>
    <n v="1500000"/>
    <n v="5000000"/>
    <n v="7"/>
    <n v="2"/>
  </r>
  <r>
    <n v="774"/>
    <s v="Alice in Wonderland"/>
    <d v="1951-06-26T00:00:00"/>
    <n v="75"/>
    <x v="7"/>
    <s v="Clyde Geronimi"/>
    <s v="Walt Disney Pictures"/>
    <x v="0"/>
    <s v="English"/>
    <s v="U"/>
    <n v="3000000"/>
    <n v="5232000"/>
    <n v="1"/>
    <n v="0"/>
  </r>
  <r>
    <n v="776"/>
    <s v="A Streetcar Named Desire"/>
    <d v="1951-09-18T00:00:00"/>
    <n v="122"/>
    <x v="13"/>
    <s v="Elia Kazan"/>
    <s v="Warner Bros. Pictures"/>
    <x v="0"/>
    <s v="English"/>
    <n v="15"/>
    <n v="1800000"/>
    <n v="8000000"/>
    <n v="12"/>
    <n v="4"/>
  </r>
  <r>
    <n v="779"/>
    <s v="The African Queen"/>
    <d v="1951-12-23T00:00:00"/>
    <n v="105"/>
    <x v="0"/>
    <s v="John Huston"/>
    <s v="Horizon Pictures"/>
    <x v="0"/>
    <s v="English"/>
    <s v="U"/>
    <n v="1000000"/>
    <n v="10750000"/>
    <n v="4"/>
    <n v="1"/>
  </r>
  <r>
    <n v="781"/>
    <s v="Strangers on a Train"/>
    <d v="1951-06-30T00:00:00"/>
    <n v="101"/>
    <x v="9"/>
    <s v="Alfred Hitchcock"/>
    <s v="Transatlantic Pictures"/>
    <x v="0"/>
    <s v="English"/>
    <s v="PG"/>
    <n v="1200000"/>
    <n v="7000000"/>
    <n v="1"/>
    <n v="0"/>
  </r>
  <r>
    <n v="783"/>
    <s v="Cinderella"/>
    <d v="1950-03-04T00:00:00"/>
    <n v="75"/>
    <x v="7"/>
    <s v="Clyde Geronimi"/>
    <s v="Walt Disney Pictures"/>
    <x v="0"/>
    <s v="English"/>
    <s v="U"/>
    <n v="2900000"/>
    <n v="263600000"/>
    <n v="3"/>
    <n v="0"/>
  </r>
  <r>
    <n v="784"/>
    <s v="King Solomon's Mines"/>
    <d v="1950-11-24T00:00:00"/>
    <n v="103"/>
    <x v="0"/>
    <s v="Compton Bennett"/>
    <s v="Metro-Goldwyn-Mayer"/>
    <x v="0"/>
    <s v="English"/>
    <s v="PG"/>
    <n v="2300000"/>
    <n v="15100000"/>
    <n v="3"/>
    <n v="2"/>
  </r>
  <r>
    <n v="785"/>
    <s v="Annie Get Your Gun"/>
    <d v="1950-05-17T00:00:00"/>
    <n v="107"/>
    <x v="21"/>
    <s v="Charles Walters"/>
    <s v="Metro-Goldwyn-Mayer"/>
    <x v="0"/>
    <s v="English"/>
    <s v="U"/>
    <n v="3734000"/>
    <n v="7756000"/>
    <n v="4"/>
    <n v="1"/>
  </r>
  <r>
    <n v="796"/>
    <s v="Sands of Iwo Jima"/>
    <d v="1949-12-14T00:00:00"/>
    <n v="100"/>
    <x v="4"/>
    <s v="Allan Dwan"/>
    <s v="Republic Pictures"/>
    <x v="0"/>
    <s v="English"/>
    <s v="PG"/>
    <n v="1000000"/>
    <n v="5000000"/>
    <n v="4"/>
    <n v="0"/>
  </r>
  <r>
    <n v="853"/>
    <s v="For Whom the Bell Tolls"/>
    <d v="1943-07-14T00:00:00"/>
    <n v="170"/>
    <x v="4"/>
    <s v="Sam Wood"/>
    <s v="Paramount Pictures"/>
    <x v="0"/>
    <s v="English"/>
    <s v="U"/>
    <n v="3000000"/>
    <n v="7100000"/>
    <n v="9"/>
    <n v="1"/>
  </r>
  <r>
    <n v="858"/>
    <s v="Casablanca"/>
    <d v="1942-11-26T00:00:00"/>
    <n v="102"/>
    <x v="13"/>
    <s v="Michael Curtiz"/>
    <s v="Warner Bros. Pictures"/>
    <x v="0"/>
    <s v="English"/>
    <s v="U"/>
    <n v="878000"/>
    <n v="3700000"/>
    <n v="8"/>
    <n v="3"/>
  </r>
  <r>
    <n v="885"/>
    <s v="The Great Dictator"/>
    <d v="1940-10-15T00:00:00"/>
    <n v="124"/>
    <x v="3"/>
    <s v="Charlie Chaplin"/>
    <s v="Charles Chaplin Film Corporation"/>
    <x v="0"/>
    <s v="English"/>
    <s v="U"/>
    <n v="2000000"/>
    <n v="5000000"/>
    <n v="5"/>
    <n v="0"/>
  </r>
  <r>
    <n v="887"/>
    <s v="The Grapes of Wrath"/>
    <d v="1940-01-24T00:00:00"/>
    <n v="129"/>
    <x v="13"/>
    <s v="John Ford"/>
    <s v="20th Century Fox"/>
    <x v="0"/>
    <s v="English"/>
    <s v="PG"/>
    <n v="800000"/>
    <n v="2500000"/>
    <n v="7"/>
    <n v="2"/>
  </r>
  <r>
    <n v="893"/>
    <s v="Gone with the Wind"/>
    <d v="1939-12-15T00:00:00"/>
    <n v="221"/>
    <x v="2"/>
    <s v="Victor Fleming"/>
    <s v="Selznick International Pictures"/>
    <x v="0"/>
    <s v="English"/>
    <s v="PG"/>
    <n v="3850000"/>
    <n v="198000000"/>
    <n v="13"/>
    <n v="8"/>
  </r>
  <r>
    <n v="899"/>
    <s v="Goodbye, Mr. Chips"/>
    <d v="1939-05-15T00:00:00"/>
    <n v="114"/>
    <x v="13"/>
    <s v="Sam Wood"/>
    <s v="Metro-Goldwyn-Mayer"/>
    <x v="2"/>
    <s v="English"/>
    <s v="U"/>
    <n v="1051000"/>
    <n v="3252000"/>
    <n v="7"/>
    <n v="1"/>
  </r>
  <r>
    <n v="900"/>
    <s v="The Wizard of Oz"/>
    <d v="1939-08-25T00:00:00"/>
    <n v="101"/>
    <x v="6"/>
    <s v="Victor Fleming"/>
    <s v="Metro-Goldwyn-Mayer"/>
    <x v="0"/>
    <s v="English"/>
    <s v="U"/>
    <n v="2800000"/>
    <n v="22300000"/>
    <n v="6"/>
    <n v="2"/>
  </r>
  <r>
    <n v="911"/>
    <s v="Angels with Dirty Faces"/>
    <d v="1938-11-26T00:00:00"/>
    <n v="97"/>
    <x v="11"/>
    <s v="Michael Curtiz"/>
    <s v="Warner Bros. Pictures"/>
    <x v="0"/>
    <s v="English"/>
    <s v="PG"/>
    <m/>
    <n v="1700000"/>
    <n v="3"/>
    <n v="0"/>
  </r>
  <r>
    <n v="913"/>
    <s v="Snow White and the Seven Dwarfs"/>
    <d v="1937-12-21T00:00:00"/>
    <n v="83"/>
    <x v="7"/>
    <s v="David Hand"/>
    <s v="Walt Disney Pictures"/>
    <x v="0"/>
    <s v="English"/>
    <s v="U"/>
    <n v="2000000"/>
    <n v="184925485"/>
    <n v="1"/>
    <n v="0"/>
  </r>
  <r>
    <n v="941"/>
    <s v="Anna Karenina"/>
    <d v="1935-08-30T00:00:00"/>
    <n v="95"/>
    <x v="13"/>
    <s v="Clarence Brown"/>
    <s v="Metro-Goldwyn-Mayer"/>
    <x v="0"/>
    <s v="English"/>
    <s v="U"/>
    <n v="1152000"/>
    <n v="2304000"/>
    <n v="0"/>
    <n v="0"/>
  </r>
  <r>
    <n v="972"/>
    <s v="Frankenstein"/>
    <d v="1931-11-21T00:00:00"/>
    <n v="71"/>
    <x v="8"/>
    <s v="James Whale"/>
    <s v="Universal Pictures"/>
    <x v="0"/>
    <s v="English"/>
    <s v="PG"/>
    <n v="262000"/>
    <n v="12000000"/>
    <n v="0"/>
    <n v="0"/>
  </r>
  <r>
    <n v="977"/>
    <s v="Dracula"/>
    <d v="1931-02-12T00:00:00"/>
    <n v="85"/>
    <x v="8"/>
    <s v="Tod Browning"/>
    <s v="Universal Pictures"/>
    <x v="0"/>
    <s v="English"/>
    <s v="PG"/>
    <n v="355000"/>
    <m/>
    <n v="0"/>
    <n v="0"/>
  </r>
  <r>
    <n v="982"/>
    <s v="All Quiet on the Western Front"/>
    <d v="1930-04-21T00:00:00"/>
    <n v="152"/>
    <x v="4"/>
    <s v="Lewis Milestone"/>
    <s v="Universal Pictures"/>
    <x v="0"/>
    <s v="English"/>
    <s v="PG"/>
    <n v="1200000"/>
    <n v="3000000"/>
    <n v="4"/>
    <n v="2"/>
  </r>
  <r>
    <n v="1063"/>
    <s v="The Kid"/>
    <d v="1921-01-21T00:00:00"/>
    <n v="68"/>
    <x v="3"/>
    <s v="Charlie Chaplin"/>
    <s v="Charles Chaplin Film Corporation"/>
    <x v="0"/>
    <s v="Silent"/>
    <s v="U"/>
    <n v="250000"/>
    <n v="2500000"/>
    <n v="0"/>
    <n v="0"/>
  </r>
  <r>
    <n v="1120"/>
    <s v="Star Wars: The Force Awakens"/>
    <d v="2015-12-17T00:00:00"/>
    <n v="136"/>
    <x v="5"/>
    <s v="J. J. Abrams"/>
    <s v="Lucasfilm"/>
    <x v="0"/>
    <s v="English"/>
    <s v="12A"/>
    <n v="306000000"/>
    <n v="2066000000"/>
    <n v="5"/>
    <n v="0"/>
  </r>
  <r>
    <n v="1121"/>
    <s v="Jurassic World"/>
    <d v="2015-06-12T00:00:00"/>
    <n v="124"/>
    <x v="0"/>
    <s v="Colin Trevorrow"/>
    <s v="Amblin Entertainment"/>
    <x v="0"/>
    <s v="English"/>
    <s v="12A"/>
    <n v="150000000"/>
    <n v="1670000000"/>
    <n v="0"/>
    <n v="0"/>
  </r>
  <r>
    <n v="1122"/>
    <s v="Furious 7"/>
    <d v="2015-04-03T00:00:00"/>
    <n v="137"/>
    <x v="1"/>
    <s v="James Wan"/>
    <s v="Original Film"/>
    <x v="0"/>
    <s v="English"/>
    <s v="12A"/>
    <n v="190000000"/>
    <n v="1516000000"/>
    <n v="0"/>
    <n v="0"/>
  </r>
  <r>
    <n v="1123"/>
    <s v="Avengers: Age of Ultron"/>
    <d v="2015-05-01T00:00:00"/>
    <n v="141"/>
    <x v="1"/>
    <s v="Joss Whedon"/>
    <s v="Marvel Entertainment"/>
    <x v="0"/>
    <s v="English"/>
    <s v="12A"/>
    <n v="250000000"/>
    <n v="1405000000"/>
    <n v="0"/>
    <n v="0"/>
  </r>
  <r>
    <n v="1124"/>
    <s v="Minions"/>
    <d v="2015-06-11T00:00:00"/>
    <n v="91"/>
    <x v="7"/>
    <s v="Pierre Coffin"/>
    <s v="Illumination Entertainment"/>
    <x v="0"/>
    <s v="English"/>
    <s v="U"/>
    <n v="74000000"/>
    <n v="1159000000"/>
    <n v="0"/>
    <n v="0"/>
  </r>
  <r>
    <n v="1125"/>
    <s v="Spectre"/>
    <d v="2015-10-26T00:00:00"/>
    <n v="148"/>
    <x v="9"/>
    <s v="Sam Mendes"/>
    <s v="Eon Productions"/>
    <x v="2"/>
    <s v="English"/>
    <s v="12A"/>
    <n v="245000000"/>
    <n v="880700000"/>
    <n v="1"/>
    <n v="1"/>
  </r>
  <r>
    <n v="1126"/>
    <s v="Inside Out"/>
    <d v="2015-06-19T00:00:00"/>
    <n v="94"/>
    <x v="7"/>
    <s v="Pete Docter"/>
    <s v="Pixar Animation Studios"/>
    <x v="0"/>
    <s v="English"/>
    <s v="U"/>
    <n v="175000000"/>
    <n v="857400000"/>
    <n v="2"/>
    <n v="1"/>
  </r>
  <r>
    <n v="1127"/>
    <s v="Mission: Impossible - Rogue Nation"/>
    <d v="2015-07-31T00:00:00"/>
    <n v="131"/>
    <x v="1"/>
    <s v="Christopher McQuarrie"/>
    <s v="Cruise Wagner Productions"/>
    <x v="0"/>
    <s v="English"/>
    <s v="12A"/>
    <n v="150000000"/>
    <n v="682300000"/>
    <n v="0"/>
    <n v="0"/>
  </r>
  <r>
    <n v="1128"/>
    <s v="The Hunger Games: Mockingjay - Part 2"/>
    <d v="2015-11-20T00:00:00"/>
    <n v="137"/>
    <x v="5"/>
    <s v="Francis Lawrence"/>
    <s v="Color Force"/>
    <x v="0"/>
    <s v="English"/>
    <s v="12A"/>
    <n v="150000000"/>
    <n v="653400000"/>
    <n v="0"/>
    <n v="0"/>
  </r>
  <r>
    <n v="1129"/>
    <s v="The Martian"/>
    <d v="2015-10-02T00:00:00"/>
    <n v="141"/>
    <x v="5"/>
    <s v="Ridley Scott"/>
    <s v="Scott Free Productions"/>
    <x v="0"/>
    <s v="English"/>
    <s v="12A"/>
    <n v="108000000"/>
    <n v="630200000"/>
    <n v="7"/>
    <n v="0"/>
  </r>
  <r>
    <n v="1130"/>
    <s v="Captain America: Civil War"/>
    <d v="2016-05-06T00:00:00"/>
    <n v="147"/>
    <x v="1"/>
    <s v="Anthony Russo"/>
    <s v="Marvel Entertainment"/>
    <x v="0"/>
    <s v="English"/>
    <s v="12A"/>
    <n v="250000000"/>
    <n v="1153000000"/>
    <n v="0"/>
    <n v="0"/>
  </r>
  <r>
    <n v="1131"/>
    <s v="Finding Dory"/>
    <d v="2016-06-17T00:00:00"/>
    <n v="97"/>
    <x v="7"/>
    <s v="Andrew Stanton"/>
    <s v="Pixar Animation Studios"/>
    <x v="0"/>
    <s v="English"/>
    <s v="U"/>
    <n v="200000000"/>
    <n v="1025000000"/>
    <n v="0"/>
    <n v="0"/>
  </r>
  <r>
    <n v="1132"/>
    <s v="Zootopia"/>
    <d v="2016-04-04T00:00:00"/>
    <n v="108"/>
    <x v="7"/>
    <s v="Byron Howard"/>
    <s v="Walt Disney Pictures"/>
    <x v="0"/>
    <s v="English"/>
    <s v="PG"/>
    <n v="150000000"/>
    <n v="1024000000"/>
    <n v="0"/>
    <n v="0"/>
  </r>
  <r>
    <n v="1133"/>
    <s v="The Jungle Book"/>
    <d v="2016-04-15T00:00:00"/>
    <n v="105"/>
    <x v="0"/>
    <s v="Jon Favreau"/>
    <s v="Walt Disney Pictures"/>
    <x v="0"/>
    <s v="English"/>
    <s v="PG"/>
    <n v="175000000"/>
    <n v="966500000"/>
    <n v="0"/>
    <n v="0"/>
  </r>
  <r>
    <n v="1134"/>
    <s v="Batman v Superman: Dawn of Justice"/>
    <d v="2016-03-25T00:00:00"/>
    <n v="151"/>
    <x v="1"/>
    <s v="Zack Snyder"/>
    <s v="DC Entertainment"/>
    <x v="0"/>
    <s v="English"/>
    <n v="12"/>
    <n v="250000000"/>
    <n v="873300000"/>
    <n v="0"/>
    <n v="0"/>
  </r>
  <r>
    <n v="1135"/>
    <s v="The Secret Life of Pets"/>
    <d v="2016-07-08T00:00:00"/>
    <n v="87"/>
    <x v="7"/>
    <s v="Chris Renaud"/>
    <s v="Illumination Entertainment"/>
    <x v="0"/>
    <s v="English"/>
    <s v="U"/>
    <n v="75000000"/>
    <n v="873400000"/>
    <n v="0"/>
    <n v="0"/>
  </r>
  <r>
    <n v="1136"/>
    <s v="Deadpool"/>
    <d v="2016-02-12T00:00:00"/>
    <n v="108"/>
    <x v="1"/>
    <s v="Tim Miller"/>
    <s v="Marvel Entertainment"/>
    <x v="0"/>
    <s v="English"/>
    <n v="15"/>
    <n v="58000000"/>
    <n v="782600000"/>
    <n v="0"/>
    <n v="0"/>
  </r>
  <r>
    <n v="1137"/>
    <s v="Suicide Squad"/>
    <d v="2016-08-05T00:00:00"/>
    <n v="123"/>
    <x v="1"/>
    <s v="David Ayer"/>
    <s v="DC Entertainment"/>
    <x v="0"/>
    <s v="English"/>
    <n v="15"/>
    <n v="175000000"/>
    <n v="745600000"/>
    <n v="0"/>
    <n v="0"/>
  </r>
  <r>
    <n v="1138"/>
    <s v="The Mermaid"/>
    <d v="2016-02-08T00:00:00"/>
    <n v="94"/>
    <x v="6"/>
    <s v="Stephen Chow"/>
    <s v="China Film Group"/>
    <x v="4"/>
    <s v="Mandarin"/>
    <n v="15"/>
    <n v="60720000"/>
    <n v="553800000"/>
    <n v="0"/>
    <n v="0"/>
  </r>
  <r>
    <n v="1139"/>
    <s v="X-Men: Apocalypse"/>
    <d v="2016-05-09T00:00:00"/>
    <n v="144"/>
    <x v="1"/>
    <s v="Bryan Singer"/>
    <s v="Marvel Entertainment"/>
    <x v="0"/>
    <s v="English"/>
    <s v="12A"/>
    <n v="178000000"/>
    <n v="543900000"/>
    <n v="0"/>
    <n v="0"/>
  </r>
  <r>
    <n v="1140"/>
    <s v="Doctor Strange"/>
    <d v="2016-11-04T00:00:00"/>
    <n v="115"/>
    <x v="1"/>
    <s v="Scott Derrickson"/>
    <s v="Marvel Entertainment"/>
    <x v="0"/>
    <s v="English"/>
    <s v="12A"/>
    <n v="165000000"/>
    <n v="571500000"/>
    <n v="0"/>
    <n v="0"/>
  </r>
  <r>
    <n v="1141"/>
    <s v="City of God"/>
    <d v="2002-08-30T00:00:00"/>
    <n v="130"/>
    <x v="11"/>
    <s v="Fernando Meirelles"/>
    <s v="O2 Filmes"/>
    <x v="12"/>
    <s v="Portugese"/>
    <n v="18"/>
    <n v="3300000"/>
    <n v="30600000"/>
    <n v="4"/>
    <n v="0"/>
  </r>
  <r>
    <n v="1142"/>
    <s v="The Parent Trap"/>
    <d v="1998-07-29T00:00:00"/>
    <n v="128"/>
    <x v="3"/>
    <s v="Nancy Meyers"/>
    <s v="Walt Disney Pictures"/>
    <x v="0"/>
    <s v="English"/>
    <s v="PG"/>
    <n v="75000000"/>
    <n v="83900000"/>
    <n v="0"/>
    <n v="0"/>
  </r>
  <r>
    <n v="1143"/>
    <s v="Captain Blood"/>
    <d v="1935-12-28T00:00:00"/>
    <n v="119"/>
    <x v="0"/>
    <s v="Michael Curtiz"/>
    <s v="Cosmopolitan Productions"/>
    <x v="0"/>
    <s v="English"/>
    <s v="PG"/>
    <n v="1200000"/>
    <n v="3100000"/>
    <n v="5"/>
    <n v="0"/>
  </r>
  <r>
    <n v="1144"/>
    <s v="The Adventures of Robin Hood"/>
    <d v="1938-05-14T00:00:00"/>
    <n v="102"/>
    <x v="0"/>
    <s v="Michael Curtiz"/>
    <s v="Warner Bros. Pictures"/>
    <x v="0"/>
    <s v="English"/>
    <s v="U"/>
    <n v="2033000"/>
    <n v="3981000"/>
    <n v="4"/>
    <n v="3"/>
  </r>
  <r>
    <n v="1145"/>
    <s v="The Charge of the Light Brigade"/>
    <d v="1936-10-20T00:00:00"/>
    <n v="115"/>
    <x v="0"/>
    <s v="Michael Curtiz"/>
    <s v="Warner Bros. Pictures"/>
    <x v="0"/>
    <s v="English"/>
    <s v="PG"/>
    <n v="1330000"/>
    <n v="3300000"/>
    <n v="3"/>
    <n v="1"/>
  </r>
  <r>
    <n v="1146"/>
    <s v="The Hound of the Baskervilles"/>
    <d v="1939-03-24T00:00:00"/>
    <n v="81"/>
    <x v="10"/>
    <s v="Sidney Lanfield"/>
    <s v="20th Century Fox"/>
    <x v="0"/>
    <s v="English"/>
    <s v="PG"/>
    <m/>
    <m/>
    <n v="0"/>
    <n v="0"/>
  </r>
  <r>
    <n v="1147"/>
    <s v="The Adventures of Sherlock Holmes"/>
    <d v="1939-09-01T00:00:00"/>
    <n v="81"/>
    <x v="10"/>
    <s v="Alfred L. Werker"/>
    <s v="20th Century Fox"/>
    <x v="0"/>
    <s v="English"/>
    <s v="PG"/>
    <m/>
    <m/>
    <n v="0"/>
    <n v="0"/>
  </r>
  <r>
    <n v="1148"/>
    <s v="Mutiny on the Bounty"/>
    <d v="1935-11-08T00:00:00"/>
    <n v="132"/>
    <x v="13"/>
    <s v="Frank Lloyd"/>
    <s v="Metro-Goldwyn-Mayer"/>
    <x v="0"/>
    <s v="English"/>
    <s v="PG"/>
    <n v="1950000"/>
    <n v="4460000"/>
    <n v="8"/>
    <n v="1"/>
  </r>
  <r>
    <n v="1149"/>
    <s v="The Misfits"/>
    <d v="1961-02-01T00:00:00"/>
    <n v="125"/>
    <x v="13"/>
    <s v="John Huston"/>
    <s v="Seven Arts Productions"/>
    <x v="0"/>
    <s v="English"/>
    <s v="PG"/>
    <n v="4000000"/>
    <n v="4100000"/>
    <n v="0"/>
    <n v="0"/>
  </r>
  <r>
    <n v="1150"/>
    <s v="Lolita"/>
    <d v="1962-06-13T00:00:00"/>
    <n v="152"/>
    <x v="13"/>
    <s v="Stanley Kubrick"/>
    <s v="Seven Arts Productions"/>
    <x v="2"/>
    <s v="English"/>
    <n v="15"/>
    <n v="2000000"/>
    <n v="9250000"/>
    <n v="1"/>
    <n v="0"/>
  </r>
  <r>
    <n v="1151"/>
    <s v="The 39 Steps"/>
    <d v="1935-06-06T00:00:00"/>
    <n v="86"/>
    <x v="9"/>
    <s v="Alfred Hitchcock"/>
    <s v="Gaumont"/>
    <x v="2"/>
    <s v="English"/>
    <s v="U"/>
    <n v="100000"/>
    <m/>
    <n v="0"/>
    <n v="0"/>
  </r>
  <r>
    <n v="1152"/>
    <s v="Citizen Kane"/>
    <d v="1941-05-01T00:00:00"/>
    <n v="119"/>
    <x v="13"/>
    <s v="Orson Welles"/>
    <s v="Mercury Productions"/>
    <x v="0"/>
    <s v="English"/>
    <s v="U"/>
    <n v="839727"/>
    <n v="1140769"/>
    <n v="9"/>
    <n v="1"/>
  </r>
  <r>
    <n v="1153"/>
    <s v="Metropolis"/>
    <d v="1927-01-10T00:00:00"/>
    <n v="153"/>
    <x v="5"/>
    <s v="Fritz Lang"/>
    <s v="Universum Film"/>
    <x v="5"/>
    <s v="Silent"/>
    <s v="PG"/>
    <m/>
    <m/>
    <n v="0"/>
    <n v="0"/>
  </r>
  <r>
    <n v="1154"/>
    <s v="Anna Karenina"/>
    <d v="1948-01-22T00:00:00"/>
    <n v="139"/>
    <x v="13"/>
    <s v="Julien Duvivier"/>
    <s v="London Film Productions"/>
    <x v="2"/>
    <s v="English"/>
    <s v="PG"/>
    <n v="1000000"/>
    <m/>
    <n v="0"/>
    <n v="0"/>
  </r>
  <r>
    <n v="1155"/>
    <s v="Scarface"/>
    <d v="1932-04-09T00:00:00"/>
    <n v="95"/>
    <x v="11"/>
    <s v="Howard Hawks"/>
    <s v="United Artists"/>
    <x v="0"/>
    <s v="English"/>
    <n v="15"/>
    <m/>
    <n v="600000"/>
    <n v="0"/>
    <n v="0"/>
  </r>
  <r>
    <n v="1156"/>
    <s v="The Public Enemy"/>
    <d v="1931-04-23T00:00:00"/>
    <n v="83"/>
    <x v="11"/>
    <s v="William A. Wellman"/>
    <s v="Warner Bros. Pictures"/>
    <x v="0"/>
    <s v="English"/>
    <s v="PG"/>
    <n v="151000"/>
    <m/>
    <n v="1"/>
    <n v="0"/>
  </r>
  <r>
    <n v="1157"/>
    <s v="It's a Wonderful Life"/>
    <d v="1946-12-20T00:00:00"/>
    <n v="130"/>
    <x v="6"/>
    <s v="Frank Capra"/>
    <s v="Liberty Films"/>
    <x v="0"/>
    <s v="English"/>
    <s v="U"/>
    <n v="3180000"/>
    <n v="3300000"/>
    <n v="5"/>
    <n v="0"/>
  </r>
  <r>
    <n v="1158"/>
    <s v="Mr. Smith Goes to Washington"/>
    <d v="1939-10-17T00:00:00"/>
    <n v="129"/>
    <x v="3"/>
    <s v="Frank Capra"/>
    <s v="Columbia Pictures"/>
    <x v="0"/>
    <s v="English"/>
    <s v="U"/>
    <n v="1500000"/>
    <n v="9000000"/>
    <n v="11"/>
    <n v="1"/>
  </r>
  <r>
    <n v="1159"/>
    <s v="Brief Encounter"/>
    <d v="1945-11-26T00:00:00"/>
    <n v="86"/>
    <x v="2"/>
    <s v="David Lean"/>
    <s v="Cineguild"/>
    <x v="2"/>
    <s v="English"/>
    <s v="PG"/>
    <n v="1000000"/>
    <m/>
    <n v="3"/>
    <n v="0"/>
  </r>
  <r>
    <n v="1160"/>
    <s v="The Killers"/>
    <d v="1946-08-28T00:00:00"/>
    <n v="103"/>
    <x v="11"/>
    <s v="Robert Siodmak"/>
    <s v="Universal Pictures"/>
    <x v="0"/>
    <s v="English"/>
    <s v="PG"/>
    <m/>
    <n v="2500000"/>
    <n v="4"/>
    <n v="0"/>
  </r>
  <r>
    <n v="1161"/>
    <s v="The Seventh Veil"/>
    <d v="1945-10-18T00:00:00"/>
    <n v="94"/>
    <x v="11"/>
    <s v="Compton Bennett"/>
    <s v="Ortus Films"/>
    <x v="2"/>
    <s v="English"/>
    <s v="PG"/>
    <n v="100000"/>
    <n v="2000000"/>
    <n v="1"/>
    <n v="1"/>
  </r>
  <r>
    <n v="1162"/>
    <s v="Great Expectations"/>
    <d v="1946-12-26T00:00:00"/>
    <n v="113"/>
    <x v="13"/>
    <s v="David Lean"/>
    <s v="Cineguild"/>
    <x v="2"/>
    <s v="English"/>
    <s v="PG"/>
    <n v="500000"/>
    <n v="2000000"/>
    <n v="5"/>
    <n v="2"/>
  </r>
  <r>
    <n v="1163"/>
    <s v="Miracle on 34th Street"/>
    <d v="1947-05-02T00:00:00"/>
    <n v="96"/>
    <x v="3"/>
    <s v="George Seaton"/>
    <s v="20th Century Fox"/>
    <x v="0"/>
    <s v="English"/>
    <s v="U"/>
    <n v="630000"/>
    <n v="2650000"/>
    <n v="4"/>
    <n v="3"/>
  </r>
  <r>
    <n v="1164"/>
    <s v="Hamlet"/>
    <d v="1948-05-04T00:00:00"/>
    <n v="155"/>
    <x v="13"/>
    <s v="Laurence Olivier"/>
    <s v="Two Cities Films"/>
    <x v="2"/>
    <s v="English"/>
    <s v="U"/>
    <n v="750000"/>
    <n v="3250000"/>
    <n v="7"/>
    <n v="4"/>
  </r>
  <r>
    <n v="1165"/>
    <s v="Joan of Arc"/>
    <d v="1948-11-11T00:00:00"/>
    <n v="145"/>
    <x v="12"/>
    <s v="Victor Fleming"/>
    <s v="Sierra Pictures"/>
    <x v="0"/>
    <s v="English"/>
    <s v="U"/>
    <n v="4650000"/>
    <n v="5768142"/>
    <n v="7"/>
    <n v="2"/>
  </r>
  <r>
    <n v="1166"/>
    <s v="The Three Musketeers"/>
    <d v="1948-10-20T00:00:00"/>
    <n v="125"/>
    <x v="0"/>
    <s v="George Sidney"/>
    <s v="Metro-Goldwyn-Mayer"/>
    <x v="0"/>
    <s v="English"/>
    <s v="U"/>
    <n v="4474000"/>
    <n v="8412000"/>
    <n v="1"/>
    <n v="0"/>
  </r>
  <r>
    <n v="1167"/>
    <s v="The Big Boss"/>
    <d v="1971-10-03T00:00:00"/>
    <n v="110"/>
    <x v="14"/>
    <s v="Lo Wei"/>
    <s v="Golden Harvest"/>
    <x v="6"/>
    <s v="Cantonese"/>
    <n v="18"/>
    <n v="100000"/>
    <n v="2800000"/>
    <n v="0"/>
    <n v="0"/>
  </r>
  <r>
    <n v="1168"/>
    <s v="Fist of Fury"/>
    <d v="1972-03-22T00:00:00"/>
    <n v="108"/>
    <x v="14"/>
    <s v="Lo Wei"/>
    <s v="Golden Harvest"/>
    <x v="6"/>
    <s v="Mandarin"/>
    <n v="18"/>
    <n v="100000"/>
    <n v="3400000"/>
    <n v="0"/>
    <n v="0"/>
  </r>
  <r>
    <n v="1169"/>
    <s v="Way of the Dragon"/>
    <d v="1972-12-30T00:00:00"/>
    <n v="100"/>
    <x v="14"/>
    <s v="Bruce Lee"/>
    <s v="Golden Harvest"/>
    <x v="6"/>
    <s v="Mandarin"/>
    <n v="18"/>
    <n v="130000"/>
    <n v="5200000"/>
    <n v="0"/>
    <n v="0"/>
  </r>
  <r>
    <n v="1170"/>
    <s v="Game of Death"/>
    <d v="1978-03-23T00:00:00"/>
    <n v="85"/>
    <x v="14"/>
    <s v="Robert Clouse"/>
    <s v="Golden Harvest"/>
    <x v="6"/>
    <s v="Cantonese"/>
    <n v="18"/>
    <n v="850000"/>
    <m/>
    <n v="0"/>
    <n v="0"/>
  </r>
  <r>
    <n v="1171"/>
    <s v="Enter the Dragon"/>
    <d v="1973-07-26T00:00:00"/>
    <n v="102"/>
    <x v="14"/>
    <s v="Robert Clouse"/>
    <s v="Warner Bros. Pictures"/>
    <x v="6"/>
    <s v="English"/>
    <n v="18"/>
    <n v="850000"/>
    <n v="22000000"/>
    <n v="0"/>
    <n v="0"/>
  </r>
  <r>
    <n v="1172"/>
    <s v="Monty Python and the Holy Grail"/>
    <d v="1975-04-09T00:00:00"/>
    <n v="92"/>
    <x v="3"/>
    <s v="Terry Gilliam"/>
    <s v="Python (Monty) Pictures"/>
    <x v="2"/>
    <s v="English"/>
    <n v="15"/>
    <n v="400000"/>
    <n v="5000000"/>
    <n v="0"/>
    <n v="0"/>
  </r>
  <r>
    <n v="1173"/>
    <s v="Monty Python's Life of Brian"/>
    <d v="1979-08-17T00:00:00"/>
    <n v="93"/>
    <x v="3"/>
    <s v="Terry Jones"/>
    <s v="Python (Monty) Pictures"/>
    <x v="2"/>
    <s v="English"/>
    <n v="15"/>
    <n v="4000000"/>
    <n v="20000000"/>
    <n v="0"/>
    <n v="0"/>
  </r>
  <r>
    <n v="1174"/>
    <s v="Drunken Master"/>
    <d v="1978-10-05T00:00:00"/>
    <n v="110"/>
    <x v="14"/>
    <s v="Woo-ping Yuen"/>
    <s v="Seasonal Film Corporation"/>
    <x v="6"/>
    <s v="Cantonese"/>
    <n v="15"/>
    <m/>
    <m/>
    <n v="0"/>
    <n v="0"/>
  </r>
  <r>
    <n v="1175"/>
    <s v="Half a Loaf of Kung Fu"/>
    <d v="1978-07-01T00:00:00"/>
    <n v="98"/>
    <x v="14"/>
    <s v="Chi-hwa Chen"/>
    <s v="Lo Wei Motion Picture Company"/>
    <x v="6"/>
    <s v="Mandarin"/>
    <n v="18"/>
    <m/>
    <m/>
    <n v="0"/>
    <n v="0"/>
  </r>
  <r>
    <n v="1176"/>
    <s v="Snake and Crane Arts of Shaolin"/>
    <d v="1978-03-08T00:00:00"/>
    <n v="93"/>
    <x v="14"/>
    <s v="Chi-hwa Chen"/>
    <s v="Lo Wei Motion Picture Company"/>
    <x v="6"/>
    <s v="Mandarin"/>
    <n v="15"/>
    <m/>
    <m/>
    <n v="0"/>
    <n v="0"/>
  </r>
  <r>
    <n v="1177"/>
    <s v="The Fearless Hyena"/>
    <d v="1979-02-17T00:00:00"/>
    <n v="97"/>
    <x v="14"/>
    <s v="Jackie Chan"/>
    <s v="Good Year Movie Company"/>
    <x v="6"/>
    <s v="Cantonese"/>
    <n v="18"/>
    <m/>
    <m/>
    <n v="0"/>
    <n v="0"/>
  </r>
  <r>
    <n v="1178"/>
    <s v="Snake in the Eagle's Shadow"/>
    <d v="1978-03-01T00:00:00"/>
    <n v="98"/>
    <x v="14"/>
    <s v="Woo-ping Yuen"/>
    <s v="Seasonal Film Corporation"/>
    <x v="6"/>
    <s v="Cantonese"/>
    <n v="18"/>
    <m/>
    <m/>
    <n v="0"/>
    <n v="0"/>
  </r>
  <r>
    <n v="1179"/>
    <s v="Spiritual Kung Fu"/>
    <d v="1978-11-23T00:00:00"/>
    <n v="97"/>
    <x v="14"/>
    <s v="Lo Wei"/>
    <s v="Lo Wei Motion Picture Company"/>
    <x v="6"/>
    <s v="Mandarin"/>
    <n v="15"/>
    <m/>
    <m/>
    <n v="0"/>
    <n v="0"/>
  </r>
  <r>
    <n v="1180"/>
    <s v="Dragon Fist"/>
    <d v="1979-04-21T00:00:00"/>
    <n v="93"/>
    <x v="14"/>
    <s v="Lo Wei"/>
    <s v="Lo Wei Motion Picture Company"/>
    <x v="6"/>
    <s v="Mandarin"/>
    <n v="15"/>
    <m/>
    <m/>
    <n v="0"/>
    <n v="0"/>
  </r>
  <r>
    <n v="1181"/>
    <s v="Magnificent Bodyguards"/>
    <d v="1978-04-27T00:00:00"/>
    <n v="78"/>
    <x v="14"/>
    <s v="Lo Wei"/>
    <s v="Lo Wei Motion Picture Company"/>
    <x v="6"/>
    <s v="Mandarin"/>
    <n v="15"/>
    <m/>
    <m/>
    <n v="0"/>
    <n v="0"/>
  </r>
  <r>
    <n v="1182"/>
    <s v="The Young Master"/>
    <d v="1980-02-09T00:00:00"/>
    <n v="106"/>
    <x v="14"/>
    <s v="Jackie Chan"/>
    <s v="Golden Harvest"/>
    <x v="6"/>
    <s v="Cantonese"/>
    <n v="15"/>
    <m/>
    <m/>
    <n v="0"/>
    <n v="0"/>
  </r>
  <r>
    <n v="1183"/>
    <s v="Project A"/>
    <d v="1983-12-22T00:00:00"/>
    <n v="106"/>
    <x v="14"/>
    <s v="Jackie Chan"/>
    <s v="Golden Harvest"/>
    <x v="6"/>
    <s v="Cantonese"/>
    <n v="18"/>
    <m/>
    <m/>
    <n v="0"/>
    <n v="0"/>
  </r>
  <r>
    <n v="1184"/>
    <s v="Wheels on Meals"/>
    <d v="1984-08-17T00:00:00"/>
    <n v="104"/>
    <x v="14"/>
    <s v="Sammo Hung"/>
    <s v="Golden Harvest"/>
    <x v="6"/>
    <s v="Cantonese"/>
    <n v="15"/>
    <m/>
    <m/>
    <n v="0"/>
    <n v="0"/>
  </r>
  <r>
    <n v="1185"/>
    <s v="Cannonball Run II"/>
    <d v="1984-06-29T00:00:00"/>
    <n v="108"/>
    <x v="3"/>
    <s v="Hal Needham"/>
    <s v="Golden Harvest"/>
    <x v="0"/>
    <s v="English"/>
    <s v="PG"/>
    <n v="20000000"/>
    <n v="28000000"/>
    <n v="0"/>
    <n v="0"/>
  </r>
  <r>
    <n v="1186"/>
    <s v="Police Story"/>
    <d v="1985-12-14T00:00:00"/>
    <n v="101"/>
    <x v="14"/>
    <s v="Jackie Chan"/>
    <s v="Golden Harvest"/>
    <x v="6"/>
    <s v="Cantonese"/>
    <n v="15"/>
    <m/>
    <m/>
    <n v="0"/>
    <n v="0"/>
  </r>
  <r>
    <n v="1187"/>
    <s v="Winners and Sinners"/>
    <d v="1983-07-07T00:00:00"/>
    <n v="101"/>
    <x v="14"/>
    <s v="Sammo Hung"/>
    <s v="Golden Harvest"/>
    <x v="6"/>
    <s v="Cantonese"/>
    <n v="15"/>
    <m/>
    <m/>
    <n v="0"/>
    <n v="0"/>
  </r>
  <r>
    <n v="1188"/>
    <s v="My Lucky Stars"/>
    <d v="1985-02-10T00:00:00"/>
    <n v="96"/>
    <x v="14"/>
    <s v="Sammo Hung"/>
    <s v="Golden Harvest"/>
    <x v="6"/>
    <s v="Cantonese"/>
    <n v="15"/>
    <m/>
    <m/>
    <n v="0"/>
    <n v="0"/>
  </r>
  <r>
    <n v="1189"/>
    <s v="Twinkle, Twinkle Lucky Stars"/>
    <d v="1985-08-15T00:00:00"/>
    <n v="90"/>
    <x v="14"/>
    <s v="Sammo Hung"/>
    <s v="Golden Harvest"/>
    <x v="6"/>
    <s v="Cantonese"/>
    <n v="18"/>
    <m/>
    <m/>
    <n v="0"/>
    <n v="0"/>
  </r>
  <r>
    <n v="1190"/>
    <s v="Armour of God"/>
    <d v="1987-01-21T00:00:00"/>
    <n v="97"/>
    <x v="14"/>
    <s v="Jackie Chan"/>
    <s v="Golden Harvest"/>
    <x v="6"/>
    <s v="Cantonese"/>
    <n v="15"/>
    <m/>
    <m/>
    <n v="0"/>
    <n v="0"/>
  </r>
  <r>
    <n v="1191"/>
    <s v="Project A Part II"/>
    <d v="1987-08-19T00:00:00"/>
    <n v="106"/>
    <x v="14"/>
    <s v="Jackie Chan"/>
    <s v="Golden Harvest"/>
    <x v="6"/>
    <s v="Cantonese"/>
    <n v="15"/>
    <m/>
    <m/>
    <n v="0"/>
    <n v="0"/>
  </r>
  <r>
    <n v="1192"/>
    <s v="Police Story 2"/>
    <d v="1988-08-20T00:00:00"/>
    <n v="101"/>
    <x v="14"/>
    <s v="Jackie Chan"/>
    <s v="Golden Harvest"/>
    <x v="6"/>
    <s v="Cantonese"/>
    <n v="15"/>
    <m/>
    <m/>
    <n v="0"/>
    <n v="0"/>
  </r>
  <r>
    <n v="1193"/>
    <s v="Dragons Forever"/>
    <d v="1988-02-11T00:00:00"/>
    <n v="94"/>
    <x v="14"/>
    <s v="Sammo Hung"/>
    <s v="Golden Harvest"/>
    <x v="6"/>
    <s v="Cantonese"/>
    <n v="18"/>
    <m/>
    <m/>
    <n v="0"/>
    <n v="0"/>
  </r>
  <r>
    <n v="1194"/>
    <s v="Armour of God II: Operation Condor"/>
    <d v="1991-02-07T00:00:00"/>
    <n v="106"/>
    <x v="14"/>
    <s v="Jackie Chan"/>
    <s v="Golden Harvest"/>
    <x v="6"/>
    <s v="Cantonese"/>
    <n v="15"/>
    <m/>
    <n v="10400000"/>
    <n v="0"/>
    <n v="0"/>
  </r>
  <r>
    <n v="1195"/>
    <s v="Police Story 3: Super Cop"/>
    <d v="1992-07-04T00:00:00"/>
    <n v="95"/>
    <x v="14"/>
    <s v="Stanley Tong"/>
    <s v="Golden Harvest"/>
    <x v="6"/>
    <s v="Cantonese"/>
    <n v="15"/>
    <n v="900000"/>
    <n v="16250000"/>
    <n v="0"/>
    <n v="0"/>
  </r>
  <r>
    <n v="1196"/>
    <s v="Once Upon a Time in China"/>
    <d v="1991-08-15T00:00:00"/>
    <n v="134"/>
    <x v="14"/>
    <s v="Hark Tsui"/>
    <s v="Golden Harvest"/>
    <x v="6"/>
    <s v="Cantonese"/>
    <n v="15"/>
    <m/>
    <m/>
    <n v="0"/>
    <n v="0"/>
  </r>
  <r>
    <n v="1197"/>
    <s v="Twin Dragons"/>
    <d v="1992-01-15T00:00:00"/>
    <n v="104"/>
    <x v="14"/>
    <s v="Hark Tsui"/>
    <s v="Golden Harvest"/>
    <x v="6"/>
    <s v="Cantonese"/>
    <n v="12"/>
    <n v="10000000"/>
    <n v="11000000"/>
    <n v="0"/>
    <n v="0"/>
  </r>
  <r>
    <n v="1198"/>
    <s v="Once Upon a Time in China II"/>
    <d v="1992-04-16T00:00:00"/>
    <n v="113"/>
    <x v="14"/>
    <s v="Hark Tsui"/>
    <s v="Golden Harvest"/>
    <x v="6"/>
    <s v="Cantonese"/>
    <n v="15"/>
    <m/>
    <m/>
    <n v="0"/>
    <n v="0"/>
  </r>
  <r>
    <n v="1199"/>
    <s v="Once Upon a Time in China III"/>
    <d v="1993-02-11T00:00:00"/>
    <n v="105"/>
    <x v="14"/>
    <s v="Hark Tsui"/>
    <s v="Golden Harvest"/>
    <x v="6"/>
    <s v="Cantonese"/>
    <s v="PG"/>
    <m/>
    <m/>
    <n v="0"/>
    <n v="0"/>
  </r>
  <r>
    <n v="1200"/>
    <s v="Fong Sai-yuk"/>
    <d v="1993-03-04T00:00:00"/>
    <n v="106"/>
    <x v="14"/>
    <s v="Corey Yuen"/>
    <s v="Eastern Productions"/>
    <x v="6"/>
    <s v="Cantonese"/>
    <n v="15"/>
    <m/>
    <m/>
    <n v="0"/>
    <n v="0"/>
  </r>
  <r>
    <n v="1201"/>
    <s v="Fong Sai-yuk II"/>
    <d v="1993-07-30T00:00:00"/>
    <n v="96"/>
    <x v="14"/>
    <s v="Corey Yuen"/>
    <s v="Eastern Productions"/>
    <x v="6"/>
    <s v="Cantonese"/>
    <n v="15"/>
    <m/>
    <m/>
    <n v="0"/>
    <n v="0"/>
  </r>
  <r>
    <n v="1202"/>
    <s v="Fist of Legend"/>
    <d v="1994-12-22T00:00:00"/>
    <n v="103"/>
    <x v="14"/>
    <s v="Gordon Chan"/>
    <s v="Eastern Productions"/>
    <x v="6"/>
    <s v="Cantonese"/>
    <n v="18"/>
    <m/>
    <m/>
    <n v="0"/>
    <n v="0"/>
  </r>
  <r>
    <n v="1203"/>
    <s v="Romeo Must Die"/>
    <d v="2000-03-22T00:00:00"/>
    <n v="115"/>
    <x v="1"/>
    <s v="Andrzej Bartkowiak"/>
    <s v="Silver Pictures"/>
    <x v="0"/>
    <s v="English"/>
    <n v="15"/>
    <n v="25000000"/>
    <n v="91000000"/>
    <n v="0"/>
    <n v="0"/>
  </r>
  <r>
    <n v="1204"/>
    <s v="The One"/>
    <d v="2001-11-02T00:00:00"/>
    <n v="87"/>
    <x v="5"/>
    <s v="James Wong"/>
    <s v="Revolution Studios"/>
    <x v="0"/>
    <s v="English"/>
    <n v="15"/>
    <n v="49000000"/>
    <n v="72700000"/>
    <n v="0"/>
    <n v="0"/>
  </r>
  <r>
    <n v="1205"/>
    <s v="Kiss of the Dragon"/>
    <d v="2001-07-06T00:00:00"/>
    <n v="98"/>
    <x v="1"/>
    <s v="Chris Nahon"/>
    <s v="StudioCanal"/>
    <x v="3"/>
    <s v="English"/>
    <n v="18"/>
    <n v="25000000"/>
    <n v="64400000"/>
    <n v="0"/>
    <n v="0"/>
  </r>
  <r>
    <n v="1206"/>
    <s v="Cradle 2 the Grave"/>
    <d v="2003-02-28T00:00:00"/>
    <n v="101"/>
    <x v="1"/>
    <s v="Andrzej Bartkowiak"/>
    <s v="Silver Pictures"/>
    <x v="0"/>
    <s v="English"/>
    <n v="15"/>
    <n v="25000000"/>
    <n v="56500000"/>
    <n v="0"/>
    <n v="0"/>
  </r>
  <r>
    <n v="1207"/>
    <s v="Unleashed"/>
    <d v="2005-02-02T00:00:00"/>
    <n v="102"/>
    <x v="14"/>
    <s v="Louis Leterrier"/>
    <s v="EuropaCorp"/>
    <x v="3"/>
    <s v="English"/>
    <n v="18"/>
    <n v="45000000"/>
    <n v="50900000"/>
    <n v="0"/>
    <n v="0"/>
  </r>
  <r>
    <n v="1208"/>
    <s v="Fearless"/>
    <d v="2006-01-26T00:00:00"/>
    <n v="105"/>
    <x v="14"/>
    <s v="Ronny Yu"/>
    <s v="China Film Group"/>
    <x v="4"/>
    <s v="Mandarin"/>
    <n v="15"/>
    <m/>
    <n v="68100000"/>
    <n v="0"/>
    <n v="0"/>
  </r>
  <r>
    <n v="1209"/>
    <s v="The Warlords"/>
    <d v="2007-12-12T00:00:00"/>
    <n v="127"/>
    <x v="4"/>
    <s v="Peter Chan"/>
    <s v="China Film Group"/>
    <x v="6"/>
    <s v="Mandarin"/>
    <n v="15"/>
    <n v="40000000"/>
    <m/>
    <n v="0"/>
    <n v="0"/>
  </r>
  <r>
    <n v="1210"/>
    <s v="Dragon"/>
    <d v="2011-05-13T00:00:00"/>
    <n v="116"/>
    <x v="14"/>
    <s v="Peter Chan"/>
    <s v="We Pictures"/>
    <x v="6"/>
    <s v="Mandarin"/>
    <n v="15"/>
    <n v="20000000"/>
    <n v="29100000"/>
    <n v="0"/>
    <n v="0"/>
  </r>
  <r>
    <n v="1211"/>
    <s v="The Forbidden Kingdom"/>
    <d v="2008-04-18T00:00:00"/>
    <n v="104"/>
    <x v="14"/>
    <s v="Rob Minkoff"/>
    <s v="Relativity Media"/>
    <x v="0"/>
    <s v="English"/>
    <s v="12A"/>
    <n v="55000000"/>
    <n v="128000000"/>
    <n v="0"/>
    <n v="0"/>
  </r>
  <r>
    <n v="1212"/>
    <s v="The Mummy: Tomb of the Dragon Emperor"/>
    <d v="2008-08-01T00:00:00"/>
    <n v="111"/>
    <x v="0"/>
    <s v="Rob Cohen"/>
    <s v="Relativity Media"/>
    <x v="0"/>
    <s v="English"/>
    <s v="12A"/>
    <n v="145000000"/>
    <n v="401100000"/>
    <n v="0"/>
    <n v="0"/>
  </r>
  <r>
    <n v="1213"/>
    <s v="The Expendables"/>
    <d v="2010-08-03T00:00:00"/>
    <n v="103"/>
    <x v="1"/>
    <s v="Sylvester Stallone"/>
    <s v="Millennium Films"/>
    <x v="0"/>
    <s v="English"/>
    <n v="18"/>
    <n v="82000000"/>
    <n v="274500000"/>
    <n v="0"/>
    <n v="0"/>
  </r>
  <r>
    <n v="1214"/>
    <s v="The Expendables 2"/>
    <d v="2012-08-13T00:00:00"/>
    <n v="103"/>
    <x v="1"/>
    <s v="Simon West"/>
    <s v="Millennium Films"/>
    <x v="0"/>
    <s v="English"/>
    <n v="15"/>
    <n v="100000000"/>
    <n v="305400000"/>
    <n v="0"/>
    <n v="0"/>
  </r>
  <r>
    <n v="1215"/>
    <s v="The Expendables 3"/>
    <d v="2014-08-04T00:00:00"/>
    <n v="126"/>
    <x v="1"/>
    <s v="Patrick Hughes"/>
    <s v="Millennium Films"/>
    <x v="0"/>
    <s v="English"/>
    <n v="15"/>
    <n v="90000000"/>
    <n v="206200000"/>
    <n v="0"/>
    <n v="0"/>
  </r>
  <r>
    <n v="1216"/>
    <s v="The Incredible Hulk"/>
    <d v="2008-06-08T00:00:00"/>
    <n v="112"/>
    <x v="1"/>
    <s v="Louis Leterrier"/>
    <s v="Marvel Entertainment"/>
    <x v="0"/>
    <s v="English"/>
    <s v="12A"/>
    <n v="150000000"/>
    <n v="263400000"/>
    <n v="0"/>
    <n v="0"/>
  </r>
  <r>
    <n v="1217"/>
    <s v="Now You See Me"/>
    <d v="2013-05-21T00:00:00"/>
    <n v="115"/>
    <x v="10"/>
    <s v="Louis Leterrier"/>
    <s v="Summit Entertainment"/>
    <x v="0"/>
    <s v="English"/>
    <n v="12"/>
    <n v="75000000"/>
    <n v="351700000"/>
    <n v="0"/>
    <n v="0"/>
  </r>
  <r>
    <n v="1218"/>
    <s v="Clash of the Titans"/>
    <d v="2010-04-02T00:00:00"/>
    <n v="106"/>
    <x v="0"/>
    <s v="Louis Leterrier"/>
    <s v="Legendary Pictures"/>
    <x v="0"/>
    <s v="English"/>
    <s v="12A"/>
    <n v="125000000"/>
    <n v="493200000"/>
    <n v="0"/>
    <n v="0"/>
  </r>
  <r>
    <n v="1219"/>
    <s v="Clash of the Titans"/>
    <d v="1981-06-12T00:00:00"/>
    <n v="118"/>
    <x v="0"/>
    <s v="Desmond Davis"/>
    <s v="Metro-Goldwyn-Mayer"/>
    <x v="2"/>
    <s v="English"/>
    <n v="12"/>
    <n v="15000000"/>
    <n v="41000000"/>
    <n v="0"/>
    <n v="0"/>
  </r>
  <r>
    <n v="1220"/>
    <s v="The Transporter"/>
    <d v="2002-10-02T00:00:00"/>
    <n v="92"/>
    <x v="1"/>
    <s v="Louis Leterrier"/>
    <s v="EuropaCorp"/>
    <x v="3"/>
    <s v="English"/>
    <n v="15"/>
    <n v="24000000"/>
    <n v="43900000"/>
    <n v="0"/>
    <n v="0"/>
  </r>
  <r>
    <n v="1221"/>
    <s v="Transporter 2"/>
    <d v="2005-08-03T00:00:00"/>
    <n v="88"/>
    <x v="1"/>
    <s v="Louis Leterrier"/>
    <s v="EuropaCorp"/>
    <x v="3"/>
    <s v="English"/>
    <n v="15"/>
    <n v="32000000"/>
    <n v="85160000"/>
    <n v="0"/>
    <n v="0"/>
  </r>
  <r>
    <n v="1222"/>
    <s v="Zu Warriors from the Magic Mountain"/>
    <d v="1983-02-05T00:00:00"/>
    <n v="98"/>
    <x v="0"/>
    <s v="Hark Tsui"/>
    <s v="Golden Harvest"/>
    <x v="6"/>
    <s v="Cantonese"/>
    <s v="PG"/>
    <m/>
    <m/>
    <n v="0"/>
    <n v="0"/>
  </r>
  <r>
    <n v="1223"/>
    <s v="A Better Tomorrow"/>
    <d v="1986-08-02T00:00:00"/>
    <n v="95"/>
    <x v="1"/>
    <s v="John Woo"/>
    <s v="Cinema City"/>
    <x v="6"/>
    <s v="Cantonese"/>
    <n v="18"/>
    <m/>
    <m/>
    <n v="0"/>
    <n v="0"/>
  </r>
  <r>
    <n v="1224"/>
    <s v="A Better Tomorrow II"/>
    <d v="1987-12-17T00:00:00"/>
    <n v="104"/>
    <x v="1"/>
    <s v="John Woo"/>
    <s v="Cinema City"/>
    <x v="6"/>
    <s v="Cantonese"/>
    <n v="18"/>
    <m/>
    <m/>
    <n v="0"/>
    <n v="0"/>
  </r>
  <r>
    <n v="1225"/>
    <s v="The Master"/>
    <d v="1992-05-28T00:00:00"/>
    <n v="92"/>
    <x v="14"/>
    <s v="Hark Tsui"/>
    <s v="Golden Harvest"/>
    <x v="6"/>
    <s v="Cantonese"/>
    <n v="18"/>
    <m/>
    <m/>
    <n v="0"/>
    <n v="0"/>
  </r>
  <r>
    <n v="1226"/>
    <s v="A Better Tomorrow III"/>
    <d v="1989-10-20T00:00:00"/>
    <n v="145"/>
    <x v="1"/>
    <s v="Hark Tsui"/>
    <s v="Golden Princess Film Production Limited"/>
    <x v="6"/>
    <s v="Cantonese"/>
    <n v="18"/>
    <m/>
    <m/>
    <n v="0"/>
    <n v="0"/>
  </r>
  <r>
    <n v="1227"/>
    <s v="The Killer"/>
    <d v="1989-07-06T00:00:00"/>
    <n v="110"/>
    <x v="1"/>
    <s v="John Woo"/>
    <s v="Golden Princess Film Production Limited"/>
    <x v="6"/>
    <s v="Cantonese"/>
    <n v="18"/>
    <m/>
    <m/>
    <n v="0"/>
    <n v="0"/>
  </r>
  <r>
    <n v="1228"/>
    <s v="Seven Swords"/>
    <d v="2005-07-29T00:00:00"/>
    <n v="153"/>
    <x v="14"/>
    <s v="Hark Tsui"/>
    <s v="Film Workshop"/>
    <x v="6"/>
    <s v="Mandarin"/>
    <n v="15"/>
    <n v="18000000"/>
    <m/>
    <n v="0"/>
    <n v="0"/>
  </r>
  <r>
    <n v="1229"/>
    <s v="Detective Dee and the Mystery of the Phantom Flame"/>
    <d v="2010-09-29T00:00:00"/>
    <n v="122"/>
    <x v="0"/>
    <s v="Hark Tsui"/>
    <s v="Film Workshop"/>
    <x v="4"/>
    <s v="Mandarin"/>
    <n v="12"/>
    <n v="20000000"/>
    <n v="51700000"/>
    <n v="0"/>
    <n v="0"/>
  </r>
  <r>
    <n v="1230"/>
    <s v="Flying Swords of Dragon Gate"/>
    <d v="2011-12-15T00:00:00"/>
    <n v="125"/>
    <x v="14"/>
    <s v="Hark Tsui"/>
    <s v="Film Workshop"/>
    <x v="4"/>
    <s v="Mandarin"/>
    <n v="15"/>
    <n v="35000000"/>
    <n v="100000000"/>
    <n v="0"/>
    <n v="0"/>
  </r>
  <r>
    <n v="1231"/>
    <s v="Young Detective Dee: Rise of the Sea Dragon"/>
    <d v="2013-09-28T00:00:00"/>
    <n v="133"/>
    <x v="0"/>
    <s v="Hark Tsui"/>
    <s v="Film Workshop"/>
    <x v="4"/>
    <s v="Mandarin"/>
    <n v="12"/>
    <m/>
    <n v="98400000"/>
    <n v="0"/>
    <n v="0"/>
  </r>
  <r>
    <n v="1232"/>
    <s v="Hard Boiled"/>
    <d v="1992-04-16T00:00:00"/>
    <n v="128"/>
    <x v="1"/>
    <s v="John Woo"/>
    <s v="Golden Princess Film Production Limited"/>
    <x v="6"/>
    <s v="Cantonese"/>
    <n v="18"/>
    <n v="4500000"/>
    <m/>
    <n v="0"/>
    <n v="0"/>
  </r>
  <r>
    <n v="1233"/>
    <s v="Hard Target"/>
    <d v="1993-08-20T00:00:00"/>
    <n v="97"/>
    <x v="1"/>
    <s v="John Woo"/>
    <s v="Alphaville Films"/>
    <x v="0"/>
    <s v="English"/>
    <n v="18"/>
    <n v="19500000"/>
    <n v="74200000"/>
    <n v="0"/>
    <n v="0"/>
  </r>
  <r>
    <n v="1234"/>
    <s v="Broken Arrow"/>
    <d v="1996-02-09T00:00:00"/>
    <n v="108"/>
    <x v="1"/>
    <s v="John Woo"/>
    <s v="20th Century Fox"/>
    <x v="0"/>
    <s v="English"/>
    <n v="15"/>
    <n v="50000000"/>
    <n v="150200000"/>
    <n v="0"/>
    <n v="0"/>
  </r>
  <r>
    <n v="1235"/>
    <s v="Face/Off"/>
    <d v="1997-06-27T00:00:00"/>
    <n v="139"/>
    <x v="1"/>
    <s v="John Woo"/>
    <s v="Paramount Pictures"/>
    <x v="0"/>
    <s v="English"/>
    <n v="18"/>
    <n v="80000000"/>
    <n v="245700000"/>
    <n v="1"/>
    <n v="0"/>
  </r>
  <r>
    <n v="1236"/>
    <s v="Paycheck"/>
    <d v="2003-12-25T00:00:00"/>
    <n v="119"/>
    <x v="5"/>
    <s v="John Woo"/>
    <s v="Lion Rock Productions"/>
    <x v="0"/>
    <s v="English"/>
    <s v="12A"/>
    <n v="60000000"/>
    <n v="96300000"/>
    <n v="0"/>
    <n v="0"/>
  </r>
  <r>
    <n v="1237"/>
    <s v="Red Cliff"/>
    <d v="2008-07-10T00:00:00"/>
    <n v="146"/>
    <x v="4"/>
    <s v="John Woo"/>
    <s v="China Film Group"/>
    <x v="4"/>
    <s v="Mandarin"/>
    <n v="15"/>
    <n v="80000000"/>
    <n v="124000000"/>
    <n v="0"/>
    <n v="0"/>
  </r>
  <r>
    <n v="1238"/>
    <s v="Red Cliff II"/>
    <d v="2009-01-07T00:00:00"/>
    <n v="142"/>
    <x v="4"/>
    <s v="John Woo"/>
    <s v="China Film Group"/>
    <x v="4"/>
    <s v="Mandarin"/>
    <n v="15"/>
    <n v="80000000"/>
    <n v="124300000"/>
    <n v="0"/>
    <n v="0"/>
  </r>
  <r>
    <n v="1239"/>
    <s v="The Raid"/>
    <d v="2011-09-08T00:00:00"/>
    <n v="101"/>
    <x v="14"/>
    <s v="Gareth Evans"/>
    <s v="PT. Merantau Films"/>
    <x v="13"/>
    <s v="Indonesian"/>
    <n v="18"/>
    <n v="1100000"/>
    <n v="9140000"/>
    <n v="0"/>
    <n v="0"/>
  </r>
  <r>
    <n v="1240"/>
    <s v="Merantau"/>
    <d v="2009-08-06T00:00:00"/>
    <n v="135"/>
    <x v="14"/>
    <s v="Gareth Evans"/>
    <s v="PT. Merantau Films"/>
    <x v="13"/>
    <s v="Indonesian"/>
    <n v="15"/>
    <m/>
    <m/>
    <n v="0"/>
    <n v="0"/>
  </r>
  <r>
    <n v="1241"/>
    <s v="The Raid 2"/>
    <d v="2014-01-21T00:00:00"/>
    <n v="150"/>
    <x v="14"/>
    <s v="Gareth Evans"/>
    <s v="PT. Merantau Films"/>
    <x v="13"/>
    <s v="Indonesian"/>
    <n v="18"/>
    <n v="4500000"/>
    <n v="6600000"/>
    <n v="0"/>
    <n v="0"/>
  </r>
  <r>
    <n v="1242"/>
    <s v="Ong-Bak"/>
    <d v="2003-01-21T00:00:00"/>
    <n v="108"/>
    <x v="14"/>
    <s v="Prachya Pinkaew"/>
    <s v="Baa-Ram-Ewe"/>
    <x v="14"/>
    <s v="Thai"/>
    <n v="18"/>
    <n v="1100000"/>
    <n v="20112926"/>
    <n v="0"/>
    <n v="0"/>
  </r>
  <r>
    <n v="1243"/>
    <s v="Ong-Bak 2"/>
    <d v="2008-12-04T00:00:00"/>
    <n v="98"/>
    <x v="14"/>
    <s v="Tony Jaa"/>
    <s v="Sahamongkol Film International"/>
    <x v="14"/>
    <s v="Thai"/>
    <n v="15"/>
    <n v="8000000"/>
    <n v="9000000"/>
    <n v="0"/>
    <n v="0"/>
  </r>
  <r>
    <n v="1244"/>
    <s v="Ong-Bak 3"/>
    <d v="2010-05-05T00:00:00"/>
    <n v="95"/>
    <x v="14"/>
    <s v="Tony Jaa"/>
    <s v="Sahamongkol Film International"/>
    <x v="14"/>
    <s v="Thai"/>
    <n v="18"/>
    <m/>
    <m/>
    <n v="0"/>
    <n v="0"/>
  </r>
  <r>
    <n v="1245"/>
    <s v="Warrior King"/>
    <d v="2005-08-11T00:00:00"/>
    <n v="110"/>
    <x v="14"/>
    <s v="Prachya Pinkaew"/>
    <s v="Baa-Ram-Ewe"/>
    <x v="14"/>
    <s v="Thai"/>
    <n v="18"/>
    <n v="5000000"/>
    <n v="27200000"/>
    <n v="0"/>
    <n v="0"/>
  </r>
  <r>
    <n v="1246"/>
    <s v="Warrior King 2"/>
    <d v="2013-10-23T00:00:00"/>
    <n v="103"/>
    <x v="14"/>
    <s v="Prachya Pinkaew"/>
    <s v="Baa-Ram-Ewe"/>
    <x v="14"/>
    <s v="Thai"/>
    <n v="15"/>
    <n v="15000000"/>
    <m/>
    <n v="0"/>
    <n v="0"/>
  </r>
  <r>
    <n v="1247"/>
    <s v="Ip Man"/>
    <d v="2008-12-18T00:00:00"/>
    <n v="108"/>
    <x v="14"/>
    <s v="Wilson Yip"/>
    <s v="China Film Group"/>
    <x v="6"/>
    <s v="Cantonese"/>
    <n v="15"/>
    <n v="11715000"/>
    <n v="21900000"/>
    <n v="0"/>
    <n v="0"/>
  </r>
  <r>
    <n v="1248"/>
    <s v="Ip Man 2"/>
    <d v="2010-04-29T00:00:00"/>
    <n v="109"/>
    <x v="14"/>
    <s v="Wilson Yip"/>
    <s v="China Film Group"/>
    <x v="6"/>
    <s v="Cantonese"/>
    <n v="15"/>
    <n v="12900000"/>
    <n v="49700000"/>
    <n v="0"/>
    <n v="0"/>
  </r>
  <r>
    <n v="1249"/>
    <s v="Ip Man 3"/>
    <d v="2015-12-16T00:00:00"/>
    <n v="105"/>
    <x v="14"/>
    <s v="Wilson Yip"/>
    <s v="Dreams Salon Entertainment"/>
    <x v="6"/>
    <s v="Cantonese"/>
    <s v="12A"/>
    <n v="36000000"/>
    <n v="156844000"/>
    <n v="0"/>
    <n v="0"/>
  </r>
  <r>
    <n v="1250"/>
    <s v="Iron Monkey"/>
    <d v="1993-09-03T00:00:00"/>
    <n v="90"/>
    <x v="14"/>
    <s v="Woo-ping Yuen"/>
    <s v="Golden Harvest"/>
    <x v="6"/>
    <s v="Cantonese"/>
    <n v="12"/>
    <n v="11000000"/>
    <n v="15000000"/>
    <n v="0"/>
    <n v="0"/>
  </r>
  <r>
    <n v="1251"/>
    <s v="Crouching Tiger, Hidden Dragon: Sword of Destiny"/>
    <d v="2016-02-18T00:00:00"/>
    <n v="105"/>
    <x v="14"/>
    <s v="Woo-ping Yuen"/>
    <s v="China Film Group"/>
    <x v="0"/>
    <s v="English"/>
    <n v="15"/>
    <n v="20000000"/>
    <n v="31000000"/>
    <n v="0"/>
    <n v="0"/>
  </r>
  <r>
    <n v="1252"/>
    <s v="Dragon Tiger Gate"/>
    <d v="2006-07-28T00:00:00"/>
    <n v="96"/>
    <x v="14"/>
    <s v="Wilson Yip"/>
    <s v="China Film Group"/>
    <x v="6"/>
    <s v="Cantonese"/>
    <n v="15"/>
    <m/>
    <m/>
    <n v="0"/>
    <n v="0"/>
  </r>
  <r>
    <n v="1253"/>
    <s v="Rashomon"/>
    <d v="1950-08-25T00:00:00"/>
    <n v="88"/>
    <x v="13"/>
    <s v="Akira Kurosawa"/>
    <s v="Daiei Film"/>
    <x v="8"/>
    <s v="Japanese"/>
    <s v="PG"/>
    <n v="250000"/>
    <m/>
    <n v="1"/>
    <n v="0"/>
  </r>
  <r>
    <n v="1254"/>
    <s v="Ikiru"/>
    <d v="1952-10-09T00:00:00"/>
    <n v="143"/>
    <x v="13"/>
    <s v="Akira Kurosawa"/>
    <s v="Toho Company"/>
    <x v="8"/>
    <s v="Japanese"/>
    <s v="PG"/>
    <m/>
    <m/>
    <n v="0"/>
    <n v="0"/>
  </r>
  <r>
    <n v="1255"/>
    <s v="Throne of Blood"/>
    <d v="1957-01-15T00:00:00"/>
    <n v="110"/>
    <x v="13"/>
    <s v="Akira Kurosawa"/>
    <s v="Toho Company"/>
    <x v="8"/>
    <s v="Japanese"/>
    <s v="PG"/>
    <m/>
    <m/>
    <n v="0"/>
    <n v="0"/>
  </r>
  <r>
    <n v="1256"/>
    <s v="The Hidden Fortress"/>
    <d v="1958-12-28T00:00:00"/>
    <n v="139"/>
    <x v="0"/>
    <s v="Akira Kurosawa"/>
    <s v="Toho Company"/>
    <x v="8"/>
    <s v="Japanese"/>
    <s v="PG"/>
    <m/>
    <m/>
    <n v="0"/>
    <n v="0"/>
  </r>
  <r>
    <n v="1257"/>
    <s v="Yojimbo"/>
    <d v="1961-04-25T00:00:00"/>
    <n v="110"/>
    <x v="1"/>
    <s v="Akira Kurosawa"/>
    <s v="Toho Company"/>
    <x v="8"/>
    <s v="Japanese"/>
    <s v="PG"/>
    <m/>
    <m/>
    <n v="1"/>
    <n v="0"/>
  </r>
  <r>
    <n v="1258"/>
    <s v="Sanjuro"/>
    <d v="1962-01-01T00:00:00"/>
    <n v="95"/>
    <x v="1"/>
    <s v="Akira Kurosawa"/>
    <s v="Toho Company"/>
    <x v="8"/>
    <s v="Japanese"/>
    <s v="PG"/>
    <m/>
    <m/>
    <n v="0"/>
    <n v="0"/>
  </r>
  <r>
    <n v="1259"/>
    <s v="47 Ronin"/>
    <d v="1994-10-22T00:00:00"/>
    <n v="132"/>
    <x v="1"/>
    <s v="Kon Ichikawa"/>
    <s v="Toho Company"/>
    <x v="8"/>
    <s v="Japanese"/>
    <n v="15"/>
    <m/>
    <m/>
    <n v="0"/>
    <n v="0"/>
  </r>
  <r>
    <n v="1260"/>
    <s v="47 Samurai"/>
    <d v="1962-11-03T00:00:00"/>
    <n v="207"/>
    <x v="1"/>
    <s v="Hiroshi Inagaki"/>
    <s v="Toho Company"/>
    <x v="8"/>
    <s v="Japanese"/>
    <s v="Unknown"/>
    <m/>
    <m/>
    <n v="0"/>
    <n v="0"/>
  </r>
  <r>
    <n v="1261"/>
    <s v="47 Ronin"/>
    <d v="2013-12-06T00:00:00"/>
    <n v="127"/>
    <x v="1"/>
    <s v="Carl Rinsch"/>
    <s v="Moving Picture Company"/>
    <x v="0"/>
    <s v="English"/>
    <s v="12A"/>
    <n v="225000000"/>
    <n v="151800000"/>
    <n v="0"/>
    <n v="0"/>
  </r>
  <r>
    <n v="1262"/>
    <s v="The Tale of Osaka Castle"/>
    <d v="1961-01-03T00:00:00"/>
    <n v="95"/>
    <x v="1"/>
    <s v="Hiroshi Inagaki"/>
    <s v="Toho Company"/>
    <x v="8"/>
    <s v="Japanese"/>
    <s v="Unknown"/>
    <m/>
    <m/>
    <n v="0"/>
    <n v="0"/>
  </r>
  <r>
    <n v="1263"/>
    <s v="Whirlwind"/>
    <d v="1964-01-03T00:00:00"/>
    <n v="108"/>
    <x v="1"/>
    <s v="Hiroshi Inagaki"/>
    <s v="Toho Company"/>
    <x v="8"/>
    <s v="Japanese"/>
    <s v="Unknown"/>
    <m/>
    <m/>
    <n v="0"/>
    <n v="0"/>
  </r>
  <r>
    <n v="1264"/>
    <s v="Samurai Saga"/>
    <d v="1959-04-28T00:00:00"/>
    <n v="111"/>
    <x v="1"/>
    <s v="Hiroshi Inagaki"/>
    <s v="Toho Company"/>
    <x v="8"/>
    <s v="Japanese"/>
    <s v="Unknown"/>
    <m/>
    <m/>
    <n v="0"/>
    <n v="0"/>
  </r>
  <r>
    <n v="1265"/>
    <s v="Nippon tanjo"/>
    <d v="1959-01-01T00:00:00"/>
    <n v="182"/>
    <x v="6"/>
    <s v="Hiroshi Inagaki"/>
    <s v="Toho Company"/>
    <x v="8"/>
    <s v="Japanese"/>
    <s v="Unknown"/>
    <m/>
    <m/>
    <n v="0"/>
    <n v="0"/>
  </r>
  <r>
    <n v="1266"/>
    <s v="Samurai I: Musashi Miyamoto"/>
    <d v="1954-09-26T00:00:00"/>
    <n v="93"/>
    <x v="1"/>
    <s v="Hiroshi Inagaki"/>
    <s v="Toho Company"/>
    <x v="8"/>
    <s v="Japanese"/>
    <s v="PG"/>
    <m/>
    <m/>
    <n v="0"/>
    <n v="0"/>
  </r>
  <r>
    <n v="1267"/>
    <s v="Samurai II: Duel at Ichijoji Temple"/>
    <d v="1955-07-12T00:00:00"/>
    <n v="103"/>
    <x v="1"/>
    <s v="Hiroshi Inagaki"/>
    <s v="Toho Company"/>
    <x v="8"/>
    <s v="Japanese"/>
    <s v="PG"/>
    <m/>
    <m/>
    <n v="0"/>
    <n v="0"/>
  </r>
  <r>
    <n v="1268"/>
    <s v="Samurai III: Duel at Ganryu Island"/>
    <d v="1956-01-03T00:00:00"/>
    <n v="105"/>
    <x v="1"/>
    <s v="Hiroshi Inagaki"/>
    <s v="Toho Company"/>
    <x v="8"/>
    <s v="Japanese"/>
    <s v="PG"/>
    <m/>
    <m/>
    <n v="0"/>
    <n v="0"/>
  </r>
  <r>
    <n v="1269"/>
    <s v="Ichi the Killer"/>
    <d v="2001-09-14T00:00:00"/>
    <n v="128"/>
    <x v="11"/>
    <s v="Takashi Miike"/>
    <s v="Omega Project"/>
    <x v="8"/>
    <s v="Japanese"/>
    <n v="18"/>
    <n v="1400000"/>
    <m/>
    <n v="0"/>
    <n v="0"/>
  </r>
  <r>
    <n v="1270"/>
    <s v="13 Assassins"/>
    <d v="2010-09-25T00:00:00"/>
    <n v="125"/>
    <x v="1"/>
    <s v="Takashi Miike"/>
    <s v="Toho Company"/>
    <x v="8"/>
    <s v="Japanese"/>
    <n v="18"/>
    <n v="6000000"/>
    <n v="17100000"/>
    <n v="0"/>
    <n v="0"/>
  </r>
  <r>
    <n v="1271"/>
    <s v="Hara-Kiri: Death of a Samurai"/>
    <d v="2011-05-19T00:00:00"/>
    <n v="126"/>
    <x v="13"/>
    <s v="Takashi Miike"/>
    <s v="Recorded Picture Company"/>
    <x v="8"/>
    <s v="Japanese"/>
    <n v="18"/>
    <m/>
    <m/>
    <n v="0"/>
    <n v="0"/>
  </r>
  <r>
    <n v="1272"/>
    <s v="Zatoichi"/>
    <d v="2003-09-02T00:00:00"/>
    <n v="116"/>
    <x v="1"/>
    <s v="Takeshi Kitano"/>
    <s v="Asahi National Broadcasting Company"/>
    <x v="8"/>
    <s v="Japanese"/>
    <n v="18"/>
    <m/>
    <n v="32300000"/>
    <n v="0"/>
    <n v="0"/>
  </r>
  <r>
    <n v="1273"/>
    <s v="Thor"/>
    <d v="2011-04-17T00:00:00"/>
    <n v="114"/>
    <x v="1"/>
    <s v="Kenneth Branagh"/>
    <s v="Marvel Entertainment"/>
    <x v="0"/>
    <s v="English"/>
    <s v="12A"/>
    <n v="150000000"/>
    <n v="449300000"/>
    <n v="0"/>
    <n v="0"/>
  </r>
  <r>
    <n v="1274"/>
    <s v="Battleship"/>
    <d v="2012-04-03T00:00:00"/>
    <n v="131"/>
    <x v="1"/>
    <s v="Peter Berg"/>
    <s v="Hasbro Studios"/>
    <x v="0"/>
    <s v="English"/>
    <s v="12A"/>
    <n v="220000000"/>
    <n v="303000000"/>
    <n v="0"/>
    <n v="0"/>
  </r>
  <r>
    <n v="1275"/>
    <s v="The Kingdom"/>
    <d v="2007-08-22T00:00:00"/>
    <n v="109"/>
    <x v="9"/>
    <s v="Peter Berg"/>
    <s v="Relativity Media"/>
    <x v="0"/>
    <s v="English"/>
    <n v="15"/>
    <n v="70000000"/>
    <n v="119000000"/>
    <n v="0"/>
    <n v="0"/>
  </r>
  <r>
    <n v="1276"/>
    <s v="Lone Survivor"/>
    <d v="2013-11-12T00:00:00"/>
    <n v="121"/>
    <x v="4"/>
    <s v="Peter Berg"/>
    <s v="Weed Road Pictures"/>
    <x v="0"/>
    <s v="English"/>
    <n v="15"/>
    <n v="40000000"/>
    <n v="154800000"/>
    <n v="2"/>
    <n v="0"/>
  </r>
  <r>
    <n v="1277"/>
    <s v="Deepwater Horizon"/>
    <d v="2016-09-13T00:00:00"/>
    <n v="107"/>
    <x v="20"/>
    <s v="Peter Berg"/>
    <s v="di Bonaventura Pictures"/>
    <x v="0"/>
    <s v="English"/>
    <s v="12A"/>
    <n v="110000000"/>
    <n v="117300000"/>
    <n v="0"/>
    <n v="0"/>
  </r>
  <r>
    <n v="1278"/>
    <s v="Boiling Point"/>
    <d v="1990-09-15T00:00:00"/>
    <n v="96"/>
    <x v="11"/>
    <s v="Takeshi Kitano"/>
    <s v="Bandai Visual Company"/>
    <x v="8"/>
    <s v="Japanese"/>
    <n v="18"/>
    <m/>
    <m/>
    <n v="0"/>
    <n v="0"/>
  </r>
  <r>
    <n v="1279"/>
    <s v="Outrage"/>
    <d v="2010-05-17T00:00:00"/>
    <n v="109"/>
    <x v="11"/>
    <s v="Takeshi Kitano"/>
    <s v="Bandai Visual Company"/>
    <x v="8"/>
    <s v="Japanese"/>
    <n v="18"/>
    <m/>
    <m/>
    <n v="0"/>
    <n v="0"/>
  </r>
  <r>
    <n v="1280"/>
    <s v="Beyond Outrage"/>
    <d v="2012-09-02T00:00:00"/>
    <n v="112"/>
    <x v="11"/>
    <s v="Takeshi Kitano"/>
    <s v="Bandai Visual Company"/>
    <x v="8"/>
    <s v="Japanese"/>
    <s v="Unknown"/>
    <m/>
    <n v="16211000"/>
    <n v="0"/>
    <n v="0"/>
  </r>
  <r>
    <n v="1281"/>
    <s v="Battle Royale"/>
    <d v="2000-12-16T00:00:00"/>
    <n v="113"/>
    <x v="1"/>
    <s v="Kinji Fukasaku"/>
    <s v="AM Associates"/>
    <x v="8"/>
    <s v="Japanese"/>
    <n v="18"/>
    <n v="4500000"/>
    <n v="25000000"/>
    <n v="0"/>
    <n v="0"/>
  </r>
  <r>
    <n v="1282"/>
    <s v="The Fall of Ako Castle"/>
    <d v="1978-10-28T00:00:00"/>
    <n v="158"/>
    <x v="1"/>
    <s v="Kinji Fukasaku"/>
    <s v="Toei Kyoto"/>
    <x v="8"/>
    <s v="Japanese"/>
    <s v="Unknown"/>
    <m/>
    <m/>
    <n v="0"/>
    <n v="0"/>
  </r>
  <r>
    <n v="1283"/>
    <s v="Shogun's Samurai"/>
    <d v="1978-01-21T00:00:00"/>
    <n v="130"/>
    <x v="1"/>
    <s v="Kinji Fukasaku"/>
    <s v="Toei Kyoto"/>
    <x v="8"/>
    <s v="Japanese"/>
    <s v="Unknown"/>
    <m/>
    <m/>
    <n v="0"/>
    <n v="0"/>
  </r>
  <r>
    <n v="1284"/>
    <s v="Samurai Reincarnation"/>
    <d v="1981-06-06T00:00:00"/>
    <n v="122"/>
    <x v="1"/>
    <s v="Kinji Fukasaku"/>
    <s v="Toei Kyoto"/>
    <x v="8"/>
    <s v="Japanese"/>
    <s v="Unknown"/>
    <m/>
    <m/>
    <n v="0"/>
    <n v="0"/>
  </r>
  <r>
    <n v="1285"/>
    <s v="The Fast and the Furious: Tokyo Drift"/>
    <d v="2006-06-04T00:00:00"/>
    <n v="104"/>
    <x v="1"/>
    <s v="Justin Lin"/>
    <s v="Relativity Media"/>
    <x v="0"/>
    <s v="English"/>
    <s v="12A"/>
    <n v="85000000"/>
    <n v="158500000"/>
    <n v="0"/>
    <n v="0"/>
  </r>
  <r>
    <n v="1286"/>
    <s v="The Bushido Blade"/>
    <d v="1981-11-20T00:00:00"/>
    <n v="104"/>
    <x v="1"/>
    <s v="Tom Kotani"/>
    <s v="Rankin/Bass Productions"/>
    <x v="0"/>
    <s v="English"/>
    <s v="Unknown"/>
    <m/>
    <m/>
    <n v="0"/>
    <n v="0"/>
  </r>
  <r>
    <n v="1287"/>
    <s v="When the Last Sword Is Drawn"/>
    <d v="2002-11-04T00:00:00"/>
    <n v="137"/>
    <x v="13"/>
    <s v="Yojiro Takita"/>
    <s v="TV Tokyo"/>
    <x v="8"/>
    <s v="Japanese"/>
    <n v="15"/>
    <n v="4000000"/>
    <m/>
    <n v="0"/>
    <n v="0"/>
  </r>
  <r>
    <n v="1288"/>
    <s v="Departures"/>
    <d v="2008-08-23T00:00:00"/>
    <n v="130"/>
    <x v="13"/>
    <s v="Yojiro Takita"/>
    <s v="Sedic International"/>
    <x v="8"/>
    <s v="Japanese"/>
    <s v="12A"/>
    <m/>
    <n v="70000000"/>
    <n v="1"/>
    <n v="1"/>
  </r>
  <r>
    <n v="1289"/>
    <s v="The Twilight Samurai"/>
    <d v="2002-11-02T00:00:00"/>
    <n v="129"/>
    <x v="13"/>
    <s v="Yoji Yamada"/>
    <s v="Eisei Gekijo"/>
    <x v="8"/>
    <s v="Japanese"/>
    <n v="12"/>
    <n v="5000000"/>
    <m/>
    <n v="1"/>
    <n v="0"/>
  </r>
  <r>
    <n v="1290"/>
    <s v="The Hidden Blade"/>
    <d v="2004-10-30T00:00:00"/>
    <n v="132"/>
    <x v="13"/>
    <s v="Yoji Yamada"/>
    <s v="Eisei Gekijo"/>
    <x v="8"/>
    <s v="Japanese"/>
    <n v="15"/>
    <m/>
    <m/>
    <n v="0"/>
    <n v="0"/>
  </r>
  <r>
    <n v="1291"/>
    <s v="Love and Honor"/>
    <d v="2006-10-20T00:00:00"/>
    <n v="118"/>
    <x v="13"/>
    <s v="Yoji Yamada"/>
    <s v="Asahi National Broadcasting Company"/>
    <x v="8"/>
    <s v="Japanese"/>
    <n v="12"/>
    <m/>
    <n v="33755000"/>
    <n v="0"/>
    <n v="0"/>
  </r>
  <r>
    <n v="1292"/>
    <s v="Lone Wolf and Cub: Sword of Vengeance"/>
    <d v="1972-04-01T00:00:00"/>
    <n v="83"/>
    <x v="0"/>
    <s v="Kenji Misumi"/>
    <s v="Toho Company"/>
    <x v="8"/>
    <s v="Japanese"/>
    <n v="18"/>
    <m/>
    <m/>
    <n v="0"/>
    <n v="0"/>
  </r>
  <r>
    <n v="1293"/>
    <s v="Lone Wolf and Cub: Baby Cart at the River Styx"/>
    <d v="1972-04-27T00:00:00"/>
    <n v="85"/>
    <x v="0"/>
    <s v="Kenji Misumi"/>
    <s v="Toho Company"/>
    <x v="8"/>
    <s v="Japanese"/>
    <n v="18"/>
    <m/>
    <m/>
    <n v="0"/>
    <n v="0"/>
  </r>
  <r>
    <n v="1294"/>
    <s v="Lone Wolf and Cub: Baby Cart to Hades"/>
    <d v="1972-09-02T00:00:00"/>
    <n v="89"/>
    <x v="0"/>
    <s v="Kenji Misumi"/>
    <s v="Toho Company"/>
    <x v="8"/>
    <s v="Japanese"/>
    <n v="18"/>
    <m/>
    <m/>
    <n v="0"/>
    <n v="0"/>
  </r>
  <r>
    <n v="1295"/>
    <s v="Lone Wolf and Cub: Baby Cart in Peril"/>
    <d v="1972-11-01T00:00:00"/>
    <n v="81"/>
    <x v="0"/>
    <s v="Buichi Saito"/>
    <s v="Toho Company"/>
    <x v="8"/>
    <s v="Japanese"/>
    <n v="18"/>
    <m/>
    <m/>
    <n v="0"/>
    <n v="0"/>
  </r>
  <r>
    <n v="1296"/>
    <s v="Lone Wolf and Cub: Baby Cart in the Land of Demons"/>
    <d v="1973-08-11T00:00:00"/>
    <n v="89"/>
    <x v="0"/>
    <s v="Kenji Misumi"/>
    <s v="Toho Company"/>
    <x v="8"/>
    <s v="Japanese"/>
    <n v="18"/>
    <m/>
    <m/>
    <n v="0"/>
    <n v="0"/>
  </r>
  <r>
    <n v="1297"/>
    <s v="Lone Wolf and Cub: White Heaven in Hell"/>
    <d v="1974-04-24T00:00:00"/>
    <n v="84"/>
    <x v="0"/>
    <s v="Yoshiyuki Kuroda"/>
    <s v="Toho Company"/>
    <x v="8"/>
    <s v="Japanese"/>
    <n v="18"/>
    <m/>
    <m/>
    <n v="0"/>
    <n v="0"/>
  </r>
  <r>
    <n v="1298"/>
    <s v="Godzilla"/>
    <d v="1954-11-03T00:00:00"/>
    <n v="96"/>
    <x v="1"/>
    <s v="Ishiro Honda"/>
    <s v="Toho Company"/>
    <x v="8"/>
    <s v="Japanese"/>
    <s v="PG"/>
    <n v="175000"/>
    <m/>
    <n v="0"/>
    <n v="0"/>
  </r>
  <r>
    <n v="1299"/>
    <s v="King Kong vs. Godzilla"/>
    <d v="1962-08-11T00:00:00"/>
    <n v="97"/>
    <x v="1"/>
    <s v="Ishiro Honda"/>
    <s v="Toho Company"/>
    <x v="8"/>
    <s v="Japanese"/>
    <s v="PG"/>
    <n v="200000"/>
    <m/>
    <n v="0"/>
    <n v="0"/>
  </r>
  <r>
    <n v="1300"/>
    <s v="Mothra vs. Godzilla"/>
    <d v="1964-04-29T00:00:00"/>
    <n v="88"/>
    <x v="1"/>
    <s v="Ishiro Honda"/>
    <s v="Toho Company"/>
    <x v="8"/>
    <s v="Japanese"/>
    <s v="PG"/>
    <m/>
    <m/>
    <n v="0"/>
    <n v="0"/>
  </r>
  <r>
    <n v="1301"/>
    <s v="District 13"/>
    <d v="2004-11-10T00:00:00"/>
    <n v="86"/>
    <x v="1"/>
    <s v="Pierre Morel"/>
    <s v="EuropaCorp"/>
    <x v="3"/>
    <s v="French"/>
    <n v="15"/>
    <n v="12000000"/>
    <m/>
    <n v="0"/>
    <n v="0"/>
  </r>
  <r>
    <n v="1302"/>
    <s v="District 13: Ultimatum"/>
    <d v="2009-02-18T00:00:00"/>
    <n v="106"/>
    <x v="1"/>
    <s v="Patrick Alessandrin"/>
    <s v="EuropaCorp"/>
    <x v="3"/>
    <s v="French"/>
    <n v="15"/>
    <n v="13600000"/>
    <n v="14100000"/>
    <n v="0"/>
    <n v="0"/>
  </r>
  <r>
    <n v="1303"/>
    <s v="Taken"/>
    <d v="2008-02-27T00:00:00"/>
    <n v="90"/>
    <x v="9"/>
    <s v="Pierre Morel"/>
    <s v="EuropaCorp"/>
    <x v="3"/>
    <s v="English"/>
    <n v="18"/>
    <n v="22000000"/>
    <n v="226800000"/>
    <n v="0"/>
    <n v="0"/>
  </r>
  <r>
    <n v="1304"/>
    <s v="From Paris with Love"/>
    <d v="2010-02-05T00:00:00"/>
    <n v="92"/>
    <x v="9"/>
    <s v="Pierre Morel"/>
    <s v="EuropaCorp"/>
    <x v="3"/>
    <s v="English"/>
    <n v="15"/>
    <n v="52000000"/>
    <n v="52800000"/>
    <n v="0"/>
    <n v="0"/>
  </r>
  <r>
    <n v="1305"/>
    <s v="The Gunman"/>
    <d v="2015-03-20T00:00:00"/>
    <n v="115"/>
    <x v="9"/>
    <s v="Pierre Morel"/>
    <s v="Silver Pictures"/>
    <x v="0"/>
    <s v="English"/>
    <n v="15"/>
    <n v="40000000"/>
    <n v="24200000"/>
    <n v="0"/>
    <n v="0"/>
  </r>
  <r>
    <n v="1306"/>
    <s v="Mesrine Part 1: Killer Instinct"/>
    <d v="2008-10-22T00:00:00"/>
    <n v="113"/>
    <x v="11"/>
    <s v="Jean-Francois Richet"/>
    <s v="La Petite Reine"/>
    <x v="3"/>
    <s v="French"/>
    <n v="15"/>
    <m/>
    <m/>
    <n v="0"/>
    <n v="0"/>
  </r>
  <r>
    <n v="1307"/>
    <s v="Mesrine Part 2: Public Enemy Number 1"/>
    <d v="2008-11-19T00:00:00"/>
    <n v="133"/>
    <x v="11"/>
    <s v="Jean-Francois Richet"/>
    <s v="La Petite Reine"/>
    <x v="3"/>
    <s v="French"/>
    <n v="15"/>
    <m/>
    <m/>
    <n v="0"/>
    <n v="0"/>
  </r>
  <r>
    <n v="1308"/>
    <s v="Assault on Precinct 13"/>
    <d v="2005-01-19T00:00:00"/>
    <n v="109"/>
    <x v="9"/>
    <s v="Jean-Francois Richet"/>
    <s v="Rogue Pictures"/>
    <x v="0"/>
    <s v="English"/>
    <n v="15"/>
    <n v="30000000"/>
    <n v="35300000"/>
    <n v="0"/>
    <n v="0"/>
  </r>
  <r>
    <n v="1309"/>
    <s v="A Prophet"/>
    <d v="2009-05-16T00:00:00"/>
    <n v="155"/>
    <x v="11"/>
    <s v="Jacques Audiard"/>
    <s v="Why Not Productions"/>
    <x v="3"/>
    <s v="French"/>
    <n v="18"/>
    <n v="13000000"/>
    <n v="17900000"/>
    <n v="0"/>
    <n v="0"/>
  </r>
  <r>
    <n v="1310"/>
    <s v="Kung Fu Hustle"/>
    <d v="2004-09-14T00:00:00"/>
    <n v="98"/>
    <x v="14"/>
    <s v="Stephen Chow"/>
    <s v="China Film Group"/>
    <x v="6"/>
    <s v="Cantonese"/>
    <n v="15"/>
    <n v="20000000"/>
    <n v="102000000"/>
    <n v="0"/>
    <n v="0"/>
  </r>
  <r>
    <n v="1311"/>
    <s v="This Is England"/>
    <d v="2006-09-12T00:00:00"/>
    <n v="102"/>
    <x v="13"/>
    <s v="Shane Meadows"/>
    <s v="FilmFour Productions"/>
    <x v="2"/>
    <s v="English"/>
    <n v="18"/>
    <n v="3000000"/>
    <n v="10000000"/>
    <n v="0"/>
    <n v="0"/>
  </r>
  <r>
    <n v="1312"/>
    <s v="A Room for Romeo Brass"/>
    <d v="1999-08-23T00:00:00"/>
    <n v="90"/>
    <x v="13"/>
    <s v="Shane Meadows"/>
    <s v="BBC Films"/>
    <x v="2"/>
    <s v="English"/>
    <n v="15"/>
    <m/>
    <m/>
    <n v="0"/>
    <n v="0"/>
  </r>
  <r>
    <n v="1313"/>
    <s v="Once Upon a Time in the Midlands"/>
    <d v="2002-09-06T00:00:00"/>
    <n v="104"/>
    <x v="22"/>
    <s v="Shane Meadows"/>
    <s v="FilmFour Productions"/>
    <x v="2"/>
    <s v="English"/>
    <n v="15"/>
    <m/>
    <m/>
    <n v="0"/>
    <n v="0"/>
  </r>
  <r>
    <n v="1314"/>
    <s v="Dead Man's Shoes"/>
    <d v="2004-10-01T00:00:00"/>
    <n v="90"/>
    <x v="9"/>
    <s v="Shane Meadows"/>
    <s v="FilmFour Productions"/>
    <x v="2"/>
    <s v="English"/>
    <n v="18"/>
    <n v="1000000"/>
    <m/>
    <n v="0"/>
    <n v="0"/>
  </r>
  <r>
    <n v="1315"/>
    <s v="The League of Gentlemen's Apocalypse"/>
    <d v="2005-06-03T00:00:00"/>
    <n v="92"/>
    <x v="3"/>
    <s v="Steve Bendelack"/>
    <s v="FilmFour Productions"/>
    <x v="2"/>
    <s v="English"/>
    <n v="15"/>
    <n v="6000000"/>
    <m/>
    <n v="0"/>
    <n v="0"/>
  </r>
  <r>
    <n v="1316"/>
    <s v="Down Terrace"/>
    <d v="2009-09-21T00:00:00"/>
    <n v="93"/>
    <x v="11"/>
    <s v="Ben Wheatley"/>
    <s v="Baby Cow Productions"/>
    <x v="2"/>
    <s v="English"/>
    <n v="15"/>
    <n v="30000"/>
    <m/>
    <n v="0"/>
    <n v="0"/>
  </r>
  <r>
    <n v="1317"/>
    <s v="Kill List"/>
    <d v="2011-03-12T00:00:00"/>
    <n v="95"/>
    <x v="9"/>
    <s v="Ben Wheatley"/>
    <s v="FilmFour Productions"/>
    <x v="2"/>
    <s v="English"/>
    <n v="18"/>
    <n v="800000"/>
    <n v="462206"/>
    <n v="0"/>
    <n v="0"/>
  </r>
  <r>
    <n v="1318"/>
    <s v="Sightseers"/>
    <d v="2012-05-23T00:00:00"/>
    <n v="85"/>
    <x v="3"/>
    <s v="Ben Wheatley"/>
    <s v="FilmFour Productions"/>
    <x v="2"/>
    <s v="English"/>
    <n v="15"/>
    <m/>
    <n v="2101166"/>
    <n v="0"/>
    <n v="0"/>
  </r>
  <r>
    <n v="1319"/>
    <s v="A Field in England"/>
    <d v="2013-07-05T00:00:00"/>
    <n v="91"/>
    <x v="9"/>
    <s v="Ben Wheatley"/>
    <s v="FilmFour Productions"/>
    <x v="2"/>
    <s v="English"/>
    <n v="15"/>
    <n v="500000"/>
    <m/>
    <n v="0"/>
    <n v="0"/>
  </r>
  <r>
    <n v="1320"/>
    <s v="High-Rise"/>
    <d v="2015-09-13T00:00:00"/>
    <n v="119"/>
    <x v="5"/>
    <s v="Ben Wheatley"/>
    <s v="FilmFour Productions"/>
    <x v="2"/>
    <s v="English"/>
    <n v="15"/>
    <n v="8000000"/>
    <n v="3900000"/>
    <n v="0"/>
    <n v="0"/>
  </r>
  <r>
    <n v="1321"/>
    <s v="Free Fire"/>
    <d v="2016-09-08T00:00:00"/>
    <n v="90"/>
    <x v="3"/>
    <s v="Ben Wheatley"/>
    <s v="FilmFour Productions"/>
    <x v="2"/>
    <s v="English"/>
    <s v="Unknown"/>
    <m/>
    <m/>
    <n v="0"/>
    <n v="0"/>
  </r>
  <r>
    <n v="1322"/>
    <s v="Momentum"/>
    <d v="2015-10-16T00:00:00"/>
    <n v="96"/>
    <x v="9"/>
    <s v="Stephen Campanelli"/>
    <s v="Azari Media"/>
    <x v="15"/>
    <s v="English"/>
    <n v="15"/>
    <n v="20000000"/>
    <m/>
    <n v="0"/>
    <n v="0"/>
  </r>
  <r>
    <n v="1323"/>
    <s v="District 9"/>
    <d v="2009-08-13T00:00:00"/>
    <n v="112"/>
    <x v="5"/>
    <s v="Neill Blomkamp"/>
    <s v="WingNut Films"/>
    <x v="15"/>
    <s v="English"/>
    <n v="15"/>
    <n v="30000000"/>
    <n v="210800000"/>
    <n v="4"/>
    <n v="0"/>
  </r>
  <r>
    <n v="1324"/>
    <s v="Elysium"/>
    <d v="2013-08-07T00:00:00"/>
    <n v="109"/>
    <x v="5"/>
    <s v="Neill Blomkamp"/>
    <s v="TriStar Pictures"/>
    <x v="0"/>
    <s v="English"/>
    <n v="15"/>
    <n v="115000000"/>
    <n v="286100000"/>
    <n v="0"/>
    <n v="0"/>
  </r>
  <r>
    <n v="1325"/>
    <s v="Chappie"/>
    <d v="2015-03-04T00:00:00"/>
    <n v="120"/>
    <x v="5"/>
    <s v="Neill Blomkamp"/>
    <s v="Columbia Pictures"/>
    <x v="0"/>
    <s v="English"/>
    <n v="15"/>
    <n v="49000000"/>
    <n v="102100000"/>
    <n v="0"/>
    <n v="0"/>
  </r>
  <r>
    <n v="1326"/>
    <s v="Slumdog Millionaire"/>
    <d v="2008-08-30T00:00:00"/>
    <n v="120"/>
    <x v="13"/>
    <s v="Danny Boyle"/>
    <s v="FilmFour Productions"/>
    <x v="2"/>
    <s v="English"/>
    <n v="15"/>
    <n v="15000000"/>
    <n v="377900000"/>
    <n v="10"/>
    <n v="8"/>
  </r>
  <r>
    <n v="1327"/>
    <s v="The Best Exotic Marigold Hotel"/>
    <d v="2011-11-30T00:00:00"/>
    <n v="124"/>
    <x v="3"/>
    <s v="John Madden"/>
    <s v="Blueprint Pictures"/>
    <x v="2"/>
    <s v="English"/>
    <s v="12A"/>
    <n v="10000000"/>
    <n v="136800000"/>
    <n v="0"/>
    <n v="0"/>
  </r>
  <r>
    <n v="1328"/>
    <s v="The Second Best Exotic Marigold Hotel"/>
    <d v="2015-02-26T00:00:00"/>
    <n v="122"/>
    <x v="3"/>
    <s v="John Madden"/>
    <s v="Blueprint Pictures"/>
    <x v="2"/>
    <s v="English"/>
    <s v="PG"/>
    <n v="10000000"/>
    <n v="86000000"/>
    <n v="0"/>
    <n v="0"/>
  </r>
  <r>
    <n v="1329"/>
    <s v="John Carter"/>
    <d v="2012-03-07T00:00:00"/>
    <n v="132"/>
    <x v="5"/>
    <s v="Andrew Stanton"/>
    <s v="Walt Disney Pictures"/>
    <x v="0"/>
    <s v="English"/>
    <s v="12A"/>
    <n v="350000000"/>
    <n v="284100000"/>
    <n v="0"/>
    <n v="0"/>
  </r>
  <r>
    <n v="1330"/>
    <s v="Ironclad"/>
    <d v="2011-03-04T00:00:00"/>
    <n v="121"/>
    <x v="15"/>
    <s v="Jonathan English"/>
    <s v="Mythic International Entertainment"/>
    <x v="2"/>
    <s v="English"/>
    <n v="15"/>
    <n v="25000000"/>
    <m/>
    <n v="0"/>
    <n v="0"/>
  </r>
  <r>
    <n v="1331"/>
    <s v="Solomon Kane"/>
    <d v="2009-12-23T00:00:00"/>
    <n v="104"/>
    <x v="0"/>
    <s v="Michael J. Bassett"/>
    <s v="Davis Entertainment"/>
    <x v="3"/>
    <s v="English"/>
    <n v="15"/>
    <n v="40000000"/>
    <n v="19400000"/>
    <n v="0"/>
    <n v="0"/>
  </r>
  <r>
    <n v="1332"/>
    <s v="A Knight's Tale"/>
    <d v="2001-05-11T00:00:00"/>
    <n v="132"/>
    <x v="0"/>
    <s v="Brian Helgeland"/>
    <s v="Columbia Pictures"/>
    <x v="0"/>
    <s v="English"/>
    <s v="PG"/>
    <n v="65000000"/>
    <n v="117500000"/>
    <n v="0"/>
    <n v="0"/>
  </r>
  <r>
    <n v="1333"/>
    <s v="Shallow Grave"/>
    <d v="1994-05-17T00:00:00"/>
    <n v="92"/>
    <x v="11"/>
    <s v="Danny Boyle"/>
    <s v="FilmFour Productions"/>
    <x v="2"/>
    <s v="English"/>
    <n v="18"/>
    <n v="2500000"/>
    <n v="19800000"/>
    <n v="0"/>
    <n v="0"/>
  </r>
  <r>
    <n v="1334"/>
    <s v="A Life Less Ordinary"/>
    <d v="1997-10-24T00:00:00"/>
    <n v="103"/>
    <x v="3"/>
    <s v="Danny Boyle"/>
    <s v="Channel Four Films"/>
    <x v="2"/>
    <s v="English"/>
    <n v="15"/>
    <n v="12000000"/>
    <n v="4366722"/>
    <n v="0"/>
    <n v="0"/>
  </r>
  <r>
    <n v="1335"/>
    <s v="28 Weeks Later"/>
    <d v="2007-04-26T00:00:00"/>
    <n v="100"/>
    <x v="8"/>
    <s v="Juan Carlos Fresnadillo"/>
    <s v="DNA Films"/>
    <x v="2"/>
    <s v="English"/>
    <n v="18"/>
    <n v="15000000"/>
    <n v="64200000"/>
    <n v="0"/>
    <n v="0"/>
  </r>
  <r>
    <n v="1336"/>
    <s v="127 Hours"/>
    <d v="2010-09-04T00:00:00"/>
    <n v="93"/>
    <x v="12"/>
    <s v="Danny Boyle"/>
    <s v="FilmFour Productions"/>
    <x v="2"/>
    <s v="English"/>
    <n v="15"/>
    <n v="18000000"/>
    <n v="60700000"/>
    <n v="6"/>
    <n v="0"/>
  </r>
  <r>
    <n v="1337"/>
    <s v="Trance"/>
    <d v="2013-03-19T00:00:00"/>
    <n v="101"/>
    <x v="11"/>
    <s v="Danny Boyle"/>
    <s v="Pathe"/>
    <x v="2"/>
    <s v="English"/>
    <n v="15"/>
    <n v="20000000"/>
    <n v="24300000"/>
    <n v="0"/>
    <n v="0"/>
  </r>
  <r>
    <n v="1338"/>
    <s v="Steve Jobs"/>
    <d v="2015-09-05T00:00:00"/>
    <n v="122"/>
    <x v="12"/>
    <s v="Danny Boyle"/>
    <s v="Legendary Pictures"/>
    <x v="0"/>
    <s v="English"/>
    <n v="15"/>
    <n v="30000000"/>
    <n v="34400000"/>
    <n v="2"/>
    <n v="0"/>
  </r>
  <r>
    <n v="1339"/>
    <s v="Life of Pi"/>
    <d v="2012-09-28T00:00:00"/>
    <n v="127"/>
    <x v="0"/>
    <s v="Ang Lee"/>
    <s v="Fox 2000 Pictures"/>
    <x v="0"/>
    <s v="English"/>
    <s v="PG"/>
    <n v="120000000"/>
    <n v="609000000"/>
    <n v="11"/>
    <n v="4"/>
  </r>
  <r>
    <n v="1340"/>
    <s v="Terminator Genisys"/>
    <d v="2015-06-22T00:00:00"/>
    <n v="126"/>
    <x v="5"/>
    <s v="Alan Taylor"/>
    <s v="Paramount Pictures"/>
    <x v="0"/>
    <s v="English"/>
    <s v="12A"/>
    <n v="155000000"/>
    <n v="440600000"/>
    <n v="0"/>
    <n v="0"/>
  </r>
  <r>
    <n v="1341"/>
    <s v="Maggie"/>
    <d v="2015-04-22T00:00:00"/>
    <n v="95"/>
    <x v="8"/>
    <s v="Henry Hobson"/>
    <s v="Lionsgate"/>
    <x v="0"/>
    <s v="English"/>
    <n v="15"/>
    <n v="4500000"/>
    <n v="1400000"/>
    <n v="0"/>
    <n v="0"/>
  </r>
  <r>
    <n v="1342"/>
    <s v="Sabotage"/>
    <d v="2014-03-19T00:00:00"/>
    <n v="109"/>
    <x v="11"/>
    <s v="David Ayer"/>
    <s v="Open Road Films"/>
    <x v="0"/>
    <s v="English"/>
    <n v="15"/>
    <n v="35000000"/>
    <n v="18400000"/>
    <n v="0"/>
    <n v="0"/>
  </r>
  <r>
    <n v="1343"/>
    <s v="Escape Plan"/>
    <d v="2013-10-09T00:00:00"/>
    <n v="115"/>
    <x v="1"/>
    <s v="Mikael Hafstrom"/>
    <s v="Summit Entertainment"/>
    <x v="0"/>
    <s v="English"/>
    <n v="15"/>
    <n v="50000000"/>
    <n v="137300000"/>
    <n v="0"/>
    <n v="0"/>
  </r>
  <r>
    <n v="1344"/>
    <s v="The Last Stand"/>
    <d v="2013-01-18T00:00:00"/>
    <n v="107"/>
    <x v="1"/>
    <s v="Kim Jee-woon"/>
    <s v="di Bonaventura Pictures"/>
    <x v="0"/>
    <s v="English"/>
    <n v="15"/>
    <n v="45000000"/>
    <n v="48300000"/>
    <n v="0"/>
    <n v="0"/>
  </r>
  <r>
    <n v="1345"/>
    <s v="Terminator Salvation"/>
    <d v="2009-05-21T00:00:00"/>
    <n v="115"/>
    <x v="5"/>
    <s v="McG"/>
    <s v="Columbia Pictures"/>
    <x v="0"/>
    <s v="English"/>
    <s v="12A"/>
    <n v="200000000"/>
    <n v="371400000"/>
    <n v="0"/>
    <n v="0"/>
  </r>
  <r>
    <n v="1346"/>
    <s v="Collateral Damage"/>
    <d v="2002-02-04T00:00:00"/>
    <n v="108"/>
    <x v="1"/>
    <s v="Andrew Davis"/>
    <s v="Warner Bros. Pictures"/>
    <x v="0"/>
    <s v="English"/>
    <n v="15"/>
    <n v="85000000"/>
    <n v="78300000"/>
    <n v="0"/>
    <n v="0"/>
  </r>
  <r>
    <n v="1347"/>
    <s v="The 6th Day"/>
    <d v="2000-10-28T00:00:00"/>
    <n v="124"/>
    <x v="5"/>
    <s v="Roger Spottiswoode"/>
    <s v="Columbia Pictures"/>
    <x v="0"/>
    <s v="English"/>
    <n v="15"/>
    <n v="82000000"/>
    <n v="96100000"/>
    <n v="0"/>
    <n v="0"/>
  </r>
  <r>
    <n v="1348"/>
    <s v="End of Days"/>
    <d v="1999-11-16T00:00:00"/>
    <n v="123"/>
    <x v="8"/>
    <s v="Peter Hyams"/>
    <s v="Beacon Pictures"/>
    <x v="0"/>
    <s v="English"/>
    <n v="18"/>
    <n v="100000000"/>
    <n v="212000000"/>
    <n v="0"/>
    <n v="0"/>
  </r>
  <r>
    <n v="1349"/>
    <s v="Batman &amp; Robin"/>
    <d v="1997-06-20T00:00:00"/>
    <n v="125"/>
    <x v="1"/>
    <s v="Joel Schumacher"/>
    <s v="Polygram Filmed Entertainment"/>
    <x v="0"/>
    <s v="English"/>
    <s v="PG"/>
    <n v="140000000"/>
    <n v="238200000"/>
    <n v="0"/>
    <n v="0"/>
  </r>
  <r>
    <n v="1350"/>
    <s v="Jingle All the Way"/>
    <d v="1996-11-16T00:00:00"/>
    <n v="89"/>
    <x v="23"/>
    <s v="Brian Levant"/>
    <s v="20th Century Fox"/>
    <x v="0"/>
    <s v="English"/>
    <s v="PG"/>
    <n v="75000000"/>
    <n v="129800000"/>
    <n v="0"/>
    <n v="0"/>
  </r>
  <r>
    <n v="1351"/>
    <s v="Junior"/>
    <d v="1994-11-23T00:00:00"/>
    <n v="109"/>
    <x v="3"/>
    <s v="Ivan Reitman"/>
    <s v="Universal Pictures"/>
    <x v="0"/>
    <s v="English"/>
    <s v="PG"/>
    <n v="60000000"/>
    <n v="108400000"/>
    <n v="1"/>
    <n v="0"/>
  </r>
  <r>
    <n v="1352"/>
    <s v="Total Recall"/>
    <d v="2012-08-03T00:00:00"/>
    <n v="118"/>
    <x v="5"/>
    <s v="Len Wiseman"/>
    <s v="Relativity Media"/>
    <x v="0"/>
    <s v="English"/>
    <s v="12A"/>
    <n v="125000000"/>
    <n v="198500000"/>
    <n v="0"/>
    <n v="0"/>
  </r>
  <r>
    <n v="1353"/>
    <s v="True Grit"/>
    <d v="2010-12-22T00:00:00"/>
    <n v="110"/>
    <x v="16"/>
    <s v="Joel Coen"/>
    <s v="Paramount Pictures"/>
    <x v="0"/>
    <s v="English"/>
    <n v="15"/>
    <n v="38000000"/>
    <n v="252300000"/>
    <n v="10"/>
    <n v="0"/>
  </r>
  <r>
    <n v="1354"/>
    <s v="Red Heat"/>
    <d v="1988-06-14T00:00:00"/>
    <n v="103"/>
    <x v="1"/>
    <s v="Walter Hill"/>
    <s v="Carolco Pictures"/>
    <x v="0"/>
    <s v="English"/>
    <n v="18"/>
    <n v="29000000"/>
    <n v="35000000"/>
    <n v="0"/>
    <n v="0"/>
  </r>
  <r>
    <n v="1355"/>
    <s v="Predator"/>
    <d v="1987-06-12T00:00:00"/>
    <n v="107"/>
    <x v="5"/>
    <s v="John McTiernan"/>
    <s v="Silver Pictures"/>
    <x v="0"/>
    <s v="English"/>
    <n v="18"/>
    <n v="18000000"/>
    <n v="98300000"/>
    <n v="1"/>
    <n v="0"/>
  </r>
  <r>
    <n v="1356"/>
    <s v="Raw Deal"/>
    <d v="1986-06-06T00:00:00"/>
    <n v="107"/>
    <x v="1"/>
    <s v="John Irvin"/>
    <s v="Dino De Laurentiis Corporation"/>
    <x v="0"/>
    <s v="English"/>
    <n v="18"/>
    <n v="11000000"/>
    <n v="18100000"/>
    <n v="0"/>
    <n v="0"/>
  </r>
  <r>
    <n v="1357"/>
    <s v="Commando"/>
    <d v="1985-10-04T00:00:00"/>
    <n v="90"/>
    <x v="1"/>
    <s v="Mark L. Lester"/>
    <s v="Silver Pictures"/>
    <x v="0"/>
    <s v="English"/>
    <n v="18"/>
    <n v="10000000"/>
    <n v="57500000"/>
    <n v="0"/>
    <n v="0"/>
  </r>
  <r>
    <n v="1358"/>
    <s v="X-Men: The Last Stand"/>
    <d v="2006-05-25T00:00:00"/>
    <n v="104"/>
    <x v="1"/>
    <s v="Brett Ratner"/>
    <s v="Marvel Entertainment"/>
    <x v="0"/>
    <s v="English"/>
    <s v="12A"/>
    <n v="210000000"/>
    <n v="459400000"/>
    <n v="0"/>
    <n v="0"/>
  </r>
  <r>
    <n v="1359"/>
    <s v="Red Sonja"/>
    <d v="1985-07-03T00:00:00"/>
    <n v="89"/>
    <x v="6"/>
    <s v="Richard Fleischer"/>
    <s v="Dino De Laurentiis Corporation"/>
    <x v="16"/>
    <s v="English"/>
    <n v="15"/>
    <n v="17900000"/>
    <n v="6900000"/>
    <n v="0"/>
    <n v="0"/>
  </r>
  <r>
    <n v="1360"/>
    <s v="Conan the Destroyer"/>
    <d v="1984-06-29T00:00:00"/>
    <n v="101"/>
    <x v="6"/>
    <s v="Richard Fleischer"/>
    <s v="Dino De Laurentiis Corporation"/>
    <x v="0"/>
    <s v="English"/>
    <n v="15"/>
    <n v="18000000"/>
    <n v="100000000"/>
    <n v="0"/>
    <n v="0"/>
  </r>
  <r>
    <n v="1361"/>
    <s v="Conan the Barbarian"/>
    <d v="1982-03-16T00:00:00"/>
    <n v="129"/>
    <x v="6"/>
    <s v="John Milius"/>
    <s v="Dino De Laurentiis Corporation"/>
    <x v="0"/>
    <s v="English"/>
    <n v="15"/>
    <n v="16000000"/>
    <n v="130000000"/>
    <n v="0"/>
    <n v="0"/>
  </r>
  <r>
    <n v="1362"/>
    <s v="Conan the Barbarian"/>
    <d v="2011-08-11T00:00:00"/>
    <n v="113"/>
    <x v="6"/>
    <s v="Marcus Nispel"/>
    <s v="Millennium Films"/>
    <x v="0"/>
    <s v="English"/>
    <n v="15"/>
    <n v="90000000"/>
    <n v="48800000"/>
    <n v="0"/>
    <n v="0"/>
  </r>
  <r>
    <n v="1363"/>
    <s v="Pumping Iron"/>
    <d v="1977-01-18T00:00:00"/>
    <n v="85"/>
    <x v="18"/>
    <s v="George Butler"/>
    <s v="White Mountain Films"/>
    <x v="0"/>
    <s v="English"/>
    <n v="12"/>
    <n v="1000000"/>
    <m/>
    <n v="0"/>
    <n v="0"/>
  </r>
  <r>
    <n v="1364"/>
    <s v="Hercules in New York"/>
    <d v="1969-12-16T00:00:00"/>
    <n v="91"/>
    <x v="3"/>
    <s v="Arthur Allan Seidelman"/>
    <s v="RAF Industires"/>
    <x v="0"/>
    <s v="English"/>
    <s v="PG"/>
    <m/>
    <m/>
    <n v="0"/>
    <n v="0"/>
  </r>
  <r>
    <n v="1365"/>
    <s v="3 Days to Kill"/>
    <d v="2014-02-12T00:00:00"/>
    <n v="117"/>
    <x v="9"/>
    <s v="McG"/>
    <s v="EuropaCorp"/>
    <x v="3"/>
    <s v="English"/>
    <s v="12A"/>
    <n v="28000000"/>
    <n v="52600000"/>
    <n v="0"/>
    <n v="0"/>
  </r>
  <r>
    <n v="1366"/>
    <s v="This Means War"/>
    <d v="2012-02-17T00:00:00"/>
    <n v="97"/>
    <x v="1"/>
    <s v="McG"/>
    <s v="Dune Entertainment"/>
    <x v="0"/>
    <s v="English"/>
    <s v="12A"/>
    <n v="65000000"/>
    <n v="156500000"/>
    <n v="0"/>
    <n v="0"/>
  </r>
  <r>
    <n v="1367"/>
    <s v="We Are Marshall"/>
    <d v="2006-12-22T00:00:00"/>
    <n v="131"/>
    <x v="13"/>
    <s v="McG"/>
    <s v="Legendary Pictures"/>
    <x v="0"/>
    <s v="English"/>
    <s v="PG"/>
    <n v="65000000"/>
    <n v="43500000"/>
    <n v="0"/>
    <n v="0"/>
  </r>
  <r>
    <n v="1368"/>
    <s v="X-Men: First Class"/>
    <d v="2011-05-25T00:00:00"/>
    <n v="132"/>
    <x v="1"/>
    <s v="Matthew Vaughn"/>
    <s v="Marvel Entertainment"/>
    <x v="0"/>
    <s v="English"/>
    <s v="12A"/>
    <n v="160000000"/>
    <n v="353600000"/>
    <n v="0"/>
    <n v="0"/>
  </r>
  <r>
    <n v="1369"/>
    <s v="Charlie's Angels"/>
    <d v="2000-11-03T00:00:00"/>
    <n v="98"/>
    <x v="1"/>
    <s v="McG"/>
    <s v="Columbia Pictures"/>
    <x v="0"/>
    <s v="English"/>
    <n v="15"/>
    <n v="90000000"/>
    <n v="264100000"/>
    <n v="0"/>
    <n v="0"/>
  </r>
  <r>
    <n v="1370"/>
    <s v="Charlie's Angels: Full Throttle"/>
    <d v="2003-06-27T00:00:00"/>
    <n v="106"/>
    <x v="1"/>
    <s v="McG"/>
    <s v="Columbia Pictures"/>
    <x v="0"/>
    <s v="English"/>
    <s v="12A"/>
    <n v="120000000"/>
    <n v="259100000"/>
    <n v="0"/>
    <n v="0"/>
  </r>
  <r>
    <n v="1371"/>
    <s v="Kingsman: The Secret Service"/>
    <d v="2014-12-13T00:00:00"/>
    <n v="129"/>
    <x v="1"/>
    <s v="Matthew Vaughn"/>
    <s v="Shangri-La Entertainment"/>
    <x v="2"/>
    <s v="English"/>
    <n v="15"/>
    <n v="94000000"/>
    <n v="414400000"/>
    <n v="0"/>
    <n v="0"/>
  </r>
  <r>
    <n v="1372"/>
    <s v="Kick-Ass"/>
    <d v="2010-03-26T00:00:00"/>
    <n v="117"/>
    <x v="1"/>
    <s v="Matthew Vaughn"/>
    <s v="Plan B Entertainment"/>
    <x v="2"/>
    <s v="English"/>
    <n v="15"/>
    <n v="30000000"/>
    <n v="96200000"/>
    <n v="0"/>
    <n v="0"/>
  </r>
  <r>
    <n v="1373"/>
    <s v="Stardust"/>
    <d v="2007-08-10T00:00:00"/>
    <n v="127"/>
    <x v="6"/>
    <s v="Matthew Vaughn"/>
    <s v="Marv Films"/>
    <x v="2"/>
    <s v="English"/>
    <s v="PG"/>
    <n v="88500000"/>
    <n v="135600000"/>
    <n v="0"/>
    <n v="0"/>
  </r>
  <r>
    <n v="1374"/>
    <s v="Layer Cake"/>
    <d v="2004-10-01T00:00:00"/>
    <n v="105"/>
    <x v="11"/>
    <s v="Matthew Vaughn"/>
    <s v="Marv Films"/>
    <x v="2"/>
    <s v="English"/>
    <n v="15"/>
    <n v="6500000"/>
    <n v="11900000"/>
    <n v="0"/>
    <n v="0"/>
  </r>
  <r>
    <n v="1375"/>
    <s v="Underworld"/>
    <d v="2003-09-19T00:00:00"/>
    <n v="121"/>
    <x v="1"/>
    <s v="Len Wiseman"/>
    <s v="Lakeshore Entertainment"/>
    <x v="2"/>
    <s v="English"/>
    <n v="15"/>
    <n v="22000000"/>
    <n v="95700000"/>
    <n v="0"/>
    <n v="0"/>
  </r>
  <r>
    <n v="1376"/>
    <s v="Underworld: Evolution"/>
    <d v="2006-01-20T00:00:00"/>
    <n v="106"/>
    <x v="1"/>
    <s v="Len Wiseman"/>
    <s v="Lakeshore Entertainment"/>
    <x v="2"/>
    <s v="English"/>
    <n v="18"/>
    <n v="45000000"/>
    <n v="111300000"/>
    <n v="0"/>
    <n v="0"/>
  </r>
  <r>
    <n v="1377"/>
    <s v="For a Few Dollars More"/>
    <d v="1965-11-18T00:00:00"/>
    <n v="132"/>
    <x v="16"/>
    <s v="Sergio Leone"/>
    <s v="Constantin Film"/>
    <x v="11"/>
    <s v="Italian"/>
    <n v="15"/>
    <n v="600000"/>
    <n v="15000000"/>
    <n v="0"/>
    <n v="0"/>
  </r>
  <r>
    <n v="1378"/>
    <s v="Once Upon a Time in the West"/>
    <d v="1968-12-21T00:00:00"/>
    <n v="165"/>
    <x v="16"/>
    <s v="Sergio Leone"/>
    <s v="Paramount Pictures"/>
    <x v="11"/>
    <s v="Italian"/>
    <n v="15"/>
    <n v="5000000"/>
    <n v="5321500"/>
    <n v="0"/>
    <n v="0"/>
  </r>
  <r>
    <n v="1379"/>
    <s v="Once Upon a Time in America"/>
    <d v="1984-05-23T00:00:00"/>
    <n v="229"/>
    <x v="11"/>
    <s v="Sergio Leone"/>
    <s v="The Ladd Company"/>
    <x v="0"/>
    <s v="English"/>
    <n v="18"/>
    <n v="30000000"/>
    <n v="5300000"/>
    <n v="0"/>
    <n v="0"/>
  </r>
  <r>
    <n v="1380"/>
    <s v="Underworld: Rise of the Lycans"/>
    <d v="2009-01-23T00:00:00"/>
    <n v="92"/>
    <x v="1"/>
    <s v="Patrick Tatopoulos"/>
    <s v="Lakeshore Entertainment"/>
    <x v="0"/>
    <s v="English"/>
    <n v="18"/>
    <n v="35000000"/>
    <n v="91300000"/>
    <n v="0"/>
    <n v="0"/>
  </r>
  <r>
    <n v="1381"/>
    <s v="Underworld: Awakening"/>
    <d v="2012-01-20T00:00:00"/>
    <n v="89"/>
    <x v="1"/>
    <s v="Mans Marlind"/>
    <s v="Lakeshore Entertainment"/>
    <x v="0"/>
    <s v="English"/>
    <n v="18"/>
    <n v="70000000"/>
    <n v="160000000"/>
    <n v="0"/>
    <n v="0"/>
  </r>
  <r>
    <n v="1382"/>
    <s v="Underworld: Blood Wars"/>
    <d v="2016-11-24T00:00:00"/>
    <n v="91"/>
    <x v="1"/>
    <s v="Anna Foerster"/>
    <s v="Lakeshore Entertainment"/>
    <x v="0"/>
    <s v="English"/>
    <n v="15"/>
    <m/>
    <m/>
    <n v="0"/>
    <n v="0"/>
  </r>
  <r>
    <n v="1383"/>
    <s v="Stargate"/>
    <d v="1994-10-28T00:00:00"/>
    <n v="128"/>
    <x v="5"/>
    <s v="Roland Emmerich"/>
    <s v="StudioCanal"/>
    <x v="0"/>
    <s v="English"/>
    <s v="PG"/>
    <n v="55000000"/>
    <n v="196600000"/>
    <n v="0"/>
    <n v="0"/>
  </r>
  <r>
    <n v="1384"/>
    <s v="Under Siege"/>
    <d v="1992-10-09T00:00:00"/>
    <n v="103"/>
    <x v="1"/>
    <s v="Andrew Davis"/>
    <s v="Regency Enterprises"/>
    <x v="0"/>
    <s v="English"/>
    <n v="15"/>
    <n v="35000000"/>
    <n v="156600000"/>
    <n v="2"/>
    <n v="0"/>
  </r>
  <r>
    <n v="1385"/>
    <s v="Bridge of Spies"/>
    <d v="2015-10-04T00:00:00"/>
    <n v="141"/>
    <x v="9"/>
    <s v="Steven Spielberg"/>
    <s v="Dreamworks"/>
    <x v="0"/>
    <s v="English"/>
    <s v="12A"/>
    <n v="40000000"/>
    <n v="165500000"/>
    <n v="6"/>
    <n v="1"/>
  </r>
  <r>
    <n v="1386"/>
    <s v="Duel"/>
    <d v="1971-11-13T00:00:00"/>
    <n v="89"/>
    <x v="9"/>
    <s v="Steven Spielberg"/>
    <s v="Universal Pictures"/>
    <x v="0"/>
    <s v="English"/>
    <s v="PG"/>
    <n v="450000"/>
    <m/>
    <n v="0"/>
    <n v="0"/>
  </r>
  <r>
    <n v="1387"/>
    <s v="Empire of the Sun"/>
    <d v="1987-12-11T00:00:00"/>
    <n v="154"/>
    <x v="4"/>
    <s v="Steven Spielberg"/>
    <s v="Amblin Entertainment"/>
    <x v="0"/>
    <s v="English"/>
    <s v="PG"/>
    <n v="35000000"/>
    <n v="66700000"/>
    <n v="6"/>
    <n v="0"/>
  </r>
  <r>
    <n v="1388"/>
    <s v="Amistad"/>
    <d v="1997-12-10T00:00:00"/>
    <n v="154"/>
    <x v="15"/>
    <s v="Steven Spielberg"/>
    <s v="Dreamworks"/>
    <x v="0"/>
    <s v="English"/>
    <n v="15"/>
    <n v="36000000"/>
    <n v="44200000"/>
    <n v="4"/>
    <n v="0"/>
  </r>
  <r>
    <n v="1389"/>
    <s v="A.I. Artificial Intelligence"/>
    <d v="2001-06-29T00:00:00"/>
    <n v="146"/>
    <x v="5"/>
    <s v="Steven Spielberg"/>
    <s v="Amblin Entertainment"/>
    <x v="0"/>
    <s v="English"/>
    <n v="12"/>
    <n v="100000000"/>
    <n v="235900000"/>
    <n v="2"/>
    <n v="0"/>
  </r>
  <r>
    <n v="1390"/>
    <s v="Catch Me If You Can"/>
    <d v="2002-12-25T00:00:00"/>
    <n v="141"/>
    <x v="12"/>
    <s v="Steven Spielberg"/>
    <s v="Amblin Entertainment"/>
    <x v="0"/>
    <s v="English"/>
    <s v="12A"/>
    <n v="52000000"/>
    <n v="352100000"/>
    <n v="2"/>
    <n v="0"/>
  </r>
  <r>
    <n v="1391"/>
    <s v="The Terminal"/>
    <d v="2004-06-18T00:00:00"/>
    <n v="128"/>
    <x v="3"/>
    <s v="Steven Spielberg"/>
    <s v="Amblin Entertainment"/>
    <x v="0"/>
    <s v="English"/>
    <s v="12A"/>
    <n v="60000000"/>
    <n v="219400000"/>
    <n v="0"/>
    <n v="0"/>
  </r>
  <r>
    <n v="1392"/>
    <s v="Lincoln"/>
    <d v="2012-10-08T00:00:00"/>
    <n v="150"/>
    <x v="12"/>
    <s v="Steven Spielberg"/>
    <s v="Amblin Entertainment"/>
    <x v="0"/>
    <s v="English"/>
    <s v="12A"/>
    <n v="65000000"/>
    <n v="275300000"/>
    <n v="12"/>
    <n v="2"/>
  </r>
  <r>
    <n v="1393"/>
    <s v="Abraham Lincoln: Vampire Hunter"/>
    <d v="2012-06-18T00:00:00"/>
    <n v="105"/>
    <x v="15"/>
    <s v="Timur Bekmambetov"/>
    <s v="Tim Burton Productions"/>
    <x v="0"/>
    <s v="English"/>
    <n v="15"/>
    <n v="99500000"/>
    <n v="116400000"/>
    <n v="0"/>
    <n v="0"/>
  </r>
  <r>
    <n v="1394"/>
    <s v="The BFG"/>
    <d v="2016-05-14T00:00:00"/>
    <n v="117"/>
    <x v="23"/>
    <s v="Steven Spielberg"/>
    <s v="Walt Disney Pictures"/>
    <x v="0"/>
    <s v="English"/>
    <s v="PG"/>
    <n v="140000000"/>
    <n v="178000000"/>
    <n v="0"/>
    <n v="0"/>
  </r>
  <r>
    <n v="1395"/>
    <s v="Day Watch"/>
    <d v="2006-01-01T00:00:00"/>
    <n v="131"/>
    <x v="6"/>
    <s v="Timur Bekmambetov"/>
    <s v="Channel One Russia"/>
    <x v="7"/>
    <s v="Russian"/>
    <n v="15"/>
    <n v="4200000"/>
    <n v="38860000"/>
    <n v="0"/>
    <n v="0"/>
  </r>
  <r>
    <n v="1396"/>
    <s v="Unbroken"/>
    <d v="2014-11-17T00:00:00"/>
    <n v="137"/>
    <x v="12"/>
    <s v="Angelina Jolie"/>
    <s v="Legendary Pictures"/>
    <x v="0"/>
    <s v="English"/>
    <n v="15"/>
    <n v="65000000"/>
    <n v="163400000"/>
    <n v="3"/>
    <n v="0"/>
  </r>
  <r>
    <n v="1397"/>
    <s v="Inside Llewyn Davis"/>
    <d v="2013-05-19T00:00:00"/>
    <n v="105"/>
    <x v="13"/>
    <s v="Joel Coen"/>
    <s v="StudioCanal"/>
    <x v="0"/>
    <s v="English"/>
    <n v="15"/>
    <n v="11000000"/>
    <n v="32900000"/>
    <n v="2"/>
    <n v="0"/>
  </r>
  <r>
    <n v="1398"/>
    <s v="Burn After Reading"/>
    <d v="2008-08-27T00:00:00"/>
    <n v="96"/>
    <x v="3"/>
    <s v="Joel Coen"/>
    <s v="StudioCanal"/>
    <x v="0"/>
    <s v="English"/>
    <n v="15"/>
    <m/>
    <m/>
    <n v="0"/>
    <n v="0"/>
  </r>
  <r>
    <n v="1399"/>
    <s v="No Country for Old Men"/>
    <d v="2007-05-19T00:00:00"/>
    <n v="122"/>
    <x v="11"/>
    <s v="Joel Coen"/>
    <s v="Miramax Films"/>
    <x v="17"/>
    <s v="English"/>
    <n v="15"/>
    <n v="25000000"/>
    <n v="171600000"/>
    <n v="8"/>
    <n v="4"/>
  </r>
  <r>
    <n v="1400"/>
    <s v="The Ladykillers"/>
    <d v="2004-03-26T00:00:00"/>
    <n v="104"/>
    <x v="3"/>
    <s v="Joel Coen"/>
    <s v="Touchstone Pictures"/>
    <x v="0"/>
    <s v="English"/>
    <n v="15"/>
    <n v="35000000"/>
    <n v="76700000"/>
    <n v="0"/>
    <n v="0"/>
  </r>
  <r>
    <n v="1401"/>
    <s v="The Ladykillers"/>
    <d v="1955-12-08T00:00:00"/>
    <n v="97"/>
    <x v="3"/>
    <s v="Alexander Mackendrick"/>
    <s v="Ealing Studios"/>
    <x v="2"/>
    <s v="English"/>
    <s v="U"/>
    <m/>
    <m/>
    <n v="1"/>
    <n v="0"/>
  </r>
  <r>
    <n v="1402"/>
    <s v="The Big Lebowski"/>
    <d v="1998-03-06T00:00:00"/>
    <n v="117"/>
    <x v="3"/>
    <s v="Joel Coen"/>
    <s v="Polygram Filmed Entertainment"/>
    <x v="0"/>
    <s v="English"/>
    <n v="18"/>
    <n v="15000000"/>
    <n v="46200000"/>
    <n v="0"/>
    <n v="0"/>
  </r>
  <r>
    <n v="1403"/>
    <s v="Miller's Crossing"/>
    <d v="1990-09-21T00:00:00"/>
    <n v="115"/>
    <x v="11"/>
    <s v="Joel Coen"/>
    <s v="20th Century Fox"/>
    <x v="0"/>
    <s v="English"/>
    <n v="18"/>
    <n v="14000000"/>
    <n v="5080000"/>
    <n v="0"/>
    <n v="0"/>
  </r>
  <r>
    <n v="1404"/>
    <s v="Outland"/>
    <d v="1981-05-22T00:00:00"/>
    <n v="109"/>
    <x v="5"/>
    <s v="Peter Hyams"/>
    <s v="The Ladd Company"/>
    <x v="2"/>
    <s v="English"/>
    <n v="15"/>
    <n v="16000000"/>
    <n v="20000000"/>
    <n v="1"/>
    <n v="0"/>
  </r>
  <r>
    <n v="1405"/>
    <s v="Outlander"/>
    <d v="2008-07-11T00:00:00"/>
    <n v="115"/>
    <x v="5"/>
    <s v="Howard McCain"/>
    <s v="Virtual Studios"/>
    <x v="0"/>
    <s v="English"/>
    <n v="15"/>
    <n v="47000000"/>
    <n v="7033000"/>
    <n v="0"/>
    <n v="0"/>
  </r>
  <r>
    <n v="1406"/>
    <s v="Timecop"/>
    <d v="1994-09-16T00:00:00"/>
    <n v="98"/>
    <x v="5"/>
    <s v="Peter Hyams"/>
    <s v="Dark Horse Entertainment"/>
    <x v="0"/>
    <s v="English"/>
    <n v="18"/>
    <n v="27000000"/>
    <n v="101646581"/>
    <n v="0"/>
    <n v="0"/>
  </r>
  <r>
    <n v="1407"/>
    <s v="Kung Fu Panda 3"/>
    <d v="2016-01-23T00:00:00"/>
    <n v="95"/>
    <x v="7"/>
    <s v="Jennifer Yuh Nelson"/>
    <s v="Dreamworks"/>
    <x v="0"/>
    <s v="English"/>
    <s v="PG"/>
    <n v="145000000"/>
    <n v="519900000"/>
    <n v="0"/>
    <n v="0"/>
  </r>
  <r>
    <n v="1408"/>
    <s v="Universal Soldier"/>
    <d v="1992-07-10T00:00:00"/>
    <n v="102"/>
    <x v="5"/>
    <s v="Roland Emmerich"/>
    <s v="Carolco Pictures"/>
    <x v="0"/>
    <s v="English"/>
    <n v="18"/>
    <n v="23000000"/>
    <n v="36300000"/>
    <n v="0"/>
    <n v="0"/>
  </r>
  <r>
    <n v="1409"/>
    <s v="Double Impact"/>
    <d v="1991-08-09T00:00:00"/>
    <n v="107"/>
    <x v="1"/>
    <s v="Sheldon Lettich"/>
    <s v="Columbia Pictures"/>
    <x v="0"/>
    <s v="English"/>
    <n v="18"/>
    <n v="18000000"/>
    <n v="80500000"/>
    <n v="0"/>
    <n v="0"/>
  </r>
  <r>
    <n v="1410"/>
    <s v="Death Warrant"/>
    <d v="1990-09-14T00:00:00"/>
    <n v="89"/>
    <x v="1"/>
    <s v="Deran Sarafian"/>
    <s v="Pathe"/>
    <x v="0"/>
    <s v="English"/>
    <n v="18"/>
    <n v="6000000"/>
    <n v="46700000"/>
    <n v="0"/>
    <n v="0"/>
  </r>
  <r>
    <n v="1411"/>
    <s v="Kickboxer"/>
    <d v="1989-09-08T00:00:00"/>
    <n v="103"/>
    <x v="14"/>
    <s v="Mark DiSalle"/>
    <s v="Kings Road Entertainment"/>
    <x v="0"/>
    <s v="English"/>
    <n v="18"/>
    <n v="2700000"/>
    <n v="14700000"/>
    <n v="0"/>
    <n v="0"/>
  </r>
  <r>
    <n v="1412"/>
    <s v="Cyborg"/>
    <d v="1989-04-07T00:00:00"/>
    <n v="82"/>
    <x v="5"/>
    <s v="Albert Pyun"/>
    <s v="The Cannon Group"/>
    <x v="0"/>
    <s v="English"/>
    <n v="18"/>
    <n v="500000"/>
    <n v="10200000"/>
    <n v="0"/>
    <n v="0"/>
  </r>
  <r>
    <n v="1413"/>
    <s v="Bloodsport"/>
    <d v="1988-02-26T00:00:00"/>
    <n v="92"/>
    <x v="14"/>
    <s v="Newt Arnold"/>
    <s v="The Cannon Group"/>
    <x v="0"/>
    <s v="English"/>
    <n v="18"/>
    <n v="2300000"/>
    <n v="65000000"/>
    <n v="0"/>
    <n v="0"/>
  </r>
  <r>
    <n v="1414"/>
    <s v="Brooklyn's Finest"/>
    <d v="2009-01-16T00:00:00"/>
    <n v="132"/>
    <x v="11"/>
    <s v="Antoine Fuqua"/>
    <s v="Millennium Films"/>
    <x v="0"/>
    <s v="English"/>
    <n v="18"/>
    <n v="17000000"/>
    <n v="36400000"/>
    <n v="0"/>
    <n v="0"/>
  </r>
  <r>
    <n v="1415"/>
    <s v="Full Metal Jacket"/>
    <d v="1987-06-17T00:00:00"/>
    <n v="116"/>
    <x v="4"/>
    <s v="Stanley Kubrick"/>
    <s v="Stanley Kubrick Productions"/>
    <x v="2"/>
    <s v="English"/>
    <n v="15"/>
    <n v="30000000"/>
    <n v="46400000"/>
    <n v="1"/>
    <n v="0"/>
  </r>
  <r>
    <n v="1416"/>
    <s v="Eyes Wide Shut"/>
    <d v="1999-07-16T00:00:00"/>
    <n v="159"/>
    <x v="13"/>
    <s v="Stanley Kubrick"/>
    <s v="Stanley Kubrick Productions"/>
    <x v="2"/>
    <s v="English"/>
    <n v="18"/>
    <n v="65000000"/>
    <n v="162100000"/>
    <n v="0"/>
    <n v="0"/>
  </r>
  <r>
    <n v="1417"/>
    <s v="The Shining"/>
    <d v="1980-05-23T00:00:00"/>
    <n v="146"/>
    <x v="8"/>
    <s v="Stanley Kubrick"/>
    <s v="Hawk Films"/>
    <x v="2"/>
    <s v="English"/>
    <n v="18"/>
    <n v="19000000"/>
    <n v="44400000"/>
    <n v="0"/>
    <n v="0"/>
  </r>
  <r>
    <n v="1418"/>
    <s v="Dr. Strangelove or: How I Learned to Stop Worrying and Love the Bomb"/>
    <d v="1964-01-29T00:00:00"/>
    <n v="94"/>
    <x v="3"/>
    <s v="Stanley Kubrick"/>
    <s v="Hawk Films"/>
    <x v="2"/>
    <s v="English"/>
    <s v="PG"/>
    <n v="1800000"/>
    <n v="9400000"/>
    <n v="4"/>
    <n v="0"/>
  </r>
  <r>
    <n v="1419"/>
    <s v="Paths of Glory"/>
    <d v="1957-12-25T00:00:00"/>
    <n v="88"/>
    <x v="4"/>
    <s v="Stanley Kubrick"/>
    <s v="Bryna Productions"/>
    <x v="0"/>
    <s v="English"/>
    <s v="PG"/>
    <n v="900000"/>
    <m/>
    <n v="0"/>
    <n v="0"/>
  </r>
  <r>
    <n v="1420"/>
    <s v="The Treasure of the Sierra Madre"/>
    <d v="1948-01-06T00:00:00"/>
    <n v="126"/>
    <x v="16"/>
    <s v="John Huston"/>
    <s v="Warner Bros. Pictures"/>
    <x v="0"/>
    <s v="English"/>
    <s v="PG"/>
    <n v="3000000"/>
    <n v="4307000"/>
    <n v="4"/>
    <n v="3"/>
  </r>
  <r>
    <n v="1421"/>
    <s v="Key Largo"/>
    <d v="1948-07-16T00:00:00"/>
    <n v="101"/>
    <x v="11"/>
    <s v="John Huston"/>
    <s v="Warner Bros. Pictures"/>
    <x v="0"/>
    <s v="English"/>
    <s v="PG"/>
    <m/>
    <n v="3250000"/>
    <n v="1"/>
    <n v="1"/>
  </r>
  <r>
    <n v="1422"/>
    <s v="The Unforgiven"/>
    <d v="1960-04-06T00:00:00"/>
    <n v="125"/>
    <x v="16"/>
    <s v="John Huston"/>
    <s v="United Artists"/>
    <x v="0"/>
    <s v="English"/>
    <s v="PG"/>
    <n v="5000000"/>
    <n v="3200000"/>
    <n v="0"/>
    <n v="0"/>
  </r>
  <r>
    <n v="1423"/>
    <s v="Unforgiven"/>
    <d v="1992-08-03T00:00:00"/>
    <n v="131"/>
    <x v="16"/>
    <s v="Clint Eastwood"/>
    <s v="The Malpaso Company"/>
    <x v="0"/>
    <s v="English"/>
    <n v="15"/>
    <n v="14400000"/>
    <n v="159200000"/>
    <n v="9"/>
    <n v="4"/>
  </r>
  <r>
    <n v="1424"/>
    <s v="The Big Sleep"/>
    <d v="1946-08-23T00:00:00"/>
    <n v="116"/>
    <x v="11"/>
    <s v="Howard Hawks"/>
    <s v="Warner Bros. Pictures"/>
    <x v="0"/>
    <s v="English"/>
    <s v="PG"/>
    <m/>
    <n v="3000000"/>
    <n v="0"/>
    <n v="0"/>
  </r>
  <r>
    <n v="1425"/>
    <s v="A Fistful of Dynamite"/>
    <d v="1971-10-29T00:00:00"/>
    <n v="157"/>
    <x v="16"/>
    <s v="Sergio Leone"/>
    <s v="United Artists"/>
    <x v="11"/>
    <s v="Italian"/>
    <n v="15"/>
    <m/>
    <m/>
    <n v="0"/>
    <n v="0"/>
  </r>
  <r>
    <n v="1426"/>
    <s v="To Have and Have Not"/>
    <d v="1944-10-11T00:00:00"/>
    <n v="100"/>
    <x v="2"/>
    <s v="Howard Hawks"/>
    <s v="Warner Bros. Pictures"/>
    <x v="0"/>
    <s v="English"/>
    <s v="PG"/>
    <m/>
    <n v="3650000"/>
    <n v="0"/>
    <n v="0"/>
  </r>
  <r>
    <n v="1427"/>
    <s v="Murder on the Orient Express"/>
    <d v="1974-11-24T00:00:00"/>
    <n v="131"/>
    <x v="11"/>
    <s v="Sidney Lumet"/>
    <s v="EMI Films"/>
    <x v="2"/>
    <s v="English"/>
    <s v="PG"/>
    <n v="2500000"/>
    <n v="30000000"/>
    <n v="6"/>
    <n v="1"/>
  </r>
  <r>
    <n v="1428"/>
    <s v="The Shootist"/>
    <d v="1976-08-20T00:00:00"/>
    <n v="100"/>
    <x v="16"/>
    <s v="Don Siegel"/>
    <s v="Dino De Laurentiis Corporation"/>
    <x v="0"/>
    <s v="English"/>
    <s v="PG"/>
    <m/>
    <n v="13406000"/>
    <n v="1"/>
    <n v="0"/>
  </r>
  <r>
    <n v="1429"/>
    <s v="Flash Gordon"/>
    <d v="1980-12-05T00:00:00"/>
    <n v="114"/>
    <x v="5"/>
    <s v="Mike Hodges"/>
    <s v="Dino De Laurentiis Corporation"/>
    <x v="2"/>
    <s v="English"/>
    <s v="PG"/>
    <n v="20000000"/>
    <n v="27100000"/>
    <n v="0"/>
    <n v="0"/>
  </r>
  <r>
    <n v="1430"/>
    <s v="Unforgiven"/>
    <d v="2013-09-06T00:00:00"/>
    <n v="135"/>
    <x v="16"/>
    <s v="Lee Sang-il"/>
    <s v="Nikkatsu"/>
    <x v="8"/>
    <s v="Japanese"/>
    <n v="15"/>
    <m/>
    <m/>
    <n v="0"/>
    <n v="0"/>
  </r>
  <r>
    <n v="1431"/>
    <s v="Hang 'Em High"/>
    <d v="1968-08-03T00:00:00"/>
    <n v="114"/>
    <x v="16"/>
    <s v="Ted Post"/>
    <s v="The Malpaso Company"/>
    <x v="0"/>
    <s v="English"/>
    <n v="18"/>
    <n v="1600000"/>
    <n v="6800000"/>
    <n v="0"/>
    <n v="0"/>
  </r>
  <r>
    <n v="1432"/>
    <s v="Coogan's Bluff"/>
    <d v="1968-10-02T00:00:00"/>
    <n v="93"/>
    <x v="1"/>
    <s v="Don Siegel"/>
    <s v="The Malpaso Company"/>
    <x v="0"/>
    <s v="English"/>
    <n v="15"/>
    <n v="1500000"/>
    <n v="3110000"/>
    <n v="0"/>
    <n v="0"/>
  </r>
  <r>
    <n v="1433"/>
    <s v="Where Eagles Dare"/>
    <d v="1968-12-04T00:00:00"/>
    <n v="155"/>
    <x v="4"/>
    <s v="Brian G. Hutton"/>
    <s v="Metro-Goldwyn-Mayer"/>
    <x v="2"/>
    <s v="English"/>
    <s v="PG"/>
    <n v="7700000"/>
    <n v="21000000"/>
    <n v="0"/>
    <n v="0"/>
  </r>
  <r>
    <n v="1434"/>
    <s v="Kelly's Heroes"/>
    <d v="1970-06-23T00:00:00"/>
    <n v="146"/>
    <x v="4"/>
    <s v="Brian G. Hutton"/>
    <s v="Metro-Goldwyn-Mayer"/>
    <x v="0"/>
    <s v="English"/>
    <s v="PG"/>
    <n v="4000000"/>
    <n v="5200000"/>
    <n v="0"/>
    <n v="0"/>
  </r>
  <r>
    <n v="1436"/>
    <s v="The Outlaw Josey Wales"/>
    <d v="1976-06-30T00:00:00"/>
    <n v="135"/>
    <x v="16"/>
    <s v="Clint Eastwood"/>
    <s v="The Malpaso Company"/>
    <x v="0"/>
    <s v="English"/>
    <n v="18"/>
    <n v="3700000"/>
    <n v="31800000"/>
    <n v="1"/>
    <n v="0"/>
  </r>
  <r>
    <n v="1437"/>
    <s v="Heartbreak Ridge"/>
    <d v="1986-12-05T00:00:00"/>
    <n v="130"/>
    <x v="4"/>
    <s v="Clint Eastwood"/>
    <s v="The Malpaso Company"/>
    <x v="0"/>
    <s v="English"/>
    <n v="15"/>
    <n v="15000000"/>
    <n v="121700000"/>
    <n v="1"/>
    <n v="0"/>
  </r>
  <r>
    <n v="1438"/>
    <s v="The Dead Pool"/>
    <d v="1988-07-13T00:00:00"/>
    <n v="91"/>
    <x v="9"/>
    <s v="Buddy Van Horn"/>
    <s v="The Malpaso Company"/>
    <x v="0"/>
    <s v="English"/>
    <n v="18"/>
    <n v="31000000"/>
    <n v="37903000"/>
    <n v="0"/>
    <n v="0"/>
  </r>
  <r>
    <n v="1439"/>
    <s v="Space Cowboys"/>
    <d v="2000-08-01T00:00:00"/>
    <n v="130"/>
    <x v="9"/>
    <s v="Clint Eastwood"/>
    <s v="The Malpaso Company"/>
    <x v="0"/>
    <s v="English"/>
    <s v="PG"/>
    <n v="60000000"/>
    <n v="128900000"/>
    <n v="1"/>
    <n v="0"/>
  </r>
  <r>
    <n v="1440"/>
    <s v="Gran Torino"/>
    <d v="2008-12-12T00:00:00"/>
    <n v="116"/>
    <x v="13"/>
    <s v="Clint Eastwood"/>
    <s v="The Malpaso Company"/>
    <x v="0"/>
    <s v="English"/>
    <n v="15"/>
    <n v="33000000"/>
    <n v="270000000"/>
    <n v="0"/>
    <n v="0"/>
  </r>
  <r>
    <n v="1441"/>
    <s v="Invictus"/>
    <d v="2009-12-11T00:00:00"/>
    <n v="133"/>
    <x v="17"/>
    <s v="Clint Eastwood"/>
    <s v="The Malpaso Company"/>
    <x v="0"/>
    <s v="English"/>
    <s v="12A"/>
    <n v="60000000"/>
    <n v="122200000"/>
    <n v="0"/>
    <n v="0"/>
  </r>
  <r>
    <n v="1442"/>
    <s v="American Sniper"/>
    <d v="2014-11-11T00:00:00"/>
    <n v="132"/>
    <x v="12"/>
    <s v="Clint Eastwood"/>
    <s v="Village Roadshow Pictures"/>
    <x v="0"/>
    <s v="English"/>
    <n v="15"/>
    <n v="58800000"/>
    <n v="547400000"/>
    <n v="6"/>
    <n v="1"/>
  </r>
  <r>
    <n v="1443"/>
    <s v="Sully"/>
    <d v="2016-09-02T00:00:00"/>
    <n v="96"/>
    <x v="12"/>
    <s v="Clint Eastwood"/>
    <s v="Village Roadshow Pictures"/>
    <x v="0"/>
    <s v="English"/>
    <s v="12A"/>
    <n v="60000000"/>
    <n v="200700000"/>
    <n v="0"/>
    <n v="0"/>
  </r>
  <r>
    <n v="1444"/>
    <s v="J. Edgar"/>
    <d v="2011-11-03T00:00:00"/>
    <n v="137"/>
    <x v="12"/>
    <s v="Clint Eastwood"/>
    <s v="Imagine Entertainment"/>
    <x v="0"/>
    <s v="English"/>
    <n v="15"/>
    <n v="35000000"/>
    <n v="84600000"/>
    <n v="0"/>
    <n v="0"/>
  </r>
  <r>
    <n v="1445"/>
    <s v="Changeling"/>
    <d v="2008-10-24T00:00:00"/>
    <n v="141"/>
    <x v="12"/>
    <s v="Clint Eastwood"/>
    <s v="Imagine Entertainment"/>
    <x v="0"/>
    <s v="English"/>
    <n v="15"/>
    <n v="55000000"/>
    <n v="113000000"/>
    <n v="3"/>
    <n v="0"/>
  </r>
  <r>
    <n v="1446"/>
    <s v="Blade: Trinity"/>
    <d v="2004-12-08T00:00:00"/>
    <n v="113"/>
    <x v="1"/>
    <s v="David S. Goyer"/>
    <s v="Marvel Entertainment"/>
    <x v="0"/>
    <s v="English"/>
    <n v="15"/>
    <n v="65000000"/>
    <n v="128900000"/>
    <n v="0"/>
    <n v="0"/>
  </r>
  <r>
    <n v="1447"/>
    <s v="U.S. Marshals"/>
    <d v="1998-03-06T00:00:00"/>
    <n v="131"/>
    <x v="9"/>
    <s v="Stuart Baird"/>
    <s v="Kopelson Entertainment"/>
    <x v="0"/>
    <s v="English"/>
    <n v="15"/>
    <n v="45000000"/>
    <n v="102400000"/>
    <n v="0"/>
    <n v="0"/>
  </r>
  <r>
    <n v="1448"/>
    <s v="Drop Zone"/>
    <d v="1994-12-09T00:00:00"/>
    <n v="101"/>
    <x v="1"/>
    <s v="John Badham"/>
    <s v="Paramount Pictures"/>
    <x v="0"/>
    <s v="English"/>
    <n v="15"/>
    <n v="45000000"/>
    <n v="28735000"/>
    <n v="0"/>
    <n v="0"/>
  </r>
  <r>
    <n v="1449"/>
    <s v="Demolition Man"/>
    <d v="1993-10-08T00:00:00"/>
    <n v="115"/>
    <x v="1"/>
    <s v="Marco Brambilla"/>
    <s v="Silver Pictures"/>
    <x v="0"/>
    <s v="English"/>
    <n v="15"/>
    <n v="57000000"/>
    <n v="159100000"/>
    <n v="0"/>
    <n v="0"/>
  </r>
  <r>
    <n v="1450"/>
    <s v="Passenger 57"/>
    <d v="1992-11-06T00:00:00"/>
    <n v="84"/>
    <x v="1"/>
    <s v="Kevin Hooks"/>
    <s v="Warner Bros. Pictures"/>
    <x v="0"/>
    <s v="English"/>
    <n v="15"/>
    <n v="15000000"/>
    <n v="44065000"/>
    <n v="0"/>
    <n v="0"/>
  </r>
  <r>
    <n v="1451"/>
    <s v="The Princess Bride"/>
    <d v="1987-09-25T00:00:00"/>
    <n v="98"/>
    <x v="6"/>
    <s v="Rob Reiner"/>
    <s v="Act III Communications"/>
    <x v="0"/>
    <s v="English"/>
    <s v="PG"/>
    <n v="16000000"/>
    <n v="30900000"/>
    <n v="1"/>
    <n v="0"/>
  </r>
  <r>
    <n v="1452"/>
    <s v="The Long Riders"/>
    <d v="1980-05-16T00:00:00"/>
    <n v="99"/>
    <x v="16"/>
    <s v="Walter Hill"/>
    <s v="United Artists"/>
    <x v="0"/>
    <s v="English"/>
    <n v="18"/>
    <n v="8000000"/>
    <n v="15795000"/>
    <n v="0"/>
    <n v="0"/>
  </r>
  <r>
    <n v="1453"/>
    <s v="The Wild Bunch"/>
    <d v="1969-06-18T00:00:00"/>
    <n v="143"/>
    <x v="16"/>
    <s v="Sam Peckinpah"/>
    <s v="Seven Arts Productions"/>
    <x v="0"/>
    <s v="English"/>
    <n v="18"/>
    <n v="6000000"/>
    <n v="11138000"/>
    <n v="2"/>
    <n v="0"/>
  </r>
  <r>
    <n v="1454"/>
    <s v="American History X"/>
    <d v="1998-10-30T00:00:00"/>
    <n v="119"/>
    <x v="13"/>
    <s v="Tony Kaye"/>
    <s v="New Line Cinema"/>
    <x v="0"/>
    <s v="English"/>
    <n v="18"/>
    <n v="20000000"/>
    <n v="23900000"/>
    <n v="1"/>
    <n v="0"/>
  </r>
  <r>
    <n v="1455"/>
    <s v="Convoy"/>
    <d v="1978-06-28T00:00:00"/>
    <n v="112"/>
    <x v="1"/>
    <s v="Sam Peckinpah"/>
    <s v="EMI Films"/>
    <x v="0"/>
    <s v="English"/>
    <n v="15"/>
    <n v="12000000"/>
    <n v="45000000"/>
    <n v="0"/>
    <n v="0"/>
  </r>
  <r>
    <n v="1456"/>
    <s v="Cross of Iron"/>
    <d v="1977-01-28T00:00:00"/>
    <n v="133"/>
    <x v="4"/>
    <s v="Sam Peckinpah"/>
    <s v="EMI Films"/>
    <x v="2"/>
    <s v="English"/>
    <n v="18"/>
    <n v="6000000"/>
    <m/>
    <n v="0"/>
    <n v="0"/>
  </r>
  <r>
    <n v="1457"/>
    <s v="The Getaway"/>
    <d v="1972-12-13T00:00:00"/>
    <n v="122"/>
    <x v="11"/>
    <s v="Sam Peckinpah"/>
    <s v="First Artists"/>
    <x v="0"/>
    <s v="English"/>
    <n v="18"/>
    <n v="3350000"/>
    <n v="36734000"/>
    <n v="0"/>
    <n v="0"/>
  </r>
  <r>
    <n v="1458"/>
    <s v="Straw Dogs"/>
    <d v="1971-12-29T00:00:00"/>
    <n v="117"/>
    <x v="9"/>
    <s v="Sam Peckinpah"/>
    <s v="ABC Pictures"/>
    <x v="0"/>
    <s v="English"/>
    <n v="18"/>
    <n v="2200000"/>
    <n v="8000000"/>
    <n v="1"/>
    <n v="0"/>
  </r>
  <r>
    <n v="1459"/>
    <s v="Judgment at Nuremberg"/>
    <d v="1961-12-19T00:00:00"/>
    <n v="179"/>
    <x v="13"/>
    <s v="Stanley Kramer"/>
    <s v="United Artists"/>
    <x v="0"/>
    <s v="English"/>
    <s v="PG"/>
    <n v="3000000"/>
    <n v="10000000"/>
    <n v="11"/>
    <n v="2"/>
  </r>
  <r>
    <n v="1460"/>
    <s v="The Great Escape"/>
    <d v="1963-06-20T00:00:00"/>
    <n v="172"/>
    <x v="4"/>
    <s v="John Sturges"/>
    <s v="The Mirisch Production Company"/>
    <x v="0"/>
    <s v="English"/>
    <s v="PG"/>
    <n v="3800000"/>
    <n v="11744000"/>
    <n v="1"/>
    <n v="0"/>
  </r>
  <r>
    <n v="1461"/>
    <s v="Zulu"/>
    <d v="1964-01-22T00:00:00"/>
    <n v="139"/>
    <x v="15"/>
    <s v="Cy Endfield"/>
    <s v="Paramount Pictures"/>
    <x v="2"/>
    <s v="English"/>
    <s v="PG"/>
    <n v="3500000"/>
    <n v="8000000"/>
    <n v="0"/>
    <n v="0"/>
  </r>
  <r>
    <n v="1462"/>
    <s v="Lucky Number Slevin"/>
    <d v="2006-02-24T00:00:00"/>
    <n v="110"/>
    <x v="11"/>
    <s v="Paul McGuigan"/>
    <s v="Metro-Goldwyn-Mayer"/>
    <x v="5"/>
    <s v="English"/>
    <n v="18"/>
    <n v="27000000"/>
    <n v="56300000"/>
    <n v="0"/>
    <n v="0"/>
  </r>
  <r>
    <n v="1463"/>
    <s v="Star Trek Beyond"/>
    <d v="2016-07-07T00:00:00"/>
    <n v="122"/>
    <x v="5"/>
    <s v="Justin Lin"/>
    <s v="Bad Robot Productions"/>
    <x v="0"/>
    <s v="English"/>
    <s v="12A"/>
    <n v="185000000"/>
    <n v="343500000"/>
    <n v="0"/>
    <n v="0"/>
  </r>
  <r>
    <n v="1464"/>
    <s v="Star Trek Into Darkness"/>
    <d v="2013-04-23T00:00:00"/>
    <n v="133"/>
    <x v="5"/>
    <s v="J. J. Abrams"/>
    <s v="Bad Robot Productions"/>
    <x v="0"/>
    <s v="English"/>
    <n v="12"/>
    <n v="185000000"/>
    <n v="467400000"/>
    <n v="1"/>
    <n v="0"/>
  </r>
  <r>
    <n v="1465"/>
    <s v="Star Trek"/>
    <d v="2009-04-07T00:00:00"/>
    <n v="127"/>
    <x v="5"/>
    <s v="J. J. Abrams"/>
    <s v="Bad Robot Productions"/>
    <x v="0"/>
    <s v="English"/>
    <n v="12"/>
    <n v="150000000"/>
    <n v="385700000"/>
    <n v="4"/>
    <n v="1"/>
  </r>
  <r>
    <n v="1466"/>
    <s v="RoboCop"/>
    <d v="1987-07-17T00:00:00"/>
    <n v="101"/>
    <x v="5"/>
    <s v="Paul Verhoeven"/>
    <s v="Orion Pictures"/>
    <x v="0"/>
    <s v="English"/>
    <n v="18"/>
    <n v="13000000"/>
    <n v="53400000"/>
    <n v="2"/>
    <n v="0"/>
  </r>
  <r>
    <n v="1467"/>
    <s v="RoboCop"/>
    <d v="2014-02-12T00:00:00"/>
    <n v="118"/>
    <x v="5"/>
    <s v="Jose Padilha"/>
    <s v="Metro-Goldwyn-Mayer"/>
    <x v="0"/>
    <s v="English"/>
    <s v="12A"/>
    <n v="100000000"/>
    <n v="242700000"/>
    <n v="0"/>
    <n v="0"/>
  </r>
  <r>
    <n v="1468"/>
    <s v="Clerks"/>
    <d v="1994-10-19T00:00:00"/>
    <n v="92"/>
    <x v="3"/>
    <s v="Kevin Smith"/>
    <s v="View Askew Productions"/>
    <x v="0"/>
    <s v="English"/>
    <n v="18"/>
    <n v="230000"/>
    <n v="3200000"/>
    <n v="0"/>
    <n v="0"/>
  </r>
  <r>
    <n v="1469"/>
    <s v="Mallrats"/>
    <d v="1995-10-20T00:00:00"/>
    <n v="94"/>
    <x v="3"/>
    <s v="Kevin Smith"/>
    <s v="View Askew Productions"/>
    <x v="0"/>
    <s v="English"/>
    <n v="18"/>
    <n v="6100000"/>
    <n v="22100000"/>
    <n v="0"/>
    <n v="0"/>
  </r>
  <r>
    <n v="1470"/>
    <s v="Chasing Amy"/>
    <d v="1997-04-04T00:00:00"/>
    <n v="113"/>
    <x v="22"/>
    <s v="Kevin Smith"/>
    <s v="View Askew Productions"/>
    <x v="0"/>
    <s v="English"/>
    <n v="18"/>
    <n v="250000"/>
    <n v="12000000"/>
    <n v="0"/>
    <n v="0"/>
  </r>
  <r>
    <n v="1471"/>
    <s v="Dogma"/>
    <d v="1999-05-21T00:00:00"/>
    <n v="128"/>
    <x v="3"/>
    <s v="Kevin Smith"/>
    <s v="View Askew Productions"/>
    <x v="0"/>
    <s v="English"/>
    <n v="15"/>
    <n v="10000000"/>
    <n v="31400000"/>
    <n v="0"/>
    <n v="0"/>
  </r>
  <r>
    <n v="1472"/>
    <s v="Bronson"/>
    <d v="2008-10-17T00:00:00"/>
    <n v="92"/>
    <x v="11"/>
    <s v="Nicolas Winding Refn"/>
    <s v="Vertigo Films"/>
    <x v="2"/>
    <s v="English"/>
    <n v="18"/>
    <n v="230000"/>
    <n v="2300000"/>
    <n v="0"/>
    <n v="0"/>
  </r>
  <r>
    <n v="1473"/>
    <s v="Drive"/>
    <d v="2011-05-20T00:00:00"/>
    <n v="100"/>
    <x v="11"/>
    <s v="Nicolas Winding Refn"/>
    <s v="FilmDistrict"/>
    <x v="0"/>
    <s v="English"/>
    <n v="18"/>
    <n v="1500000"/>
    <n v="78100000"/>
    <n v="1"/>
    <n v="0"/>
  </r>
  <r>
    <n v="1474"/>
    <s v="Only God Forgives"/>
    <d v="2013-05-22T00:00:00"/>
    <n v="90"/>
    <x v="9"/>
    <s v="Nicolas Winding Refn"/>
    <s v="Gaumont"/>
    <x v="18"/>
    <s v="English"/>
    <n v="18"/>
    <n v="4800000"/>
    <n v="10300000"/>
    <n v="0"/>
    <n v="0"/>
  </r>
  <r>
    <n v="1475"/>
    <s v="Taxi Driver"/>
    <d v="1976-02-08T00:00:00"/>
    <n v="113"/>
    <x v="13"/>
    <s v="Martin Scorsese"/>
    <s v="Columbia Pictures"/>
    <x v="0"/>
    <s v="English"/>
    <n v="18"/>
    <n v="1300000"/>
    <n v="28300000"/>
    <n v="4"/>
    <n v="0"/>
  </r>
  <r>
    <n v="1476"/>
    <s v="Mean Streets"/>
    <d v="1973-10-02T00:00:00"/>
    <n v="112"/>
    <x v="11"/>
    <s v="Martin Scorsese"/>
    <s v="Warner Bros. Pictures"/>
    <x v="0"/>
    <s v="English"/>
    <n v="18"/>
    <n v="500000"/>
    <n v="3000000"/>
    <n v="0"/>
    <n v="0"/>
  </r>
  <r>
    <n v="1477"/>
    <s v="Cape Fear"/>
    <d v="1962-04-12T00:00:00"/>
    <n v="105"/>
    <x v="9"/>
    <s v="J. Lee Thompson"/>
    <s v="Universal Pictures"/>
    <x v="0"/>
    <s v="English"/>
    <n v="15"/>
    <m/>
    <m/>
    <n v="0"/>
    <n v="0"/>
  </r>
  <r>
    <n v="1478"/>
    <s v="New York, New York"/>
    <d v="1977-06-21T00:00:00"/>
    <n v="163"/>
    <x v="21"/>
    <s v="Martin Scorsese"/>
    <s v="United Artists"/>
    <x v="0"/>
    <s v="English"/>
    <s v="PG"/>
    <n v="14000000"/>
    <n v="13800000"/>
    <n v="0"/>
    <n v="0"/>
  </r>
  <r>
    <n v="1479"/>
    <s v="The King of Comedy"/>
    <d v="1982-12-18T00:00:00"/>
    <n v="109"/>
    <x v="3"/>
    <s v="Martin Scorsese"/>
    <s v="Embassy International"/>
    <x v="0"/>
    <s v="English"/>
    <s v="PG"/>
    <n v="19000000"/>
    <n v="2500000"/>
    <n v="0"/>
    <n v="0"/>
  </r>
  <r>
    <n v="1480"/>
    <s v="The Color of Money"/>
    <d v="1986-10-17T00:00:00"/>
    <n v="120"/>
    <x v="13"/>
    <s v="Martin Scorsese"/>
    <s v="Touchstone Pictures"/>
    <x v="0"/>
    <s v="English"/>
    <n v="15"/>
    <n v="13800000"/>
    <n v="52200000"/>
    <n v="4"/>
    <n v="1"/>
  </r>
  <r>
    <n v="1481"/>
    <s v="The Last Temptation of Christ"/>
    <d v="1988-08-12T00:00:00"/>
    <n v="162"/>
    <x v="13"/>
    <s v="Martin Scorsese"/>
    <s v="Universal Pictures"/>
    <x v="0"/>
    <s v="English"/>
    <n v="18"/>
    <n v="7000000"/>
    <n v="8900000"/>
    <n v="1"/>
    <n v="0"/>
  </r>
  <r>
    <n v="1482"/>
    <s v="The Age of Innocence"/>
    <d v="1993-09-17T00:00:00"/>
    <n v="139"/>
    <x v="2"/>
    <s v="Martin Scorsese"/>
    <s v="Columbia Pictures"/>
    <x v="0"/>
    <s v="English"/>
    <s v="U"/>
    <n v="34000000"/>
    <n v="32300000"/>
    <n v="5"/>
    <n v="1"/>
  </r>
  <r>
    <n v="1483"/>
    <s v="Silence"/>
    <d v="2016-11-29T00:00:00"/>
    <n v="159"/>
    <x v="13"/>
    <s v="Martin Scorsese"/>
    <s v="Paramount Pictures"/>
    <x v="0"/>
    <s v="English"/>
    <n v="15"/>
    <n v="50000000"/>
    <m/>
    <n v="0"/>
    <n v="0"/>
  </r>
  <r>
    <n v="1484"/>
    <s v="The Wolf of Wall Street"/>
    <d v="2013-12-17T00:00:00"/>
    <n v="179"/>
    <x v="12"/>
    <s v="Martin Scorsese"/>
    <s v="Paramount Pictures"/>
    <x v="0"/>
    <s v="English"/>
    <n v="18"/>
    <n v="155000000"/>
    <n v="392000000"/>
    <n v="5"/>
    <n v="0"/>
  </r>
  <r>
    <n v="1485"/>
    <s v="Hugo"/>
    <d v="2011-10-10T00:00:00"/>
    <n v="126"/>
    <x v="0"/>
    <s v="Martin Scorsese"/>
    <s v="Paramount Pictures"/>
    <x v="2"/>
    <s v="English"/>
    <s v="U"/>
    <n v="170000000"/>
    <n v="185800000"/>
    <n v="11"/>
    <n v="5"/>
  </r>
  <r>
    <n v="1486"/>
    <s v="Shutter Island"/>
    <d v="2010-02-19T00:00:00"/>
    <n v="138"/>
    <x v="9"/>
    <s v="Martin Scorsese"/>
    <s v="Paramount Pictures"/>
    <x v="0"/>
    <s v="English"/>
    <n v="15"/>
    <n v="80000000"/>
    <n v="294800000"/>
    <n v="0"/>
    <n v="0"/>
  </r>
  <r>
    <n v="1487"/>
    <s v="Zoolander"/>
    <d v="2001-09-28T00:00:00"/>
    <n v="89"/>
    <x v="3"/>
    <s v="Ben Stiller"/>
    <s v="Village Roadshow Pictures"/>
    <x v="0"/>
    <s v="English"/>
    <n v="12"/>
    <n v="28000000"/>
    <n v="60800000"/>
    <n v="0"/>
    <n v="0"/>
  </r>
  <r>
    <n v="1488"/>
    <s v="Labyrinth"/>
    <d v="1986-06-27T00:00:00"/>
    <n v="101"/>
    <x v="6"/>
    <s v="Jim Henson"/>
    <s v="Henson Associates"/>
    <x v="2"/>
    <s v="English"/>
    <s v="U"/>
    <n v="25000000"/>
    <n v="12900000"/>
    <n v="0"/>
    <n v="0"/>
  </r>
  <r>
    <n v="1489"/>
    <s v="Willow"/>
    <d v="1988-05-20T00:00:00"/>
    <n v="126"/>
    <x v="6"/>
    <s v="Ron Howard"/>
    <s v="Lucasfilm"/>
    <x v="0"/>
    <s v="English"/>
    <s v="PG"/>
    <n v="35000000"/>
    <n v="57300000"/>
    <n v="2"/>
    <n v="0"/>
  </r>
  <r>
    <n v="1490"/>
    <s v="Mad Max"/>
    <d v="1979-04-12T00:00:00"/>
    <n v="93"/>
    <x v="1"/>
    <s v="George Miller"/>
    <s v="Kennedy Miller"/>
    <x v="9"/>
    <s v="English"/>
    <n v="18"/>
    <n v="400000"/>
    <n v="100000000"/>
    <n v="0"/>
    <n v="0"/>
  </r>
  <r>
    <n v="1491"/>
    <s v="Mad Max 2"/>
    <d v="1981-12-24T00:00:00"/>
    <n v="96"/>
    <x v="1"/>
    <s v="George Miller"/>
    <s v="Kennedy Miller"/>
    <x v="9"/>
    <s v="English"/>
    <n v="18"/>
    <n v="4500000"/>
    <n v="23700000"/>
    <n v="0"/>
    <n v="0"/>
  </r>
  <r>
    <n v="1492"/>
    <s v="Mad Max Beyond Thunderdome"/>
    <d v="1985-07-10T00:00:00"/>
    <n v="107"/>
    <x v="1"/>
    <s v="George Miller"/>
    <s v="Kennedy Miller"/>
    <x v="9"/>
    <s v="English"/>
    <n v="15"/>
    <n v="10000000"/>
    <n v="36200000"/>
    <n v="0"/>
    <n v="0"/>
  </r>
  <r>
    <n v="1493"/>
    <s v="Mad Max: Fury Road"/>
    <d v="2015-05-07T00:00:00"/>
    <n v="120"/>
    <x v="1"/>
    <s v="George Miller"/>
    <s v="Kennedy Miller"/>
    <x v="9"/>
    <s v="English"/>
    <n v="15"/>
    <n v="150000000"/>
    <n v="378400000"/>
    <n v="10"/>
    <n v="6"/>
  </r>
  <r>
    <n v="1494"/>
    <s v="Happy Feet Two"/>
    <d v="2011-11-18T00:00:00"/>
    <n v="100"/>
    <x v="7"/>
    <s v="George Miller"/>
    <s v="Village Roadshow Pictures"/>
    <x v="0"/>
    <s v="English"/>
    <s v="U"/>
    <n v="135000000"/>
    <n v="150400000"/>
    <n v="0"/>
    <n v="0"/>
  </r>
  <r>
    <n v="1495"/>
    <s v="Zoolander 2"/>
    <d v="2016-02-04T00:00:00"/>
    <n v="102"/>
    <x v="3"/>
    <s v="Ben Stiller"/>
    <s v="Paramount Pictures"/>
    <x v="0"/>
    <s v="English"/>
    <s v="12A"/>
    <n v="50000000"/>
    <n v="56000000"/>
    <n v="0"/>
    <n v="0"/>
  </r>
  <r>
    <n v="1496"/>
    <s v="Dune"/>
    <d v="1984-12-14T00:00:00"/>
    <n v="136"/>
    <x v="5"/>
    <s v="David Lynch"/>
    <s v="Dino De Laurentiis Corporation"/>
    <x v="0"/>
    <s v="English"/>
    <s v="PG"/>
    <n v="40000000"/>
    <n v="30900000"/>
    <n v="1"/>
    <n v="0"/>
  </r>
  <r>
    <n v="1497"/>
    <s v="Gods of Egypt"/>
    <d v="2016-02-25T00:00:00"/>
    <n v="127"/>
    <x v="6"/>
    <s v="Alex Proyas"/>
    <s v="Summit Entertainment"/>
    <x v="0"/>
    <s v="English"/>
    <s v="12A"/>
    <m/>
    <m/>
    <n v="0"/>
    <n v="0"/>
  </r>
  <r>
    <n v="1498"/>
    <s v="The Nice Guys"/>
    <d v="2016-05-15T00:00:00"/>
    <n v="116"/>
    <x v="3"/>
    <s v="Shane Black"/>
    <s v="Silver Pictures"/>
    <x v="0"/>
    <s v="English"/>
    <n v="15"/>
    <n v="50000000"/>
    <n v="57300000"/>
    <n v="0"/>
    <n v="0"/>
  </r>
  <r>
    <n v="1499"/>
    <s v="Kiss Kiss Bang Bang"/>
    <d v="2005-05-14T00:00:00"/>
    <n v="103"/>
    <x v="3"/>
    <s v="Shane Black"/>
    <s v="Silver Pictures"/>
    <x v="0"/>
    <s v="English"/>
    <n v="15"/>
    <n v="15000000"/>
    <n v="15800000"/>
    <n v="0"/>
    <n v="0"/>
  </r>
  <r>
    <n v="1500"/>
    <s v="Independence Day: Resurgence"/>
    <d v="2016-06-20T00:00:00"/>
    <n v="120"/>
    <x v="5"/>
    <s v="Roland Emmerich"/>
    <s v="Centropolis Entertainment"/>
    <x v="0"/>
    <s v="English"/>
    <s v="12A"/>
    <n v="165000000"/>
    <n v="389700000"/>
    <n v="0"/>
    <n v="0"/>
  </r>
  <r>
    <n v="1501"/>
    <s v="Ghostbusters"/>
    <d v="2016-07-09T00:00:00"/>
    <n v="116"/>
    <x v="3"/>
    <s v="Paul Feig"/>
    <s v="Village Roadshow Pictures"/>
    <x v="0"/>
    <s v="English"/>
    <s v="12A"/>
    <n v="144000000"/>
    <n v="229100000"/>
    <n v="0"/>
    <n v="0"/>
  </r>
  <r>
    <n v="1503"/>
    <s v="Jason Bourne"/>
    <d v="2016-07-11T00:00:00"/>
    <n v="123"/>
    <x v="9"/>
    <s v="Paul Greengrass"/>
    <s v="The Kennedy Marshall Company"/>
    <x v="0"/>
    <s v="English"/>
    <s v="12A"/>
    <n v="120000000"/>
    <n v="415200000"/>
    <n v="0"/>
    <n v="0"/>
  </r>
  <r>
    <n v="1504"/>
    <s v="Sausage Party"/>
    <d v="2016-03-14T00:00:00"/>
    <n v="88"/>
    <x v="7"/>
    <s v="Conrad Vernon"/>
    <s v="Columbia Pictures"/>
    <x v="0"/>
    <s v="English"/>
    <n v="15"/>
    <n v="19000000"/>
    <n v="140200000"/>
    <n v="0"/>
    <n v="0"/>
  </r>
  <r>
    <n v="1505"/>
    <s v="Scott Pilgrim vs. the World"/>
    <d v="2010-07-27T00:00:00"/>
    <n v="112"/>
    <x v="3"/>
    <s v="Edgar Wright"/>
    <s v="Big Talk Productions"/>
    <x v="2"/>
    <s v="English"/>
    <s v="12A"/>
    <n v="90000000"/>
    <n v="47700000"/>
    <n v="0"/>
    <n v="0"/>
  </r>
  <r>
    <n v="1506"/>
    <s v="Death Proof"/>
    <d v="2007-04-06T00:00:00"/>
    <n v="114"/>
    <x v="9"/>
    <s v="Quentin Tarantino"/>
    <s v="Troublemaker Studios"/>
    <x v="0"/>
    <s v="English"/>
    <n v="18"/>
    <m/>
    <n v="30700000"/>
    <n v="0"/>
    <n v="0"/>
  </r>
  <r>
    <n v="1507"/>
    <s v="Jackie Brown"/>
    <d v="1997-12-25T00:00:00"/>
    <n v="154"/>
    <x v="11"/>
    <s v="Quentin Tarantino"/>
    <s v="A Band Apart"/>
    <x v="0"/>
    <s v="English"/>
    <n v="15"/>
    <n v="12000000"/>
    <n v="74700000"/>
    <n v="1"/>
    <n v="0"/>
  </r>
  <r>
    <n v="1508"/>
    <s v="Inglourious Basterds"/>
    <d v="2009-05-20T00:00:00"/>
    <n v="153"/>
    <x v="4"/>
    <s v="Quentin Tarantino"/>
    <s v="A Band Apart"/>
    <x v="0"/>
    <s v="English"/>
    <n v="18"/>
    <n v="70000000"/>
    <n v="321500000"/>
    <n v="8"/>
    <n v="1"/>
  </r>
  <r>
    <n v="1509"/>
    <s v="Django Unchained"/>
    <d v="2012-12-11T00:00:00"/>
    <n v="165"/>
    <x v="16"/>
    <s v="Quentin Tarantino"/>
    <s v="Columbia Pictures"/>
    <x v="0"/>
    <s v="English"/>
    <n v="18"/>
    <n v="100000000"/>
    <n v="425400000"/>
    <n v="5"/>
    <n v="2"/>
  </r>
  <r>
    <n v="1510"/>
    <s v="The Hateful Eight"/>
    <d v="2015-12-07T00:00:00"/>
    <n v="168"/>
    <x v="16"/>
    <s v="Quentin Tarantino"/>
    <s v="Double Feature Films"/>
    <x v="0"/>
    <s v="English"/>
    <n v="18"/>
    <n v="54000000"/>
    <n v="155800000"/>
    <n v="3"/>
    <n v="1"/>
  </r>
  <r>
    <n v="1511"/>
    <s v="Bill &amp; Ted's Excellent Adventure"/>
    <d v="1989-02-17T00:00:00"/>
    <n v="89"/>
    <x v="0"/>
    <s v="Stephen Herek"/>
    <s v="Interscope Communications"/>
    <x v="0"/>
    <s v="English"/>
    <s v="PG"/>
    <n v="10000000"/>
    <n v="40500000"/>
    <n v="0"/>
    <n v="0"/>
  </r>
  <r>
    <n v="1512"/>
    <s v="Bill &amp; Ted's Bogus Journey"/>
    <d v="1991-07-19T00:00:00"/>
    <n v="93"/>
    <x v="0"/>
    <s v="Peter Hewitt"/>
    <s v="Interscope Communications"/>
    <x v="0"/>
    <s v="English"/>
    <s v="PG"/>
    <n v="20000000"/>
    <n v="38000000"/>
    <n v="0"/>
    <n v="0"/>
  </r>
  <r>
    <n v="1513"/>
    <s v="The Magnificent Seven"/>
    <d v="1960-10-23T00:00:00"/>
    <n v="128"/>
    <x v="16"/>
    <s v="John Sturges"/>
    <s v="The Mirisch Production Company"/>
    <x v="0"/>
    <s v="English"/>
    <s v="U"/>
    <n v="2000000"/>
    <n v="2250000"/>
    <n v="1"/>
    <n v="0"/>
  </r>
  <r>
    <n v="1514"/>
    <s v="The Magnificent Seven"/>
    <d v="2016-09-08T00:00:00"/>
    <n v="133"/>
    <x v="16"/>
    <s v="Antoine Fuqua"/>
    <s v="Village Roadshow Pictures"/>
    <x v="0"/>
    <s v="English"/>
    <s v="12A"/>
    <n v="107600000"/>
    <n v="161000000"/>
    <n v="0"/>
    <n v="0"/>
  </r>
  <r>
    <n v="1515"/>
    <s v="The Replacement Killers"/>
    <d v="1998-02-06T00:00:00"/>
    <n v="87"/>
    <x v="9"/>
    <s v="Antoine Fuqua"/>
    <s v="Columbia Pictures"/>
    <x v="0"/>
    <s v="English"/>
    <n v="18"/>
    <n v="30000000"/>
    <n v="19200000"/>
    <n v="0"/>
    <n v="0"/>
  </r>
  <r>
    <n v="1516"/>
    <s v="Training Day"/>
    <d v="2001-10-05T00:00:00"/>
    <n v="122"/>
    <x v="11"/>
    <s v="Antoine Fuqua"/>
    <s v="Village Roadshow Pictures"/>
    <x v="0"/>
    <s v="English"/>
    <n v="18"/>
    <n v="45000000"/>
    <n v="104900000"/>
    <n v="2"/>
    <n v="1"/>
  </r>
  <r>
    <n v="1517"/>
    <s v="Tears of the Sun"/>
    <d v="2003-03-07T00:00:00"/>
    <n v="121"/>
    <x v="4"/>
    <s v="Antoine Fuqua"/>
    <s v="Revolution Studios"/>
    <x v="0"/>
    <s v="English"/>
    <n v="15"/>
    <n v="75000000"/>
    <n v="86500000"/>
    <n v="0"/>
    <n v="0"/>
  </r>
  <r>
    <n v="1518"/>
    <s v="King Arthur"/>
    <d v="2004-07-07T00:00:00"/>
    <n v="142"/>
    <x v="0"/>
    <s v="Antoine Fuqua"/>
    <s v="Touchstone Pictures"/>
    <x v="0"/>
    <s v="English"/>
    <s v="12A"/>
    <n v="120000000"/>
    <n v="203600000"/>
    <n v="0"/>
    <n v="0"/>
  </r>
  <r>
    <n v="1519"/>
    <s v="Shooter"/>
    <d v="2007-03-23T00:00:00"/>
    <n v="125"/>
    <x v="1"/>
    <s v="Antoine Fuqua"/>
    <s v="di Bonaventura Pictures"/>
    <x v="0"/>
    <s v="English"/>
    <n v="15"/>
    <n v="61000000"/>
    <n v="95700000"/>
    <n v="0"/>
    <n v="0"/>
  </r>
  <r>
    <n v="1520"/>
    <s v="Olympus Has Fallen"/>
    <d v="2013-03-20T00:00:00"/>
    <n v="119"/>
    <x v="1"/>
    <s v="Antoine Fuqua"/>
    <s v="Millennium Films"/>
    <x v="0"/>
    <s v="English"/>
    <n v="15"/>
    <n v="70000000"/>
    <n v="161000000"/>
    <n v="0"/>
    <n v="0"/>
  </r>
  <r>
    <n v="1521"/>
    <s v="The Equalizer"/>
    <d v="2014-09-07T00:00:00"/>
    <n v="132"/>
    <x v="9"/>
    <s v="Antoine Fuqua"/>
    <s v="Village Roadshow Pictures"/>
    <x v="0"/>
    <s v="English"/>
    <n v="15"/>
    <n v="55000000"/>
    <n v="192300000"/>
    <n v="0"/>
    <n v="0"/>
  </r>
  <r>
    <n v="1522"/>
    <s v="Southpaw"/>
    <d v="2015-06-15T00:00:00"/>
    <n v="123"/>
    <x v="13"/>
    <s v="Antoine Fuqua"/>
    <s v="Fuqua Films"/>
    <x v="0"/>
    <s v="English"/>
    <n v="15"/>
    <n v="30000000"/>
    <n v="92000000"/>
    <n v="0"/>
    <n v="0"/>
  </r>
  <r>
    <n v="1523"/>
    <s v="Miss Peregrine's Home for Peculiar Children"/>
    <d v="2016-09-25T00:00:00"/>
    <n v="127"/>
    <x v="6"/>
    <s v="Tim Burton"/>
    <s v="Tim Burton Productions"/>
    <x v="0"/>
    <s v="English"/>
    <s v="12A"/>
    <n v="110000000"/>
    <n v="271900000"/>
    <n v="0"/>
    <n v="0"/>
  </r>
  <r>
    <n v="1524"/>
    <s v="Mars Attacks!"/>
    <d v="1996-12-13T00:00:00"/>
    <n v="106"/>
    <x v="5"/>
    <s v="Tim Burton"/>
    <s v="Tim Burton Productions"/>
    <x v="0"/>
    <s v="English"/>
    <n v="12"/>
    <n v="70000000"/>
    <n v="101400000"/>
    <n v="0"/>
    <n v="0"/>
  </r>
  <r>
    <n v="1525"/>
    <s v="Planet of the Apes"/>
    <d v="2001-07-27T00:00:00"/>
    <n v="120"/>
    <x v="5"/>
    <s v="Tim Burton"/>
    <s v="The Zanuck Company"/>
    <x v="0"/>
    <s v="English"/>
    <n v="12"/>
    <n v="100000000"/>
    <n v="362200000"/>
    <n v="0"/>
    <n v="0"/>
  </r>
  <r>
    <n v="1526"/>
    <s v="Big Fish"/>
    <d v="2003-12-10T00:00:00"/>
    <n v="125"/>
    <x v="6"/>
    <s v="Tim Burton"/>
    <s v="The Zanuck Company"/>
    <x v="0"/>
    <s v="English"/>
    <s v="PG"/>
    <n v="70000000"/>
    <n v="122900000"/>
    <n v="1"/>
    <n v="0"/>
  </r>
  <r>
    <n v="1527"/>
    <s v="Dark Shadows"/>
    <d v="2012-05-11T00:00:00"/>
    <n v="113"/>
    <x v="3"/>
    <s v="Tim Burton"/>
    <s v="Village Roadshow Pictures"/>
    <x v="0"/>
    <s v="English"/>
    <s v="12A"/>
    <n v="150000000"/>
    <n v="245500000"/>
    <n v="0"/>
    <n v="0"/>
  </r>
  <r>
    <n v="1528"/>
    <s v="Watchmen"/>
    <d v="2009-02-23T00:00:00"/>
    <n v="163"/>
    <x v="1"/>
    <s v="Zack Snyder"/>
    <s v="Legendary Pictures"/>
    <x v="0"/>
    <s v="English"/>
    <n v="18"/>
    <n v="130000000"/>
    <n v="185300000"/>
    <n v="0"/>
    <n v="0"/>
  </r>
  <r>
    <n v="1529"/>
    <s v="Man of Steel"/>
    <d v="2013-06-10T00:00:00"/>
    <n v="143"/>
    <x v="1"/>
    <s v="Zack Snyder"/>
    <s v="Legendary Pictures"/>
    <x v="0"/>
    <s v="English"/>
    <s v="12A"/>
    <n v="225000000"/>
    <n v="668000000"/>
    <n v="0"/>
    <n v="0"/>
  </r>
  <r>
    <n v="1530"/>
    <s v="Sucker Punch"/>
    <d v="2011-03-25T00:00:00"/>
    <n v="109"/>
    <x v="1"/>
    <s v="Zack Snyder"/>
    <s v="Legendary Pictures"/>
    <x v="0"/>
    <s v="English"/>
    <s v="12A"/>
    <n v="82000000"/>
    <n v="89800000"/>
    <n v="0"/>
    <n v="0"/>
  </r>
  <r>
    <n v="1531"/>
    <s v="Dawn of the Dead"/>
    <d v="2004-03-19T00:00:00"/>
    <n v="100"/>
    <x v="8"/>
    <s v="Zack Snyder"/>
    <s v="Strike Entertainment"/>
    <x v="0"/>
    <s v="English"/>
    <n v="18"/>
    <n v="26000000"/>
    <n v="102400000"/>
    <n v="0"/>
    <n v="0"/>
  </r>
  <r>
    <n v="1532"/>
    <s v="Jack Reacher: Never Go Back"/>
    <d v="2016-10-16T00:00:00"/>
    <n v="118"/>
    <x v="9"/>
    <s v="Edward Zwick"/>
    <s v="Paramount Pictures"/>
    <x v="0"/>
    <s v="English"/>
    <s v="12A"/>
    <n v="60000000"/>
    <n v="156200000"/>
    <n v="0"/>
    <n v="0"/>
  </r>
  <r>
    <n v="1533"/>
    <s v="Jack Reacher"/>
    <d v="2012-12-21T00:00:00"/>
    <n v="130"/>
    <x v="9"/>
    <s v="Christopher McQuarrie"/>
    <s v="Paramount Pictures"/>
    <x v="0"/>
    <s v="English"/>
    <n v="15"/>
    <n v="60000000"/>
    <n v="218300000"/>
    <n v="0"/>
    <n v="0"/>
  </r>
  <r>
    <n v="1534"/>
    <s v="The Way of the Gun"/>
    <d v="2000-09-08T00:00:00"/>
    <n v="119"/>
    <x v="1"/>
    <s v="Christopher McQuarrie"/>
    <s v="Artisan Entertainment"/>
    <x v="0"/>
    <s v="English"/>
    <n v="18"/>
    <n v="8500000"/>
    <n v="13069000"/>
    <n v="0"/>
    <n v="0"/>
  </r>
  <r>
    <n v="1535"/>
    <s v="Fantastic Beasts and Where to Find Them"/>
    <d v="2016-11-10T00:00:00"/>
    <n v="133"/>
    <x v="6"/>
    <s v="David Yates"/>
    <s v="Heyday Films"/>
    <x v="2"/>
    <s v="English"/>
    <s v="12A"/>
    <n v="180000000"/>
    <n v="615800000"/>
    <n v="0"/>
    <n v="0"/>
  </r>
  <r>
    <n v="1536"/>
    <s v="Moana"/>
    <d v="2016-11-14T00:00:00"/>
    <n v="107"/>
    <x v="7"/>
    <s v="Ron Clements"/>
    <s v="Walt Disney Pictures"/>
    <x v="0"/>
    <s v="English"/>
    <s v="PG"/>
    <n v="150000000"/>
    <n v="190100000"/>
    <n v="0"/>
    <n v="0"/>
  </r>
  <r>
    <n v="1537"/>
    <s v="Bad Santa"/>
    <d v="2003-11-26T00:00:00"/>
    <n v="91"/>
    <x v="3"/>
    <s v="Terry Zwigoff"/>
    <s v="Dimension Films"/>
    <x v="0"/>
    <s v="English"/>
    <n v="15"/>
    <n v="23000000"/>
    <n v="76500000"/>
    <n v="0"/>
    <n v="0"/>
  </r>
  <r>
    <n v="1538"/>
    <s v="Bad Santa 2"/>
    <d v="2016-11-15T00:00:00"/>
    <n v="92"/>
    <x v="3"/>
    <s v="Mark Waters"/>
    <s v="Miramax Films"/>
    <x v="0"/>
    <s v="English"/>
    <n v="15"/>
    <n v="26000000"/>
    <n v="22800000"/>
    <n v="0"/>
    <n v="0"/>
  </r>
  <r>
    <n v="1539"/>
    <s v="Rogue One: A Star Wars Story"/>
    <d v="2016-12-10T00:00:00"/>
    <n v="133"/>
    <x v="5"/>
    <s v="Gareth Edwards"/>
    <s v="Lucasfilm"/>
    <x v="0"/>
    <s v="English"/>
    <s v="12A"/>
    <n v="200000000"/>
    <n v="388100000"/>
    <n v="0"/>
    <n v="0"/>
  </r>
  <r>
    <n v="1540"/>
    <s v="Passengers"/>
    <d v="2016-12-21T00:00:00"/>
    <n v="116"/>
    <x v="5"/>
    <s v="Morten Tyldum"/>
    <s v="Village Roadshow Pictures"/>
    <x v="0"/>
    <s v="English"/>
    <s v="12A"/>
    <n v="110000000"/>
    <m/>
    <n v="0"/>
    <n v="0"/>
  </r>
  <r>
    <n v="1541"/>
    <s v="The Imitation Game"/>
    <d v="2014-08-29T00:00:00"/>
    <n v="114"/>
    <x v="12"/>
    <s v="Morten Tyldum"/>
    <s v="Black Bear Pictures"/>
    <x v="0"/>
    <s v="English"/>
    <s v="12A"/>
    <n v="14000000"/>
    <n v="233600000"/>
    <n v="8"/>
    <n v="1"/>
  </r>
  <r>
    <n v="1542"/>
    <s v="Ex Machina"/>
    <d v="2015-01-21T00:00:00"/>
    <n v="108"/>
    <x v="5"/>
    <s v="Alex Garland"/>
    <s v="FilmFour Productions"/>
    <x v="2"/>
    <s v="English"/>
    <n v="15"/>
    <n v="15000000"/>
    <n v="36900000"/>
    <n v="2"/>
    <n v="1"/>
  </r>
  <r>
    <n v="1543"/>
    <s v="Anna Karenina"/>
    <d v="2012-09-07T00:00:00"/>
    <n v="130"/>
    <x v="2"/>
    <s v="Joe Wright"/>
    <s v="StudioCanal"/>
    <x v="2"/>
    <s v="English"/>
    <s v="12A"/>
    <n v="31000000"/>
    <n v="69000000"/>
    <n v="4"/>
    <n v="1"/>
  </r>
  <r>
    <n v="1544"/>
    <s v="Anna Karenina"/>
    <d v="1997-04-04T00:00:00"/>
    <n v="108"/>
    <x v="2"/>
    <s v="Bernard Rose"/>
    <s v="Icon Productions"/>
    <x v="0"/>
    <s v="English"/>
    <n v="15"/>
    <m/>
    <n v="2200000"/>
    <n v="0"/>
    <n v="0"/>
  </r>
  <r>
    <n v="1545"/>
    <s v="Godzilla"/>
    <d v="2014-05-08T00:00:00"/>
    <n v="123"/>
    <x v="1"/>
    <s v="Gareth Edwards"/>
    <s v="Legendary Pictures"/>
    <x v="0"/>
    <s v="English"/>
    <s v="12A"/>
    <n v="160000000"/>
    <n v="529100000"/>
    <n v="0"/>
    <n v="0"/>
  </r>
  <r>
    <n v="1546"/>
    <s v="Chocolat"/>
    <d v="2000-12-15T00:00:00"/>
    <n v="121"/>
    <x v="2"/>
    <s v="Lasse Hallstrom"/>
    <s v="Miramax Films"/>
    <x v="2"/>
    <s v="English"/>
    <n v="12"/>
    <n v="25000000"/>
    <n v="152699000"/>
    <n v="5"/>
    <n v="0"/>
  </r>
  <r>
    <n v="1547"/>
    <s v="The English Patient"/>
    <d v="1996-11-15T00:00:00"/>
    <n v="162"/>
    <x v="2"/>
    <s v="Anthony Minghella"/>
    <s v="Miramax Films"/>
    <x v="2"/>
    <s v="English"/>
    <n v="15"/>
    <n v="27000000"/>
    <n v="232000000"/>
    <n v="12"/>
    <n v="9"/>
  </r>
  <r>
    <n v="1548"/>
    <s v="Near Dark"/>
    <d v="1987-10-02T00:00:00"/>
    <n v="95"/>
    <x v="8"/>
    <s v="Kathryn Bigelow"/>
    <s v="Dino De Laurentiis Corporation"/>
    <x v="0"/>
    <s v="English"/>
    <n v="18"/>
    <n v="5000000"/>
    <n v="3400000"/>
    <n v="0"/>
    <n v="0"/>
  </r>
  <r>
    <n v="1549"/>
    <s v="Blue Steel"/>
    <d v="1990-03-16T00:00:00"/>
    <n v="101"/>
    <x v="1"/>
    <s v="Kathryn Bigelow"/>
    <s v="Metro-Goldwyn-Mayer"/>
    <x v="0"/>
    <s v="English"/>
    <n v="18"/>
    <m/>
    <n v="8200000"/>
    <n v="0"/>
    <n v="0"/>
  </r>
  <r>
    <n v="1550"/>
    <s v="Point Break"/>
    <d v="1991-07-12T00:00:00"/>
    <n v="122"/>
    <x v="1"/>
    <s v="Kathryn Bigelow"/>
    <s v="20th Century Fox"/>
    <x v="0"/>
    <s v="English"/>
    <n v="18"/>
    <n v="24000000"/>
    <n v="83500000"/>
    <n v="0"/>
    <n v="0"/>
  </r>
  <r>
    <n v="1551"/>
    <s v="Point Break"/>
    <d v="2015-12-04T00:00:00"/>
    <n v="114"/>
    <x v="1"/>
    <s v="Ericson Core"/>
    <s v="Summit Entertainment"/>
    <x v="0"/>
    <s v="English"/>
    <s v="12A"/>
    <n v="105000000"/>
    <n v="133700000"/>
    <n v="0"/>
    <n v="0"/>
  </r>
  <r>
    <n v="1552"/>
    <s v="Invincible"/>
    <d v="2006-08-25T00:00:00"/>
    <n v="104"/>
    <x v="17"/>
    <s v="Ericson Core"/>
    <s v="Walt Disney Pictures"/>
    <x v="0"/>
    <s v="English"/>
    <s v="PG"/>
    <n v="30000000"/>
    <n v="58500000"/>
    <n v="0"/>
    <n v="0"/>
  </r>
  <r>
    <n v="1553"/>
    <s v="Strange Days"/>
    <d v="1995-10-13T00:00:00"/>
    <n v="145"/>
    <x v="5"/>
    <s v="Kathryn Bigelow"/>
    <s v="Lightstorm Entertainment"/>
    <x v="0"/>
    <s v="English"/>
    <n v="18"/>
    <n v="42000000"/>
    <n v="8000000"/>
    <n v="0"/>
    <n v="0"/>
  </r>
  <r>
    <n v="1554"/>
    <s v="K-19: The Widowmaker"/>
    <d v="2002-07-19T00:00:00"/>
    <n v="138"/>
    <x v="9"/>
    <s v="Kathryn Bigelow"/>
    <s v="Intermedia"/>
    <x v="0"/>
    <s v="English"/>
    <s v="12A"/>
    <n v="100000000"/>
    <n v="65700000"/>
    <n v="0"/>
    <n v="0"/>
  </r>
  <r>
    <n v="1555"/>
    <s v="The Hurt Locker"/>
    <d v="2008-09-04T00:00:00"/>
    <n v="131"/>
    <x v="4"/>
    <s v="Kathryn Bigelow"/>
    <s v="Summit Entertainment"/>
    <x v="0"/>
    <s v="English"/>
    <n v="15"/>
    <n v="15000000"/>
    <n v="49200000"/>
    <n v="9"/>
    <n v="6"/>
  </r>
  <r>
    <n v="1556"/>
    <s v="Zero Dark Thirty"/>
    <d v="2012-12-19T00:00:00"/>
    <n v="157"/>
    <x v="9"/>
    <s v="Kathryn Bigelow"/>
    <s v="Columbia Pictures"/>
    <x v="0"/>
    <s v="English"/>
    <n v="15"/>
    <n v="40000000"/>
    <n v="132800000"/>
    <n v="5"/>
    <n v="1"/>
  </r>
  <r>
    <n v="1557"/>
    <s v="Lock, Stock and Two Smoking Barrels"/>
    <d v="1998-08-28T00:00:00"/>
    <n v="106"/>
    <x v="11"/>
    <s v="Guy Ritchie"/>
    <s v="Handmade Films"/>
    <x v="2"/>
    <s v="English"/>
    <n v="18"/>
    <n v="1350000"/>
    <n v="28100000"/>
    <n v="0"/>
    <n v="0"/>
  </r>
  <r>
    <n v="1558"/>
    <s v="Snatch"/>
    <d v="2000-08-23T00:00:00"/>
    <n v="102"/>
    <x v="11"/>
    <s v="Guy Ritchie"/>
    <s v="Columbia Pictures"/>
    <x v="2"/>
    <s v="English"/>
    <n v="18"/>
    <n v="10000000"/>
    <n v="83600000"/>
    <n v="0"/>
    <n v="0"/>
  </r>
  <r>
    <n v="1559"/>
    <s v="Revolver"/>
    <d v="2005-09-11T00:00:00"/>
    <n v="110"/>
    <x v="11"/>
    <s v="Guy Ritchie"/>
    <s v="EuropaCorp"/>
    <x v="2"/>
    <s v="English"/>
    <n v="15"/>
    <m/>
    <n v="6735000"/>
    <n v="0"/>
    <n v="0"/>
  </r>
  <r>
    <n v="1560"/>
    <s v="RocknRolla"/>
    <d v="2008-09-04T00:00:00"/>
    <n v="114"/>
    <x v="11"/>
    <s v="Guy Ritchie"/>
    <s v="Warner Bros. Pictures"/>
    <x v="2"/>
    <s v="English"/>
    <n v="15"/>
    <n v="13000000"/>
    <n v="25739000"/>
    <n v="0"/>
    <n v="0"/>
  </r>
  <r>
    <n v="1561"/>
    <s v="Sherlock Holmes: A Game of Shadows"/>
    <d v="2011-12-16T00:00:00"/>
    <n v="129"/>
    <x v="1"/>
    <s v="Guy Ritchie"/>
    <s v="Village Roadshow Pictures"/>
    <x v="2"/>
    <s v="English"/>
    <s v="12A"/>
    <n v="125000000"/>
    <n v="545400000"/>
    <n v="0"/>
    <n v="0"/>
  </r>
  <r>
    <n v="1562"/>
    <s v="The Man from U.N.C.L.E."/>
    <d v="2015-08-02T00:00:00"/>
    <n v="116"/>
    <x v="1"/>
    <s v="Guy Ritchie"/>
    <s v="Davis Entertainment"/>
    <x v="0"/>
    <s v="English"/>
    <s v="12A"/>
    <n v="75000000"/>
    <n v="109800000"/>
    <n v="0"/>
    <n v="0"/>
  </r>
  <r>
    <n v="1563"/>
    <s v="Prometheus"/>
    <d v="2012-05-30T00:00:00"/>
    <n v="124"/>
    <x v="5"/>
    <s v="Ridley Scott"/>
    <s v="Scott Free Productions"/>
    <x v="0"/>
    <s v="English"/>
    <n v="15"/>
    <n v="130000000"/>
    <n v="403400000"/>
    <n v="1"/>
    <n v="0"/>
  </r>
  <r>
    <n v="1564"/>
    <s v="Legend"/>
    <d v="1985-12-13T00:00:00"/>
    <n v="125"/>
    <x v="6"/>
    <s v="Ridley Scott"/>
    <s v="Embassy International"/>
    <x v="0"/>
    <s v="English"/>
    <s v="PG"/>
    <n v="24500000"/>
    <n v="15500000"/>
    <n v="1"/>
    <n v="0"/>
  </r>
  <r>
    <n v="1565"/>
    <s v="Black Rain"/>
    <d v="1989-09-22T00:00:00"/>
    <n v="125"/>
    <x v="9"/>
    <s v="Ridley Scott"/>
    <s v="Paramount Pictures"/>
    <x v="0"/>
    <s v="English"/>
    <n v="18"/>
    <n v="30000000"/>
    <n v="134200000"/>
    <n v="2"/>
    <n v="0"/>
  </r>
  <r>
    <n v="1566"/>
    <s v="Thelma &amp; Louise"/>
    <d v="1991-05-24T00:00:00"/>
    <n v="129"/>
    <x v="0"/>
    <s v="Ridley Scott"/>
    <s v="Pathe"/>
    <x v="0"/>
    <s v="English"/>
    <n v="15"/>
    <n v="16500000"/>
    <n v="45400000"/>
    <n v="6"/>
    <n v="1"/>
  </r>
  <r>
    <n v="1567"/>
    <s v="1492: Conquest of Paradise"/>
    <d v="1992-10-09T00:00:00"/>
    <n v="142"/>
    <x v="0"/>
    <s v="Ridley Scott"/>
    <s v="Paramount Pictures"/>
    <x v="0"/>
    <s v="English"/>
    <n v="15"/>
    <n v="47000000"/>
    <n v="7200000"/>
    <n v="0"/>
    <n v="0"/>
  </r>
  <r>
    <n v="1568"/>
    <s v="G.I. Jane"/>
    <d v="1997-08-22T00:00:00"/>
    <n v="124"/>
    <x v="4"/>
    <s v="Ridley Scott"/>
    <s v="Scott Free Productions"/>
    <x v="0"/>
    <s v="English"/>
    <n v="15"/>
    <n v="50000000"/>
    <n v="97100000"/>
    <n v="0"/>
    <n v="0"/>
  </r>
  <r>
    <n v="1569"/>
    <s v="Matchstick Men"/>
    <d v="2003-09-12T00:00:00"/>
    <n v="116"/>
    <x v="11"/>
    <s v="Ridley Scott"/>
    <s v="Scott Free Productions"/>
    <x v="0"/>
    <s v="English"/>
    <s v="12A"/>
    <n v="62000000"/>
    <n v="65600000"/>
    <n v="0"/>
    <n v="0"/>
  </r>
  <r>
    <n v="1570"/>
    <s v="Body of Lies"/>
    <d v="2008-10-10T00:00:00"/>
    <n v="128"/>
    <x v="1"/>
    <s v="Ridley Scott"/>
    <s v="Scott Free Productions"/>
    <x v="0"/>
    <s v="English"/>
    <n v="15"/>
    <n v="70000000"/>
    <n v="115100000"/>
    <n v="0"/>
    <n v="0"/>
  </r>
  <r>
    <n v="1571"/>
    <s v="Robin Hood"/>
    <d v="2010-05-12T00:00:00"/>
    <n v="140"/>
    <x v="0"/>
    <s v="Ridley Scott"/>
    <s v="Scott Free Productions"/>
    <x v="0"/>
    <s v="English"/>
    <s v="12A"/>
    <n v="200000000"/>
    <n v="321700000"/>
    <n v="0"/>
    <n v="0"/>
  </r>
  <r>
    <n v="1572"/>
    <s v="The Counsellor"/>
    <d v="2013-10-03T00:00:00"/>
    <n v="118"/>
    <x v="9"/>
    <s v="Ridley Scott"/>
    <s v="Scott Free Productions"/>
    <x v="2"/>
    <s v="English"/>
    <n v="18"/>
    <n v="25000000"/>
    <n v="71000000"/>
    <n v="0"/>
    <n v="0"/>
  </r>
  <r>
    <n v="1573"/>
    <s v="Exodus: Gods and Kings"/>
    <d v="2014-12-12T00:00:00"/>
    <n v="150"/>
    <x v="0"/>
    <s v="Ridley Scott"/>
    <s v="Scott Free Productions"/>
    <x v="0"/>
    <s v="English"/>
    <s v="12A"/>
    <n v="145000000"/>
    <n v="268200000"/>
    <n v="0"/>
    <n v="0"/>
  </r>
  <r>
    <n v="1574"/>
    <s v="Twilight"/>
    <d v="2008-11-17T00:00:00"/>
    <n v="121"/>
    <x v="19"/>
    <s v="Catherine Hardwicke"/>
    <s v="Temple Hill Entertainment"/>
    <x v="0"/>
    <s v="English"/>
    <s v="12A"/>
    <n v="37000000"/>
    <n v="393616000"/>
    <n v="0"/>
    <n v="0"/>
  </r>
  <r>
    <n v="1575"/>
    <s v="The Girl with the Dragon Tattoo"/>
    <d v="2009-02-27T00:00:00"/>
    <n v="153"/>
    <x v="9"/>
    <s v="Niels Arden Oplev"/>
    <s v="Yellow Bird"/>
    <x v="19"/>
    <s v="Swedish"/>
    <n v="18"/>
    <n v="13000000"/>
    <n v="104395000"/>
    <n v="0"/>
    <n v="0"/>
  </r>
  <r>
    <n v="1577"/>
    <s v="Dead Man Down"/>
    <d v="2013-03-08T00:00:00"/>
    <n v="117"/>
    <x v="11"/>
    <s v="Niels Arden Oplev"/>
    <s v="Original Film"/>
    <x v="0"/>
    <s v="English"/>
    <n v="15"/>
    <n v="30000000"/>
    <n v="18100000"/>
    <n v="0"/>
    <n v="0"/>
  </r>
  <r>
    <n v="1578"/>
    <s v="The Girl Who Played with Fire"/>
    <d v="2009-09-18T00:00:00"/>
    <n v="129"/>
    <x v="9"/>
    <s v="Daniel Alfredson"/>
    <s v="Yellow Bird"/>
    <x v="19"/>
    <s v="Swedish"/>
    <n v="15"/>
    <m/>
    <n v="67126000"/>
    <n v="0"/>
    <n v="0"/>
  </r>
  <r>
    <n v="1579"/>
    <s v="The Girl Who Kicked the Hornets' Nest"/>
    <d v="2009-11-27T00:00:00"/>
    <n v="147"/>
    <x v="9"/>
    <s v="Daniel Alfredson"/>
    <s v="Yellow Bird"/>
    <x v="19"/>
    <s v="Swedish"/>
    <n v="15"/>
    <n v="5300000"/>
    <n v="43500000"/>
    <n v="0"/>
    <n v="0"/>
  </r>
  <r>
    <n v="1580"/>
    <s v="The Girl with the Dragon Tattoo"/>
    <d v="2011-12-12T00:00:00"/>
    <n v="158"/>
    <x v="9"/>
    <s v="David Fincher"/>
    <s v="Scott Rudin Productions"/>
    <x v="0"/>
    <s v="English"/>
    <n v="18"/>
    <n v="90000000"/>
    <n v="232600000"/>
    <n v="5"/>
    <n v="1"/>
  </r>
  <r>
    <n v="1581"/>
    <s v="John Wick"/>
    <d v="2014-10-13T00:00:00"/>
    <n v="101"/>
    <x v="1"/>
    <s v="Chad Stahelski"/>
    <s v="Summit Entertainment"/>
    <x v="0"/>
    <s v="English"/>
    <n v="15"/>
    <n v="20000000"/>
    <n v="86000000"/>
    <n v="0"/>
    <n v="0"/>
  </r>
  <r>
    <n v="1582"/>
    <s v="The Seventh Seal"/>
    <d v="1957-02-16T00:00:00"/>
    <n v="96"/>
    <x v="13"/>
    <s v="Ingmar Bergman"/>
    <s v="Svensk Filmindustri"/>
    <x v="19"/>
    <s v="Swedish"/>
    <s v="PG"/>
    <n v="150000"/>
    <m/>
    <n v="0"/>
    <n v="0"/>
  </r>
  <r>
    <n v="1583"/>
    <s v="The Revenant"/>
    <d v="2015-12-16T00:00:00"/>
    <n v="156"/>
    <x v="0"/>
    <s v="Alejandro G. Inarritu"/>
    <s v="Regency Enterprises"/>
    <x v="0"/>
    <s v="English"/>
    <n v="15"/>
    <n v="135000000"/>
    <n v="533000000"/>
    <n v="12"/>
    <n v="3"/>
  </r>
  <r>
    <n v="1584"/>
    <s v="Birdman"/>
    <d v="2014-08-27T00:00:00"/>
    <n v="119"/>
    <x v="3"/>
    <s v="Alejandro G. Inarritu"/>
    <s v="Regency Enterprises"/>
    <x v="0"/>
    <s v="English"/>
    <n v="15"/>
    <n v="18000000"/>
    <n v="103200000"/>
    <n v="9"/>
    <n v="4"/>
  </r>
  <r>
    <n v="1585"/>
    <s v="21 Grams"/>
    <d v="2003-12-26T00:00:00"/>
    <n v="124"/>
    <x v="13"/>
    <s v="Alejandro G. Inarritu"/>
    <s v="This Is That"/>
    <x v="0"/>
    <s v="English"/>
    <n v="15"/>
    <n v="20000000"/>
    <n v="60400000"/>
    <n v="2"/>
    <n v="0"/>
  </r>
  <r>
    <n v="1586"/>
    <s v="Ted"/>
    <d v="2012-06-29T00:00:00"/>
    <n v="106"/>
    <x v="3"/>
    <s v="Seth MacFarlane"/>
    <s v="Universal Pictures"/>
    <x v="0"/>
    <s v="English"/>
    <n v="15"/>
    <n v="51000000"/>
    <n v="549400000"/>
    <n v="1"/>
    <n v="0"/>
  </r>
  <r>
    <n v="1587"/>
    <s v="Ted 2"/>
    <d v="2015-06-24T00:00:00"/>
    <n v="115"/>
    <x v="3"/>
    <s v="Seth MacFarlane"/>
    <s v="Universal Pictures"/>
    <x v="0"/>
    <s v="English"/>
    <n v="15"/>
    <n v="68000000"/>
    <n v="216700000"/>
    <n v="0"/>
    <n v="0"/>
  </r>
  <r>
    <n v="1588"/>
    <s v="A Million Ways to Die in the West"/>
    <d v="2014-05-30T00:00:00"/>
    <n v="116"/>
    <x v="3"/>
    <s v="Seth MacFarlane"/>
    <s v="Universal Pictures"/>
    <x v="0"/>
    <s v="English"/>
    <n v="15"/>
    <n v="40000000"/>
    <n v="87200000"/>
    <n v="0"/>
    <n v="0"/>
  </r>
  <r>
    <n v="1589"/>
    <s v="Hansel &amp; Gretel: Witch Hunters"/>
    <d v="2013-01-17T00:00:00"/>
    <n v="88"/>
    <x v="1"/>
    <s v="Tommy Wirkola"/>
    <s v="Paramount Pictures"/>
    <x v="0"/>
    <s v="English"/>
    <n v="15"/>
    <n v="50000000"/>
    <n v="226300000"/>
    <n v="0"/>
    <n v="0"/>
  </r>
  <r>
    <n v="1590"/>
    <s v="There Will Be Blood"/>
    <d v="2007-09-27T00:00:00"/>
    <n v="158"/>
    <x v="13"/>
    <s v="Paul Thomas Anderson"/>
    <s v="Miramax Films"/>
    <x v="0"/>
    <s v="English"/>
    <n v="15"/>
    <n v="25000000"/>
    <n v="76200000"/>
    <n v="8"/>
    <n v="2"/>
  </r>
  <r>
    <n v="1591"/>
    <s v="Punch-Drunk Love"/>
    <d v="2002-05-19T00:00:00"/>
    <n v="95"/>
    <x v="2"/>
    <s v="Paul Thomas Anderson"/>
    <s v="New Line Cinema"/>
    <x v="0"/>
    <s v="English"/>
    <n v="15"/>
    <n v="25000000"/>
    <n v="24700000"/>
    <n v="0"/>
    <n v="0"/>
  </r>
  <r>
    <n v="1592"/>
    <s v="The Master"/>
    <d v="2012-09-01T00:00:00"/>
    <n v="137"/>
    <x v="13"/>
    <s v="Paul Thomas Anderson"/>
    <s v="The Weinstein Company"/>
    <x v="0"/>
    <s v="English"/>
    <n v="15"/>
    <n v="32000000"/>
    <n v="28300000"/>
    <n v="3"/>
    <n v="0"/>
  </r>
  <r>
    <n v="1593"/>
    <s v="Inherent Vice"/>
    <d v="2014-10-04T00:00:00"/>
    <n v="149"/>
    <x v="11"/>
    <s v="Paul Thomas Anderson"/>
    <s v="Warner Bros. Pictures"/>
    <x v="0"/>
    <s v="English"/>
    <n v="15"/>
    <n v="20000000"/>
    <n v="14700000"/>
    <n v="2"/>
    <n v="0"/>
  </r>
  <r>
    <n v="1594"/>
    <s v="Boogie Nights"/>
    <d v="1997-10-10T00:00:00"/>
    <n v="155"/>
    <x v="13"/>
    <s v="Paul Thomas Anderson"/>
    <s v="New Line Cinema"/>
    <x v="0"/>
    <s v="English"/>
    <n v="18"/>
    <n v="15000000"/>
    <n v="43100000"/>
    <n v="3"/>
    <n v="0"/>
  </r>
  <r>
    <n v="1595"/>
    <s v="Innerspace"/>
    <d v="1987-07-01T00:00:00"/>
    <n v="120"/>
    <x v="5"/>
    <s v="Joe Dante"/>
    <s v="Amblin Entertainment"/>
    <x v="0"/>
    <s v="English"/>
    <s v="PG"/>
    <m/>
    <n v="25900000"/>
    <n v="1"/>
    <n v="1"/>
  </r>
  <r>
    <n v="1596"/>
    <s v="Gremlins 2: The New Batch"/>
    <d v="1990-06-15T00:00:00"/>
    <n v="106"/>
    <x v="3"/>
    <s v="Joe Dante"/>
    <s v="Amblin Entertainment"/>
    <x v="0"/>
    <s v="English"/>
    <n v="12"/>
    <n v="50000000"/>
    <n v="41500000"/>
    <n v="0"/>
    <n v="0"/>
  </r>
  <r>
    <n v="1597"/>
    <s v="The Punisher"/>
    <d v="2004-04-16T00:00:00"/>
    <n v="123"/>
    <x v="1"/>
    <s v="Jonathan Hensleigh"/>
    <s v="Marvel Entertainment"/>
    <x v="0"/>
    <s v="English"/>
    <n v="18"/>
    <n v="33000000"/>
    <n v="54700000"/>
    <n v="0"/>
    <n v="0"/>
  </r>
  <r>
    <n v="1599"/>
    <s v="The Theory of Everything"/>
    <d v="2014-09-07T00:00:00"/>
    <n v="123"/>
    <x v="12"/>
    <s v="James Marsh"/>
    <s v="Universal Pictures"/>
    <x v="2"/>
    <s v="English"/>
    <s v="12A"/>
    <n v="15000000"/>
    <n v="123700000"/>
    <n v="5"/>
    <n v="1"/>
  </r>
  <r>
    <n v="1600"/>
    <s v="Looper"/>
    <d v="2012-09-06T00:00:00"/>
    <n v="118"/>
    <x v="5"/>
    <s v="Rian Johnson"/>
    <s v="TriStar Pictures"/>
    <x v="0"/>
    <s v="English"/>
    <n v="15"/>
    <n v="30000000"/>
    <n v="176500000"/>
    <n v="0"/>
    <n v="0"/>
  </r>
  <r>
    <n v="1601"/>
    <s v="12 Years a Slave"/>
    <d v="2013-08-30T00:00:00"/>
    <n v="134"/>
    <x v="12"/>
    <s v="Steve McQueen"/>
    <s v="Summit Entertainment"/>
    <x v="0"/>
    <s v="English"/>
    <n v="15"/>
    <n v="22000000"/>
    <n v="187700000"/>
    <n v="9"/>
    <n v="3"/>
  </r>
  <r>
    <n v="1602"/>
    <s v="Prisoners"/>
    <d v="2013-08-30T00:00:00"/>
    <n v="153"/>
    <x v="9"/>
    <s v="Denis Villeneuve"/>
    <s v="Warner Bros. Pictures"/>
    <x v="0"/>
    <s v="English"/>
    <n v="15"/>
    <n v="46000000"/>
    <n v="122100000"/>
    <n v="1"/>
    <n v="0"/>
  </r>
  <r>
    <n v="1603"/>
    <s v="Cowboys &amp; Aliens"/>
    <d v="2011-07-29T00:00:00"/>
    <n v="118"/>
    <x v="5"/>
    <s v="Jon Favreau"/>
    <s v="Dreamworks"/>
    <x v="0"/>
    <s v="English"/>
    <s v="12A"/>
    <n v="163000000"/>
    <n v="174800000"/>
    <n v="0"/>
    <n v="0"/>
  </r>
  <r>
    <n v="1604"/>
    <s v="Knight and Day"/>
    <d v="2010-06-16T00:00:00"/>
    <n v="110"/>
    <x v="1"/>
    <s v="James Mangold"/>
    <s v="Regency Enterprises"/>
    <x v="0"/>
    <s v="English"/>
    <s v="12A"/>
    <n v="125000000"/>
    <n v="261900000"/>
    <n v="0"/>
    <n v="0"/>
  </r>
  <r>
    <n v="1605"/>
    <s v="Man on Wire"/>
    <d v="2008-01-22T00:00:00"/>
    <n v="94"/>
    <x v="18"/>
    <s v="James Marsh"/>
    <s v="BBC Films"/>
    <x v="2"/>
    <s v="English"/>
    <n v="12"/>
    <n v="1900000"/>
    <n v="5300000"/>
    <n v="1"/>
    <n v="1"/>
  </r>
  <r>
    <n v="1606"/>
    <s v="The Danish Girl"/>
    <d v="2015-09-05T00:00:00"/>
    <n v="119"/>
    <x v="12"/>
    <s v="Tom Hooper"/>
    <s v="UK Film Council"/>
    <x v="2"/>
    <s v="English"/>
    <n v="15"/>
    <n v="15000000"/>
    <n v="64200000"/>
    <n v="4"/>
    <n v="1"/>
  </r>
  <r>
    <n v="1607"/>
    <s v="Jupiter Ascending"/>
    <d v="2015-01-27T00:00:00"/>
    <n v="127"/>
    <x v="5"/>
    <s v="Lana (Larry) Wachowski"/>
    <s v="Village Roadshow Pictures"/>
    <x v="0"/>
    <s v="English"/>
    <s v="12A"/>
    <n v="176000000"/>
    <n v="184000000"/>
    <n v="0"/>
    <n v="0"/>
  </r>
  <r>
    <n v="1608"/>
    <s v="Black Death"/>
    <d v="2010-06-11T00:00:00"/>
    <n v="101"/>
    <x v="0"/>
    <s v="Christopher Smith"/>
    <s v="Egoli Tossell Film"/>
    <x v="5"/>
    <s v="English"/>
    <n v="15"/>
    <m/>
    <n v="272445"/>
    <n v="0"/>
    <n v="0"/>
  </r>
  <r>
    <n v="1609"/>
    <s v="The Other Boleyn Girl"/>
    <d v="2008-02-15T00:00:00"/>
    <n v="115"/>
    <x v="13"/>
    <s v="Justin Chadwick"/>
    <s v="BBC Films"/>
    <x v="2"/>
    <s v="English"/>
    <s v="12A"/>
    <n v="35000000"/>
    <n v="77700000"/>
    <n v="0"/>
    <n v="0"/>
  </r>
  <r>
    <n v="1610"/>
    <s v="Mandela: Long Walk to Freedom"/>
    <d v="2013-09-07T00:00:00"/>
    <n v="146"/>
    <x v="12"/>
    <s v="Justin Chadwick"/>
    <s v="Pathe"/>
    <x v="2"/>
    <s v="English"/>
    <s v="12A"/>
    <n v="35000000"/>
    <n v="27300000"/>
    <n v="1"/>
    <n v="0"/>
  </r>
  <r>
    <n v="1612"/>
    <s v="Les Misérables"/>
    <d v="2012-12-05T00:00:00"/>
    <n v="158"/>
    <x v="21"/>
    <s v="Tom Hooper"/>
    <s v="UK Film Council"/>
    <x v="2"/>
    <s v="English"/>
    <s v="12A"/>
    <n v="61000000"/>
    <n v="441800000"/>
    <n v="8"/>
    <n v="3"/>
  </r>
  <r>
    <n v="1613"/>
    <s v="The King's Speech"/>
    <d v="2010-09-06T00:00:00"/>
    <n v="119"/>
    <x v="12"/>
    <s v="Tom Hooper"/>
    <s v="UK Film Council"/>
    <x v="2"/>
    <s v="English"/>
    <s v="12A"/>
    <n v="15000000"/>
    <n v="414200000"/>
    <n v="12"/>
    <n v="4"/>
  </r>
  <r>
    <n v="1614"/>
    <s v="Sicario"/>
    <d v="2015-05-19T00:00:00"/>
    <n v="121"/>
    <x v="9"/>
    <s v="Denis Villeneuve"/>
    <s v="Lionsgate"/>
    <x v="0"/>
    <s v="English"/>
    <n v="15"/>
    <n v="30000000"/>
    <n v="85000000"/>
    <n v="3"/>
    <n v="0"/>
  </r>
  <r>
    <n v="1615"/>
    <s v="Edge of Tomorrow"/>
    <d v="2014-05-28T00:00:00"/>
    <n v="113"/>
    <x v="5"/>
    <s v="Doug Liman"/>
    <s v="Village Roadshow Pictures"/>
    <x v="0"/>
    <s v="English"/>
    <s v="12A"/>
    <n v="178000000"/>
    <n v="370500000"/>
    <n v="0"/>
    <n v="0"/>
  </r>
  <r>
    <n v="1616"/>
    <s v="The Adjustment Bureau"/>
    <d v="2011-02-14T00:00:00"/>
    <n v="106"/>
    <x v="5"/>
    <s v="George Nolfi"/>
    <s v="Universal Pictures"/>
    <x v="0"/>
    <s v="English"/>
    <s v="12A"/>
    <n v="50200000"/>
    <n v="127900000"/>
    <n v="0"/>
    <n v="0"/>
  </r>
  <r>
    <n v="1617"/>
    <s v="The Wolfman"/>
    <d v="2010-01-27T00:00:00"/>
    <n v="103"/>
    <x v="8"/>
    <s v="Joe Johnston"/>
    <s v="Relativity Media"/>
    <x v="0"/>
    <s v="English"/>
    <n v="15"/>
    <n v="150000000"/>
    <n v="139800000"/>
    <n v="1"/>
    <n v="1"/>
  </r>
  <r>
    <n v="1618"/>
    <s v="Charlie Wilson's War"/>
    <d v="2007-12-21T00:00:00"/>
    <n v="100"/>
    <x v="3"/>
    <s v="Mike Nichols"/>
    <s v="Relativity Media"/>
    <x v="0"/>
    <s v="English"/>
    <n v="15"/>
    <n v="75000000"/>
    <n v="119000000"/>
    <n v="1"/>
    <n v="0"/>
  </r>
  <r>
    <n v="1619"/>
    <s v="Sin City: A Dame to Kill For"/>
    <d v="2014-08-19T00:00:00"/>
    <n v="102"/>
    <x v="1"/>
    <s v="Robert Rodriguez"/>
    <s v="Dimension Films"/>
    <x v="0"/>
    <s v="English"/>
    <n v="18"/>
    <n v="65000000"/>
    <n v="39400000"/>
    <n v="0"/>
    <n v="0"/>
  </r>
  <r>
    <n v="1620"/>
    <s v="Shame"/>
    <d v="2011-09-04T00:00:00"/>
    <n v="101"/>
    <x v="13"/>
    <s v="Steve McQueen"/>
    <s v="FilmFour Productions"/>
    <x v="2"/>
    <s v="English"/>
    <n v="18"/>
    <n v="6500000"/>
    <n v="17700000"/>
    <n v="0"/>
    <n v="0"/>
  </r>
  <r>
    <n v="1621"/>
    <s v="Ant-Man"/>
    <d v="2015-06-29T00:00:00"/>
    <n v="117"/>
    <x v="1"/>
    <s v="Peyton Reed"/>
    <s v="Marvel Entertainment"/>
    <x v="0"/>
    <s v="English"/>
    <s v="12A"/>
    <n v="130000000"/>
    <n v="519300000"/>
    <n v="0"/>
    <n v="0"/>
  </r>
  <r>
    <n v="1622"/>
    <s v="3:10 to Yuma"/>
    <d v="2007-08-22T00:00:00"/>
    <n v="122"/>
    <x v="16"/>
    <s v="James Mangold"/>
    <s v="Relativity Media"/>
    <x v="0"/>
    <s v="English"/>
    <n v="15"/>
    <n v="55000000"/>
    <n v="70000000"/>
    <n v="2"/>
    <n v="0"/>
  </r>
  <r>
    <n v="1623"/>
    <s v="3:10 to Yuma"/>
    <d v="1957-08-07T00:00:00"/>
    <n v="92"/>
    <x v="16"/>
    <s v="Delmer Daves"/>
    <s v="Columbia Pictures"/>
    <x v="0"/>
    <s v="English"/>
    <s v="PG"/>
    <m/>
    <n v="1850000"/>
    <n v="0"/>
    <n v="0"/>
  </r>
  <r>
    <n v="1624"/>
    <s v="The Wolverine"/>
    <d v="2013-07-16T00:00:00"/>
    <n v="126"/>
    <x v="1"/>
    <s v="James Mangold"/>
    <s v="Marvel Entertainment"/>
    <x v="0"/>
    <s v="English"/>
    <s v="12A"/>
    <n v="120000000"/>
    <n v="414800000"/>
    <n v="0"/>
    <n v="0"/>
  </r>
  <r>
    <n v="1625"/>
    <s v="Rush"/>
    <d v="2013-09-02T00:00:00"/>
    <n v="122"/>
    <x v="17"/>
    <s v="Ron Howard"/>
    <s v="Imagine Entertainment"/>
    <x v="2"/>
    <s v="English"/>
    <n v="15"/>
    <n v="38000000"/>
    <n v="98200000"/>
    <n v="0"/>
    <n v="0"/>
  </r>
  <r>
    <n v="1626"/>
    <s v="Solaris"/>
    <d v="2002-11-29T00:00:00"/>
    <n v="98"/>
    <x v="5"/>
    <s v="Steven Soderbergh"/>
    <s v="Lightstorm Entertainment"/>
    <x v="0"/>
    <s v="English"/>
    <s v="12A"/>
    <n v="47000000"/>
    <n v="30000000"/>
    <n v="0"/>
    <n v="0"/>
  </r>
  <r>
    <n v="1627"/>
    <s v="Magic Mike"/>
    <d v="2012-06-24T00:00:00"/>
    <n v="110"/>
    <x v="13"/>
    <s v="Steven Soderbergh"/>
    <s v="Warner Bros. Pictures"/>
    <x v="0"/>
    <s v="English"/>
    <n v="15"/>
    <n v="7000000"/>
    <n v="167200000"/>
    <n v="0"/>
    <n v="0"/>
  </r>
  <r>
    <n v="1628"/>
    <s v="The Three Musketeers"/>
    <d v="1993-11-12T00:00:00"/>
    <n v="105"/>
    <x v="0"/>
    <s v="Stephen Herek"/>
    <s v="Walt Disney Pictures"/>
    <x v="0"/>
    <s v="English"/>
    <s v="PG"/>
    <n v="30000000"/>
    <n v="53900000"/>
    <n v="0"/>
    <n v="0"/>
  </r>
  <r>
    <n v="1629"/>
    <s v="Mr. Holland's Opus"/>
    <d v="1995-12-29T00:00:00"/>
    <n v="143"/>
    <x v="13"/>
    <s v="Stephen Herek"/>
    <s v="Polygram Filmed Entertainment"/>
    <x v="0"/>
    <s v="English"/>
    <s v="PG"/>
    <n v="31000000"/>
    <n v="106269000"/>
    <n v="1"/>
    <n v="0"/>
  </r>
  <r>
    <n v="1630"/>
    <s v="The Mighty Ducks"/>
    <d v="1992-10-02T00:00:00"/>
    <n v="101"/>
    <x v="3"/>
    <s v="Stephen Herek"/>
    <s v="Walt Disney Pictures"/>
    <x v="0"/>
    <s v="English"/>
    <s v="PG"/>
    <n v="10000000"/>
    <n v="50700000"/>
    <n v="0"/>
    <n v="0"/>
  </r>
  <r>
    <n v="1631"/>
    <s v="Young Guns"/>
    <d v="1988-08-12T00:00:00"/>
    <n v="103"/>
    <x v="16"/>
    <s v="Christopher Cain"/>
    <s v="Morgan Creek Productions"/>
    <x v="0"/>
    <s v="English"/>
    <n v="18"/>
    <n v="11000000"/>
    <n v="45661000"/>
    <n v="0"/>
    <n v="0"/>
  </r>
  <r>
    <n v="1632"/>
    <s v="Young Guns II: Blaze of Glory"/>
    <d v="1990-08-01T00:00:00"/>
    <n v="104"/>
    <x v="16"/>
    <s v="Geoff Murphy"/>
    <s v="Morgan Creek Productions"/>
    <x v="0"/>
    <s v="English"/>
    <n v="12"/>
    <n v="10000000"/>
    <n v="44143000"/>
    <n v="1"/>
    <n v="0"/>
  </r>
  <r>
    <n v="1633"/>
    <s v="The Lost Boys"/>
    <d v="1987-07-31T00:00:00"/>
    <n v="98"/>
    <x v="8"/>
    <s v="Joel Schumacher"/>
    <s v="Warner Bros. Pictures"/>
    <x v="0"/>
    <s v="English"/>
    <n v="15"/>
    <n v="8500000"/>
    <n v="32200000"/>
    <n v="0"/>
    <n v="0"/>
  </r>
  <r>
    <n v="1634"/>
    <s v="Flatliners"/>
    <d v="1990-08-10T00:00:00"/>
    <n v="115"/>
    <x v="8"/>
    <s v="Joel Schumacher"/>
    <s v="Columbia Pictures"/>
    <x v="0"/>
    <s v="English"/>
    <n v="15"/>
    <n v="26000000"/>
    <n v="61500000"/>
    <n v="1"/>
    <n v="0"/>
  </r>
  <r>
    <n v="1635"/>
    <s v="21 Jump Street"/>
    <d v="2012-03-16T00:00:00"/>
    <n v="109"/>
    <x v="3"/>
    <s v="Phil Lord"/>
    <s v="Relativity Media"/>
    <x v="0"/>
    <s v="English"/>
    <n v="15"/>
    <n v="55000000"/>
    <n v="201500000"/>
    <n v="0"/>
    <n v="0"/>
  </r>
  <r>
    <n v="1636"/>
    <s v="Cloudy with a Chance of Meatballs"/>
    <d v="2009-09-18T00:00:00"/>
    <n v="90"/>
    <x v="7"/>
    <s v="Phil Lord"/>
    <s v="Sony Pictures"/>
    <x v="0"/>
    <s v="English"/>
    <s v="U"/>
    <n v="100000000"/>
    <n v="243000000"/>
    <n v="0"/>
    <n v="0"/>
  </r>
  <r>
    <n v="1637"/>
    <s v="Anastasia"/>
    <d v="1956-12-13T00:00:00"/>
    <n v="105"/>
    <x v="13"/>
    <s v="Anatole Litvak"/>
    <s v="20th Century Fox"/>
    <x v="0"/>
    <s v="English"/>
    <s v="U"/>
    <n v="3520000"/>
    <n v="5000000"/>
    <n v="2"/>
    <n v="1"/>
  </r>
  <r>
    <n v="1638"/>
    <s v="Hot Rod"/>
    <d v="2007-08-03T00:00:00"/>
    <n v="88"/>
    <x v="3"/>
    <s v="Akiva Schaffer"/>
    <s v="Paramount Pictures"/>
    <x v="0"/>
    <s v="English"/>
    <s v="12A"/>
    <n v="25300000"/>
    <n v="14334000"/>
    <n v="0"/>
    <n v="0"/>
  </r>
  <r>
    <n v="1639"/>
    <s v="Cloudy with a Chance of Meatballs 2"/>
    <d v="2013-09-27T00:00:00"/>
    <n v="95"/>
    <x v="7"/>
    <s v="Cody Cameron"/>
    <s v="Sony Pictures"/>
    <x v="0"/>
    <s v="English"/>
    <s v="U"/>
    <n v="78000000"/>
    <n v="274300000"/>
    <n v="0"/>
    <n v="0"/>
  </r>
  <r>
    <n v="1640"/>
    <s v="The Lego Movie"/>
    <d v="2014-02-07T00:00:00"/>
    <n v="100"/>
    <x v="7"/>
    <s v="Phil Lord"/>
    <s v="Village Roadshow Pictures"/>
    <x v="0"/>
    <s v="English"/>
    <s v="U"/>
    <n v="60000000"/>
    <n v="469200000"/>
    <n v="1"/>
    <n v="0"/>
  </r>
  <r>
    <n v="1641"/>
    <s v="Bad Boys"/>
    <d v="1995-04-07T00:00:00"/>
    <n v="119"/>
    <x v="1"/>
    <s v="Michael Bay"/>
    <s v="Jerry Bruckheimer Films"/>
    <x v="0"/>
    <s v="English"/>
    <n v="18"/>
    <n v="23000000"/>
    <n v="141400000"/>
    <n v="0"/>
    <n v="0"/>
  </r>
  <r>
    <n v="1642"/>
    <s v="22 Jump Street"/>
    <d v="2014-06-13T00:00:00"/>
    <n v="112"/>
    <x v="3"/>
    <s v="Phil Lord"/>
    <s v="Original Film"/>
    <x v="0"/>
    <s v="English"/>
    <n v="15"/>
    <n v="84500000"/>
    <n v="331300000"/>
    <n v="0"/>
    <n v="0"/>
  </r>
  <r>
    <n v="1643"/>
    <s v="Ice Age: Collision Course"/>
    <d v="2016-07-22T00:00:00"/>
    <n v="94"/>
    <x v="7"/>
    <s v="Mike Thurmeier"/>
    <s v="20th Century Fox"/>
    <x v="0"/>
    <s v="English"/>
    <s v="U"/>
    <n v="105000000"/>
    <n v="407700000"/>
    <n v="0"/>
    <n v="0"/>
  </r>
  <r>
    <n v="1644"/>
    <s v="The Eagle"/>
    <d v="2011-03-25T00:00:00"/>
    <n v="114"/>
    <x v="0"/>
    <s v="Kevin Macdonald"/>
    <s v="FilmFour Productions"/>
    <x v="2"/>
    <s v="English"/>
    <s v="12A"/>
    <n v="25000000"/>
    <n v="35500000"/>
    <n v="0"/>
    <n v="0"/>
  </r>
  <r>
    <n v="1645"/>
    <s v="The Last King of Scotland"/>
    <d v="2007-01-12T00:00:00"/>
    <n v="123"/>
    <x v="13"/>
    <s v="Kevin Macdonald"/>
    <s v="FilmFour Productions"/>
    <x v="2"/>
    <s v="English"/>
    <n v="15"/>
    <n v="6000000"/>
    <n v="48400000"/>
    <n v="1"/>
    <n v="1"/>
  </r>
  <r>
    <n v="1646"/>
    <s v="Centurion"/>
    <d v="2010-04-23T00:00:00"/>
    <n v="97"/>
    <x v="0"/>
    <s v="Neil Marshall"/>
    <s v="UK Film Council"/>
    <x v="2"/>
    <s v="English"/>
    <n v="15"/>
    <n v="12000000"/>
    <n v="6168000"/>
    <n v="0"/>
    <n v="0"/>
  </r>
  <r>
    <n v="1647"/>
    <s v="Jason and the Argonauts"/>
    <d v="1963-06-19T00:00:00"/>
    <n v="101"/>
    <x v="6"/>
    <s v="Don Chaffey"/>
    <s v="Columbia Pictures"/>
    <x v="2"/>
    <s v="English"/>
    <s v="U"/>
    <n v="1000000"/>
    <n v="2100000"/>
    <n v="0"/>
    <n v="0"/>
  </r>
  <r>
    <n v="1648"/>
    <s v="Pete's Dragon"/>
    <d v="1977-11-03T00:00:00"/>
    <n v="134"/>
    <x v="6"/>
    <s v="Don Chaffey"/>
    <s v="Walt Disney Pictures"/>
    <x v="0"/>
    <s v="English"/>
    <s v="U"/>
    <n v="10000000"/>
    <n v="39600000"/>
    <n v="2"/>
    <n v="0"/>
  </r>
  <r>
    <n v="1649"/>
    <s v="Pete's Dragon"/>
    <d v="2016-08-12T00:00:00"/>
    <n v="102"/>
    <x v="6"/>
    <s v="David Lowery"/>
    <s v="Walt Disney Pictures"/>
    <x v="0"/>
    <s v="English"/>
    <s v="PG"/>
    <n v="65000000"/>
    <n v="142400000"/>
    <n v="0"/>
    <n v="0"/>
  </r>
  <r>
    <n v="1650"/>
    <s v="One Million Years B.C."/>
    <d v="1966-12-30T00:00:00"/>
    <n v="100"/>
    <x v="0"/>
    <s v="Don Chaffey"/>
    <s v="Hammer Film Productions"/>
    <x v="2"/>
    <s v="English"/>
    <s v="PG"/>
    <n v="500000"/>
    <n v="8000000"/>
    <n v="0"/>
    <n v="0"/>
  </r>
  <r>
    <n v="1651"/>
    <s v="The Three Musketeers"/>
    <d v="1973-12-11T00:00:00"/>
    <n v="105"/>
    <x v="0"/>
    <s v="Richard Lester"/>
    <s v="20th Century Fox"/>
    <x v="2"/>
    <s v="English"/>
    <s v="U"/>
    <m/>
    <n v="10100000"/>
    <n v="0"/>
    <n v="0"/>
  </r>
  <r>
    <n v="1652"/>
    <s v="The Return of the Musketeers"/>
    <d v="1989-04-19T00:00:00"/>
    <n v="102"/>
    <x v="0"/>
    <s v="Richard Lester"/>
    <s v="Universal Pictures"/>
    <x v="2"/>
    <s v="English"/>
    <s v="PG"/>
    <m/>
    <m/>
    <n v="0"/>
    <n v="0"/>
  </r>
  <r>
    <n v="1653"/>
    <s v="Superman III"/>
    <d v="1983-06-17T00:00:00"/>
    <n v="125"/>
    <x v="1"/>
    <s v="Richard Lester"/>
    <s v="Dovemead"/>
    <x v="2"/>
    <s v="English"/>
    <s v="PG"/>
    <n v="39000000"/>
    <n v="80200000"/>
    <n v="0"/>
    <n v="0"/>
  </r>
  <r>
    <n v="1654"/>
    <s v="The Four Musketeers"/>
    <d v="1974-10-31T00:00:00"/>
    <n v="108"/>
    <x v="0"/>
    <s v="Richard Lester"/>
    <s v="20th Century Fox"/>
    <x v="2"/>
    <s v="English"/>
    <s v="PG"/>
    <m/>
    <n v="8760000"/>
    <n v="1"/>
    <n v="0"/>
  </r>
  <r>
    <n v="1655"/>
    <s v="Fantastic Voyage"/>
    <d v="1966-08-24T00:00:00"/>
    <n v="100"/>
    <x v="5"/>
    <s v="Richard Fleischer"/>
    <s v="20th Century Fox"/>
    <x v="0"/>
    <s v="English"/>
    <s v="PG"/>
    <n v="5100000"/>
    <n v="12000000"/>
    <n v="5"/>
    <n v="2"/>
  </r>
  <r>
    <n v="1656"/>
    <s v="Julius Caesar"/>
    <d v="1970-06-04T00:00:00"/>
    <n v="116"/>
    <x v="15"/>
    <s v="Stuart Burge"/>
    <s v="Commonwealth United Entertainment"/>
    <x v="2"/>
    <s v="English"/>
    <s v="U"/>
    <m/>
    <m/>
    <n v="0"/>
    <n v="0"/>
  </r>
  <r>
    <n v="1657"/>
    <s v="Othello"/>
    <d v="1965-12-15T00:00:00"/>
    <n v="165"/>
    <x v="13"/>
    <s v="Stuart Burge"/>
    <s v="BHE Films"/>
    <x v="2"/>
    <s v="English"/>
    <s v="U"/>
    <m/>
    <m/>
    <n v="4"/>
    <n v="0"/>
  </r>
  <r>
    <n v="1658"/>
    <s v="Julius Caesar"/>
    <d v="1953-06-04T00:00:00"/>
    <n v="121"/>
    <x v="15"/>
    <s v="Joseph L. Mankiewicz"/>
    <s v="Metro-Goldwyn-Mayer"/>
    <x v="0"/>
    <s v="English"/>
    <s v="PG"/>
    <n v="2070000"/>
    <n v="3920000"/>
    <n v="5"/>
    <n v="1"/>
  </r>
  <r>
    <n v="1659"/>
    <s v="Othello"/>
    <d v="1951-11-29T00:00:00"/>
    <n v="91"/>
    <x v="13"/>
    <s v="Orson Welles"/>
    <s v="United Artists"/>
    <x v="0"/>
    <s v="English"/>
    <s v="U"/>
    <m/>
    <m/>
    <n v="0"/>
    <n v="0"/>
  </r>
  <r>
    <n v="1660"/>
    <s v="King Solomon's Mines"/>
    <d v="1985-11-22T00:00:00"/>
    <n v="100"/>
    <x v="0"/>
    <s v="J. Lee Thompson"/>
    <s v="Cannon Productions"/>
    <x v="0"/>
    <s v="English"/>
    <s v="PG"/>
    <n v="11000000"/>
    <n v="15057000"/>
    <n v="0"/>
    <n v="0"/>
  </r>
  <r>
    <n v="1661"/>
    <s v="King Solomon's Mines"/>
    <d v="1937-06-17T00:00:00"/>
    <n v="80"/>
    <x v="0"/>
    <s v="Robert Stevenson"/>
    <s v="Gaumont"/>
    <x v="2"/>
    <s v="English"/>
    <s v="U"/>
    <m/>
    <m/>
    <n v="0"/>
    <n v="0"/>
  </r>
  <r>
    <n v="1662"/>
    <s v="East of Eden"/>
    <d v="1955-03-09T00:00:00"/>
    <n v="117"/>
    <x v="13"/>
    <s v="Elia Kazan"/>
    <s v="Warner Bros. Pictures"/>
    <x v="0"/>
    <s v="English"/>
    <s v="PG"/>
    <m/>
    <n v="5000000"/>
    <n v="4"/>
    <n v="1"/>
  </r>
  <r>
    <n v="1663"/>
    <s v="Giant"/>
    <d v="1956-11-24T00:00:00"/>
    <n v="201"/>
    <x v="16"/>
    <s v="George Stevens"/>
    <s v="Warner Bros. Pictures"/>
    <x v="0"/>
    <s v="English"/>
    <s v="PG"/>
    <n v="5400000"/>
    <n v="39000000"/>
    <n v="10"/>
    <n v="1"/>
  </r>
  <r>
    <n v="1664"/>
    <s v="Rebel Without a Cause"/>
    <d v="1955-10-27T00:00:00"/>
    <n v="111"/>
    <x v="13"/>
    <s v="Nicholas Ray"/>
    <s v="Warner Bros. Pictures"/>
    <x v="0"/>
    <s v="English"/>
    <s v="PG"/>
    <n v="1500000"/>
    <n v="4500000"/>
    <n v="3"/>
    <n v="0"/>
  </r>
  <r>
    <n v="1665"/>
    <s v="Miracle on 34th Street"/>
    <d v="1994-11-18T00:00:00"/>
    <n v="114"/>
    <x v="23"/>
    <s v="Les Mayfield"/>
    <s v="Hughes Entertainment"/>
    <x v="0"/>
    <s v="English"/>
    <s v="U"/>
    <m/>
    <n v="46300000"/>
    <n v="0"/>
    <n v="0"/>
  </r>
  <r>
    <n v="1666"/>
    <s v="Gentleman's Agreement"/>
    <d v="1947-11-11T00:00:00"/>
    <n v="118"/>
    <x v="13"/>
    <s v="Elia Kazan"/>
    <s v="20th Century Fox"/>
    <x v="0"/>
    <s v="English"/>
    <s v="PG"/>
    <n v="1985000"/>
    <n v="7800000"/>
    <n v="8"/>
    <n v="3"/>
  </r>
  <r>
    <n v="1667"/>
    <s v="Viva Zapata!"/>
    <d v="1952-02-07T00:00:00"/>
    <n v="113"/>
    <x v="12"/>
    <s v="Elia Kazan"/>
    <s v="20th Century Fox"/>
    <x v="0"/>
    <s v="English"/>
    <s v="PG"/>
    <n v="1800000"/>
    <n v="1900000"/>
    <n v="5"/>
    <n v="1"/>
  </r>
  <r>
    <n v="1668"/>
    <s v="On the Waterfront"/>
    <d v="1954-07-28T00:00:00"/>
    <n v="108"/>
    <x v="11"/>
    <s v="Elia Kazan"/>
    <s v="Horizon Pictures"/>
    <x v="0"/>
    <s v="English"/>
    <s v="PG"/>
    <n v="910000"/>
    <n v="9600000"/>
    <n v="12"/>
    <n v="8"/>
  </r>
  <r>
    <n v="1669"/>
    <s v="Ice Cold in Alex"/>
    <d v="1958-06-24T00:00:00"/>
    <n v="130"/>
    <x v="4"/>
    <s v="J. Lee Thompson"/>
    <s v="Pathe"/>
    <x v="2"/>
    <s v="English"/>
    <s v="PG"/>
    <m/>
    <m/>
    <n v="0"/>
    <n v="0"/>
  </r>
  <r>
    <n v="1670"/>
    <s v="The Diary of Anne Frank"/>
    <d v="1959-03-18T00:00:00"/>
    <n v="180"/>
    <x v="13"/>
    <s v="George Stevens"/>
    <s v="20th Century Fox"/>
    <x v="0"/>
    <s v="English"/>
    <s v="U"/>
    <n v="3800000"/>
    <n v="2300000"/>
    <n v="8"/>
    <n v="3"/>
  </r>
  <r>
    <n v="1671"/>
    <s v="The Greatest Story Ever Told"/>
    <d v="1965-04-09T00:00:00"/>
    <n v="260"/>
    <x v="13"/>
    <s v="George Stevens"/>
    <s v="United Artists"/>
    <x v="0"/>
    <s v="English"/>
    <s v="U"/>
    <n v="21000000"/>
    <n v="15473000"/>
    <n v="5"/>
    <n v="0"/>
  </r>
  <r>
    <n v="1672"/>
    <s v="A Place in the Sun"/>
    <d v="1951-08-14T00:00:00"/>
    <n v="122"/>
    <x v="13"/>
    <s v="George Stevens"/>
    <s v="Paramount Pictures"/>
    <x v="0"/>
    <s v="English"/>
    <s v="PG"/>
    <n v="2295000"/>
    <n v="7000000"/>
    <n v="9"/>
    <n v="6"/>
  </r>
  <r>
    <n v="1673"/>
    <s v="The Talk of the Town"/>
    <d v="1942-08-20T00:00:00"/>
    <n v="118"/>
    <x v="3"/>
    <s v="George Stevens"/>
    <s v="Columbia Pictures"/>
    <x v="0"/>
    <s v="English"/>
    <s v="U"/>
    <n v="1000000"/>
    <n v="1100000"/>
    <n v="7"/>
    <n v="0"/>
  </r>
  <r>
    <n v="1674"/>
    <s v="Samson and Delilah"/>
    <d v="1949-12-21T00:00:00"/>
    <n v="128"/>
    <x v="13"/>
    <s v="Cecil B. DeMille"/>
    <s v="Paramount Pictures"/>
    <x v="0"/>
    <s v="English"/>
    <s v="U"/>
    <n v="2900000"/>
    <n v="25600000"/>
    <n v="5"/>
    <n v="2"/>
  </r>
  <r>
    <n v="1675"/>
    <s v="The NeverEnding Story"/>
    <d v="1984-04-06T00:00:00"/>
    <n v="93"/>
    <x v="6"/>
    <s v="Wolfgang Peterson"/>
    <s v="Bavaria Film"/>
    <x v="5"/>
    <s v="English"/>
    <s v="U"/>
    <n v="27000000"/>
    <n v="100000000"/>
    <n v="0"/>
    <n v="0"/>
  </r>
  <r>
    <n v="1676"/>
    <s v="Enemy Mine"/>
    <d v="1985-12-20T00:00:00"/>
    <n v="108"/>
    <x v="5"/>
    <s v="Wolfgang Peterson"/>
    <s v="Kings Road Entertainment"/>
    <x v="0"/>
    <s v="English"/>
    <n v="15"/>
    <n v="29000000"/>
    <n v="12300000"/>
    <n v="0"/>
    <n v="0"/>
  </r>
  <r>
    <n v="1677"/>
    <s v="In the Line of Fire"/>
    <d v="1993-07-09T00:00:00"/>
    <n v="128"/>
    <x v="9"/>
    <s v="Wolfgang Peterson"/>
    <s v="Castle Rock Entertainment"/>
    <x v="0"/>
    <s v="English"/>
    <n v="15"/>
    <n v="40000000"/>
    <n v="177000000"/>
    <n v="3"/>
    <n v="0"/>
  </r>
  <r>
    <n v="1678"/>
    <s v="Outbreak"/>
    <d v="1995-03-10T00:00:00"/>
    <n v="128"/>
    <x v="9"/>
    <s v="Wolfgang Peterson"/>
    <s v="Warner Bros. Pictures"/>
    <x v="0"/>
    <s v="English"/>
    <n v="15"/>
    <n v="50000000"/>
    <n v="189800000"/>
    <n v="0"/>
    <n v="0"/>
  </r>
</pivotCacheRecords>
</file>

<file path=xl/pivotCache/pivotCacheRecords3.xml><?xml version="1.0" encoding="utf-8"?>
<pivotCacheRecords xmlns="http://schemas.openxmlformats.org/spreadsheetml/2006/main" xmlns:r="http://schemas.openxmlformats.org/officeDocument/2006/relationships" count="1200">
  <r>
    <s v="Jurassic Park"/>
    <d v="1993-06-11T00:00:00"/>
    <n v="126"/>
    <s v="Adventure"/>
    <s v="Steven Spielberg"/>
    <s v="Amblin Entertainment"/>
    <s v="United States"/>
    <s v="English"/>
    <x v="0"/>
    <n v="63000000"/>
    <n v="1029939903"/>
    <n v="3"/>
    <x v="0"/>
  </r>
  <r>
    <s v="Spider-Man"/>
    <d v="2002-05-03T00:00:00"/>
    <n v="121"/>
    <s v="Action"/>
    <s v="Sam Raimi"/>
    <s v="Marvel Entertainment"/>
    <s v="United States"/>
    <s v="English"/>
    <x v="1"/>
    <n v="140000000"/>
    <n v="821708551"/>
    <n v="2"/>
    <x v="1"/>
  </r>
  <r>
    <s v="King Kong"/>
    <d v="2005-12-14T00:00:00"/>
    <n v="187"/>
    <s v="Adventure"/>
    <s v="Peter Jackson"/>
    <s v="WingNut Films"/>
    <s v="New Zealand"/>
    <s v="English"/>
    <x v="1"/>
    <n v="207000000"/>
    <n v="550500000"/>
    <n v="4"/>
    <x v="0"/>
  </r>
  <r>
    <s v="Superman Returns"/>
    <d v="2006-07-14T00:00:00"/>
    <n v="154"/>
    <s v="Action"/>
    <s v="Bryan Singer"/>
    <s v="Legendary Pictures"/>
    <s v="United States"/>
    <s v="English"/>
    <x v="1"/>
    <n v="204000000"/>
    <n v="391081192"/>
    <n v="1"/>
    <x v="1"/>
  </r>
  <r>
    <s v="Titanic"/>
    <d v="1998-01-23T00:00:00"/>
    <n v="194"/>
    <s v="Romance"/>
    <s v="James Cameron"/>
    <s v="20th Century Fox"/>
    <s v="United States"/>
    <s v="English"/>
    <x v="2"/>
    <n v="200000000"/>
    <n v="2186772302"/>
    <n v="14"/>
    <x v="2"/>
  </r>
  <r>
    <s v="Evan Almighty"/>
    <d v="2007-06-22T00:00:00"/>
    <n v="96"/>
    <s v="Comedy"/>
    <s v="Tom Shadyac"/>
    <s v="Spyglass Entertainment"/>
    <s v="United States"/>
    <s v="English"/>
    <x v="0"/>
    <n v="175000000"/>
    <n v="173418781"/>
    <n v="0"/>
    <x v="1"/>
  </r>
  <r>
    <s v="Waterworld"/>
    <d v="1995-07-28T00:00:00"/>
    <n v="135"/>
    <s v="Adventure"/>
    <s v="Kevin Reynolds"/>
    <s v="Gordon Company"/>
    <s v="United States"/>
    <s v="English"/>
    <x v="2"/>
    <n v="175000000"/>
    <n v="264218220"/>
    <n v="1"/>
    <x v="1"/>
  </r>
  <r>
    <s v="Pearl Harbor"/>
    <d v="2001-05-21T00:00:00"/>
    <n v="183"/>
    <s v="War"/>
    <s v="Michael Bay"/>
    <s v="Touchstone Pictures"/>
    <s v="United States"/>
    <s v="English"/>
    <x v="2"/>
    <n v="140000000"/>
    <n v="449220945"/>
    <n v="4"/>
    <x v="3"/>
  </r>
  <r>
    <s v="Transformers"/>
    <d v="2007-07-03T00:00:00"/>
    <n v="144"/>
    <s v="Science Fiction"/>
    <s v="Michael Bay"/>
    <s v="di Bonaventura Pictures"/>
    <s v="United States"/>
    <s v="English"/>
    <x v="1"/>
    <n v="150000000"/>
    <n v="709709780"/>
    <n v="3"/>
    <x v="1"/>
  </r>
  <r>
    <s v="Harry Potter and the Order of the Phoenix"/>
    <d v="2007-07-11T00:00:00"/>
    <n v="138"/>
    <s v="Fantasy"/>
    <s v="David Yates"/>
    <s v="Heyday Films"/>
    <s v="United Kingdom"/>
    <s v="English"/>
    <x v="1"/>
    <n v="150000000"/>
    <n v="939885929"/>
    <n v="0"/>
    <x v="1"/>
  </r>
  <r>
    <s v="Beowulf"/>
    <d v="2007-11-16T00:00:00"/>
    <n v="115"/>
    <s v="Fantasy"/>
    <s v="Robert Zemeckis"/>
    <s v="Shangri-La Entertainment"/>
    <s v="United States"/>
    <s v="English"/>
    <x v="1"/>
    <n v="150000000"/>
    <n v="196393745"/>
    <n v="0"/>
    <x v="1"/>
  </r>
  <r>
    <s v="Bee Movie"/>
    <d v="2007-11-02T00:00:00"/>
    <n v="91"/>
    <s v="Animation"/>
    <s v="Steve Hickner"/>
    <s v="Dreamworks"/>
    <s v="United States"/>
    <s v="English"/>
    <x v="3"/>
    <n v="150000000"/>
    <n v="287594577"/>
    <n v="0"/>
    <x v="1"/>
  </r>
  <r>
    <s v="Pirates of the Caribbean: At World's End"/>
    <d v="2007-05-25T00:00:00"/>
    <n v="168"/>
    <s v="Adventure"/>
    <s v="Gore Verbinski"/>
    <s v="Walt Disney Pictures"/>
    <s v="United States"/>
    <s v="English"/>
    <x v="1"/>
    <n v="300000000"/>
    <n v="963420425"/>
    <n v="2"/>
    <x v="1"/>
  </r>
  <r>
    <s v="I Am Legend"/>
    <d v="2007-12-14T00:00:00"/>
    <n v="100"/>
    <s v="Horror"/>
    <s v="Francis Lawrence"/>
    <s v="Village Roadshow Pictures"/>
    <s v="United States"/>
    <s v="English"/>
    <x v="4"/>
    <n v="150000000"/>
    <n v="585349010"/>
    <n v="0"/>
    <x v="1"/>
  </r>
  <r>
    <s v="Ratatouille"/>
    <d v="2007-06-22T00:00:00"/>
    <n v="111"/>
    <s v="Animation"/>
    <s v="Brad Bird"/>
    <s v="Walt Disney Pictures"/>
    <s v="United States"/>
    <s v="English"/>
    <x v="3"/>
    <n v="150000000"/>
    <n v="623722818"/>
    <n v="5"/>
    <x v="3"/>
  </r>
  <r>
    <s v="Troy"/>
    <d v="2004-05-14T00:00:00"/>
    <n v="162"/>
    <s v="Adventure"/>
    <s v="Wolfgang Peterson"/>
    <s v="Helena Productions"/>
    <s v="United States"/>
    <s v="English"/>
    <x v="4"/>
    <n v="175000000"/>
    <n v="497409852"/>
    <n v="1"/>
    <x v="1"/>
  </r>
  <r>
    <s v="Harry Potter and the Goblet of Fire"/>
    <d v="2005-11-06T00:00:00"/>
    <n v="156"/>
    <s v="Fantasy"/>
    <s v="Mike Newell"/>
    <s v="Heyday Films"/>
    <s v="United Kingdom"/>
    <s v="English"/>
    <x v="1"/>
    <n v="150000000"/>
    <n v="896911078"/>
    <n v="1"/>
    <x v="1"/>
  </r>
  <r>
    <s v="Batman Begins"/>
    <d v="2005-06-15T00:00:00"/>
    <n v="141"/>
    <s v="Action"/>
    <s v="Christopher Nolan"/>
    <s v="Legendary Pictures"/>
    <s v="United States"/>
    <s v="English"/>
    <x v="1"/>
    <n v="150000000"/>
    <n v="374218673"/>
    <n v="1"/>
    <x v="1"/>
  </r>
  <r>
    <s v="Charlie and the Chocolate Factory"/>
    <d v="2005-07-15T00:00:00"/>
    <n v="115"/>
    <s v="Fantasy"/>
    <s v="Tim Burton"/>
    <s v="Village Roadshow Pictures"/>
    <s v="United States"/>
    <s v="English"/>
    <x v="0"/>
    <n v="150000000"/>
    <n v="474968763"/>
    <n v="1"/>
    <x v="1"/>
  </r>
  <r>
    <s v="Pirates of the Caribbean: Dead Man's Chest"/>
    <d v="2006-07-06T00:00:00"/>
    <n v="151"/>
    <s v="Adventure"/>
    <s v="Gore Verbinski"/>
    <s v="Walt Disney Pictures"/>
    <s v="United States"/>
    <s v="English"/>
    <x v="1"/>
    <n v="225000000"/>
    <n v="1066179725"/>
    <n v="4"/>
    <x v="3"/>
  </r>
  <r>
    <s v="Die Another Day"/>
    <d v="2002-11-20T00:00:00"/>
    <n v="133"/>
    <s v="Thriller"/>
    <s v="Lee Tamahori"/>
    <s v="Eon Productions"/>
    <s v="United Kingdom"/>
    <s v="English"/>
    <x v="1"/>
    <n v="142000000"/>
    <n v="431971116"/>
    <n v="0"/>
    <x v="1"/>
  </r>
  <r>
    <s v="Lethal Weapon 4"/>
    <d v="1998-07-10T00:00:00"/>
    <n v="127"/>
    <s v="Action"/>
    <s v="Richard Donner"/>
    <s v="Silver Pictures"/>
    <s v="United States"/>
    <s v="English"/>
    <x v="4"/>
    <n v="100000000"/>
    <n v="285444603"/>
    <n v="0"/>
    <x v="1"/>
  </r>
  <r>
    <s v="Armageddon"/>
    <d v="1998-07-01T00:00:00"/>
    <n v="151"/>
    <s v="Science Fiction"/>
    <s v="Michael Bay"/>
    <s v="Touchstone Pictures"/>
    <s v="United States"/>
    <s v="English"/>
    <x v="2"/>
    <n v="140000000"/>
    <n v="553709788"/>
    <n v="4"/>
    <x v="1"/>
  </r>
  <r>
    <s v="Men in Black II"/>
    <d v="2002-07-03T00:00:00"/>
    <n v="89"/>
    <s v="Science Fiction"/>
    <s v="Barry Sonnenfeld"/>
    <s v="Amblin Entertainment"/>
    <s v="United States"/>
    <s v="English"/>
    <x v="0"/>
    <n v="140000000"/>
    <n v="441818803"/>
    <n v="0"/>
    <x v="1"/>
  </r>
  <r>
    <s v="Spider-Man 3"/>
    <d v="2007-05-04T00:00:00"/>
    <n v="139"/>
    <s v="Action"/>
    <s v="Sam Raimi"/>
    <s v="Marvel Entertainment"/>
    <s v="United States"/>
    <s v="English"/>
    <x v="1"/>
    <n v="258000000"/>
    <n v="890871626"/>
    <n v="0"/>
    <x v="1"/>
  </r>
  <r>
    <s v="Spider-Man 2"/>
    <d v="2004-06-30T00:00:00"/>
    <n v="127"/>
    <s v="Action"/>
    <s v="Sam Raimi"/>
    <s v="Marvel Entertainment"/>
    <s v="United States"/>
    <s v="English"/>
    <x v="1"/>
    <n v="200000000"/>
    <n v="783766341"/>
    <n v="3"/>
    <x v="3"/>
  </r>
  <r>
    <s v="Stealth"/>
    <d v="2005-08-05T00:00:00"/>
    <n v="121"/>
    <s v="Action"/>
    <s v="Rob Cohen"/>
    <s v="Original Film"/>
    <s v="United States"/>
    <s v="English"/>
    <x v="1"/>
    <n v="135000000"/>
    <n v="76932872"/>
    <n v="0"/>
    <x v="1"/>
  </r>
  <r>
    <s v="Final Fantasy: The Spirits Within"/>
    <d v="2001-08-03T00:00:00"/>
    <n v="106"/>
    <s v="Animation"/>
    <s v="Hironobu Sakaguchi"/>
    <s v="Square Pictures"/>
    <s v="United States"/>
    <s v="English"/>
    <x v="0"/>
    <n v="137000000"/>
    <n v="85131830"/>
    <n v="0"/>
    <x v="1"/>
  </r>
  <r>
    <s v="Miami Vice"/>
    <d v="2006-07-28T00:00:00"/>
    <n v="134"/>
    <s v="Thriller"/>
    <s v="Michael Mann"/>
    <s v="Universal Pictures"/>
    <s v="United States"/>
    <s v="English"/>
    <x v="4"/>
    <n v="135000000"/>
    <n v="163794509"/>
    <n v="0"/>
    <x v="1"/>
  </r>
  <r>
    <s v="The World Is Not Enough"/>
    <d v="1999-11-26T00:00:00"/>
    <n v="128"/>
    <s v="Thriller"/>
    <s v="Michael Apted"/>
    <s v="Eon Productions"/>
    <s v="United Kingdom"/>
    <s v="English"/>
    <x v="2"/>
    <n v="135000000"/>
    <n v="361832400"/>
    <n v="0"/>
    <x v="1"/>
  </r>
  <r>
    <s v="Master and Commander: The Far Side of the World"/>
    <d v="2003-11-14T00:00:00"/>
    <n v="138"/>
    <s v="Adventure"/>
    <s v="Peter Weir"/>
    <s v="20th Century Fox"/>
    <s v="United States"/>
    <s v="English"/>
    <x v="1"/>
    <n v="150000000"/>
    <n v="212011111"/>
    <n v="10"/>
    <x v="4"/>
  </r>
  <r>
    <s v="War of the Worlds"/>
    <d v="2005-06-29T00:00:00"/>
    <n v="116"/>
    <s v="Science Fiction"/>
    <s v="Steven Spielberg"/>
    <s v="Amblin Entertainment"/>
    <s v="United States"/>
    <s v="English"/>
    <x v="1"/>
    <n v="132000000"/>
    <n v="591745540"/>
    <n v="3"/>
    <x v="1"/>
  </r>
  <r>
    <s v="The Bourne Ultimatum"/>
    <d v="2007-08-17T00:00:00"/>
    <n v="115"/>
    <s v="Thriller"/>
    <s v="Paul Greengrass"/>
    <s v="The Kennedy Marshall Company"/>
    <s v="United States"/>
    <s v="English"/>
    <x v="1"/>
    <n v="110000000"/>
    <n v="442824138"/>
    <n v="3"/>
    <x v="0"/>
  </r>
  <r>
    <s v="Harry Potter and the Prisoner of Azkaban"/>
    <d v="2004-05-31T00:00:00"/>
    <n v="141"/>
    <s v="Fantasy"/>
    <s v="Alfonso Cuaron"/>
    <s v="Heyday Films"/>
    <s v="United Kingdom"/>
    <s v="English"/>
    <x v="0"/>
    <n v="130000000"/>
    <n v="796688549"/>
    <n v="2"/>
    <x v="1"/>
  </r>
  <r>
    <s v="The Matrix Reloaded"/>
    <d v="2003-05-15T00:00:00"/>
    <n v="138"/>
    <s v="Science Fiction"/>
    <s v="Lilly (Andy) Wachowski"/>
    <s v="Village Roadshow Pictures"/>
    <s v="United States"/>
    <s v="English"/>
    <x v="4"/>
    <n v="150000000"/>
    <n v="742128461"/>
    <n v="0"/>
    <x v="1"/>
  </r>
  <r>
    <s v="The Da Vinci Code"/>
    <d v="2006-05-19T00:00:00"/>
    <n v="146"/>
    <s v="Mystery"/>
    <s v="Ron Howard"/>
    <s v="Imagine Entertainment"/>
    <s v="United States"/>
    <s v="English"/>
    <x v="1"/>
    <n v="125000000"/>
    <n v="758239851"/>
    <n v="0"/>
    <x v="1"/>
  </r>
  <r>
    <s v="Harry Potter and the Philosopher's Stone"/>
    <d v="2001-11-16T00:00:00"/>
    <n v="152"/>
    <s v="Fantasy"/>
    <s v="Chris Columbus"/>
    <s v="Heyday Films"/>
    <s v="United Kingdom"/>
    <s v="English"/>
    <x v="0"/>
    <n v="125000000"/>
    <n v="974800000"/>
    <n v="3"/>
    <x v="1"/>
  </r>
  <r>
    <s v="The Day After Tomorrow"/>
    <d v="2004-05-26T00:00:00"/>
    <n v="124"/>
    <s v="Thriller"/>
    <s v="Roland Emmerich"/>
    <s v="Centropolis Entertainment"/>
    <s v="United States"/>
    <s v="English"/>
    <x v="1"/>
    <n v="125000000"/>
    <n v="542772402"/>
    <n v="0"/>
    <x v="1"/>
  </r>
  <r>
    <s v="Pirates of the Caribbean: Curse of the Black Pearl"/>
    <d v="2003-07-09T00:00:00"/>
    <n v="135"/>
    <s v="Adventure"/>
    <s v="Gore Verbinski"/>
    <s v="Walt Disney Pictures"/>
    <s v="United States"/>
    <s v="English"/>
    <x v="2"/>
    <n v="140000000"/>
    <n v="654264015"/>
    <n v="5"/>
    <x v="1"/>
  </r>
  <r>
    <s v="The Last Samurai"/>
    <d v="2003-12-05T00:00:00"/>
    <n v="154"/>
    <s v="Adventure"/>
    <s v="Edward Zwick"/>
    <s v="Radar Pictures"/>
    <s v="United States"/>
    <s v="English"/>
    <x v="4"/>
    <n v="140000000"/>
    <n v="456758981"/>
    <n v="4"/>
    <x v="1"/>
  </r>
  <r>
    <s v="The Perfect Storm"/>
    <d v="2000-06-30T00:00:00"/>
    <n v="130"/>
    <s v="Adventure"/>
    <s v="Wolfgang Peterson"/>
    <s v="Warner Bros. Pictures"/>
    <s v="United States"/>
    <s v="English"/>
    <x v="2"/>
    <n v="120000000"/>
    <n v="328718434"/>
    <n v="2"/>
    <x v="1"/>
  </r>
  <r>
    <s v="Mission: Impossible III"/>
    <d v="2006-05-04T00:00:00"/>
    <n v="125"/>
    <s v="Thriller"/>
    <s v="J. J. Abrams"/>
    <s v="Cruise Wagner Productions"/>
    <s v="United States"/>
    <s v="English"/>
    <x v="1"/>
    <n v="150000000"/>
    <n v="397850012"/>
    <n v="0"/>
    <x v="1"/>
  </r>
  <r>
    <s v="Mission: Impossible II"/>
    <d v="2000-05-24T00:00:00"/>
    <n v="123"/>
    <s v="Thriller"/>
    <s v="John Woo"/>
    <s v="Cruise Wagner Productions"/>
    <s v="United States"/>
    <s v="English"/>
    <x v="4"/>
    <n v="125000000"/>
    <n v="546388105"/>
    <n v="0"/>
    <x v="1"/>
  </r>
  <r>
    <s v="Windtalkers"/>
    <d v="2002-08-30T00:00:00"/>
    <n v="134"/>
    <s v="War"/>
    <s v="John Woo"/>
    <s v="Lion Rock Productions"/>
    <s v="United States"/>
    <s v="English"/>
    <x v="4"/>
    <n v="115000000"/>
    <n v="77628265"/>
    <n v="0"/>
    <x v="1"/>
  </r>
  <r>
    <s v="Star Wars: Episode II - Attack of the Clones"/>
    <d v="2002-05-16T00:00:00"/>
    <n v="142"/>
    <s v="Science Fiction"/>
    <s v="George Lucas"/>
    <s v="Lucasfilm"/>
    <s v="United States"/>
    <s v="English"/>
    <x v="0"/>
    <n v="115000000"/>
    <n v="649400000"/>
    <n v="1"/>
    <x v="1"/>
  </r>
  <r>
    <s v="Monsters, Inc."/>
    <d v="2002-02-08T00:00:00"/>
    <n v="92"/>
    <s v="Animation"/>
    <s v="Pete Docter"/>
    <s v="Pixar Animation Studios"/>
    <s v="United States"/>
    <s v="English"/>
    <x v="3"/>
    <n v="115000000"/>
    <n v="562800000"/>
    <n v="4"/>
    <x v="3"/>
  </r>
  <r>
    <s v="Star Wars: Episode I - The Phantom Menace"/>
    <d v="1999-05-19T00:00:00"/>
    <n v="133"/>
    <s v="Science Fiction"/>
    <s v="George Lucas"/>
    <s v="Lucasfilm"/>
    <s v="United States"/>
    <s v="English"/>
    <x v="3"/>
    <n v="115000000"/>
    <n v="1027000000"/>
    <n v="3"/>
    <x v="1"/>
  </r>
  <r>
    <s v="Star Wars: Episode III - Revenge of the Sith"/>
    <d v="2005-05-19T00:00:00"/>
    <n v="140"/>
    <s v="Science Fiction"/>
    <s v="George Lucas"/>
    <s v="Lucasfilm"/>
    <s v="United States"/>
    <s v="English"/>
    <x v="1"/>
    <n v="113000000"/>
    <n v="848800000"/>
    <n v="1"/>
    <x v="1"/>
  </r>
  <r>
    <s v="The Matrix Revolutions"/>
    <d v="2003-11-05T00:00:00"/>
    <n v="129"/>
    <s v="Science Fiction"/>
    <s v="Lilly (Andy) Wachowski"/>
    <s v="Village Roadshow Pictures"/>
    <s v="United States"/>
    <s v="English"/>
    <x v="4"/>
    <n v="150000000"/>
    <n v="427343298"/>
    <n v="0"/>
    <x v="1"/>
  </r>
  <r>
    <s v="Tomorrow Never Dies"/>
    <d v="1997-12-12T00:00:00"/>
    <n v="119"/>
    <s v="Thriller"/>
    <s v="Roger Spottiswoode"/>
    <s v="Eon Productions"/>
    <s v="United Kingdom"/>
    <s v="English"/>
    <x v="2"/>
    <n v="110000000"/>
    <n v="333011068"/>
    <n v="0"/>
    <x v="1"/>
  </r>
  <r>
    <s v="Ocean's Eleven"/>
    <d v="2002-02-15T00:00:00"/>
    <n v="117"/>
    <s v="Crime"/>
    <s v="Steven Soderbergh"/>
    <s v="Jerry Weintraub Productions"/>
    <s v="United States"/>
    <s v="English"/>
    <x v="2"/>
    <n v="85000000"/>
    <n v="450717150"/>
    <n v="0"/>
    <x v="1"/>
  </r>
  <r>
    <s v="Live Free or Die Hard"/>
    <d v="2007-06-27T00:00:00"/>
    <n v="130"/>
    <s v="Action"/>
    <s v="Len Wiseman"/>
    <s v="Cheyenne Enterprises"/>
    <s v="United States"/>
    <s v="English"/>
    <x v="4"/>
    <n v="110000000"/>
    <n v="383500000"/>
    <n v="0"/>
    <x v="1"/>
  </r>
  <r>
    <s v="Around the World in 80 Days"/>
    <d v="2004-06-16T00:00:00"/>
    <n v="120"/>
    <s v="Adventure"/>
    <s v="Frank Coraci"/>
    <s v="Walden Media"/>
    <s v="United States"/>
    <s v="English"/>
    <x v="0"/>
    <n v="110000000"/>
    <n v="72178895"/>
    <n v="0"/>
    <x v="1"/>
  </r>
  <r>
    <s v="Kingdom of Heaven"/>
    <d v="2005-05-06T00:00:00"/>
    <n v="144"/>
    <s v="Adventure"/>
    <s v="Ridley Scott"/>
    <s v="Scott Free Productions"/>
    <s v="United States"/>
    <s v="English"/>
    <x v="4"/>
    <n v="130000000"/>
    <n v="211398413"/>
    <n v="0"/>
    <x v="1"/>
  </r>
  <r>
    <s v="Mr. &amp; Mrs. Smith"/>
    <d v="2005-06-10T00:00:00"/>
    <n v="120"/>
    <s v="Action"/>
    <s v="Doug Liman"/>
    <s v="Regency Enterprises"/>
    <s v="United States"/>
    <s v="English"/>
    <x v="4"/>
    <n v="110000000"/>
    <n v="478336279"/>
    <n v="0"/>
    <x v="1"/>
  </r>
  <r>
    <s v="The Aviator"/>
    <d v="2004-12-25T00:00:00"/>
    <n v="170"/>
    <s v="Biography"/>
    <s v="Martin Scorsese"/>
    <s v="Forward Pass"/>
    <s v="United States"/>
    <s v="English"/>
    <x v="1"/>
    <n v="110000000"/>
    <n v="214608827"/>
    <n v="11"/>
    <x v="5"/>
  </r>
  <r>
    <s v="Ali"/>
    <d v="2001-12-25T00:00:00"/>
    <n v="157"/>
    <s v="Biography"/>
    <s v="Michael Mann"/>
    <s v="Peters Entertainment"/>
    <s v="United States"/>
    <s v="English"/>
    <x v="4"/>
    <n v="107000000"/>
    <n v="87713825"/>
    <n v="0"/>
    <x v="1"/>
  </r>
  <r>
    <s v="The Lord of the Rings: Fellowship of the Ring"/>
    <d v="2001-12-19T00:00:00"/>
    <n v="178"/>
    <s v="Fantasy"/>
    <s v="Peter Jackson"/>
    <s v="WingNut Films"/>
    <s v="New Zealand"/>
    <s v="English"/>
    <x v="0"/>
    <n v="93000000"/>
    <n v="871530324"/>
    <n v="13"/>
    <x v="6"/>
  </r>
  <r>
    <s v="I, Robot"/>
    <d v="2004-07-15T00:00:00"/>
    <n v="115"/>
    <s v="Science Fiction"/>
    <s v="Alex Proyas"/>
    <s v="Davis Entertainment"/>
    <s v="United States"/>
    <s v="English"/>
    <x v="1"/>
    <n v="120000000"/>
    <n v="347234916"/>
    <n v="1"/>
    <x v="1"/>
  </r>
  <r>
    <s v="Casino Royale"/>
    <d v="2006-11-14T00:00:00"/>
    <n v="144"/>
    <s v="Thriller"/>
    <s v="Martin Campbell"/>
    <s v="Eon Productions"/>
    <s v="United Kingdom"/>
    <s v="English"/>
    <x v="1"/>
    <n v="150000000"/>
    <n v="599000000"/>
    <n v="0"/>
    <x v="1"/>
  </r>
  <r>
    <s v="Minority Report"/>
    <d v="2002-07-04T00:00:00"/>
    <n v="145"/>
    <s v="Science Fiction"/>
    <s v="Steven Spielberg"/>
    <s v="Amblin Entertainment"/>
    <s v="United States"/>
    <s v="English"/>
    <x v="2"/>
    <n v="102000000"/>
    <n v="358300000"/>
    <n v="1"/>
    <x v="1"/>
  </r>
  <r>
    <s v="Terminator 2: Judgement Day"/>
    <d v="1991-08-16T00:00:00"/>
    <n v="136"/>
    <s v="Science Fiction"/>
    <s v="James Cameron"/>
    <s v="Carolco Pictures"/>
    <s v="United States"/>
    <s v="English"/>
    <x v="4"/>
    <n v="100000000"/>
    <n v="516816151"/>
    <n v="4"/>
    <x v="7"/>
  </r>
  <r>
    <s v="Catwoman"/>
    <d v="2004-08-13T00:00:00"/>
    <n v="104"/>
    <s v="Action"/>
    <s v="Jean-Christophe Comar"/>
    <s v="Village Roadshow Pictures"/>
    <s v="United States"/>
    <s v="English"/>
    <x v="1"/>
    <n v="100000000"/>
    <n v="82102379"/>
    <n v="0"/>
    <x v="1"/>
  </r>
  <r>
    <s v="Harry Potter and the Chamber of Secrets"/>
    <d v="2002-11-15T00:00:00"/>
    <n v="155"/>
    <s v="Fantasy"/>
    <s v="Chris Columbus"/>
    <s v="Heyday Films"/>
    <s v="United Kingdom"/>
    <s v="English"/>
    <x v="0"/>
    <n v="100000000"/>
    <n v="878979634"/>
    <n v="0"/>
    <x v="1"/>
  </r>
  <r>
    <s v="American Gangster"/>
    <d v="2007-11-16T00:00:00"/>
    <n v="158"/>
    <s v="Biography"/>
    <s v="Ridley Scott"/>
    <s v="Imagine Entertainment"/>
    <s v="United States"/>
    <s v="English"/>
    <x v="5"/>
    <n v="100000000"/>
    <n v="266465037"/>
    <n v="2"/>
    <x v="1"/>
  </r>
  <r>
    <s v="Blood Diamond"/>
    <d v="2006-12-08T00:00:00"/>
    <n v="143"/>
    <s v="Adventure"/>
    <s v="Edward Zwick"/>
    <s v="The Bedford Falls Company"/>
    <s v="United States"/>
    <s v="English"/>
    <x v="4"/>
    <n v="100000000"/>
    <n v="171407179"/>
    <n v="5"/>
    <x v="1"/>
  </r>
  <r>
    <s v="Gladiator"/>
    <d v="2000-05-05T00:00:00"/>
    <n v="155"/>
    <s v="Adventure"/>
    <s v="Ridley Scott"/>
    <s v="Scott Free Productions"/>
    <s v="United States"/>
    <s v="English"/>
    <x v="4"/>
    <n v="103000000"/>
    <n v="457600000"/>
    <n v="12"/>
    <x v="5"/>
  </r>
  <r>
    <s v="True Lies"/>
    <d v="1994-07-15T00:00:00"/>
    <n v="141"/>
    <s v="Thriller"/>
    <s v="James Cameron"/>
    <s v="Lightstorm Entertainment"/>
    <s v="United States"/>
    <s v="English"/>
    <x v="4"/>
    <n v="100000000"/>
    <n v="378882411"/>
    <n v="1"/>
    <x v="1"/>
  </r>
  <r>
    <s v="Gangs of New York"/>
    <d v="2002-12-20T00:00:00"/>
    <n v="160"/>
    <s v="Drama"/>
    <s v="Martin Scorsese"/>
    <s v="Touchstone Pictures"/>
    <s v="United States"/>
    <s v="English"/>
    <x v="5"/>
    <n v="97000000"/>
    <n v="193772504"/>
    <n v="10"/>
    <x v="1"/>
  </r>
  <r>
    <s v="Black Hawk Down"/>
    <d v="2002-01-18T00:00:00"/>
    <n v="144"/>
    <s v="War"/>
    <s v="Ridley Scott"/>
    <s v="Revolution Studios"/>
    <s v="United States"/>
    <s v="English"/>
    <x v="4"/>
    <n v="92000000"/>
    <n v="172989651"/>
    <n v="4"/>
    <x v="4"/>
  </r>
  <r>
    <s v="The Fifth Element"/>
    <d v="1997-05-07T00:00:00"/>
    <n v="127"/>
    <s v="Science Fiction"/>
    <s v="Luc Besson"/>
    <s v="Gaumont"/>
    <s v="France"/>
    <s v="English"/>
    <x v="0"/>
    <n v="90000000"/>
    <n v="263920180"/>
    <n v="1"/>
    <x v="1"/>
  </r>
  <r>
    <s v="The Lord of the Rings: Return of the King"/>
    <d v="2003-12-17T00:00:00"/>
    <n v="201"/>
    <s v="Fantasy"/>
    <s v="Peter Jackson"/>
    <s v="WingNut Films"/>
    <s v="New Zealand"/>
    <s v="English"/>
    <x v="1"/>
    <n v="94000000"/>
    <n v="1119929521"/>
    <n v="11"/>
    <x v="2"/>
  </r>
  <r>
    <s v="The Lord of the Rings: The Two Towers"/>
    <d v="2002-12-18T00:00:00"/>
    <n v="179"/>
    <s v="Fantasy"/>
    <s v="Peter Jackson"/>
    <s v="WingNut Films"/>
    <s v="New Zealand"/>
    <s v="English"/>
    <x v="1"/>
    <n v="94000000"/>
    <n v="926047111"/>
    <n v="6"/>
    <x v="4"/>
  </r>
  <r>
    <s v="Rush Hour 3"/>
    <d v="2007-08-10T00:00:00"/>
    <n v="91"/>
    <s v="Martial Arts"/>
    <s v="Brett Ratner"/>
    <s v="Roger Birnbaum Productions"/>
    <s v="United States"/>
    <s v="English"/>
    <x v="1"/>
    <n v="140000000"/>
    <n v="258022233"/>
    <n v="0"/>
    <x v="1"/>
  </r>
  <r>
    <s v="Rush Hour 2"/>
    <d v="2001-08-03T00:00:00"/>
    <n v="90"/>
    <s v="Martial Arts"/>
    <s v="Brett Ratner"/>
    <s v="New Line Cinema"/>
    <s v="United States"/>
    <s v="English"/>
    <x v="2"/>
    <n v="90000000"/>
    <n v="347425832"/>
    <n v="0"/>
    <x v="1"/>
  </r>
  <r>
    <s v="Men in Black"/>
    <d v="1997-07-02T00:00:00"/>
    <n v="98"/>
    <s v="Science Fiction"/>
    <s v="Barry Sonnenfeld"/>
    <s v="Amblin Entertainment"/>
    <s v="United States"/>
    <s v="English"/>
    <x v="0"/>
    <n v="90000000"/>
    <n v="589390539"/>
    <n v="3"/>
    <x v="3"/>
  </r>
  <r>
    <s v="The Departed"/>
    <d v="2006-10-06T00:00:00"/>
    <n v="151"/>
    <s v="Thriller"/>
    <s v="Martin Scorsese"/>
    <s v="Warner Bros. Pictures"/>
    <s v="United States"/>
    <s v="English"/>
    <x v="5"/>
    <n v="90000000"/>
    <n v="289847354"/>
    <n v="5"/>
    <x v="6"/>
  </r>
  <r>
    <s v="Die Hard: With A Vengeance"/>
    <d v="1995-08-18T00:00:00"/>
    <n v="131"/>
    <s v="Action"/>
    <s v="John McTiernan"/>
    <s v="Cinergi Pictures"/>
    <s v="United States"/>
    <s v="English"/>
    <x v="4"/>
    <n v="90000000"/>
    <n v="366101666"/>
    <n v="0"/>
    <x v="1"/>
  </r>
  <r>
    <s v="Cinderella Man"/>
    <d v="2005-09-09T00:00:00"/>
    <n v="144"/>
    <s v="Drama"/>
    <s v="Ron Howard"/>
    <s v="Imagine Entertainment"/>
    <s v="United States"/>
    <s v="English"/>
    <x v="1"/>
    <n v="88000000"/>
    <n v="108539911"/>
    <n v="3"/>
    <x v="1"/>
  </r>
  <r>
    <s v="The Bourne Supremacy"/>
    <d v="2004-07-23T00:00:00"/>
    <n v="108"/>
    <s v="Thriller"/>
    <s v="Paul Greengrass"/>
    <s v="The Kennedy Marshall Company"/>
    <s v="United States"/>
    <s v="English"/>
    <x v="1"/>
    <n v="75000000"/>
    <n v="288500000"/>
    <n v="0"/>
    <x v="1"/>
  </r>
  <r>
    <s v="Last Action Hero"/>
    <d v="1993-07-30T00:00:00"/>
    <n v="130"/>
    <s v="Action"/>
    <s v="John McTiernan"/>
    <s v="Columbia Pictures"/>
    <s v="United States"/>
    <s v="English"/>
    <x v="4"/>
    <n v="85000000"/>
    <n v="137298489"/>
    <n v="0"/>
    <x v="1"/>
  </r>
  <r>
    <s v="Cast Away"/>
    <d v="2001-01-12T00:00:00"/>
    <n v="143"/>
    <s v="Drama"/>
    <s v="Robert Zemeckis"/>
    <s v="ImageMovers"/>
    <s v="United States"/>
    <s v="English"/>
    <x v="2"/>
    <n v="85000000"/>
    <n v="427230516"/>
    <n v="2"/>
    <x v="1"/>
  </r>
  <r>
    <s v="Ocean's Twelve"/>
    <d v="2005-02-04T00:00:00"/>
    <n v="125"/>
    <s v="Crime"/>
    <s v="Steven Soderbergh"/>
    <s v="Jerry Weintraub Productions"/>
    <s v="United States"/>
    <s v="English"/>
    <x v="1"/>
    <n v="110000000"/>
    <n v="362744280"/>
    <n v="0"/>
    <x v="1"/>
  </r>
  <r>
    <s v="Click"/>
    <d v="2006-09-29T00:00:00"/>
    <n v="107"/>
    <s v="Comedy"/>
    <s v="Frank Coraci"/>
    <s v="Revolution Studios"/>
    <s v="United States"/>
    <s v="English"/>
    <x v="1"/>
    <n v="82500000"/>
    <n v="237681299"/>
    <n v="1"/>
    <x v="1"/>
  </r>
  <r>
    <s v="Bruce Almighty"/>
    <d v="2003-05-23T00:00:00"/>
    <n v="101"/>
    <s v="Comedy"/>
    <s v="Tom Shadyac"/>
    <s v="Spyglass Entertainment"/>
    <s v="United States"/>
    <s v="English"/>
    <x v="1"/>
    <n v="81000000"/>
    <n v="484592874"/>
    <n v="0"/>
    <x v="1"/>
  </r>
  <r>
    <s v="Mission: Impossible"/>
    <d v="1996-05-22T00:00:00"/>
    <n v="110"/>
    <s v="Thriller"/>
    <s v="Brian De Palma"/>
    <s v="Cruise Wagner Productions"/>
    <s v="United States"/>
    <s v="English"/>
    <x v="0"/>
    <n v="80000000"/>
    <n v="457696359"/>
    <n v="0"/>
    <x v="1"/>
  </r>
  <r>
    <s v="Deep Impact"/>
    <d v="1998-05-08T00:00:00"/>
    <n v="121"/>
    <s v="Science Fiction"/>
    <s v="Mimi Leder"/>
    <s v="Dreamworks"/>
    <s v="United States"/>
    <s v="English"/>
    <x v="2"/>
    <n v="80000000"/>
    <n v="349464664"/>
    <n v="0"/>
    <x v="1"/>
  </r>
  <r>
    <s v="Road to Perdition"/>
    <d v="2002-07-12T00:00:00"/>
    <n v="117"/>
    <s v="Crime"/>
    <s v="Sam Mendes"/>
    <s v="The Zanuck Company"/>
    <s v="United States"/>
    <s v="English"/>
    <x v="4"/>
    <n v="80000000"/>
    <n v="181000000"/>
    <n v="6"/>
    <x v="3"/>
  </r>
  <r>
    <s v="A Beautiful Mind"/>
    <d v="2001-12-21T00:00:00"/>
    <n v="135"/>
    <s v="Drama"/>
    <s v="Ron Howard"/>
    <s v="Imagine Entertainment"/>
    <s v="United States"/>
    <s v="English"/>
    <x v="2"/>
    <n v="58000000"/>
    <n v="313542341"/>
    <n v="8"/>
    <x v="6"/>
  </r>
  <r>
    <s v="Children of Men"/>
    <d v="2006-09-22T00:00:00"/>
    <n v="109"/>
    <s v="Science Fiction"/>
    <s v="Alfonso Cuaron"/>
    <s v="Strike Entertainment"/>
    <s v="United States"/>
    <s v="English"/>
    <x v="4"/>
    <n v="76000000"/>
    <n v="69900000"/>
    <n v="3"/>
    <x v="1"/>
  </r>
  <r>
    <s v="Munich"/>
    <d v="2005-12-23T00:00:00"/>
    <n v="163"/>
    <s v="Drama"/>
    <s v="Steven Spielberg"/>
    <s v="Amblin Entertainment"/>
    <s v="United States"/>
    <s v="English"/>
    <x v="4"/>
    <n v="77000000"/>
    <n v="130358911"/>
    <n v="5"/>
    <x v="1"/>
  </r>
  <r>
    <s v="Independence Day"/>
    <d v="1996-07-02T00:00:00"/>
    <n v="145"/>
    <s v="Science Fiction"/>
    <s v="Roland Emmerich"/>
    <s v="Centropolis Entertainment"/>
    <s v="United States"/>
    <s v="English"/>
    <x v="2"/>
    <n v="75000000"/>
    <n v="817400891"/>
    <n v="2"/>
    <x v="3"/>
  </r>
  <r>
    <s v="X-Men"/>
    <d v="2000-08-18T00:00:00"/>
    <n v="104"/>
    <s v="Action"/>
    <s v="Bryan Singer"/>
    <s v="20th Century Fox"/>
    <s v="United States"/>
    <s v="English"/>
    <x v="2"/>
    <n v="75000000"/>
    <n v="296339527"/>
    <n v="0"/>
    <x v="1"/>
  </r>
  <r>
    <s v="X2"/>
    <d v="2003-05-02T00:00:00"/>
    <n v="134"/>
    <s v="Action"/>
    <s v="Bryan Singer"/>
    <s v="20th Century Fox"/>
    <s v="United States"/>
    <s v="English"/>
    <x v="1"/>
    <n v="110000000"/>
    <n v="407711549"/>
    <n v="0"/>
    <x v="1"/>
  </r>
  <r>
    <s v="The Rock"/>
    <d v="1996-06-07T00:00:00"/>
    <n v="136"/>
    <s v="Thriller"/>
    <s v="Michael Bay"/>
    <s v="Hollywood Pictures"/>
    <s v="United States"/>
    <s v="English"/>
    <x v="4"/>
    <n v="75000000"/>
    <n v="335100000"/>
    <n v="1"/>
    <x v="1"/>
  </r>
  <r>
    <s v="Constantine"/>
    <d v="2005-02-18T00:00:00"/>
    <n v="121"/>
    <s v="Thriller"/>
    <s v="Francis Lawrence"/>
    <s v="Village Roadshow Pictures"/>
    <s v="United States"/>
    <s v="English"/>
    <x v="4"/>
    <n v="100000000"/>
    <n v="230884728"/>
    <n v="0"/>
    <x v="1"/>
  </r>
  <r>
    <s v="Unbreakable"/>
    <d v="2000-12-29T00:00:00"/>
    <n v="106"/>
    <s v="Drama"/>
    <s v="M. Night Shyamalan"/>
    <s v="Touchstone Pictures"/>
    <s v="United States"/>
    <s v="English"/>
    <x v="2"/>
    <n v="75000000"/>
    <n v="248118121"/>
    <n v="0"/>
    <x v="1"/>
  </r>
  <r>
    <s v="Talladega Nights: The Ballad of Ricky Bobby"/>
    <d v="2006-09-15T00:00:00"/>
    <n v="108"/>
    <s v="Comedy"/>
    <s v="Adam McKay"/>
    <s v="Apatow Productions"/>
    <s v="United States"/>
    <s v="English"/>
    <x v="1"/>
    <n v="72500000"/>
    <n v="162966177"/>
    <n v="0"/>
    <x v="1"/>
  </r>
  <r>
    <s v="The Simpsons Movie"/>
    <d v="2007-07-25T00:00:00"/>
    <n v="87"/>
    <s v="Animation"/>
    <s v="David Silverman"/>
    <s v="Gracie Films"/>
    <s v="United States"/>
    <s v="English"/>
    <x v="0"/>
    <n v="72000000"/>
    <n v="527000000"/>
    <n v="0"/>
    <x v="1"/>
  </r>
  <r>
    <s v="Braveheart"/>
    <d v="1995-05-24T00:00:00"/>
    <n v="177"/>
    <s v="History"/>
    <s v="Mel Gibson"/>
    <s v="Icon Productions"/>
    <s v="United States"/>
    <s v="English"/>
    <x v="4"/>
    <n v="72000000"/>
    <n v="210409945"/>
    <n v="10"/>
    <x v="5"/>
  </r>
  <r>
    <s v="Jarhead"/>
    <d v="2006-01-13T00:00:00"/>
    <n v="125"/>
    <s v="War"/>
    <s v="Sam Mendes"/>
    <s v="Universal Pictures"/>
    <s v="United States"/>
    <s v="English"/>
    <x v="4"/>
    <n v="72000000"/>
    <n v="96889998"/>
    <n v="0"/>
    <x v="1"/>
  </r>
  <r>
    <s v="The Village"/>
    <d v="2004-08-20T00:00:00"/>
    <n v="108"/>
    <s v="Thriller"/>
    <s v="M. Night Shyamalan"/>
    <s v="Touchstone Pictures"/>
    <s v="United States"/>
    <s v="English"/>
    <x v="1"/>
    <n v="60000000"/>
    <n v="256697520"/>
    <n v="1"/>
    <x v="1"/>
  </r>
  <r>
    <s v="Shrek the Third"/>
    <d v="2007-05-18T00:00:00"/>
    <n v="93"/>
    <s v="Animation"/>
    <s v="Chris Miller"/>
    <s v="Dreamworks"/>
    <s v="United States"/>
    <s v="English"/>
    <x v="3"/>
    <n v="160000000"/>
    <n v="799000000"/>
    <n v="0"/>
    <x v="1"/>
  </r>
  <r>
    <s v="Shrek 2"/>
    <d v="2004-05-19T00:00:00"/>
    <n v="93"/>
    <s v="Animation"/>
    <s v="Andrew Adamson"/>
    <s v="Dreamworks"/>
    <s v="United States"/>
    <s v="English"/>
    <x v="3"/>
    <n v="150000000"/>
    <n v="919838758"/>
    <n v="2"/>
    <x v="1"/>
  </r>
  <r>
    <s v="The Abyss"/>
    <d v="1989-08-09T00:00:00"/>
    <n v="140"/>
    <s v="Science Fiction"/>
    <s v="James Cameron"/>
    <s v="Lightstorm Entertainment"/>
    <s v="United States"/>
    <s v="English"/>
    <x v="4"/>
    <n v="70000000"/>
    <n v="90000098"/>
    <n v="4"/>
    <x v="3"/>
  </r>
  <r>
    <s v="Star Trek: Insurrection"/>
    <d v="1998-12-11T00:00:00"/>
    <n v="103"/>
    <s v="Science Fiction"/>
    <s v="Jonathan Frakes"/>
    <s v="Paramount Pictures"/>
    <s v="United States"/>
    <s v="English"/>
    <x v="0"/>
    <n v="58000000"/>
    <n v="112587658"/>
    <n v="0"/>
    <x v="1"/>
  </r>
  <r>
    <s v="Who Framed Roger Rabbit?"/>
    <d v="1988-06-22T00:00:00"/>
    <n v="103"/>
    <s v="Comedy"/>
    <s v="Robert Zemeckis"/>
    <s v="Touchstone Pictures"/>
    <s v="United States"/>
    <s v="English"/>
    <x v="0"/>
    <n v="70000000"/>
    <n v="329800000"/>
    <n v="6"/>
    <x v="6"/>
  </r>
  <r>
    <s v="Sleepy Hollow"/>
    <d v="1999-11-19T00:00:00"/>
    <n v="105"/>
    <s v="Horror"/>
    <s v="Tim Burton"/>
    <s v="Mandalay Pictures"/>
    <s v="United States"/>
    <s v="English"/>
    <x v="4"/>
    <n v="100000000"/>
    <n v="206071502"/>
    <n v="3"/>
    <x v="3"/>
  </r>
  <r>
    <s v="xXx"/>
    <d v="2002-08-09T00:00:00"/>
    <n v="124"/>
    <s v="Action"/>
    <s v="Rob Cohen"/>
    <s v="Revolution Studios"/>
    <s v="United States"/>
    <s v="English"/>
    <x v="4"/>
    <n v="70000000"/>
    <n v="277448382"/>
    <n v="0"/>
    <x v="1"/>
  </r>
  <r>
    <s v="Die Hard 2"/>
    <d v="1990-07-04T00:00:00"/>
    <n v="124"/>
    <s v="Action"/>
    <s v="Renny Harlin"/>
    <s v="Silver Pictures"/>
    <s v="United States"/>
    <s v="English"/>
    <x v="4"/>
    <n v="70000000"/>
    <n v="240031094"/>
    <n v="0"/>
    <x v="1"/>
  </r>
  <r>
    <s v="The Long Kiss Goodnight"/>
    <d v="1996-11-29T00:00:00"/>
    <n v="120"/>
    <s v="Action"/>
    <s v="Renny Harlin"/>
    <s v="New Line Cinema"/>
    <s v="United States"/>
    <s v="English"/>
    <x v="5"/>
    <n v="65000000"/>
    <n v="89456761"/>
    <n v="0"/>
    <x v="1"/>
  </r>
  <r>
    <s v="Apollo 13"/>
    <d v="1995-06-30T00:00:00"/>
    <n v="140"/>
    <s v="History"/>
    <s v="Ron Howard"/>
    <s v="Imagine Entertainment"/>
    <s v="United States"/>
    <s v="English"/>
    <x v="0"/>
    <n v="52000000"/>
    <n v="355237933"/>
    <n v="9"/>
    <x v="4"/>
  </r>
  <r>
    <s v="Saving Private Ryan"/>
    <d v="1998-07-24T00:00:00"/>
    <n v="170"/>
    <s v="War"/>
    <s v="Steven Spielberg"/>
    <s v="Amblin Entertainment"/>
    <s v="United States"/>
    <s v="English"/>
    <x v="4"/>
    <n v="70000000"/>
    <n v="481840909"/>
    <n v="11"/>
    <x v="5"/>
  </r>
  <r>
    <s v="Fight Club"/>
    <d v="1999-10-15T00:00:00"/>
    <n v="139"/>
    <s v="Thriller"/>
    <s v="David Fincher"/>
    <s v="Fox 2000 Pictures"/>
    <s v="United States"/>
    <s v="English"/>
    <x v="5"/>
    <n v="63000000"/>
    <n v="100900000"/>
    <n v="1"/>
    <x v="1"/>
  </r>
  <r>
    <s v="The Matrix"/>
    <d v="1999-06-11T00:00:00"/>
    <n v="136"/>
    <s v="Science Fiction"/>
    <s v="Lilly (Andy) Wachowski"/>
    <s v="Village Roadshow Pictures"/>
    <s v="United States"/>
    <s v="English"/>
    <x v="4"/>
    <n v="65000000"/>
    <n v="463500000"/>
    <n v="4"/>
    <x v="6"/>
  </r>
  <r>
    <s v="Total Recall"/>
    <d v="1990-06-01T00:00:00"/>
    <n v="113"/>
    <s v="Science Fiction"/>
    <s v="Paul Verhoeven"/>
    <s v="Carolco Pictures"/>
    <s v="United States"/>
    <s v="English"/>
    <x v="5"/>
    <n v="60000000"/>
    <n v="261300000"/>
    <n v="2"/>
    <x v="3"/>
  </r>
  <r>
    <s v="Cliffhanger"/>
    <d v="1993-06-25T00:00:00"/>
    <n v="113"/>
    <s v="Action"/>
    <s v="Renny Harlin"/>
    <s v="Carolco Pictures"/>
    <s v="United States"/>
    <s v="English"/>
    <x v="4"/>
    <n v="65000000"/>
    <n v="255325036"/>
    <n v="3"/>
    <x v="1"/>
  </r>
  <r>
    <s v="Clear and Present Danger"/>
    <d v="1994-08-03T00:00:00"/>
    <n v="141"/>
    <s v="Thriller"/>
    <s v="Phillip Noyce"/>
    <s v="Paramount Pictures"/>
    <s v="United States"/>
    <s v="English"/>
    <x v="2"/>
    <n v="62000000"/>
    <n v="215887717"/>
    <n v="2"/>
    <x v="1"/>
  </r>
  <r>
    <s v="GoldenEye"/>
    <d v="1995-11-24T00:00:00"/>
    <n v="130"/>
    <s v="Thriller"/>
    <s v="Martin Campbell"/>
    <s v="Eon Productions"/>
    <s v="United Kingdom"/>
    <s v="English"/>
    <x v="2"/>
    <n v="58000000"/>
    <n v="352194034"/>
    <n v="0"/>
    <x v="1"/>
  </r>
  <r>
    <s v="The Black Dahlia"/>
    <d v="2006-09-15T00:00:00"/>
    <n v="122"/>
    <s v="Crime"/>
    <s v="Brian De Palma"/>
    <s v="Millennium Films"/>
    <s v="United States"/>
    <s v="English"/>
    <x v="4"/>
    <n v="50000000"/>
    <n v="49332692"/>
    <n v="1"/>
    <x v="1"/>
  </r>
  <r>
    <s v="The Truman Show"/>
    <d v="1998-06-05T00:00:00"/>
    <n v="103"/>
    <s v="Drama"/>
    <s v="Peter Weir"/>
    <s v="Scott Rudin Productions"/>
    <s v="United States"/>
    <s v="English"/>
    <x v="0"/>
    <n v="60000000"/>
    <n v="264118201"/>
    <n v="3"/>
    <x v="1"/>
  </r>
  <r>
    <s v="Event Horizon"/>
    <d v="1997-08-15T00:00:00"/>
    <n v="96"/>
    <s v="Science Fiction"/>
    <s v="Paul Anderson"/>
    <s v="Paramount Pictures"/>
    <s v="United States"/>
    <s v="English"/>
    <x v="5"/>
    <n v="60000000"/>
    <n v="47073851"/>
    <n v="0"/>
    <x v="1"/>
  </r>
  <r>
    <s v="The Bourne Identity"/>
    <d v="2002-06-14T00:00:00"/>
    <n v="118"/>
    <s v="Thriller"/>
    <s v="Doug Liman"/>
    <s v="The Kennedy Marshall Company"/>
    <s v="United States"/>
    <s v="English"/>
    <x v="1"/>
    <n v="60000000"/>
    <n v="214034224"/>
    <n v="0"/>
    <x v="1"/>
  </r>
  <r>
    <s v="Hellboy"/>
    <d v="2004-04-02T00:00:00"/>
    <n v="122"/>
    <s v="Action"/>
    <s v="Guillermo del Toro"/>
    <s v="Revolution Studios"/>
    <s v="United States"/>
    <s v="English"/>
    <x v="1"/>
    <n v="66000000"/>
    <n v="99318987"/>
    <n v="0"/>
    <x v="1"/>
  </r>
  <r>
    <s v="Starsky &amp; Hutch"/>
    <d v="2004-03-19T00:00:00"/>
    <n v="101"/>
    <s v="Comedy"/>
    <s v="Todd Phillips"/>
    <s v="Weed Road Pictures"/>
    <s v="United States"/>
    <s v="English"/>
    <x v="4"/>
    <n v="60000000"/>
    <n v="170268750"/>
    <n v="0"/>
    <x v="1"/>
  </r>
  <r>
    <s v="Intolerable Cruelty"/>
    <d v="2003-10-10T00:00:00"/>
    <n v="100"/>
    <s v="Comedy"/>
    <s v="Joel Coen"/>
    <s v="Imagine Entertainment"/>
    <s v="United States"/>
    <s v="English"/>
    <x v="1"/>
    <n v="60000000"/>
    <n v="120217409"/>
    <n v="0"/>
    <x v="1"/>
  </r>
  <r>
    <n v="300"/>
    <d v="2007-03-23T00:00:00"/>
    <n v="117"/>
    <s v="Adventure"/>
    <s v="Zack Snyder"/>
    <s v="Legendary Pictures"/>
    <s v="United States"/>
    <s v="English"/>
    <x v="4"/>
    <n v="65000000"/>
    <n v="456000000"/>
    <n v="0"/>
    <x v="1"/>
  </r>
  <r>
    <s v="Star Trek: Nemesis"/>
    <d v="2003-01-03T00:00:00"/>
    <n v="116"/>
    <s v="Science Fiction"/>
    <s v="Stuart Baird"/>
    <s v="Paramount Pictures"/>
    <s v="United States"/>
    <s v="English"/>
    <x v="1"/>
    <n v="60000000"/>
    <n v="67312826"/>
    <n v="0"/>
    <x v="1"/>
  </r>
  <r>
    <s v="Superman"/>
    <d v="1978-12-10T00:00:00"/>
    <n v="143"/>
    <s v="Adventure"/>
    <s v="Richard Donner"/>
    <s v="Dovemead"/>
    <s v="United States"/>
    <s v="English"/>
    <x v="0"/>
    <n v="55000000"/>
    <n v="300218018"/>
    <n v="3"/>
    <x v="1"/>
  </r>
  <r>
    <s v="Crimson Tide"/>
    <d v="1995-05-12T00:00:00"/>
    <n v="116"/>
    <s v="Thriller"/>
    <s v="Tony Scott"/>
    <s v="Hollywood Pictures"/>
    <s v="United States"/>
    <s v="English"/>
    <x v="4"/>
    <n v="53000000"/>
    <n v="157387195"/>
    <n v="3"/>
    <x v="1"/>
  </r>
  <r>
    <s v="Deja Vu"/>
    <d v="2006-11-22T00:00:00"/>
    <n v="126"/>
    <s v="Thriller"/>
    <s v="Tony Scott"/>
    <s v="Touchstone Pictures"/>
    <s v="United States"/>
    <s v="English"/>
    <x v="1"/>
    <n v="75000000"/>
    <n v="180557550"/>
    <n v="0"/>
    <x v="1"/>
  </r>
  <r>
    <s v="Man On Fire"/>
    <d v="2004-04-21T00:00:00"/>
    <n v="146"/>
    <s v="Thriller"/>
    <s v="Tony Scott"/>
    <s v="Regency Enterprises"/>
    <s v="United States"/>
    <s v="English"/>
    <x v="5"/>
    <n v="70000000"/>
    <n v="130293714"/>
    <n v="0"/>
    <x v="1"/>
  </r>
  <r>
    <s v="Enemy of the State"/>
    <d v="1998-12-26T00:00:00"/>
    <n v="132"/>
    <s v="Thriller"/>
    <s v="Tony Scott"/>
    <s v="Touchstone Pictures"/>
    <s v="United States"/>
    <s v="English"/>
    <x v="4"/>
    <n v="90000000"/>
    <n v="250649836"/>
    <n v="0"/>
    <x v="1"/>
  </r>
  <r>
    <s v="Kill Bill: Vol. 1"/>
    <d v="2003-10-17T00:00:00"/>
    <n v="111"/>
    <s v="Martial Arts"/>
    <s v="Quentin Tarantino"/>
    <s v="A Band Apart"/>
    <s v="United States"/>
    <s v="English"/>
    <x v="5"/>
    <n v="30000000"/>
    <n v="180900000"/>
    <n v="0"/>
    <x v="1"/>
  </r>
  <r>
    <s v="Alien 3"/>
    <d v="1992-05-22T00:00:00"/>
    <n v="115"/>
    <s v="Science Fiction"/>
    <s v="David Fincher"/>
    <s v="Brandywine Productions"/>
    <s v="United States"/>
    <s v="English"/>
    <x v="5"/>
    <n v="55000000"/>
    <n v="159800000"/>
    <n v="1"/>
    <x v="1"/>
  </r>
  <r>
    <s v="Shanghai Noon"/>
    <d v="2000-05-26T00:00:00"/>
    <n v="110"/>
    <s v="Martial Arts"/>
    <s v="Tom Dey"/>
    <s v="Touchstone Pictures"/>
    <s v="United States"/>
    <s v="English"/>
    <x v="2"/>
    <n v="55000000"/>
    <n v="99274467"/>
    <n v="0"/>
    <x v="1"/>
  </r>
  <r>
    <s v="Kill Bill: Vol. 2"/>
    <d v="2004-04-23T00:00:00"/>
    <n v="136"/>
    <s v="Martial Arts"/>
    <s v="Quentin Tarantino"/>
    <s v="A Band Apart"/>
    <s v="United States"/>
    <s v="English"/>
    <x v="5"/>
    <n v="30000000"/>
    <n v="152159461"/>
    <n v="0"/>
    <x v="1"/>
  </r>
  <r>
    <s v="Blade II"/>
    <d v="2002-03-22T00:00:00"/>
    <n v="116"/>
    <s v="Action"/>
    <s v="Guillermo del Toro"/>
    <s v="New Line Cinema"/>
    <s v="United States"/>
    <s v="English"/>
    <x v="5"/>
    <n v="50000000"/>
    <n v="155010032"/>
    <n v="0"/>
    <x v="1"/>
  </r>
  <r>
    <s v="Flags of our Fathers"/>
    <d v="2006-10-20T00:00:00"/>
    <n v="132"/>
    <s v="War"/>
    <s v="Clint Eastwood"/>
    <s v="Paramount Pictures"/>
    <s v="United States"/>
    <s v="English"/>
    <x v="4"/>
    <n v="55000000"/>
    <n v="65900249"/>
    <n v="2"/>
    <x v="1"/>
  </r>
  <r>
    <s v="Casino"/>
    <d v="1996-02-23T00:00:00"/>
    <n v="178"/>
    <s v="Crime"/>
    <s v="Martin Scorsese"/>
    <s v="Universal Pictures"/>
    <s v="United States"/>
    <s v="English"/>
    <x v="5"/>
    <n v="50000000"/>
    <n v="116112375"/>
    <n v="1"/>
    <x v="1"/>
  </r>
  <r>
    <s v="Robin Hood: Prince of Thieves"/>
    <d v="1991-06-14T00:00:00"/>
    <n v="155"/>
    <s v="Adventure"/>
    <s v="Kevin Reynolds"/>
    <s v="Morgan Creek Productions"/>
    <s v="United States"/>
    <s v="English"/>
    <x v="0"/>
    <n v="48000000"/>
    <n v="390493908"/>
    <n v="1"/>
    <x v="1"/>
  </r>
  <r>
    <s v="Shrek"/>
    <d v="2001-05-18T00:00:00"/>
    <n v="90"/>
    <s v="Animation"/>
    <s v="Andrew Adamson"/>
    <s v="Pacific Data Images"/>
    <s v="United States"/>
    <s v="English"/>
    <x v="3"/>
    <n v="60000000"/>
    <n v="484409218"/>
    <n v="2"/>
    <x v="3"/>
  </r>
  <r>
    <s v="Shanghai Knights"/>
    <d v="2003-02-07T00:00:00"/>
    <n v="114"/>
    <s v="Martial Arts"/>
    <s v="David Dobkin"/>
    <s v="Touchstone Pictures"/>
    <s v="United States"/>
    <s v="English"/>
    <x v="1"/>
    <n v="50000000"/>
    <n v="88323487"/>
    <n v="0"/>
    <x v="1"/>
  </r>
  <r>
    <s v="Indiana Jones and the Last Crusade"/>
    <d v="1989-05-24T00:00:00"/>
    <n v="127"/>
    <s v="Adventure"/>
    <s v="Steven Spielberg"/>
    <s v="Lucasfilm"/>
    <s v="United States"/>
    <s v="English"/>
    <x v="0"/>
    <n v="48000000"/>
    <n v="474200000"/>
    <n v="3"/>
    <x v="3"/>
  </r>
  <r>
    <s v="Star Trek: First Contact"/>
    <d v="1996-11-22T00:00:00"/>
    <n v="111"/>
    <s v="Science Fiction"/>
    <s v="Jonathan Frakes"/>
    <s v="Paramount Pictures"/>
    <s v="United States"/>
    <s v="English"/>
    <x v="2"/>
    <n v="45000000"/>
    <n v="146027888"/>
    <n v="1"/>
    <x v="1"/>
  </r>
  <r>
    <s v="Blade"/>
    <d v="1998-08-21T00:00:00"/>
    <n v="120"/>
    <s v="Fantasy"/>
    <s v="Stephen Norrington"/>
    <s v="New Line Cinema"/>
    <s v="United States"/>
    <s v="English"/>
    <x v="5"/>
    <n v="40000000"/>
    <n v="131183530"/>
    <n v="0"/>
    <x v="1"/>
  </r>
  <r>
    <s v="Patriot Games"/>
    <d v="1992-06-05T00:00:00"/>
    <n v="117"/>
    <s v="Thriller"/>
    <s v="Phillip Noyce"/>
    <s v="Paramount Pictures"/>
    <s v="United States"/>
    <s v="English"/>
    <x v="4"/>
    <n v="45000000"/>
    <n v="178051587"/>
    <n v="0"/>
    <x v="1"/>
  </r>
  <r>
    <s v="The Fugitive"/>
    <d v="1993-08-06T00:00:00"/>
    <n v="130"/>
    <s v="Thriller"/>
    <s v="Andrew Davis"/>
    <s v="Warner Bros. Pictures"/>
    <s v="United States"/>
    <s v="English"/>
    <x v="2"/>
    <n v="44000000"/>
    <n v="368875760"/>
    <n v="7"/>
    <x v="3"/>
  </r>
  <r>
    <s v="The Prestige"/>
    <d v="2006-10-20T00:00:00"/>
    <n v="130"/>
    <s v="Mystery"/>
    <s v="Christopher Nolan"/>
    <s v="Touchstone Pictures"/>
    <s v="United States"/>
    <s v="English"/>
    <x v="1"/>
    <n v="40000000"/>
    <n v="109700000"/>
    <n v="2"/>
    <x v="1"/>
  </r>
  <r>
    <s v="The Last of the Mohicans"/>
    <d v="1992-09-25T00:00:00"/>
    <n v="112"/>
    <s v="Adventure"/>
    <s v="Michael Mann"/>
    <s v="Morgan Creek Productions"/>
    <s v="United States"/>
    <s v="English"/>
    <x v="2"/>
    <n v="40000000"/>
    <n v="75505856"/>
    <n v="1"/>
    <x v="3"/>
  </r>
  <r>
    <s v="Apocalypto"/>
    <d v="2006-12-08T00:00:00"/>
    <n v="138"/>
    <s v="Adventure"/>
    <s v="Mel Gibson"/>
    <s v="Touchstone Pictures"/>
    <s v="United States"/>
    <s v="Mayan"/>
    <x v="5"/>
    <n v="40000000"/>
    <n v="120600000"/>
    <n v="3"/>
    <x v="1"/>
  </r>
  <r>
    <s v="Wedding Crashers"/>
    <d v="2005-07-15T00:00:00"/>
    <n v="119"/>
    <s v="Comedy"/>
    <s v="David Dobkin"/>
    <s v="Tapestry Films"/>
    <s v="United States"/>
    <s v="English"/>
    <x v="4"/>
    <n v="40000000"/>
    <n v="285176741"/>
    <n v="0"/>
    <x v="1"/>
  </r>
  <r>
    <s v="Back to the Future Part III"/>
    <d v="1990-05-25T00:00:00"/>
    <n v="118"/>
    <s v="Science Fiction"/>
    <s v="Robert Zemeckis"/>
    <s v="Amblin Entertainment"/>
    <s v="United States"/>
    <s v="English"/>
    <x v="0"/>
    <n v="40000000"/>
    <n v="244500000"/>
    <n v="0"/>
    <x v="1"/>
  </r>
  <r>
    <s v="Back to the Future Part II"/>
    <d v="1989-11-22T00:00:00"/>
    <n v="108"/>
    <s v="Science Fiction"/>
    <s v="Robert Zemeckis"/>
    <s v="Amblin Entertainment"/>
    <s v="United States"/>
    <s v="English"/>
    <x v="0"/>
    <n v="40000000"/>
    <n v="331900000"/>
    <n v="1"/>
    <x v="1"/>
  </r>
  <r>
    <s v="Licence to Kill"/>
    <d v="1989-06-13T00:00:00"/>
    <n v="133"/>
    <s v="Thriller"/>
    <s v="John Glen"/>
    <s v="Eon Productions"/>
    <s v="United Kingdom"/>
    <s v="English"/>
    <x v="4"/>
    <n v="32000000"/>
    <n v="156000000"/>
    <n v="0"/>
    <x v="1"/>
  </r>
  <r>
    <s v="The Living Daylights"/>
    <d v="1987-06-27T00:00:00"/>
    <n v="131"/>
    <s v="Thriller"/>
    <s v="John Glen"/>
    <s v="Eon Productions"/>
    <s v="United Kingdom"/>
    <s v="English"/>
    <x v="0"/>
    <n v="40000000"/>
    <n v="191200000"/>
    <n v="0"/>
    <x v="1"/>
  </r>
  <r>
    <s v="Sin City"/>
    <d v="2005-04-01T00:00:00"/>
    <n v="124"/>
    <s v="Crime"/>
    <s v="Frank Miller"/>
    <s v="Dimension Films"/>
    <s v="United States"/>
    <s v="English"/>
    <x v="5"/>
    <n v="40000000"/>
    <n v="158800000"/>
    <n v="0"/>
    <x v="1"/>
  </r>
  <r>
    <s v="Serenity"/>
    <d v="2005-10-07T00:00:00"/>
    <n v="119"/>
    <s v="Science Fiction"/>
    <s v="Joss Whedon"/>
    <s v="Universal Pictures"/>
    <s v="United States"/>
    <s v="English"/>
    <x v="4"/>
    <n v="39000000"/>
    <n v="38869464"/>
    <n v="0"/>
    <x v="1"/>
  </r>
  <r>
    <s v="Star Trek: Generations"/>
    <d v="1994-11-18T00:00:00"/>
    <n v="118"/>
    <s v="Science Fiction"/>
    <s v="David Carson"/>
    <s v="Paramount Pictures"/>
    <s v="United States"/>
    <s v="English"/>
    <x v="0"/>
    <n v="35000000"/>
    <n v="118071125"/>
    <n v="0"/>
    <x v="1"/>
  </r>
  <r>
    <s v="Never Say Never Again"/>
    <d v="1983-10-07T00:00:00"/>
    <n v="134"/>
    <s v="Thriller"/>
    <s v="Irvin Kershner"/>
    <s v="Taliafilm"/>
    <s v="United States"/>
    <s v="English"/>
    <x v="0"/>
    <n v="36000000"/>
    <n v="160000000"/>
    <n v="0"/>
    <x v="1"/>
  </r>
  <r>
    <s v="Star Trek: The Motion Picture"/>
    <d v="1979-12-07T00:00:00"/>
    <n v="132"/>
    <s v="Science Fiction"/>
    <s v="Robert Wise"/>
    <s v="Paramount Pictures"/>
    <s v="United States"/>
    <s v="English"/>
    <x v="3"/>
    <n v="46000000"/>
    <n v="139000000"/>
    <n v="3"/>
    <x v="1"/>
  </r>
  <r>
    <s v="Rush Hour"/>
    <d v="1998-12-04T00:00:00"/>
    <n v="97"/>
    <s v="Action"/>
    <s v="Brett Ratner"/>
    <s v="Roger Birnbaum Productions"/>
    <s v="United States"/>
    <s v="English"/>
    <x v="4"/>
    <n v="33000000"/>
    <n v="244386864"/>
    <n v="0"/>
    <x v="1"/>
  </r>
  <r>
    <s v="Lethal Weapon 3"/>
    <d v="1992-08-14T00:00:00"/>
    <n v="118"/>
    <s v="Action"/>
    <s v="Richard Donner"/>
    <s v="Silver Pictures"/>
    <s v="United States"/>
    <s v="English"/>
    <x v="4"/>
    <n v="35000000"/>
    <n v="321731527"/>
    <n v="0"/>
    <x v="1"/>
  </r>
  <r>
    <s v="Star Wars: Episode VI - Return of the Jedi"/>
    <d v="1983-05-25T00:00:00"/>
    <n v="132"/>
    <s v="Science Fiction"/>
    <s v="Richard Marquand"/>
    <s v="Lucasfilm"/>
    <s v="United States"/>
    <s v="English"/>
    <x v="3"/>
    <n v="42700000"/>
    <n v="475100000"/>
    <n v="4"/>
    <x v="1"/>
  </r>
  <r>
    <s v="A History of Violence"/>
    <d v="2005-09-23T00:00:00"/>
    <n v="96"/>
    <s v="Drama"/>
    <s v="David Cronenberg"/>
    <s v="New Line Cinema"/>
    <s v="United States"/>
    <s v="English"/>
    <x v="5"/>
    <n v="32000000"/>
    <n v="60740827"/>
    <n v="2"/>
    <x v="1"/>
  </r>
  <r>
    <s v="Moonraker"/>
    <d v="1979-06-29T00:00:00"/>
    <n v="126"/>
    <s v="Thriller"/>
    <s v="Lewis Gilbert"/>
    <s v="Eon Productions"/>
    <s v="United Kingdom"/>
    <s v="English"/>
    <x v="0"/>
    <n v="34000000"/>
    <n v="210300000"/>
    <n v="1"/>
    <x v="1"/>
  </r>
  <r>
    <s v="Get Shorty"/>
    <d v="1995-10-20T00:00:00"/>
    <n v="105"/>
    <s v="Crime"/>
    <s v="Barry Sonnenfeld"/>
    <s v="Jersey Films"/>
    <s v="United States"/>
    <s v="English"/>
    <x v="4"/>
    <n v="30250000"/>
    <n v="115101622"/>
    <n v="0"/>
    <x v="1"/>
  </r>
  <r>
    <s v="The Assassination of Jesse James by the Coward Robert Ford"/>
    <d v="2007-09-21T00:00:00"/>
    <n v="159"/>
    <s v="Western"/>
    <s v="Andrew Dominik"/>
    <s v="Virtual Studios"/>
    <s v="United States"/>
    <s v="English"/>
    <x v="4"/>
    <n v="30000000"/>
    <n v="15000000"/>
    <n v="2"/>
    <x v="1"/>
  </r>
  <r>
    <s v="Million Dollar Baby"/>
    <d v="2005-01-14T00:00:00"/>
    <n v="132"/>
    <s v="Sport"/>
    <s v="Clint Eastwood"/>
    <s v="Lakeshore Entertainment"/>
    <s v="United States"/>
    <s v="English"/>
    <x v="1"/>
    <n v="30000000"/>
    <n v="216800000"/>
    <n v="7"/>
    <x v="6"/>
  </r>
  <r>
    <s v="Seven"/>
    <d v="1995-09-22T00:00:00"/>
    <n v="127"/>
    <s v="Thriller"/>
    <s v="David Fincher"/>
    <s v="New Line Cinema"/>
    <s v="United States"/>
    <s v="English"/>
    <x v="5"/>
    <n v="33000000"/>
    <n v="327300000"/>
    <n v="1"/>
    <x v="1"/>
  </r>
  <r>
    <s v="The Hunt For Red October"/>
    <d v="1990-03-02T00:00:00"/>
    <n v="134"/>
    <s v="Thriller"/>
    <s v="John McTiernan"/>
    <s v="Mace Neufeld Productions"/>
    <s v="United States"/>
    <s v="English"/>
    <x v="0"/>
    <n v="30000000"/>
    <n v="200512643"/>
    <n v="3"/>
    <x v="3"/>
  </r>
  <r>
    <s v="Ghostbusters"/>
    <d v="1984-06-07T00:00:00"/>
    <n v="107"/>
    <s v="Comedy"/>
    <s v="Ivan Reitman"/>
    <s v="Black Rhino"/>
    <s v="United States"/>
    <s v="English"/>
    <x v="0"/>
    <n v="30000000"/>
    <n v="295200000"/>
    <n v="2"/>
    <x v="1"/>
  </r>
  <r>
    <s v="Star Trek V: The Final Frontier"/>
    <d v="1989-06-09T00:00:00"/>
    <n v="106"/>
    <s v="Science Fiction"/>
    <s v="William Shatner"/>
    <s v="Paramount Pictures"/>
    <s v="United States"/>
    <s v="English"/>
    <x v="0"/>
    <n v="33000000"/>
    <n v="63000000"/>
    <n v="0"/>
    <x v="1"/>
  </r>
  <r>
    <s v="Indiana Jones and the Temple of Doom"/>
    <d v="1984-05-23T00:00:00"/>
    <n v="118"/>
    <s v="Adventure"/>
    <s v="Steven Spielberg"/>
    <s v="Lucasfilm"/>
    <s v="United States"/>
    <s v="English"/>
    <x v="2"/>
    <n v="28170000"/>
    <n v="333107271"/>
    <n v="2"/>
    <x v="3"/>
  </r>
  <r>
    <s v="Blade Runner"/>
    <d v="1982-06-25T00:00:00"/>
    <n v="116"/>
    <s v="Science Fiction"/>
    <s v="Ridley Scott"/>
    <s v="The Ladd Company"/>
    <s v="United States"/>
    <s v="English"/>
    <x v="4"/>
    <n v="28000000"/>
    <n v="33800000"/>
    <n v="2"/>
    <x v="1"/>
  </r>
  <r>
    <s v="Die Hard"/>
    <d v="1988-07-15T00:00:00"/>
    <n v="132"/>
    <s v="Action"/>
    <s v="John McTiernan"/>
    <s v="Silver Pictures"/>
    <s v="United States"/>
    <s v="English"/>
    <x v="4"/>
    <n v="28000000"/>
    <n v="140700000"/>
    <n v="4"/>
    <x v="1"/>
  </r>
  <r>
    <s v="For Your Eyes Only"/>
    <d v="1981-06-24T00:00:00"/>
    <n v="127"/>
    <s v="Thriller"/>
    <s v="John Glen"/>
    <s v="Eon Productions"/>
    <s v="United Kingdom"/>
    <s v="English"/>
    <x v="0"/>
    <n v="28000000"/>
    <n v="194900000"/>
    <n v="1"/>
    <x v="1"/>
  </r>
  <r>
    <s v="Octopussy"/>
    <d v="1983-06-06T00:00:00"/>
    <n v="131"/>
    <s v="Thriller"/>
    <s v="John Glen"/>
    <s v="Eon Productions"/>
    <s v="United States"/>
    <s v="English"/>
    <x v="0"/>
    <n v="27500000"/>
    <n v="183700000"/>
    <n v="0"/>
    <x v="1"/>
  </r>
  <r>
    <s v="Star Trek VI: The Undiscovered Country"/>
    <d v="1991-12-06T00:00:00"/>
    <n v="113"/>
    <s v="Science Fiction"/>
    <s v="Nicholas Meyer"/>
    <s v="Paramount Pictures"/>
    <s v="United States"/>
    <s v="English"/>
    <x v="0"/>
    <n v="27000000"/>
    <n v="96888996"/>
    <n v="2"/>
    <x v="1"/>
  </r>
  <r>
    <s v="The Running Man"/>
    <d v="1987-11-13T00:00:00"/>
    <n v="101"/>
    <s v="Science Fiction"/>
    <s v="Paul Michael Glaser"/>
    <s v="Republic Pictures"/>
    <s v="United States"/>
    <s v="English"/>
    <x v="5"/>
    <n v="27000000"/>
    <n v="38122105"/>
    <n v="0"/>
    <x v="1"/>
  </r>
  <r>
    <s v="Open Range"/>
    <d v="2003-08-15T00:00:00"/>
    <n v="139"/>
    <s v="Western"/>
    <s v="Kevin Costner"/>
    <s v="Touchstone Pictures"/>
    <s v="United States"/>
    <s v="English"/>
    <x v="1"/>
    <n v="22000000"/>
    <n v="68296293"/>
    <n v="0"/>
    <x v="1"/>
  </r>
  <r>
    <s v="Kindergarten Cop"/>
    <d v="1991-02-01T00:00:00"/>
    <n v="111"/>
    <s v="Comedy"/>
    <s v="Ivan Reitman"/>
    <s v="Imagine Entertainment"/>
    <s v="United States"/>
    <s v="English"/>
    <x v="4"/>
    <n v="15000000"/>
    <n v="201957688"/>
    <n v="0"/>
    <x v="1"/>
  </r>
  <r>
    <s v="O Brother, Where Art Thou?"/>
    <d v="2000-09-15T00:00:00"/>
    <n v="107"/>
    <s v="Comedy"/>
    <s v="Joel Coen"/>
    <s v="Touchstone Pictures"/>
    <s v="United States"/>
    <s v="English"/>
    <x v="2"/>
    <n v="26000000"/>
    <n v="71900000"/>
    <n v="2"/>
    <x v="1"/>
  </r>
  <r>
    <s v="Goodfellas"/>
    <d v="1990-09-19T00:00:00"/>
    <n v="146"/>
    <s v="Crime"/>
    <s v="Martin Scorsese"/>
    <s v="Warner Bros. Pictures"/>
    <s v="United States"/>
    <s v="English"/>
    <x v="5"/>
    <n v="25000000"/>
    <n v="46800000"/>
    <n v="6"/>
    <x v="3"/>
  </r>
  <r>
    <s v="The Passion of the Christ"/>
    <d v="2004-03-26T00:00:00"/>
    <n v="126"/>
    <s v="Drama"/>
    <s v="Mel Gibson"/>
    <s v="Icon Productions"/>
    <s v="United States"/>
    <s v="Aramaic"/>
    <x v="5"/>
    <n v="30000000"/>
    <n v="611900000"/>
    <n v="3"/>
    <x v="1"/>
  </r>
  <r>
    <s v="The Untouchables"/>
    <d v="1987-06-03T00:00:00"/>
    <n v="119"/>
    <s v="Crime"/>
    <s v="Brian De Palma"/>
    <s v="Paramount Pictures"/>
    <s v="United States"/>
    <s v="English"/>
    <x v="4"/>
    <n v="25000000"/>
    <n v="106240936"/>
    <n v="4"/>
    <x v="3"/>
  </r>
  <r>
    <s v="Schindler's List"/>
    <d v="1993-12-15T00:00:00"/>
    <n v="197"/>
    <s v="History"/>
    <s v="Steven Spielberg"/>
    <s v="Amblin Entertainment"/>
    <s v="United States"/>
    <s v="English"/>
    <x v="4"/>
    <n v="22000000"/>
    <n v="321200000"/>
    <n v="12"/>
    <x v="8"/>
  </r>
  <r>
    <s v="Anchorman: The Legend of Ron Burgundy"/>
    <d v="2004-09-10T00:00:00"/>
    <n v="95"/>
    <s v="Comedy"/>
    <s v="Adam McKay"/>
    <s v="Apatow Productions"/>
    <s v="United States"/>
    <s v="English"/>
    <x v="1"/>
    <n v="26000000"/>
    <n v="90600000"/>
    <n v="0"/>
    <x v="1"/>
  </r>
  <r>
    <s v="Scarface"/>
    <d v="1983-12-09T00:00:00"/>
    <n v="170"/>
    <s v="Crime"/>
    <s v="Brian De Palma"/>
    <s v="Universal Pictures"/>
    <s v="United States"/>
    <s v="English"/>
    <x v="5"/>
    <n v="25000000"/>
    <n v="65900000"/>
    <n v="0"/>
    <x v="1"/>
  </r>
  <r>
    <s v="Star Trek IV: The Voyage Home"/>
    <d v="1986-11-26T00:00:00"/>
    <n v="122"/>
    <s v="Science Fiction"/>
    <s v="Leonard Nimoy"/>
    <s v="Paramount Pictures"/>
    <s v="United States"/>
    <s v="English"/>
    <x v="0"/>
    <n v="21000000"/>
    <n v="133000000"/>
    <n v="4"/>
    <x v="1"/>
  </r>
  <r>
    <s v="King Kong"/>
    <d v="1976-12-17T00:00:00"/>
    <n v="134"/>
    <s v="Adventure"/>
    <s v="John Guillermin"/>
    <s v="Dino De Laurentiis Corporation"/>
    <s v="United States"/>
    <s v="English"/>
    <x v="0"/>
    <n v="24000000"/>
    <n v="90614445"/>
    <n v="2"/>
    <x v="1"/>
  </r>
  <r>
    <s v="Star Wars: Episode V - The Empire Strikes Back"/>
    <d v="1980-05-21T00:00:00"/>
    <n v="124"/>
    <s v="Science Fiction"/>
    <s v="Irvin Kershner"/>
    <s v="Lucasfilm"/>
    <s v="United States"/>
    <s v="English"/>
    <x v="3"/>
    <n v="33000000"/>
    <n v="538400000"/>
    <n v="4"/>
    <x v="4"/>
  </r>
  <r>
    <s v="Gandhi"/>
    <d v="1982-12-02T00:00:00"/>
    <n v="188"/>
    <s v="Biography"/>
    <s v="Richard Attenborough"/>
    <s v="Goldcrest Films"/>
    <s v="United Kingdom"/>
    <s v="English"/>
    <x v="0"/>
    <n v="22000000"/>
    <n v="52767889"/>
    <n v="11"/>
    <x v="9"/>
  </r>
  <r>
    <s v="Equilibrium"/>
    <d v="2002-12-06T00:00:00"/>
    <n v="107"/>
    <s v="Science Fiction"/>
    <s v="Kurt Wimmer"/>
    <s v="Dimension Films"/>
    <s v="United States"/>
    <s v="English"/>
    <x v="4"/>
    <n v="20000000"/>
    <n v="5345000"/>
    <n v="0"/>
    <x v="1"/>
  </r>
  <r>
    <s v="From Dusk Till Dawn"/>
    <d v="1996-01-19T00:00:00"/>
    <n v="108"/>
    <s v="Horror"/>
    <s v="Robert Rodriguez"/>
    <s v="Dimension Films"/>
    <s v="United States"/>
    <s v="English"/>
    <x v="5"/>
    <n v="20000000"/>
    <n v="25728961"/>
    <n v="0"/>
    <x v="1"/>
  </r>
  <r>
    <s v="Raiders of the Lost Ark"/>
    <d v="1981-06-12T00:00:00"/>
    <n v="115"/>
    <s v="Adventure"/>
    <s v="Steven Spielberg"/>
    <s v="Lucasfilm"/>
    <s v="United States"/>
    <s v="English"/>
    <x v="0"/>
    <n v="18000000"/>
    <n v="389900000"/>
    <n v="9"/>
    <x v="5"/>
  </r>
  <r>
    <s v="Back to the Future"/>
    <d v="1985-07-03T00:00:00"/>
    <n v="116"/>
    <s v="Science Fiction"/>
    <s v="Robert Zemeckis"/>
    <s v="Amblin Entertainment"/>
    <s v="United States"/>
    <s v="English"/>
    <x v="0"/>
    <n v="19000000"/>
    <n v="392000000"/>
    <n v="4"/>
    <x v="3"/>
  </r>
  <r>
    <s v="Dances with Wolves"/>
    <d v="1990-10-19T00:00:00"/>
    <n v="180"/>
    <s v="Western"/>
    <s v="Kevin Costner"/>
    <s v="Tig Productions"/>
    <s v="United States"/>
    <s v="English"/>
    <x v="4"/>
    <n v="2000000"/>
    <n v="424208848"/>
    <n v="12"/>
    <x v="8"/>
  </r>
  <r>
    <s v="Star Trek III: The Search For Spock"/>
    <d v="1984-06-01T00:00:00"/>
    <n v="105"/>
    <s v="Science Fiction"/>
    <s v="Leonard Nimoy"/>
    <s v="Paramount Pictures"/>
    <s v="United States"/>
    <s v="English"/>
    <x v="0"/>
    <n v="16000000"/>
    <n v="87000000"/>
    <n v="0"/>
    <x v="1"/>
  </r>
  <r>
    <s v="Borat: Cultural Learnings of America for Make Benefit Glorious Nation of Kazakhstan"/>
    <d v="2006-11-02T00:00:00"/>
    <n v="84"/>
    <s v="Comedy"/>
    <s v="Larry Charles"/>
    <s v="Dune Entertainment"/>
    <s v="United Kingdom"/>
    <s v="English"/>
    <x v="4"/>
    <n v="18000000"/>
    <n v="261600000"/>
    <n v="1"/>
    <x v="1"/>
  </r>
  <r>
    <s v="Raging Bull"/>
    <d v="1980-11-14T00:00:00"/>
    <n v="129"/>
    <s v="Sport"/>
    <s v="Martin Scorsese"/>
    <s v="United Artists"/>
    <s v="United States"/>
    <s v="English"/>
    <x v="5"/>
    <n v="18000000"/>
    <n v="23400000"/>
    <n v="8"/>
    <x v="4"/>
  </r>
  <r>
    <s v="Aliens"/>
    <d v="1986-07-18T00:00:00"/>
    <n v="137"/>
    <s v="Science Fiction"/>
    <s v="James Cameron"/>
    <s v="Brandywine Productions"/>
    <s v="United States"/>
    <s v="English"/>
    <x v="5"/>
    <n v="18000000"/>
    <n v="183300000"/>
    <n v="7"/>
    <x v="4"/>
  </r>
  <r>
    <s v="Hero"/>
    <d v="2002-10-24T00:00:00"/>
    <n v="99"/>
    <s v="Martial Arts"/>
    <s v="Zhang Yimou"/>
    <s v="Beijing New Picture Film Co."/>
    <s v="China"/>
    <s v="Mandarin"/>
    <x v="1"/>
    <n v="31000000"/>
    <n v="177394432"/>
    <n v="1"/>
    <x v="1"/>
  </r>
  <r>
    <s v="Hot Fuzz"/>
    <d v="2007-02-14T00:00:00"/>
    <n v="121"/>
    <s v="Comedy"/>
    <s v="Edgar Wright"/>
    <s v="Big Talk Productions"/>
    <s v="United Kingdom"/>
    <s v="English"/>
    <x v="4"/>
    <n v="12000000"/>
    <n v="80700000"/>
    <n v="0"/>
    <x v="1"/>
  </r>
  <r>
    <s v="Leon"/>
    <d v="1994-09-14T00:00:00"/>
    <n v="110"/>
    <s v="Thriller"/>
    <s v="Luc Besson"/>
    <s v="Gaumont"/>
    <s v="France"/>
    <s v="English"/>
    <x v="5"/>
    <n v="16000000"/>
    <n v="45284974"/>
    <n v="0"/>
    <x v="1"/>
  </r>
  <r>
    <s v="High Plains Drifter"/>
    <d v="1973-08-22T00:00:00"/>
    <n v="105"/>
    <s v="Western"/>
    <s v="Clint Eastwood"/>
    <s v="The Malpaso Company"/>
    <s v="United States"/>
    <s v="English"/>
    <x v="5"/>
    <n v="5500000"/>
    <n v="15700000"/>
    <n v="0"/>
    <x v="1"/>
  </r>
  <r>
    <s v="Collateral"/>
    <d v="2004-08-06T00:00:00"/>
    <n v="120"/>
    <s v="Thriller"/>
    <s v="Michael Mann"/>
    <s v="Paramount Pictures"/>
    <s v="United States"/>
    <s v="English"/>
    <x v="4"/>
    <n v="65000000"/>
    <n v="217800000"/>
    <n v="2"/>
    <x v="1"/>
  </r>
  <r>
    <s v="American Beauty"/>
    <d v="1999-09-08T00:00:00"/>
    <n v="122"/>
    <s v="Drama"/>
    <s v="Sam Mendes"/>
    <s v="Jinks/Cohen Company"/>
    <s v="United States"/>
    <s v="English"/>
    <x v="5"/>
    <n v="15000000"/>
    <n v="356296601"/>
    <n v="8"/>
    <x v="5"/>
  </r>
  <r>
    <s v="Lethal Weapon"/>
    <d v="1987-03-06T00:00:00"/>
    <n v="110"/>
    <s v="Action"/>
    <s v="Richard Donner"/>
    <s v="Silver Pictures"/>
    <s v="United States"/>
    <s v="English"/>
    <x v="5"/>
    <n v="15000000"/>
    <n v="120207127"/>
    <n v="1"/>
    <x v="1"/>
  </r>
  <r>
    <s v="Lethal Weapon 2"/>
    <d v="1989-07-07T00:00:00"/>
    <n v="114"/>
    <s v="Action"/>
    <s v="Richard Donner"/>
    <s v="Silver Pictures"/>
    <s v="United States"/>
    <s v="English"/>
    <x v="4"/>
    <n v="25000000"/>
    <n v="227853986"/>
    <n v="1"/>
    <x v="1"/>
  </r>
  <r>
    <s v="Crouching Tiger, Hidden Dragon"/>
    <d v="2000-07-06T00:00:00"/>
    <n v="120"/>
    <s v="Martial Arts"/>
    <s v="Ang Lee"/>
    <s v="EDKO Films"/>
    <s v="China"/>
    <s v="Mandarin"/>
    <x v="2"/>
    <n v="17000000"/>
    <n v="213525736"/>
    <n v="10"/>
    <x v="6"/>
  </r>
  <r>
    <s v="Brokeback Mountain"/>
    <d v="2005-12-09T00:00:00"/>
    <n v="134"/>
    <s v="Drama"/>
    <s v="Ang Lee"/>
    <s v="River Road Entertainment"/>
    <s v="United States"/>
    <s v="English"/>
    <x v="4"/>
    <n v="14000000"/>
    <n v="178000000"/>
    <n v="8"/>
    <x v="0"/>
  </r>
  <r>
    <s v="Hulk"/>
    <d v="2003-06-20T00:00:00"/>
    <n v="138"/>
    <s v="Action"/>
    <s v="Ang Lee"/>
    <s v="Universal Pictures"/>
    <s v="United States"/>
    <s v="English"/>
    <x v="1"/>
    <n v="137000000"/>
    <n v="245300000"/>
    <n v="0"/>
    <x v="1"/>
  </r>
  <r>
    <s v="Sense and Sensibility"/>
    <d v="1995-12-13T00:00:00"/>
    <n v="136"/>
    <s v="Romance"/>
    <s v="Ang Lee"/>
    <s v="Columbia Pictures"/>
    <s v="United Kingdom"/>
    <s v="English"/>
    <x v="3"/>
    <n v="16000000"/>
    <n v="134993774"/>
    <n v="7"/>
    <x v="3"/>
  </r>
  <r>
    <s v="Ride with the Devil"/>
    <d v="1999-11-26T00:00:00"/>
    <n v="138"/>
    <s v="Western"/>
    <s v="Ang Lee"/>
    <s v="Universal Pictures"/>
    <s v="United States"/>
    <s v="English"/>
    <x v="4"/>
    <n v="38000000"/>
    <n v="635096"/>
    <n v="0"/>
    <x v="1"/>
  </r>
  <r>
    <s v="Twins"/>
    <d v="1988-12-09T00:00:00"/>
    <n v="105"/>
    <s v="Comedy"/>
    <s v="Ivan Reitman"/>
    <s v="Universal Pictures"/>
    <s v="United States"/>
    <s v="English"/>
    <x v="0"/>
    <n v="18000000"/>
    <n v="216614388"/>
    <n v="0"/>
    <x v="1"/>
  </r>
  <r>
    <s v="28 Days Later"/>
    <d v="2002-11-01T00:00:00"/>
    <n v="113"/>
    <s v="Horror"/>
    <s v="Danny Boyle"/>
    <s v="British Film Council"/>
    <s v="United Kingdom"/>
    <s v="English"/>
    <x v="5"/>
    <n v="8000000"/>
    <n v="82719885"/>
    <n v="0"/>
    <x v="1"/>
  </r>
  <r>
    <s v="The Beach"/>
    <d v="2000-02-11T00:00:00"/>
    <n v="115"/>
    <s v="Drama"/>
    <s v="Danny Boyle"/>
    <s v="20th Century Fox"/>
    <s v="United Kingdom"/>
    <s v="English"/>
    <x v="4"/>
    <n v="50000000"/>
    <n v="144000000"/>
    <n v="0"/>
    <x v="1"/>
  </r>
  <r>
    <s v="Trainspotting"/>
    <d v="1996-02-23T00:00:00"/>
    <n v="93"/>
    <s v="Drama"/>
    <s v="Danny Boyle"/>
    <s v="Channel Four Films"/>
    <s v="United Kingdom"/>
    <s v="English"/>
    <x v="5"/>
    <n v="3100000"/>
    <n v="72000000"/>
    <n v="1"/>
    <x v="1"/>
  </r>
  <r>
    <s v="The Spy Who Loved Me"/>
    <d v="1977-07-07T00:00:00"/>
    <n v="125"/>
    <s v="Thriller"/>
    <s v="Lewis Gilbert"/>
    <s v="Eon Productions"/>
    <s v="United Kingdom"/>
    <s v="English"/>
    <x v="0"/>
    <n v="14000000"/>
    <n v="185400000"/>
    <n v="3"/>
    <x v="1"/>
  </r>
  <r>
    <s v="Downfall"/>
    <d v="2004-09-16T00:00:00"/>
    <n v="155"/>
    <s v="War"/>
    <s v="Oliver Hirschbiegel"/>
    <s v="Newmarket Capital Group"/>
    <s v="Germany"/>
    <s v="German"/>
    <x v="4"/>
    <n v="13500000"/>
    <n v="72649179"/>
    <n v="1"/>
    <x v="1"/>
  </r>
  <r>
    <s v="Letters from Iwo Jima"/>
    <d v="2006-12-09T00:00:00"/>
    <n v="141"/>
    <s v="War"/>
    <s v="Clint Eastwood"/>
    <s v="Dreamworks"/>
    <s v="United States"/>
    <s v="Japanese"/>
    <x v="4"/>
    <n v="19000000"/>
    <n v="68673228"/>
    <n v="4"/>
    <x v="3"/>
  </r>
  <r>
    <s v="Star Trek II: The Wrath of Khan"/>
    <d v="1982-06-04T00:00:00"/>
    <n v="113"/>
    <s v="Science Fiction"/>
    <s v="Nicholas Meyer"/>
    <s v="Paramount Pictures"/>
    <s v="United States"/>
    <s v="English"/>
    <x v="2"/>
    <n v="11200000"/>
    <n v="97000000"/>
    <n v="0"/>
    <x v="1"/>
  </r>
  <r>
    <s v="House of Flying Daggers"/>
    <d v="2004-05-19T00:00:00"/>
    <n v="119"/>
    <s v="Martial Arts"/>
    <s v="Zhang Yimou"/>
    <s v="EDKO Films"/>
    <s v="China"/>
    <s v="Mandarin"/>
    <x v="4"/>
    <n v="12000000"/>
    <n v="92863945"/>
    <n v="1"/>
    <x v="1"/>
  </r>
  <r>
    <s v="Das Boot"/>
    <d v="1981-09-17T00:00:00"/>
    <n v="149"/>
    <s v="War"/>
    <s v="Wolfgang Peterson"/>
    <s v="Bavaria Film"/>
    <s v="Germany"/>
    <s v="German"/>
    <x v="4"/>
    <n v="12000000"/>
    <n v="84970337"/>
    <n v="6"/>
    <x v="1"/>
  </r>
  <r>
    <s v="Casino Royale"/>
    <d v="1967-04-28T00:00:00"/>
    <n v="131"/>
    <s v="Thriller"/>
    <s v="Ken Hughes"/>
    <s v="Columbia Pictures"/>
    <s v="United Kingdom"/>
    <s v="English"/>
    <x v="3"/>
    <n v="12000000"/>
    <n v="41700000"/>
    <n v="1"/>
    <x v="1"/>
  </r>
  <r>
    <s v="Star Wars: Episode IV: A New Hope"/>
    <d v="1977-05-25T00:00:00"/>
    <n v="121"/>
    <s v="Science Fiction"/>
    <s v="George Lucas"/>
    <s v="Lucasfilm"/>
    <s v="United States"/>
    <s v="English"/>
    <x v="3"/>
    <n v="11000000"/>
    <n v="775400000"/>
    <n v="11"/>
    <x v="8"/>
  </r>
  <r>
    <s v="E.T.: The Extra-Terrestrial"/>
    <d v="1982-06-11T00:00:00"/>
    <n v="115"/>
    <s v="Science Fiction"/>
    <s v="Steven Spielberg"/>
    <s v="Amblin Entertainment"/>
    <s v="United States"/>
    <s v="English"/>
    <x v="3"/>
    <n v="10500000"/>
    <n v="792900000"/>
    <n v="9"/>
    <x v="6"/>
  </r>
  <r>
    <s v="Amelie"/>
    <d v="2001-04-25T00:00:00"/>
    <n v="123"/>
    <s v="Comedy"/>
    <s v="Jean-Pierre Jeunet"/>
    <s v="UGC"/>
    <s v="France"/>
    <s v="French"/>
    <x v="4"/>
    <n v="10000000"/>
    <n v="173921954"/>
    <n v="5"/>
    <x v="1"/>
  </r>
  <r>
    <s v="You Only Live Twice"/>
    <d v="1967-06-12T00:00:00"/>
    <n v="117"/>
    <s v="Thriller"/>
    <s v="Lewis Gilbert"/>
    <s v="Eon Productions"/>
    <s v="United States"/>
    <s v="English"/>
    <x v="0"/>
    <n v="10300000"/>
    <n v="111000000"/>
    <n v="0"/>
    <x v="1"/>
  </r>
  <r>
    <s v="Thunderball"/>
    <d v="1965-12-09T00:00:00"/>
    <n v="130"/>
    <s v="Thriller"/>
    <s v="Terence Young"/>
    <s v="Eon Productions"/>
    <s v="United Kingdom"/>
    <s v="English"/>
    <x v="0"/>
    <n v="9000000"/>
    <n v="141200000"/>
    <n v="1"/>
    <x v="3"/>
  </r>
  <r>
    <s v="Alien"/>
    <d v="1979-05-25T00:00:00"/>
    <n v="117"/>
    <s v="Science Fiction"/>
    <s v="Ridley Scott"/>
    <s v="Brandywine Productions"/>
    <s v="United States"/>
    <s v="English"/>
    <x v="5"/>
    <n v="11000000"/>
    <n v="203600000"/>
    <n v="2"/>
    <x v="3"/>
  </r>
  <r>
    <s v="On Her Majesty's Secret Service"/>
    <d v="1969-12-18T00:00:00"/>
    <n v="140"/>
    <s v="Thriller"/>
    <s v="Peter R. Hunt"/>
    <s v="Eon Productions"/>
    <s v="United Kingdom"/>
    <s v="English"/>
    <x v="0"/>
    <n v="7000000"/>
    <n v="64600000"/>
    <n v="0"/>
    <x v="1"/>
  </r>
  <r>
    <s v="Pulp Fiction"/>
    <d v="1994-10-14T00:00:00"/>
    <n v="154"/>
    <s v="Crime"/>
    <s v="Quentin Tarantino"/>
    <s v="A Band Apart"/>
    <s v="United States"/>
    <s v="English"/>
    <x v="5"/>
    <n v="8500000"/>
    <n v="213900000"/>
    <n v="7"/>
    <x v="3"/>
  </r>
  <r>
    <s v="Rumble in the Bronx"/>
    <d v="1995-01-21T00:00:00"/>
    <n v="106"/>
    <s v="Martial Arts"/>
    <s v="Stanley Tong"/>
    <s v="Golden Harvest"/>
    <s v="Hong Kong"/>
    <s v="Cantonese"/>
    <x v="4"/>
    <n v="7500000"/>
    <n v="32392047"/>
    <n v="0"/>
    <x v="1"/>
  </r>
  <r>
    <s v="Diamonds are Forever"/>
    <d v="1971-12-14T00:00:00"/>
    <n v="120"/>
    <s v="Thriller"/>
    <s v="Guy Hamilton"/>
    <s v="Eon Productions"/>
    <s v="United Kingdom"/>
    <s v="English"/>
    <x v="0"/>
    <n v="7200000"/>
    <n v="116000000"/>
    <n v="1"/>
    <x v="1"/>
  </r>
  <r>
    <s v="Fargo"/>
    <d v="1996-03-08T00:00:00"/>
    <n v="98"/>
    <s v="Crime"/>
    <s v="Joel Coen"/>
    <s v="Polygram Filmed Entertainment"/>
    <s v="United States"/>
    <s v="English"/>
    <x v="5"/>
    <n v="7000000"/>
    <n v="60611975"/>
    <n v="7"/>
    <x v="4"/>
  </r>
  <r>
    <s v="Live and Let Die"/>
    <d v="1973-06-27T00:00:00"/>
    <n v="121"/>
    <s v="Thriller"/>
    <s v="Guy Hamilton"/>
    <s v="Eon Productions"/>
    <s v="United Kingdom"/>
    <s v="English"/>
    <x v="0"/>
    <n v="7000000"/>
    <n v="126400000"/>
    <n v="1"/>
    <x v="1"/>
  </r>
  <r>
    <s v="The Man with the Golden Gun"/>
    <d v="1974-12-19T00:00:00"/>
    <n v="125"/>
    <s v="Thriller"/>
    <s v="Guy Hamilton"/>
    <s v="Eon Productions"/>
    <s v="United Kingdom"/>
    <s v="English"/>
    <x v="0"/>
    <n v="7000000"/>
    <n v="98500000"/>
    <n v="0"/>
    <x v="1"/>
  </r>
  <r>
    <s v="Good Night, and Good Luck"/>
    <d v="2005-10-07T00:00:00"/>
    <n v="93"/>
    <s v="Drama"/>
    <s v="George Clooney"/>
    <s v="2929 Entertainment"/>
    <s v="United States"/>
    <s v="English"/>
    <x v="0"/>
    <n v="7000000"/>
    <n v="56500000"/>
    <n v="6"/>
    <x v="1"/>
  </r>
  <r>
    <s v="Pale Rider"/>
    <d v="1985-06-26T00:00:00"/>
    <n v="116"/>
    <s v="Western"/>
    <s v="Clint Eastwood"/>
    <s v="The Malpaso Company"/>
    <s v="United States"/>
    <s v="English"/>
    <x v="4"/>
    <n v="6900000"/>
    <n v="41410568"/>
    <n v="0"/>
    <x v="1"/>
  </r>
  <r>
    <s v="The Terminator"/>
    <d v="1984-10-26T00:00:00"/>
    <n v="108"/>
    <s v="Science Fiction"/>
    <s v="James Cameron"/>
    <s v="Hemdale"/>
    <s v="United States"/>
    <s v="English"/>
    <x v="4"/>
    <n v="6400000"/>
    <n v="78400000"/>
    <n v="0"/>
    <x v="1"/>
  </r>
  <r>
    <s v="Around the World in 80 Days"/>
    <d v="1956-10-17T00:00:00"/>
    <n v="183"/>
    <s v="Adventure"/>
    <s v="Michael Anderson"/>
    <s v="United Artists"/>
    <s v="United States"/>
    <s v="English"/>
    <x v="3"/>
    <n v="6000000"/>
    <n v="42000000"/>
    <n v="8"/>
    <x v="5"/>
  </r>
  <r>
    <s v="The Usual Suspects"/>
    <d v="1995-08-25T00:00:00"/>
    <n v="106"/>
    <s v="Crime"/>
    <s v="Bryan Singer"/>
    <s v="Bad Hat Harry Productions"/>
    <s v="United States"/>
    <s v="English"/>
    <x v="5"/>
    <n v="6000000"/>
    <n v="23300000"/>
    <n v="2"/>
    <x v="4"/>
  </r>
  <r>
    <s v="Memento"/>
    <d v="2000-09-05T00:00:00"/>
    <n v="113"/>
    <s v="Thriller"/>
    <s v="Christopher Nolan"/>
    <s v="Summit Entertainment"/>
    <s v="United States"/>
    <s v="English"/>
    <x v="4"/>
    <n v="9000000"/>
    <n v="39700000"/>
    <n v="2"/>
    <x v="1"/>
  </r>
  <r>
    <s v="Shaun of the Dead"/>
    <d v="2004-04-09T00:00:00"/>
    <n v="99"/>
    <s v="Comedy"/>
    <s v="Edgar Wright"/>
    <s v="Big Talk Productions"/>
    <s v="United Kingdom"/>
    <s v="English"/>
    <x v="4"/>
    <n v="6000000"/>
    <n v="30000000"/>
    <n v="0"/>
    <x v="1"/>
  </r>
  <r>
    <s v="Four Weddings and a Funeral"/>
    <d v="1994-05-13T00:00:00"/>
    <n v="117"/>
    <s v="Romance"/>
    <s v="Mike Newell"/>
    <s v="Channel Four Films"/>
    <s v="United Kingdom"/>
    <s v="English"/>
    <x v="4"/>
    <n v="4500000"/>
    <n v="257700832"/>
    <n v="2"/>
    <x v="1"/>
  </r>
  <r>
    <s v="Night Watch"/>
    <d v="2004-07-08T00:00:00"/>
    <n v="114"/>
    <s v="Fantasy"/>
    <s v="Timur Bekmambetov"/>
    <s v="Channel One Russia"/>
    <s v="Russia"/>
    <s v="Russian"/>
    <x v="4"/>
    <n v="4200000"/>
    <n v="33899078"/>
    <n v="0"/>
    <x v="1"/>
  </r>
  <r>
    <s v="Goldfinger"/>
    <d v="1964-09-17T00:00:00"/>
    <n v="110"/>
    <s v="Thriller"/>
    <s v="Guy Hamilton"/>
    <s v="Eon Productions"/>
    <s v="United States"/>
    <s v="English"/>
    <x v="0"/>
    <n v="3000000"/>
    <n v="124900000"/>
    <n v="1"/>
    <x v="3"/>
  </r>
  <r>
    <s v="The Lives of Others"/>
    <d v="2006-03-23T00:00:00"/>
    <n v="137"/>
    <s v="Drama"/>
    <s v="Florian Henckel von Donnersmarck"/>
    <s v="Bayerischer Rundfunk"/>
    <s v="Germany"/>
    <s v="German"/>
    <x v="4"/>
    <n v="2000000"/>
    <n v="77356942"/>
    <n v="1"/>
    <x v="3"/>
  </r>
  <r>
    <s v="From Russia with Love"/>
    <d v="1963-10-10T00:00:00"/>
    <n v="115"/>
    <s v="Thriller"/>
    <s v="Terence Young"/>
    <s v="Eon Productions"/>
    <s v="United Kingdom"/>
    <s v="English"/>
    <x v="0"/>
    <n v="2000000"/>
    <n v="78900000"/>
    <n v="0"/>
    <x v="1"/>
  </r>
  <r>
    <s v="Reservoir Dogs"/>
    <d v="1992-10-23T00:00:00"/>
    <n v="99"/>
    <s v="Crime"/>
    <s v="Quentin Tarantino"/>
    <s v="Live Entertainment"/>
    <s v="United States"/>
    <s v="English"/>
    <x v="5"/>
    <n v="1200000"/>
    <n v="22000000"/>
    <n v="0"/>
    <x v="1"/>
  </r>
  <r>
    <s v="Dr. No"/>
    <d v="1962-10-05T00:00:00"/>
    <n v="109"/>
    <s v="Thriller"/>
    <s v="Terence Young"/>
    <s v="Eon Productions"/>
    <s v="United Kingdom"/>
    <s v="English"/>
    <x v="0"/>
    <n v="1100000"/>
    <n v="59500000"/>
    <n v="0"/>
    <x v="1"/>
  </r>
  <r>
    <s v="King Kong"/>
    <d v="1933-04-07T00:00:00"/>
    <n v="100"/>
    <s v="Adventure"/>
    <s v="Merian C. Cooper"/>
    <s v="RKO Radio Pictures"/>
    <s v="United States"/>
    <s v="English"/>
    <x v="0"/>
    <n v="672000"/>
    <n v="2847000"/>
    <n v="0"/>
    <x v="1"/>
  </r>
  <r>
    <s v="Seven Samurai"/>
    <d v="1954-04-26T00:00:00"/>
    <n v="207"/>
    <s v="Action"/>
    <s v="Akira Kurosawa"/>
    <s v="Toho Company"/>
    <s v="Japan"/>
    <s v="Japanese"/>
    <x v="0"/>
    <n v="2000000"/>
    <n v="4500000"/>
    <n v="2"/>
    <x v="1"/>
  </r>
  <r>
    <s v="Super Size Me"/>
    <d v="2004-09-10T00:00:00"/>
    <n v="98"/>
    <s v="Documentary"/>
    <s v="Morgan Spurlock"/>
    <s v="The Con"/>
    <s v="United States"/>
    <s v="English"/>
    <x v="1"/>
    <n v="65000"/>
    <n v="29529368"/>
    <n v="1"/>
    <x v="1"/>
  </r>
  <r>
    <s v="Kagemusha"/>
    <d v="1980-04-26T00:00:00"/>
    <n v="180"/>
    <s v="Drama"/>
    <s v="Akira Kurosawa"/>
    <s v="Toho Company"/>
    <s v="Japan"/>
    <s v="Japanese"/>
    <x v="0"/>
    <n v="7500000"/>
    <n v="26000000"/>
    <n v="2"/>
    <x v="1"/>
  </r>
  <r>
    <s v="Ran"/>
    <d v="1985-05-31T00:00:00"/>
    <n v="162"/>
    <s v="Drama"/>
    <s v="Akira Kurosawa"/>
    <s v="Greenwich Film Productions"/>
    <s v="Japan"/>
    <s v="Japanese"/>
    <x v="4"/>
    <n v="12000000"/>
    <n v="15000000"/>
    <n v="4"/>
    <x v="3"/>
  </r>
  <r>
    <s v="Sunshine"/>
    <d v="2007-04-06T00:00:00"/>
    <n v="107"/>
    <s v="Science Fiction"/>
    <s v="Danny Boyle"/>
    <s v="DNA Films"/>
    <s v="United Kingdom"/>
    <s v="English"/>
    <x v="4"/>
    <n v="40000000"/>
    <n v="32017803"/>
    <n v="0"/>
    <x v="1"/>
  </r>
  <r>
    <s v="Once Were Warriors"/>
    <d v="1995-04-14T00:00:00"/>
    <n v="102"/>
    <s v="Drama"/>
    <s v="Lee Tamahori"/>
    <s v="Communicado Productions"/>
    <s v="New Zealand"/>
    <s v="English"/>
    <x v="5"/>
    <n v="1000000"/>
    <n v="1608570"/>
    <n v="0"/>
    <x v="1"/>
  </r>
  <r>
    <s v="Flushed Away"/>
    <d v="2006-11-03T00:00:00"/>
    <n v="85"/>
    <s v="Animation"/>
    <s v="David Bowers"/>
    <s v="Aardman Animations"/>
    <s v="United Kingdom"/>
    <s v="English"/>
    <x v="0"/>
    <n v="149000000"/>
    <n v="178120010"/>
    <n v="0"/>
    <x v="1"/>
  </r>
  <r>
    <s v="Indiana Jones and the Kingdom of the Crystal Skull"/>
    <d v="2008-05-22T00:00:00"/>
    <n v="122"/>
    <s v="Adventure"/>
    <s v="Steven Spielberg"/>
    <s v="Lucasfilm"/>
    <s v="United States"/>
    <s v="English"/>
    <x v="1"/>
    <n v="185000000"/>
    <n v="786600000"/>
    <n v="0"/>
    <x v="1"/>
  </r>
  <r>
    <s v="Transformers: Age of Extinction"/>
    <d v="2014-06-27T00:00:00"/>
    <n v="165"/>
    <s v="Science Fiction"/>
    <s v="Michael Bay"/>
    <s v="di Bonaventura Pictures"/>
    <s v="United States"/>
    <s v="English"/>
    <x v="1"/>
    <n v="210000000"/>
    <n v="1091000000"/>
    <n v="0"/>
    <x v="1"/>
  </r>
  <r>
    <s v="The Hobbit: The Battle of the Five Armies"/>
    <d v="2014-12-01T00:00:00"/>
    <n v="174"/>
    <s v="Fantasy"/>
    <s v="Peter Jackson"/>
    <s v="New Line Cinema"/>
    <s v="New Zealand"/>
    <s v="English"/>
    <x v="1"/>
    <n v="250000000"/>
    <n v="955100000"/>
    <n v="1"/>
    <x v="1"/>
  </r>
  <r>
    <s v="Guardians of the Galaxy"/>
    <d v="2014-08-01T00:00:00"/>
    <n v="122"/>
    <s v="Science Fiction"/>
    <s v="James Gunn"/>
    <s v="Marvel Entertainment"/>
    <s v="United States"/>
    <s v="English"/>
    <x v="1"/>
    <n v="195900000"/>
    <n v="774200000"/>
    <n v="2"/>
    <x v="1"/>
  </r>
  <r>
    <s v="Maleficent"/>
    <d v="2014-05-28T00:00:00"/>
    <n v="98"/>
    <s v="Fantasy"/>
    <s v="Robert Stromberg"/>
    <s v="Walt Disney Pictures"/>
    <s v="United States"/>
    <s v="English"/>
    <x v="0"/>
    <n v="180000000"/>
    <n v="758400000"/>
    <n v="1"/>
    <x v="1"/>
  </r>
  <r>
    <s v="X-Men: Days of Future Past"/>
    <d v="2014-05-22T00:00:00"/>
    <n v="131"/>
    <s v="Action"/>
    <s v="Bryan Singer"/>
    <s v="Marvel Entertainment"/>
    <s v="United States"/>
    <s v="English"/>
    <x v="1"/>
    <n v="200000000"/>
    <n v="748100000"/>
    <n v="0"/>
    <x v="1"/>
  </r>
  <r>
    <s v="Captain America: The Winter Soldier"/>
    <d v="2014-04-04T00:00:00"/>
    <n v="136"/>
    <s v="Action"/>
    <s v="Anthony Russo"/>
    <s v="Marvel Entertainment"/>
    <s v="United States"/>
    <s v="English"/>
    <x v="1"/>
    <n v="170000000"/>
    <n v="714400000"/>
    <n v="1"/>
    <x v="1"/>
  </r>
  <r>
    <s v="The Hunger Games: Mockingjay Part 1"/>
    <d v="2014-11-10T00:00:00"/>
    <n v="123"/>
    <s v="Adventure"/>
    <s v="Francis Lawrence"/>
    <s v="Color Force"/>
    <s v="United States"/>
    <s v="English"/>
    <x v="1"/>
    <n v="125000000"/>
    <n v="755400000"/>
    <n v="0"/>
    <x v="1"/>
  </r>
  <r>
    <s v="The Amazing Spider-Man 2"/>
    <d v="2014-04-10T00:00:00"/>
    <n v="141"/>
    <s v="Action"/>
    <s v="Marc Webb"/>
    <s v="Marvel Entertainment"/>
    <s v="United States"/>
    <s v="English"/>
    <x v="1"/>
    <n v="255000000"/>
    <n v="709000000"/>
    <n v="0"/>
    <x v="1"/>
  </r>
  <r>
    <s v="Dawn of the Planet of the Apes"/>
    <d v="2014-07-11T00:00:00"/>
    <n v="130"/>
    <s v="Action"/>
    <s v="Matt Reeves"/>
    <s v="Chernin Entertainment"/>
    <s v="United States"/>
    <s v="English"/>
    <x v="1"/>
    <n v="170000000"/>
    <n v="710600000"/>
    <n v="1"/>
    <x v="1"/>
  </r>
  <r>
    <s v="Interstellar"/>
    <d v="2014-11-07T00:00:00"/>
    <n v="169"/>
    <s v="Science Fiction"/>
    <s v="Christopher Nolan"/>
    <s v="Legendary Pictures"/>
    <s v="United States"/>
    <s v="English"/>
    <x v="1"/>
    <n v="165000000"/>
    <n v="675100000"/>
    <n v="5"/>
    <x v="3"/>
  </r>
  <r>
    <s v="Frozen"/>
    <d v="2013-11-27T00:00:00"/>
    <n v="102"/>
    <s v="Animation"/>
    <s v="Chris Buck"/>
    <s v="Walt Disney Pictures"/>
    <s v="United States"/>
    <s v="English"/>
    <x v="0"/>
    <n v="150000000"/>
    <n v="1276000000"/>
    <n v="2"/>
    <x v="4"/>
  </r>
  <r>
    <s v="Iron Man 3"/>
    <d v="2013-05-03T00:00:00"/>
    <n v="130"/>
    <s v="Action"/>
    <s v="Shane Black"/>
    <s v="Marvel Entertainment"/>
    <s v="United States"/>
    <s v="English"/>
    <x v="1"/>
    <n v="200000000"/>
    <n v="1215000000"/>
    <n v="1"/>
    <x v="1"/>
  </r>
  <r>
    <s v="Despicable Me 2"/>
    <d v="2013-07-03T00:00:00"/>
    <n v="98"/>
    <s v="Animation"/>
    <s v="Pierre Coffin"/>
    <s v="Illumination Entertainment"/>
    <s v="United States"/>
    <s v="English"/>
    <x v="3"/>
    <n v="76000000"/>
    <n v="970800000"/>
    <n v="2"/>
    <x v="1"/>
  </r>
  <r>
    <s v="The Hobbit: The Desolation of Smaug"/>
    <d v="2013-12-13T00:00:00"/>
    <n v="161"/>
    <s v="Fantasy"/>
    <s v="Peter Jackson"/>
    <s v="WingNut Films"/>
    <s v="New Zealand"/>
    <s v="English"/>
    <x v="1"/>
    <n v="225000000"/>
    <n v="958400000"/>
    <n v="3"/>
    <x v="1"/>
  </r>
  <r>
    <s v="The Hunger Games: Catching Fire"/>
    <d v="2013-11-11T00:00:00"/>
    <n v="146"/>
    <s v="Adventure"/>
    <s v="Francis Lawrence"/>
    <s v="Color Force"/>
    <s v="United States"/>
    <s v="English"/>
    <x v="1"/>
    <n v="130000000"/>
    <n v="865000000"/>
    <n v="0"/>
    <x v="1"/>
  </r>
  <r>
    <s v="Fast &amp; Furious 6"/>
    <d v="2013-05-07T00:00:00"/>
    <n v="130"/>
    <s v="Action"/>
    <s v="Justin Lin"/>
    <s v="Original Film"/>
    <s v="United States"/>
    <s v="English"/>
    <x v="1"/>
    <n v="160000000"/>
    <n v="788700000"/>
    <n v="0"/>
    <x v="1"/>
  </r>
  <r>
    <s v="Monsters University"/>
    <d v="2013-06-21T00:00:00"/>
    <n v="104"/>
    <s v="Animation"/>
    <s v="Dan Scanlon"/>
    <s v="Pixar Animation Studios"/>
    <s v="United States"/>
    <s v="English"/>
    <x v="3"/>
    <n v="200000000"/>
    <n v="743600000"/>
    <n v="0"/>
    <x v="1"/>
  </r>
  <r>
    <s v="Gravity"/>
    <d v="2013-10-04T00:00:00"/>
    <n v="91"/>
    <s v="Science Fiction"/>
    <s v="Alfonso Cuaron"/>
    <s v="Heyday Films"/>
    <s v="United States"/>
    <s v="English"/>
    <x v="1"/>
    <n v="100000000"/>
    <n v="723200000"/>
    <n v="10"/>
    <x v="8"/>
  </r>
  <r>
    <s v="Man of Steel"/>
    <d v="2013-06-14T00:00:00"/>
    <n v="143"/>
    <s v="Action"/>
    <s v="Zack Snyder"/>
    <s v="Legendary Pictures"/>
    <s v="United States"/>
    <s v="English"/>
    <x v="1"/>
    <n v="225000000"/>
    <n v="668000000"/>
    <n v="0"/>
    <x v="1"/>
  </r>
  <r>
    <s v="Thor: The Dark World"/>
    <d v="2013-10-22T00:00:00"/>
    <n v="112"/>
    <s v="Action"/>
    <s v="Alan Taylor"/>
    <s v="Marvel Entertainment"/>
    <s v="United States"/>
    <s v="English"/>
    <x v="1"/>
    <n v="170000000"/>
    <n v="644600000"/>
    <n v="0"/>
    <x v="1"/>
  </r>
  <r>
    <s v="The Avengers"/>
    <d v="2012-05-04T00:00:00"/>
    <n v="143"/>
    <s v="Action"/>
    <s v="Joss Whedon"/>
    <s v="Marvel Entertainment"/>
    <s v="United States"/>
    <s v="English"/>
    <x v="1"/>
    <n v="220000000"/>
    <n v="1520000000"/>
    <n v="1"/>
    <x v="1"/>
  </r>
  <r>
    <s v="Skyfall"/>
    <d v="2012-10-26T00:00:00"/>
    <n v="143"/>
    <s v="Thriller"/>
    <s v="Sam Mendes"/>
    <s v="Eon Productions"/>
    <s v="United Kingdom"/>
    <s v="English"/>
    <x v="1"/>
    <n v="150000000"/>
    <n v="1109000000"/>
    <n v="5"/>
    <x v="4"/>
  </r>
  <r>
    <s v="The Dark Knight Rises"/>
    <d v="2012-07-20T00:00:00"/>
    <n v="165"/>
    <s v="Action"/>
    <s v="Christopher Nolan"/>
    <s v="Legendary Pictures"/>
    <s v="United States"/>
    <s v="English"/>
    <x v="1"/>
    <n v="230000000"/>
    <n v="1085000000"/>
    <n v="0"/>
    <x v="1"/>
  </r>
  <r>
    <s v="The Hobbit: An Unexpected Journey"/>
    <d v="2012-12-14T00:00:00"/>
    <n v="169"/>
    <s v="Fantasy"/>
    <s v="Peter Jackson"/>
    <s v="WingNut Films"/>
    <s v="New Zealand"/>
    <s v="English"/>
    <x v="1"/>
    <n v="200000000"/>
    <n v="1021000000"/>
    <n v="3"/>
    <x v="1"/>
  </r>
  <r>
    <s v="Ice Age: Continental Drift"/>
    <d v="2012-06-27T00:00:00"/>
    <n v="88"/>
    <s v="Animation"/>
    <s v="Mike Thurmeier"/>
    <s v="20th Century Fox"/>
    <s v="United States"/>
    <s v="English"/>
    <x v="3"/>
    <n v="95000000"/>
    <n v="877200000"/>
    <n v="0"/>
    <x v="1"/>
  </r>
  <r>
    <s v="The Twilight Saga: Breaking Dawn - Part 2"/>
    <d v="2012-11-16T00:00:00"/>
    <n v="115"/>
    <s v="Awful"/>
    <s v="Bill Condon"/>
    <s v="Summit Entertainment"/>
    <s v="United States"/>
    <s v="English"/>
    <x v="1"/>
    <n v="120000000"/>
    <n v="829700000"/>
    <n v="0"/>
    <x v="1"/>
  </r>
  <r>
    <s v="The Amazing Spider-Man"/>
    <d v="2012-07-03T00:00:00"/>
    <n v="136"/>
    <s v="Action"/>
    <s v="Marc Webb"/>
    <s v="Marvel Entertainment"/>
    <s v="United States"/>
    <s v="English"/>
    <x v="1"/>
    <n v="230000000"/>
    <n v="757900000"/>
    <n v="0"/>
    <x v="1"/>
  </r>
  <r>
    <s v="Madagascar 3: Europe's Most Wanted"/>
    <d v="2012-06-08T00:00:00"/>
    <n v="93"/>
    <s v="Animation"/>
    <s v="Eric Darnell"/>
    <s v="Dreamworks"/>
    <s v="United States"/>
    <s v="English"/>
    <x v="0"/>
    <n v="145000000"/>
    <n v="746900000"/>
    <n v="0"/>
    <x v="1"/>
  </r>
  <r>
    <s v="The Hunger Games"/>
    <d v="2012-03-23T00:00:00"/>
    <n v="142"/>
    <s v="Science Fiction"/>
    <s v="Gary Ross"/>
    <s v="Color Force"/>
    <s v="United States"/>
    <s v="English"/>
    <x v="1"/>
    <n v="78000000"/>
    <n v="694400000"/>
    <n v="0"/>
    <x v="1"/>
  </r>
  <r>
    <s v="Men in Black 3"/>
    <d v="2012-05-25T00:00:00"/>
    <n v="106"/>
    <s v="Science Fiction"/>
    <s v="Barry Sonnenfeld"/>
    <s v="Amblin Entertainment"/>
    <s v="United States"/>
    <s v="English"/>
    <x v="0"/>
    <n v="215000000"/>
    <n v="624000000"/>
    <n v="0"/>
    <x v="1"/>
  </r>
  <r>
    <s v="Harry Potter and the Deathly Hallows - Part 2"/>
    <d v="2011-07-15T00:00:00"/>
    <n v="130"/>
    <s v="Fantasy"/>
    <s v="David Yates"/>
    <s v="Heyday Films"/>
    <s v="United Kingdom"/>
    <s v="English"/>
    <x v="1"/>
    <n v="250000000"/>
    <n v="1342000000"/>
    <n v="3"/>
    <x v="1"/>
  </r>
  <r>
    <s v="Transformers: Dark of the Moon"/>
    <d v="2011-06-29T00:00:00"/>
    <n v="157"/>
    <s v="Science Fiction"/>
    <s v="Michael Bay"/>
    <s v="di Bonaventura Pictures"/>
    <s v="United States"/>
    <s v="English"/>
    <x v="1"/>
    <n v="195000000"/>
    <n v="1124000000"/>
    <n v="3"/>
    <x v="1"/>
  </r>
  <r>
    <s v="Pirates of the Caribbean: On Stranger Tides"/>
    <d v="2011-05-20T00:00:00"/>
    <n v="137"/>
    <s v="Adventure"/>
    <s v="Rob Marshall"/>
    <s v="Walt Disney Pictures"/>
    <s v="United States"/>
    <s v="English"/>
    <x v="1"/>
    <n v="378500000"/>
    <n v="1046000000"/>
    <n v="0"/>
    <x v="1"/>
  </r>
  <r>
    <s v="The Twilight Saga: Breaking Dawn - Part 1"/>
    <d v="2011-11-18T00:00:00"/>
    <n v="117"/>
    <s v="Awful"/>
    <s v="Bill Condon"/>
    <s v="Temple Hill Entertainment"/>
    <s v="United States"/>
    <s v="English"/>
    <x v="1"/>
    <n v="110000000"/>
    <n v="712200000"/>
    <n v="0"/>
    <x v="1"/>
  </r>
  <r>
    <s v="Mission: Impossible - Ghost Protocol"/>
    <d v="2011-12-16T00:00:00"/>
    <n v="133"/>
    <s v="Thriller"/>
    <s v="Brad Bird"/>
    <s v="Bad Robot Productions"/>
    <s v="United States"/>
    <s v="English"/>
    <x v="1"/>
    <n v="145000000"/>
    <n v="694700000"/>
    <n v="0"/>
    <x v="1"/>
  </r>
  <r>
    <s v="Kung Fu Panda 2"/>
    <d v="2011-05-26T00:00:00"/>
    <n v="90"/>
    <s v="Animation"/>
    <s v="Jennifer Yuh Nelson"/>
    <s v="Dreamworks"/>
    <s v="United States"/>
    <s v="English"/>
    <x v="0"/>
    <n v="150000000"/>
    <n v="665700000"/>
    <n v="1"/>
    <x v="1"/>
  </r>
  <r>
    <s v="Fast Five"/>
    <d v="2011-04-29T00:00:00"/>
    <n v="130"/>
    <s v="Action"/>
    <s v="Justin Lin"/>
    <s v="Original Film"/>
    <s v="United States"/>
    <s v="English"/>
    <x v="1"/>
    <n v="125000000"/>
    <n v="626100000"/>
    <n v="0"/>
    <x v="1"/>
  </r>
  <r>
    <s v="The Hangover Part II"/>
    <d v="2011-05-26T00:00:00"/>
    <n v="102"/>
    <s v="Comedy"/>
    <s v="Todd Phillips"/>
    <s v="Legendary Pictures"/>
    <s v="United States"/>
    <s v="English"/>
    <x v="4"/>
    <n v="80000000"/>
    <n v="586800000"/>
    <n v="0"/>
    <x v="1"/>
  </r>
  <r>
    <s v="The Smurfs"/>
    <d v="2011-07-29T00:00:00"/>
    <n v="103"/>
    <s v="Animation"/>
    <s v="Raja Gosnell"/>
    <s v="Sony Pictures"/>
    <s v="United States"/>
    <s v="English"/>
    <x v="3"/>
    <n v="110000000"/>
    <n v="563700000"/>
    <n v="0"/>
    <x v="1"/>
  </r>
  <r>
    <s v="Cars 2"/>
    <d v="2011-06-24T00:00:00"/>
    <n v="106"/>
    <s v="Animation"/>
    <s v="John Lasseter"/>
    <s v="Pixar Animation Studios"/>
    <s v="United States"/>
    <s v="English"/>
    <x v="3"/>
    <n v="200000000"/>
    <n v="559900000"/>
    <n v="0"/>
    <x v="1"/>
  </r>
  <r>
    <s v="Toy Story 3"/>
    <d v="2010-06-18T00:00:00"/>
    <n v="103"/>
    <s v="Animation"/>
    <s v="Lee Unkrich"/>
    <s v="Pixar Animation Studios"/>
    <s v="United States"/>
    <s v="English"/>
    <x v="3"/>
    <n v="200000000"/>
    <n v="1063000000"/>
    <n v="5"/>
    <x v="4"/>
  </r>
  <r>
    <s v="Alice in Wonderland"/>
    <d v="2010-02-25T00:00:00"/>
    <n v="108"/>
    <s v="Fantasy"/>
    <s v="Tim Burton"/>
    <s v="Walt Disney Pictures"/>
    <s v="United Kingdom"/>
    <s v="English"/>
    <x v="0"/>
    <n v="150000000"/>
    <n v="1025000000"/>
    <n v="3"/>
    <x v="4"/>
  </r>
  <r>
    <s v="Harry Potter and the Deathly Hallows - Part 1"/>
    <d v="2010-11-19T00:00:00"/>
    <n v="146"/>
    <s v="Fantasy"/>
    <s v="David Yates"/>
    <s v="Heyday Films"/>
    <s v="United Kingdom"/>
    <s v="English"/>
    <x v="1"/>
    <n v="250000000"/>
    <n v="960300000"/>
    <n v="2"/>
    <x v="1"/>
  </r>
  <r>
    <s v="Inception"/>
    <d v="2010-07-16T00:00:00"/>
    <n v="148"/>
    <s v="Science Fiction"/>
    <s v="Christopher Nolan"/>
    <s v="Legendary Pictures"/>
    <s v="United States"/>
    <s v="English"/>
    <x v="1"/>
    <n v="160000000"/>
    <n v="825500000"/>
    <n v="8"/>
    <x v="6"/>
  </r>
  <r>
    <s v="Shrek Forever After"/>
    <d v="2010-05-21T00:00:00"/>
    <n v="93"/>
    <s v="Animation"/>
    <s v="Mike Mitchell"/>
    <s v="Dreamworks"/>
    <s v="United States"/>
    <s v="English"/>
    <x v="3"/>
    <n v="135000000"/>
    <n v="753000000"/>
    <n v="0"/>
    <x v="1"/>
  </r>
  <r>
    <s v="The Twilight Saga: Eclipse"/>
    <d v="2010-06-30T00:00:00"/>
    <n v="123"/>
    <s v="Awful"/>
    <s v="David Slade"/>
    <s v="Temple Hill Entertainment"/>
    <s v="United States"/>
    <s v="English"/>
    <x v="1"/>
    <n v="68000000"/>
    <n v="698500000"/>
    <n v="0"/>
    <x v="1"/>
  </r>
  <r>
    <s v="Iron Man 2"/>
    <d v="2010-05-07T00:00:00"/>
    <n v="125"/>
    <s v="Action"/>
    <s v="Jon Favreau"/>
    <s v="Marvel Entertainment"/>
    <s v="United States"/>
    <s v="English"/>
    <x v="1"/>
    <n v="200000000"/>
    <n v="623900000"/>
    <n v="1"/>
    <x v="1"/>
  </r>
  <r>
    <s v="Tangled"/>
    <d v="2010-11-24T00:00:00"/>
    <n v="100"/>
    <s v="Animation"/>
    <s v="Nathan Greno"/>
    <s v="Walt Disney Pictures"/>
    <s v="United States"/>
    <s v="English"/>
    <x v="0"/>
    <n v="260000000"/>
    <n v="591800000"/>
    <n v="1"/>
    <x v="1"/>
  </r>
  <r>
    <s v="Despicable Me"/>
    <d v="2010-07-09T00:00:00"/>
    <n v="95"/>
    <s v="Animation"/>
    <s v="Pierre Coffin"/>
    <s v="Illumination Entertainment"/>
    <s v="United States"/>
    <s v="English"/>
    <x v="3"/>
    <n v="69000000"/>
    <n v="543200000"/>
    <n v="0"/>
    <x v="1"/>
  </r>
  <r>
    <s v="How to Train Your Dragon"/>
    <d v="2010-03-26T00:00:00"/>
    <n v="98"/>
    <s v="Animation"/>
    <s v="Dean DeBlois"/>
    <s v="Dreamworks"/>
    <s v="United States"/>
    <s v="English"/>
    <x v="0"/>
    <n v="165000000"/>
    <n v="494900000"/>
    <n v="2"/>
    <x v="1"/>
  </r>
  <r>
    <s v="Avatar"/>
    <d v="2009-12-17T00:00:00"/>
    <n v="161"/>
    <s v="Science Fiction"/>
    <s v="James Cameron"/>
    <s v="Lightstorm Entertainment"/>
    <s v="United States"/>
    <s v="English"/>
    <x v="1"/>
    <n v="237000000"/>
    <n v="2788000000"/>
    <n v="9"/>
    <x v="0"/>
  </r>
  <r>
    <s v="Harry Potter and the Half-Blood Prince"/>
    <d v="2009-07-15T00:00:00"/>
    <n v="153"/>
    <s v="Fantasy"/>
    <s v="David Yates"/>
    <s v="Heyday Films"/>
    <s v="United Kingdom"/>
    <s v="English"/>
    <x v="1"/>
    <n v="250000000"/>
    <n v="934400000"/>
    <n v="1"/>
    <x v="1"/>
  </r>
  <r>
    <s v="Ice Age: Dawn of the Dinosaurs"/>
    <d v="2009-07-01T00:00:00"/>
    <n v="94"/>
    <s v="Animation"/>
    <s v="Carlos Saldanha"/>
    <s v="20th Century Fox"/>
    <s v="United States"/>
    <s v="English"/>
    <x v="3"/>
    <n v="90000000"/>
    <n v="886700000"/>
    <n v="0"/>
    <x v="1"/>
  </r>
  <r>
    <s v="Transformers: Revenge of the Fallen"/>
    <d v="2009-06-19T00:00:00"/>
    <n v="150"/>
    <s v="Science Fiction"/>
    <s v="Michael Bay"/>
    <s v="di Bonaventura Pictures"/>
    <s v="United States"/>
    <s v="English"/>
    <x v="1"/>
    <n v="200000000"/>
    <n v="836300000"/>
    <n v="1"/>
    <x v="1"/>
  </r>
  <r>
    <n v="2012"/>
    <d v="2009-11-13T00:00:00"/>
    <n v="158"/>
    <s v="Disaster"/>
    <s v="Roland Emmerich"/>
    <s v="Centropolis Entertainment"/>
    <s v="United States"/>
    <s v="English"/>
    <x v="1"/>
    <n v="200000000"/>
    <n v="769700000"/>
    <n v="0"/>
    <x v="1"/>
  </r>
  <r>
    <s v="Up"/>
    <d v="2009-05-29T00:00:00"/>
    <n v="96"/>
    <s v="Animation"/>
    <s v="Pete Docter"/>
    <s v="Pixar Animation Studios"/>
    <s v="United States"/>
    <s v="English"/>
    <x v="3"/>
    <n v="175000000"/>
    <n v="731400000"/>
    <n v="5"/>
    <x v="4"/>
  </r>
  <r>
    <s v="The Twilight Saga: New Moon"/>
    <d v="2009-11-20T00:00:00"/>
    <n v="130"/>
    <s v="Awful"/>
    <s v="Chris Weitz"/>
    <s v="Temple Hill Entertainment"/>
    <s v="United States"/>
    <s v="English"/>
    <x v="1"/>
    <n v="50000000"/>
    <n v="709700000"/>
    <n v="0"/>
    <x v="1"/>
  </r>
  <r>
    <s v="Sherlock Holmes"/>
    <d v="2009-12-26T00:00:00"/>
    <n v="128"/>
    <s v="Mystery"/>
    <s v="Guy Ritchie"/>
    <s v="Silver Pictures"/>
    <s v="United Kingdom"/>
    <s v="English"/>
    <x v="1"/>
    <n v="90000000"/>
    <n v="524000000"/>
    <n v="2"/>
    <x v="1"/>
  </r>
  <r>
    <s v="Angels &amp; Demons"/>
    <d v="2009-05-15T00:00:00"/>
    <n v="138"/>
    <s v="Mystery"/>
    <s v="Ron Howard"/>
    <s v="Imagine Entertainment"/>
    <s v="United States"/>
    <s v="English"/>
    <x v="4"/>
    <n v="150000000"/>
    <n v="485900000"/>
    <n v="0"/>
    <x v="1"/>
  </r>
  <r>
    <s v="The Hangover"/>
    <d v="2009-06-05T00:00:00"/>
    <n v="100"/>
    <s v="Comedy"/>
    <s v="Todd Phillips"/>
    <s v="Legendary Pictures"/>
    <s v="United States"/>
    <s v="English"/>
    <x v="4"/>
    <n v="35000000"/>
    <n v="467500000"/>
    <n v="0"/>
    <x v="1"/>
  </r>
  <r>
    <s v="The Dark Knight"/>
    <d v="2008-07-24T00:00:00"/>
    <n v="152"/>
    <s v="Action"/>
    <s v="Christopher Nolan"/>
    <s v="Legendary Pictures"/>
    <s v="United States"/>
    <s v="English"/>
    <x v="1"/>
    <n v="185000000"/>
    <n v="1005000000"/>
    <n v="8"/>
    <x v="4"/>
  </r>
  <r>
    <s v="Kung Fu Panda"/>
    <d v="2008-06-06T00:00:00"/>
    <n v="92"/>
    <s v="Animation"/>
    <s v="Mark Osborne"/>
    <s v="Dreamworks"/>
    <s v="United States"/>
    <s v="English"/>
    <x v="0"/>
    <n v="130000000"/>
    <n v="631700000"/>
    <n v="1"/>
    <x v="1"/>
  </r>
  <r>
    <s v="Hancock"/>
    <d v="2008-07-02T00:00:00"/>
    <n v="92"/>
    <s v="Action"/>
    <s v="Peter Berg"/>
    <s v="Relativity Media"/>
    <s v="United States"/>
    <s v="English"/>
    <x v="1"/>
    <n v="150000000"/>
    <n v="624300000"/>
    <n v="0"/>
    <x v="1"/>
  </r>
  <r>
    <s v="Mamma Mia!"/>
    <d v="2008-06-30T00:00:00"/>
    <n v="109"/>
    <s v="Musical"/>
    <s v="Phyllida Lloyd"/>
    <s v="Playtone Entertainment"/>
    <s v="United Kingdom"/>
    <s v="English"/>
    <x v="0"/>
    <n v="52000000"/>
    <n v="609800000"/>
    <n v="0"/>
    <x v="1"/>
  </r>
  <r>
    <s v="Madagascar: Escape 2 Africa"/>
    <d v="2008-11-07T00:00:00"/>
    <n v="89"/>
    <s v="Animation"/>
    <s v="Eric Darnell"/>
    <s v="Dreamworks"/>
    <s v="United States"/>
    <s v="English"/>
    <x v="0"/>
    <n v="150000000"/>
    <n v="602300000"/>
    <n v="0"/>
    <x v="1"/>
  </r>
  <r>
    <s v="Quantum of Solace"/>
    <d v="2008-10-31T00:00:00"/>
    <n v="106"/>
    <s v="Thriller"/>
    <s v="Marc Forster"/>
    <s v="Eon Productions"/>
    <s v="United Kingdom"/>
    <s v="English"/>
    <x v="1"/>
    <n v="200000000"/>
    <n v="586100000"/>
    <n v="0"/>
    <x v="1"/>
  </r>
  <r>
    <s v="Iron Man"/>
    <d v="2008-05-02T00:00:00"/>
    <n v="126"/>
    <s v="Action"/>
    <s v="Jon Favreau"/>
    <s v="Marvel Entertainment"/>
    <s v="United States"/>
    <s v="English"/>
    <x v="1"/>
    <n v="140000000"/>
    <n v="585200000"/>
    <n v="2"/>
    <x v="1"/>
  </r>
  <r>
    <s v="WALL-E"/>
    <d v="2008-06-27T00:00:00"/>
    <n v="98"/>
    <s v="Animation"/>
    <s v="Andrew Stanton"/>
    <s v="Pixar Animation Studios"/>
    <s v="United States"/>
    <s v="English"/>
    <x v="3"/>
    <n v="180000000"/>
    <n v="521300000"/>
    <n v="6"/>
    <x v="3"/>
  </r>
  <r>
    <s v="The Chronicles of Narnia: Prince Caspian"/>
    <d v="2008-05-16T00:00:00"/>
    <n v="150"/>
    <s v="Fantasy"/>
    <s v="Andrew Adamson"/>
    <s v="Walt Disney Pictures"/>
    <s v="United Kingdom"/>
    <s v="English"/>
    <x v="0"/>
    <n v="225000000"/>
    <n v="419700000"/>
    <n v="0"/>
    <x v="1"/>
  </r>
  <r>
    <s v="National Treasure: Book of Secrets"/>
    <d v="2007-12-21T00:00:00"/>
    <n v="124"/>
    <s v="Adventure"/>
    <s v="Jon Turteltaub"/>
    <s v="Jerry Bruckheimer Films"/>
    <s v="United States"/>
    <s v="English"/>
    <x v="0"/>
    <n v="130000000"/>
    <n v="457400000"/>
    <n v="0"/>
    <x v="1"/>
  </r>
  <r>
    <s v="Frost/Nixon"/>
    <d v="2008-10-15T00:00:00"/>
    <n v="122"/>
    <s v="Drama"/>
    <s v="Ron Howard"/>
    <s v="Imagine Entertainment"/>
    <s v="United States"/>
    <s v="English"/>
    <x v="4"/>
    <n v="25000000"/>
    <n v="27400000"/>
    <n v="5"/>
    <x v="1"/>
  </r>
  <r>
    <s v="Ice Age: The Meltdown"/>
    <d v="2006-03-31T00:00:00"/>
    <n v="91"/>
    <s v="Animation"/>
    <s v="Carlos Saldanha"/>
    <s v="20th Century Fox"/>
    <s v="United States"/>
    <s v="English"/>
    <x v="3"/>
    <n v="80000000"/>
    <n v="660900000"/>
    <n v="0"/>
    <x v="1"/>
  </r>
  <r>
    <s v="Night at the Museum"/>
    <d v="2006-12-22T00:00:00"/>
    <n v="108"/>
    <s v="Adventure"/>
    <s v="Shawn Levy"/>
    <s v="Dune Entertainment"/>
    <s v="United States"/>
    <s v="English"/>
    <x v="0"/>
    <n v="110000000"/>
    <n v="574500000"/>
    <n v="0"/>
    <x v="1"/>
  </r>
  <r>
    <s v="Cars"/>
    <d v="2006-06-09T00:00:00"/>
    <n v="116"/>
    <s v="Animation"/>
    <s v="John Lasseter"/>
    <s v="Pixar Animation Studios"/>
    <s v="United States"/>
    <s v="English"/>
    <x v="0"/>
    <n v="120000000"/>
    <n v="462000000"/>
    <n v="2"/>
    <x v="1"/>
  </r>
  <r>
    <s v="Happy Feet"/>
    <d v="2006-11-17T00:00:00"/>
    <n v="108"/>
    <s v="Animation"/>
    <s v="George Miller"/>
    <s v="Village Roadshow Pictures"/>
    <s v="Australia"/>
    <s v="English"/>
    <x v="3"/>
    <n v="100000000"/>
    <n v="384300000"/>
    <n v="1"/>
    <x v="3"/>
  </r>
  <r>
    <s v="The Chronicles of Narnia: The Lion, the Witch and the Wardrobe"/>
    <d v="2005-12-08T00:00:00"/>
    <n v="145"/>
    <s v="Fantasy"/>
    <s v="Andrew Adamson"/>
    <s v="Walden Media"/>
    <s v="United Kingdom"/>
    <s v="English"/>
    <x v="0"/>
    <n v="180000000"/>
    <n v="745000000"/>
    <n v="3"/>
    <x v="3"/>
  </r>
  <r>
    <s v="Madagascar"/>
    <d v="2005-05-27T00:00:00"/>
    <n v="86"/>
    <s v="Animation"/>
    <s v="Eric Darnell"/>
    <s v="Dreamworks"/>
    <s v="United States"/>
    <s v="English"/>
    <x v="3"/>
    <n v="75000000"/>
    <n v="532700000"/>
    <n v="0"/>
    <x v="1"/>
  </r>
  <r>
    <s v="Hitch"/>
    <d v="2005-02-11T00:00:00"/>
    <n v="118"/>
    <s v="Romance"/>
    <s v="Andy Tennant"/>
    <s v="Overbrook Entertainment"/>
    <s v="United States"/>
    <s v="English"/>
    <x v="1"/>
    <n v="70000000"/>
    <n v="368100000"/>
    <n v="0"/>
    <x v="1"/>
  </r>
  <r>
    <s v="The Incredibles"/>
    <d v="2004-11-05T00:00:00"/>
    <n v="115"/>
    <s v="Animation"/>
    <s v="Brad Bird"/>
    <s v="Pixar Animation Studios"/>
    <s v="United States"/>
    <s v="English"/>
    <x v="3"/>
    <n v="92000000"/>
    <n v="633000000"/>
    <n v="4"/>
    <x v="4"/>
  </r>
  <r>
    <s v="Meet the Fockers"/>
    <d v="2004-12-22T00:00:00"/>
    <n v="115"/>
    <s v="Comedy"/>
    <s v="Jay Roach"/>
    <s v="Tribeca Productions"/>
    <s v="United States"/>
    <s v="English"/>
    <x v="1"/>
    <n v="80000000"/>
    <n v="516000000"/>
    <n v="0"/>
    <x v="1"/>
  </r>
  <r>
    <s v="Shark Tale"/>
    <d v="2004-10-01T00:00:00"/>
    <n v="90"/>
    <s v="Animation"/>
    <s v="Vicky Jenson"/>
    <s v="Dreamworks"/>
    <s v="United States"/>
    <s v="English"/>
    <x v="3"/>
    <n v="75000000"/>
    <n v="367300000"/>
    <n v="1"/>
    <x v="1"/>
  </r>
  <r>
    <s v="Finding Nemo"/>
    <d v="2003-05-30T00:00:00"/>
    <n v="100"/>
    <s v="Animation"/>
    <s v="Andrew Stanton"/>
    <s v="Pixar Animation Studios"/>
    <s v="United States"/>
    <s v="English"/>
    <x v="3"/>
    <n v="94000000"/>
    <n v="940300000"/>
    <n v="4"/>
    <x v="3"/>
  </r>
  <r>
    <s v="Terminator 3: Rise of the Machines"/>
    <d v="2003-07-02T00:00:00"/>
    <n v="109"/>
    <s v="Science Fiction"/>
    <s v="Jonathan Mostow"/>
    <s v="Intermedia"/>
    <s v="United States"/>
    <s v="English"/>
    <x v="1"/>
    <n v="187300000"/>
    <n v="433400000"/>
    <n v="0"/>
    <x v="1"/>
  </r>
  <r>
    <s v="Bad Boys II"/>
    <d v="2003-07-18T00:00:00"/>
    <n v="147"/>
    <s v="Action"/>
    <s v="Michael Bay"/>
    <s v="Jerry Bruckheimer Films"/>
    <s v="United States"/>
    <s v="English"/>
    <x v="4"/>
    <n v="130000000"/>
    <n v="273300000"/>
    <n v="0"/>
    <x v="1"/>
  </r>
  <r>
    <s v="Signs"/>
    <d v="2002-08-02T00:00:00"/>
    <n v="107"/>
    <s v="Mystery"/>
    <s v="M. Night Shyamalan"/>
    <s v="Touchstone Pictures"/>
    <s v="United States"/>
    <s v="English"/>
    <x v="1"/>
    <n v="72000000"/>
    <n v="408200000"/>
    <n v="0"/>
    <x v="1"/>
  </r>
  <r>
    <s v="Ice Age"/>
    <d v="2002-03-15T00:00:00"/>
    <n v="81"/>
    <s v="Animation"/>
    <s v="Carlos Saldanha"/>
    <s v="20th Century Fox"/>
    <s v="United States"/>
    <s v="English"/>
    <x v="3"/>
    <n v="59000000"/>
    <n v="383300000"/>
    <n v="1"/>
    <x v="1"/>
  </r>
  <r>
    <s v="My Big Fat Greek Wedding"/>
    <d v="2002-04-19T00:00:00"/>
    <n v="95"/>
    <s v="Comedy"/>
    <s v="Joel Zwick"/>
    <s v="Gold Circle Films"/>
    <s v="Canada"/>
    <s v="English"/>
    <x v="0"/>
    <n v="5000000"/>
    <n v="368700000"/>
    <n v="1"/>
    <x v="1"/>
  </r>
  <r>
    <s v="The Mummy Returns"/>
    <d v="2001-05-04T00:00:00"/>
    <n v="130"/>
    <s v="Adventure"/>
    <s v="Stephen Sommers"/>
    <s v="Alphaville Films"/>
    <s v="United States"/>
    <s v="English"/>
    <x v="2"/>
    <n v="98000000"/>
    <n v="433000000"/>
    <n v="0"/>
    <x v="1"/>
  </r>
  <r>
    <s v="Jurassic Park III"/>
    <d v="2001-07-18T00:00:00"/>
    <n v="92"/>
    <s v="Adventure"/>
    <s v="Joe Johnston"/>
    <s v="Amblin Entertainment"/>
    <s v="United States"/>
    <s v="English"/>
    <x v="0"/>
    <n v="93000000"/>
    <n v="368800000"/>
    <n v="0"/>
    <x v="1"/>
  </r>
  <r>
    <s v="Hannibal"/>
    <d v="2001-02-09T00:00:00"/>
    <n v="132"/>
    <s v="Thriller"/>
    <s v="Ridley Scott"/>
    <s v="Dino De Laurentiis Corporation"/>
    <s v="United States"/>
    <s v="English"/>
    <x v="5"/>
    <n v="87000000"/>
    <n v="351600000"/>
    <n v="0"/>
    <x v="1"/>
  </r>
  <r>
    <s v="What Women Want"/>
    <d v="2000-12-15T00:00:00"/>
    <n v="127"/>
    <s v="Comedy"/>
    <s v="Nancy Meyers"/>
    <s v="Icon Productions"/>
    <s v="United States"/>
    <s v="English"/>
    <x v="2"/>
    <n v="70000000"/>
    <n v="374111707"/>
    <n v="0"/>
    <x v="1"/>
  </r>
  <r>
    <s v="Dinosaur"/>
    <d v="2000-05-19T00:00:00"/>
    <n v="82"/>
    <s v="Animation"/>
    <s v="Ralph Zondag"/>
    <s v="Walt Disney Pictures"/>
    <s v="United States"/>
    <s v="English"/>
    <x v="0"/>
    <n v="127500000"/>
    <n v="349800000"/>
    <n v="0"/>
    <x v="1"/>
  </r>
  <r>
    <s v="How the Grinch Stole Christmas"/>
    <d v="2000-11-17T00:00:00"/>
    <n v="104"/>
    <s v="Comedy"/>
    <s v="Ron Howard"/>
    <s v="Imagine Entertainment"/>
    <s v="United States"/>
    <s v="English"/>
    <x v="0"/>
    <n v="123000000"/>
    <n v="345100000"/>
    <n v="3"/>
    <x v="3"/>
  </r>
  <r>
    <s v="Meet the Parents"/>
    <d v="2000-10-06T00:00:00"/>
    <n v="108"/>
    <s v="Comedy"/>
    <s v="Jay Roach"/>
    <s v="Tribeca Productions"/>
    <s v="United States"/>
    <s v="English"/>
    <x v="2"/>
    <n v="55000000"/>
    <n v="330400000"/>
    <n v="1"/>
    <x v="1"/>
  </r>
  <r>
    <s v="What Lies Beneath"/>
    <d v="2000-07-21T00:00:00"/>
    <n v="130"/>
    <s v="Horror"/>
    <s v="Robert Zemeckis"/>
    <s v="ImageMovers"/>
    <s v="United States"/>
    <s v="English"/>
    <x v="4"/>
    <n v="100000000"/>
    <n v="291400000"/>
    <n v="0"/>
    <x v="1"/>
  </r>
  <r>
    <s v="Toy Story 2"/>
    <d v="1999-11-24T00:00:00"/>
    <n v="95"/>
    <s v="Animation"/>
    <s v="John Lasseter"/>
    <s v="Pixar Animation Studios"/>
    <s v="United States"/>
    <s v="English"/>
    <x v="3"/>
    <n v="90000000"/>
    <n v="497400000"/>
    <n v="1"/>
    <x v="1"/>
  </r>
  <r>
    <s v="Tarzan"/>
    <d v="1999-06-16T00:00:00"/>
    <n v="88"/>
    <s v="Animation"/>
    <s v="Kevin Lima"/>
    <s v="Walt Disney Pictures"/>
    <s v="United States"/>
    <s v="English"/>
    <x v="3"/>
    <n v="130000000"/>
    <n v="448200000"/>
    <n v="1"/>
    <x v="3"/>
  </r>
  <r>
    <s v="The Mummy"/>
    <d v="1999-05-07T00:00:00"/>
    <n v="125"/>
    <s v="Adventure"/>
    <s v="Stephen Sommers"/>
    <s v="Alphaville Films"/>
    <s v="United States"/>
    <s v="English"/>
    <x v="2"/>
    <n v="80000000"/>
    <n v="415900000"/>
    <n v="1"/>
    <x v="1"/>
  </r>
  <r>
    <s v="Notting Hill"/>
    <d v="1999-05-21T00:00:00"/>
    <n v="124"/>
    <s v="Romantic Comedy"/>
    <s v="Roger Michell"/>
    <s v="Polygram Filmed Entertainment"/>
    <s v="United Kingdom"/>
    <s v="English"/>
    <x v="4"/>
    <n v="43000000"/>
    <n v="363889678"/>
    <n v="0"/>
    <x v="1"/>
  </r>
  <r>
    <s v="Austin Powers: The Spy Who Shagged Me"/>
    <d v="1999-06-11T00:00:00"/>
    <n v="96"/>
    <s v="Comedy"/>
    <s v="Jay Roach"/>
    <s v="Eric's Boy"/>
    <s v="United States"/>
    <s v="English"/>
    <x v="2"/>
    <n v="33000000"/>
    <n v="312000000"/>
    <n v="1"/>
    <x v="1"/>
  </r>
  <r>
    <s v="Godzilla"/>
    <d v="1998-05-20T00:00:00"/>
    <n v="139"/>
    <s v="Science Fiction"/>
    <s v="Roland Emmerich"/>
    <s v="Centropolis Entertainment"/>
    <s v="United States"/>
    <s v="English"/>
    <x v="0"/>
    <n v="130000000"/>
    <n v="379000000"/>
    <n v="0"/>
    <x v="1"/>
  </r>
  <r>
    <s v="There's Something About Mary"/>
    <d v="1998-07-15T00:00:00"/>
    <n v="119"/>
    <s v="Comedy"/>
    <s v="Peter Farrelly"/>
    <s v="20th Century Fox"/>
    <s v="United States"/>
    <s v="English"/>
    <x v="4"/>
    <n v="23000000"/>
    <n v="369900000"/>
    <n v="0"/>
    <x v="1"/>
  </r>
  <r>
    <s v="A Bug's Life"/>
    <d v="1998-11-25T00:00:00"/>
    <n v="95"/>
    <s v="Animation"/>
    <s v="John Lasseter"/>
    <s v="Pixar Animation Studios"/>
    <s v="United States"/>
    <s v="English"/>
    <x v="3"/>
    <n v="120000000"/>
    <n v="363300000"/>
    <n v="1"/>
    <x v="1"/>
  </r>
  <r>
    <s v="Mulan"/>
    <d v="1998-06-19T00:00:00"/>
    <n v="87"/>
    <s v="Animation"/>
    <s v="Barry Cook"/>
    <s v="Walt Disney Pictures"/>
    <s v="United States"/>
    <s v="English"/>
    <x v="3"/>
    <n v="90000000"/>
    <n v="304300000"/>
    <n v="1"/>
    <x v="1"/>
  </r>
  <r>
    <s v="Dr. Dolittle"/>
    <d v="1998-06-26T00:00:00"/>
    <n v="85"/>
    <s v="Comedy"/>
    <s v="Betty Thomas"/>
    <s v="Davis Entertainment"/>
    <s v="United States"/>
    <s v="English"/>
    <x v="0"/>
    <n v="70500000"/>
    <n v="294400000"/>
    <n v="0"/>
    <x v="1"/>
  </r>
  <r>
    <s v="Shakespeare in Love"/>
    <d v="1998-12-03T00:00:00"/>
    <n v="123"/>
    <s v="Romantic Comedy"/>
    <s v="John Madden"/>
    <s v="The Bedford Falls Company"/>
    <s v="United Kingdom"/>
    <s v="English"/>
    <x v="4"/>
    <n v="25000000"/>
    <n v="289300000"/>
    <n v="13"/>
    <x v="8"/>
  </r>
  <r>
    <s v="The Lost World: Jurassic Park"/>
    <d v="1997-05-23T00:00:00"/>
    <n v="129"/>
    <s v="Adventure"/>
    <s v="Steven Spielberg"/>
    <s v="Amblin Entertainment"/>
    <s v="United States"/>
    <s v="English"/>
    <x v="0"/>
    <n v="73000000"/>
    <n v="618600000"/>
    <n v="1"/>
    <x v="1"/>
  </r>
  <r>
    <s v="Air Force One"/>
    <d v="1997-07-25T00:00:00"/>
    <n v="124"/>
    <s v="Thriller"/>
    <s v="Wolfgang Peterson"/>
    <s v="Touchstone Pictures"/>
    <s v="United States"/>
    <s v="English"/>
    <x v="4"/>
    <n v="85000000"/>
    <n v="315100000"/>
    <n v="2"/>
    <x v="1"/>
  </r>
  <r>
    <s v="Liar Liar"/>
    <d v="1997-03-21T00:00:00"/>
    <n v="88"/>
    <s v="Comedy"/>
    <s v="Tom Shadyac"/>
    <s v="Imagine Entertainment"/>
    <s v="United States"/>
    <s v="English"/>
    <x v="2"/>
    <n v="45000000"/>
    <n v="302700000"/>
    <n v="0"/>
    <x v="1"/>
  </r>
  <r>
    <s v="My Best Friend's Wedding"/>
    <d v="1997-06-20T00:00:00"/>
    <n v="104"/>
    <s v="Romantic Comedy"/>
    <s v="P. J. Hogan"/>
    <s v="Zucker Brothers Productions"/>
    <s v="United States"/>
    <s v="English"/>
    <x v="2"/>
    <n v="38000000"/>
    <n v="299300000"/>
    <n v="1"/>
    <x v="1"/>
  </r>
  <r>
    <s v="The Full Monty"/>
    <d v="1997-08-29T00:00:00"/>
    <n v="91"/>
    <s v="Comedy"/>
    <s v="Peter Cattaneo"/>
    <s v="Channel Four Films"/>
    <s v="United Kingdom"/>
    <s v="English"/>
    <x v="4"/>
    <n v="3500000"/>
    <n v="258000000"/>
    <n v="4"/>
    <x v="3"/>
  </r>
  <r>
    <s v="Twister"/>
    <d v="1996-05-17T00:00:00"/>
    <n v="113"/>
    <s v="Disaster"/>
    <s v="Jan de Bont"/>
    <s v="Amblin Entertainment"/>
    <s v="United States"/>
    <s v="English"/>
    <x v="0"/>
    <n v="92000000"/>
    <n v="494400000"/>
    <n v="2"/>
    <x v="1"/>
  </r>
  <r>
    <s v="The Hunchback of Notre Dame"/>
    <d v="1996-06-21T00:00:00"/>
    <n v="91"/>
    <s v="Animation"/>
    <s v="Gary Trousdale"/>
    <s v="Walt Disney Pictures"/>
    <s v="United States"/>
    <s v="English"/>
    <x v="3"/>
    <n v="100000000"/>
    <n v="325300000"/>
    <n v="1"/>
    <x v="1"/>
  </r>
  <r>
    <s v="101 Dalmatians"/>
    <d v="1996-11-27T00:00:00"/>
    <n v="103"/>
    <s v="Family"/>
    <s v="Stephen Herek"/>
    <s v="Walt Disney Pictures"/>
    <s v="United States"/>
    <s v="English"/>
    <x v="3"/>
    <n v="75000000"/>
    <n v="320600000"/>
    <n v="0"/>
    <x v="1"/>
  </r>
  <r>
    <s v="Ransom"/>
    <d v="1996-11-08T00:00:00"/>
    <n v="121"/>
    <s v="Thriller"/>
    <s v="Ron Howard"/>
    <s v="Touchstone Pictures"/>
    <s v="United States"/>
    <s v="English"/>
    <x v="4"/>
    <n v="80000000"/>
    <n v="309500000"/>
    <n v="0"/>
    <x v="1"/>
  </r>
  <r>
    <s v="The Nutty Professor"/>
    <d v="1996-06-28T00:00:00"/>
    <n v="95"/>
    <s v="Comedy"/>
    <s v="Tom Shadyac"/>
    <s v="Imagine Entertainment"/>
    <s v="United States"/>
    <s v="English"/>
    <x v="2"/>
    <n v="54000000"/>
    <n v="274000000"/>
    <n v="1"/>
    <x v="3"/>
  </r>
  <r>
    <s v="Jerry Maguire"/>
    <d v="1996-12-13T00:00:00"/>
    <n v="139"/>
    <s v="Drama"/>
    <s v="Cameron Crowe"/>
    <s v="Gracie Films"/>
    <s v="United States"/>
    <s v="English"/>
    <x v="4"/>
    <n v="50000000"/>
    <n v="273600000"/>
    <n v="5"/>
    <x v="3"/>
  </r>
  <r>
    <s v="Eraser"/>
    <d v="1996-06-21T00:00:00"/>
    <n v="114"/>
    <s v="Action"/>
    <s v="Chuck Russell"/>
    <s v="Kopelson Entertainment"/>
    <s v="United States"/>
    <s v="English"/>
    <x v="4"/>
    <n v="100000000"/>
    <n v="242300000"/>
    <n v="1"/>
    <x v="1"/>
  </r>
  <r>
    <s v="Toy Story"/>
    <d v="1995-11-22T00:00:00"/>
    <n v="81"/>
    <s v="Animation"/>
    <s v="John Lasseter"/>
    <s v="Pixar Animation Studios"/>
    <s v="United States"/>
    <s v="English"/>
    <x v="0"/>
    <n v="30000000"/>
    <n v="373600000"/>
    <n v="3"/>
    <x v="1"/>
  </r>
  <r>
    <s v="Pocahontas"/>
    <d v="1995-06-23T00:00:00"/>
    <n v="82"/>
    <s v="Animation"/>
    <s v="Mike Gabriel"/>
    <s v="Walt Disney Pictures"/>
    <s v="United States"/>
    <s v="English"/>
    <x v="3"/>
    <n v="55000000"/>
    <n v="346100000"/>
    <n v="2"/>
    <x v="4"/>
  </r>
  <r>
    <s v="Batman Forever"/>
    <d v="1995-06-16T00:00:00"/>
    <n v="122"/>
    <s v="Action"/>
    <s v="Joel Schumacher"/>
    <s v="Polygram Filmed Entertainment"/>
    <s v="United States"/>
    <s v="English"/>
    <x v="2"/>
    <n v="100000000"/>
    <n v="336500000"/>
    <n v="3"/>
    <x v="1"/>
  </r>
  <r>
    <s v="Casper"/>
    <d v="1995-05-26T00:00:00"/>
    <n v="101"/>
    <s v="Comedy"/>
    <s v="Brad Silberling"/>
    <s v="Amblin Entertainment"/>
    <s v="United States"/>
    <s v="English"/>
    <x v="0"/>
    <n v="55000000"/>
    <n v="287900000"/>
    <n v="0"/>
    <x v="1"/>
  </r>
  <r>
    <s v="Jumanji"/>
    <d v="1995-12-15T00:00:00"/>
    <n v="104"/>
    <s v="Adventure"/>
    <s v="Joe Johnston"/>
    <s v="Interscope Communications"/>
    <s v="United States"/>
    <s v="English"/>
    <x v="0"/>
    <n v="65000000"/>
    <n v="262800000"/>
    <n v="0"/>
    <x v="1"/>
  </r>
  <r>
    <s v="The Lion King"/>
    <d v="1994-06-15T00:00:00"/>
    <n v="88"/>
    <s v="Animation"/>
    <s v="Rob Minkoff"/>
    <s v="Walt Disney Pictures"/>
    <s v="United States"/>
    <s v="English"/>
    <x v="3"/>
    <n v="45000000"/>
    <n v="968500000"/>
    <n v="4"/>
    <x v="4"/>
  </r>
  <r>
    <s v="The Mask"/>
    <d v="1994-07-29T00:00:00"/>
    <n v="101"/>
    <s v="Comedy"/>
    <s v="Chuck Russell"/>
    <s v="Dark Horse Entertainment"/>
    <s v="United States"/>
    <s v="English"/>
    <x v="0"/>
    <n v="23000000"/>
    <n v="351600000"/>
    <n v="1"/>
    <x v="1"/>
  </r>
  <r>
    <s v="Speed"/>
    <d v="1994-06-10T00:00:00"/>
    <n v="115"/>
    <s v="Action"/>
    <s v="Jan de Bont"/>
    <s v="Mark Gordon Productions"/>
    <s v="United States"/>
    <s v="English"/>
    <x v="4"/>
    <n v="30000000"/>
    <n v="350400000"/>
    <n v="3"/>
    <x v="4"/>
  </r>
  <r>
    <s v="The Flintstones"/>
    <d v="1994-05-27T00:00:00"/>
    <n v="91"/>
    <s v="Comedy"/>
    <s v="Brian Levant"/>
    <s v="Amblin Entertainment"/>
    <s v="United States"/>
    <s v="English"/>
    <x v="3"/>
    <n v="46000000"/>
    <n v="341600000"/>
    <n v="0"/>
    <x v="1"/>
  </r>
  <r>
    <s v="Dumb and Dumber"/>
    <d v="1994-12-16T00:00:00"/>
    <n v="107"/>
    <s v="Comedy"/>
    <s v="Peter Farrelly"/>
    <s v="Motion Picture Corporation of America"/>
    <s v="United States"/>
    <s v="English"/>
    <x v="2"/>
    <n v="17000000"/>
    <n v="247000000"/>
    <n v="0"/>
    <x v="1"/>
  </r>
  <r>
    <s v="Donnie Brasco"/>
    <d v="1997-02-28T00:00:00"/>
    <n v="126"/>
    <s v="Crime"/>
    <s v="Mike Newell"/>
    <s v="Channel Four Films"/>
    <s v="United States"/>
    <s v="English"/>
    <x v="5"/>
    <n v="35000000"/>
    <n v="124900000"/>
    <n v="1"/>
    <x v="1"/>
  </r>
  <r>
    <s v="Interview with the Vampire: The Vampire Chronicles"/>
    <d v="1994-11-11T00:00:00"/>
    <n v="122"/>
    <s v="Horror"/>
    <s v="Neil Jordan"/>
    <s v="Geffen Pictures"/>
    <s v="United States"/>
    <s v="English"/>
    <x v="5"/>
    <n v="60000000"/>
    <n v="223700000"/>
    <n v="2"/>
    <x v="1"/>
  </r>
  <r>
    <s v="Mrs. Doubtfire"/>
    <d v="1993-11-24T00:00:00"/>
    <n v="125"/>
    <s v="Comedy"/>
    <s v="Chris Columbus"/>
    <s v="Blue Wolf Productions"/>
    <s v="United States"/>
    <s v="English"/>
    <x v="2"/>
    <n v="25000000"/>
    <n v="441300000"/>
    <n v="1"/>
    <x v="3"/>
  </r>
  <r>
    <s v="The Firm"/>
    <d v="1993-06-30T00:00:00"/>
    <n v="154"/>
    <s v="Thriller"/>
    <s v="Sydney Pollack"/>
    <s v="Davis Entertainment"/>
    <s v="United States"/>
    <s v="English"/>
    <x v="4"/>
    <n v="42000000"/>
    <n v="270248367"/>
    <n v="2"/>
    <x v="1"/>
  </r>
  <r>
    <s v="Indecent Proposal"/>
    <d v="1993-04-07T00:00:00"/>
    <n v="118"/>
    <s v="Drama"/>
    <s v="Adrian Lyne"/>
    <s v="Paramount Pictures"/>
    <s v="United States"/>
    <s v="English"/>
    <x v="4"/>
    <n v="38000000"/>
    <n v="266600000"/>
    <n v="0"/>
    <x v="1"/>
  </r>
  <r>
    <s v="Sleepless in Seattle"/>
    <d v="1993-06-25T00:00:00"/>
    <n v="105"/>
    <s v="Romance"/>
    <s v="Nora Ephron"/>
    <s v="TriStar Pictures"/>
    <s v="United States"/>
    <s v="English"/>
    <x v="0"/>
    <n v="21000000"/>
    <n v="227800000"/>
    <n v="2"/>
    <x v="1"/>
  </r>
  <r>
    <s v="Philadelphia"/>
    <d v="1993-12-22T00:00:00"/>
    <n v="126"/>
    <s v="Drama"/>
    <s v="Jonathan Demme"/>
    <s v="TriStar Pictures"/>
    <s v="United States"/>
    <s v="English"/>
    <x v="2"/>
    <n v="26000000"/>
    <n v="206700000"/>
    <n v="5"/>
    <x v="4"/>
  </r>
  <r>
    <s v="The Pelican Brief"/>
    <d v="1993-12-17T00:00:00"/>
    <n v="141"/>
    <s v="Thriller"/>
    <s v="Alan J. Pakula"/>
    <s v="Warner Bros. Pictures"/>
    <s v="United States"/>
    <s v="English"/>
    <x v="2"/>
    <n v="45000000"/>
    <n v="195300000"/>
    <n v="0"/>
    <x v="1"/>
  </r>
  <r>
    <s v="Aladdin"/>
    <d v="1992-11-25T00:00:00"/>
    <n v="90"/>
    <s v="Animation"/>
    <s v="Ron Clements"/>
    <s v="Walt Disney Pictures"/>
    <s v="United States"/>
    <s v="English"/>
    <x v="3"/>
    <n v="28000000"/>
    <n v="504100000"/>
    <n v="5"/>
    <x v="4"/>
  </r>
  <r>
    <s v="The Bodyguard"/>
    <d v="1992-11-25T00:00:00"/>
    <n v="129"/>
    <s v="Thriller"/>
    <s v="Mick Jackson"/>
    <s v="Tig Productions"/>
    <s v="United States"/>
    <s v="English"/>
    <x v="4"/>
    <n v="25000000"/>
    <n v="411000000"/>
    <n v="2"/>
    <x v="1"/>
  </r>
  <r>
    <s v="Home Alone 2: Lost in New York"/>
    <d v="1992-11-20T00:00:00"/>
    <n v="120"/>
    <s v="Family"/>
    <s v="Chris Columbus"/>
    <s v="Hughes Entertainment"/>
    <s v="United States"/>
    <s v="English"/>
    <x v="0"/>
    <n v="20000000"/>
    <n v="359000000"/>
    <n v="0"/>
    <x v="1"/>
  </r>
  <r>
    <s v="Basic Instinct"/>
    <d v="1992-05-08T00:00:00"/>
    <n v="128"/>
    <s v="Thriller"/>
    <s v="Paul Verhoeven"/>
    <s v="Carolco Pictures"/>
    <s v="United States"/>
    <s v="English"/>
    <x v="5"/>
    <n v="49000000"/>
    <n v="352900000"/>
    <n v="2"/>
    <x v="1"/>
  </r>
  <r>
    <s v="Batman Returns"/>
    <d v="1992-06-19T00:00:00"/>
    <n v="126"/>
    <s v="Action"/>
    <s v="Tim Burton"/>
    <s v="Polygram Filmed Entertainment"/>
    <s v="United States"/>
    <s v="English"/>
    <x v="0"/>
    <n v="80000000"/>
    <n v="266800000"/>
    <n v="2"/>
    <x v="1"/>
  </r>
  <r>
    <s v="A Few Good Men"/>
    <d v="1992-12-11T00:00:00"/>
    <n v="138"/>
    <s v="Drama"/>
    <s v="Rob Reiner"/>
    <s v="Castle Rock Entertainment"/>
    <s v="United States"/>
    <s v="English"/>
    <x v="4"/>
    <n v="40000000"/>
    <n v="243200000"/>
    <n v="4"/>
    <x v="1"/>
  </r>
  <r>
    <s v="Sister Act"/>
    <d v="1992-05-29T00:00:00"/>
    <n v="100"/>
    <s v="Comedy"/>
    <s v="Emile Ardolino"/>
    <s v="Touchstone Pictures"/>
    <s v="United States"/>
    <s v="English"/>
    <x v="0"/>
    <n v="31000000"/>
    <n v="231600000"/>
    <n v="0"/>
    <x v="1"/>
  </r>
  <r>
    <s v="Bram Stoker's Dracula"/>
    <d v="1992-11-13T00:00:00"/>
    <n v="128"/>
    <s v="Horror"/>
    <s v="Francis Ford Coppola"/>
    <s v="Columbia Pictures"/>
    <s v="United States"/>
    <s v="English"/>
    <x v="5"/>
    <n v="40000000"/>
    <n v="215900000"/>
    <n v="4"/>
    <x v="0"/>
  </r>
  <r>
    <s v="Wayne's World"/>
    <d v="1992-02-14T00:00:00"/>
    <n v="95"/>
    <s v="Comedy"/>
    <s v="Penelope Spheeris"/>
    <s v="Paramount Pictures"/>
    <s v="United States"/>
    <s v="English"/>
    <x v="0"/>
    <n v="20000000"/>
    <n v="183100000"/>
    <n v="0"/>
    <x v="1"/>
  </r>
  <r>
    <s v="Beauty and the Beast"/>
    <d v="1991-11-22T00:00:00"/>
    <n v="84"/>
    <s v="Animation"/>
    <s v="Gary Trousdale"/>
    <s v="Walt Disney Pictures"/>
    <s v="United States"/>
    <s v="English"/>
    <x v="3"/>
    <n v="25000000"/>
    <n v="425000000"/>
    <n v="6"/>
    <x v="4"/>
  </r>
  <r>
    <s v="Hook"/>
    <d v="1991-12-11T00:00:00"/>
    <n v="144"/>
    <s v="Adventure"/>
    <s v="Steven Spielberg"/>
    <s v="Amblin Entertainment"/>
    <s v="United States"/>
    <s v="English"/>
    <x v="3"/>
    <n v="70000000"/>
    <n v="300900000"/>
    <n v="5"/>
    <x v="1"/>
  </r>
  <r>
    <s v="The Silence of the Lambs"/>
    <d v="1991-02-14T00:00:00"/>
    <n v="118"/>
    <s v="Thriller"/>
    <s v="Jonathan Demme"/>
    <s v="Strong Heart/Demme Production"/>
    <s v="United States"/>
    <s v="English"/>
    <x v="5"/>
    <n v="19000000"/>
    <n v="272700000"/>
    <n v="7"/>
    <x v="5"/>
  </r>
  <r>
    <s v="JFK"/>
    <d v="1991-12-20T00:00:00"/>
    <n v="188"/>
    <s v="Thriller"/>
    <s v="Oliver Stone"/>
    <s v="Regency Enterprises"/>
    <s v="United States"/>
    <s v="English"/>
    <x v="4"/>
    <n v="40000000"/>
    <n v="205400000"/>
    <n v="8"/>
    <x v="4"/>
  </r>
  <r>
    <s v="The Addams Family"/>
    <d v="1991-11-22T00:00:00"/>
    <n v="99"/>
    <s v="Comedy"/>
    <s v="Barry Sonnenfeld"/>
    <s v="Orion Pictures"/>
    <s v="United States"/>
    <s v="English"/>
    <x v="0"/>
    <n v="30000000"/>
    <n v="191500000"/>
    <n v="1"/>
    <x v="1"/>
  </r>
  <r>
    <s v="Cape Fear"/>
    <d v="1991-11-13T00:00:00"/>
    <n v="128"/>
    <s v="Thriller"/>
    <s v="Martin Scorsese"/>
    <s v="Amblin Entertainment"/>
    <s v="United States"/>
    <s v="English"/>
    <x v="5"/>
    <n v="35000000"/>
    <n v="182300000"/>
    <n v="2"/>
    <x v="1"/>
  </r>
  <r>
    <s v="Hot Shots!"/>
    <d v="1991-07-31T00:00:00"/>
    <n v="84"/>
    <s v="Comedy"/>
    <s v="Jim Abrahams"/>
    <s v="20th Century Fox"/>
    <s v="United States"/>
    <s v="English"/>
    <x v="2"/>
    <n v="26000000"/>
    <n v="181100000"/>
    <n v="0"/>
    <x v="1"/>
  </r>
  <r>
    <s v="City Slickers"/>
    <d v="1991-06-07T00:00:00"/>
    <n v="112"/>
    <s v="Comedy"/>
    <s v="Ron Underwood"/>
    <s v="Castle Rock Entertainment"/>
    <s v="United States"/>
    <s v="English"/>
    <x v="2"/>
    <n v="26000000"/>
    <n v="179033791"/>
    <n v="1"/>
    <x v="3"/>
  </r>
  <r>
    <s v="Ghost"/>
    <d v="1990-07-13T00:00:00"/>
    <n v="127"/>
    <s v="Romance"/>
    <s v="Jerry Zucker"/>
    <s v="Paramount Pictures"/>
    <s v="United States"/>
    <s v="English"/>
    <x v="2"/>
    <n v="22000000"/>
    <n v="505700000"/>
    <n v="5"/>
    <x v="4"/>
  </r>
  <r>
    <s v="Home Alone"/>
    <d v="1990-11-16T00:00:00"/>
    <n v="102"/>
    <s v="Comedy"/>
    <s v="Chris Columbus"/>
    <s v="Hughes Entertainment"/>
    <s v="United States"/>
    <s v="English"/>
    <x v="0"/>
    <n v="18000000"/>
    <n v="476700000"/>
    <n v="2"/>
    <x v="1"/>
  </r>
  <r>
    <s v="Pretty Woman"/>
    <d v="1990-03-23T00:00:00"/>
    <n v="119"/>
    <s v="Romance"/>
    <s v="Garry Marshall"/>
    <s v="Touchstone Pictures"/>
    <s v="United States"/>
    <s v="English"/>
    <x v="4"/>
    <n v="14000000"/>
    <n v="463400000"/>
    <n v="1"/>
    <x v="1"/>
  </r>
  <r>
    <s v="Teenage Mutant Ninja Turtles"/>
    <d v="1990-03-30T00:00:00"/>
    <n v="93"/>
    <s v="Action"/>
    <s v="Steve Barron"/>
    <s v="Golden Harvest"/>
    <s v="United States"/>
    <s v="English"/>
    <x v="0"/>
    <n v="13500000"/>
    <n v="201900000"/>
    <n v="0"/>
    <x v="1"/>
  </r>
  <r>
    <s v="Batman"/>
    <d v="1989-06-23T00:00:00"/>
    <n v="126"/>
    <s v="Action"/>
    <s v="Tim Burton"/>
    <s v="Polygram Filmed Entertainment"/>
    <s v="United States"/>
    <s v="English"/>
    <x v="2"/>
    <n v="35000000"/>
    <n v="411300000"/>
    <n v="1"/>
    <x v="3"/>
  </r>
  <r>
    <s v="Look Who's Talking"/>
    <d v="1989-10-13T00:00:00"/>
    <n v="96"/>
    <s v="Comedy"/>
    <s v="Amy Heckerling"/>
    <s v="TriStar Pictures"/>
    <s v="United States"/>
    <s v="English"/>
    <x v="2"/>
    <n v="7500000"/>
    <n v="297000000"/>
    <n v="0"/>
    <x v="1"/>
  </r>
  <r>
    <s v="Dead Poets Society"/>
    <d v="1989-06-02T00:00:00"/>
    <n v="128"/>
    <s v="Drama"/>
    <s v="Peter Weir"/>
    <s v="Touchstone Pictures"/>
    <s v="United States"/>
    <s v="English"/>
    <x v="0"/>
    <n v="16400000"/>
    <n v="235800000"/>
    <n v="4"/>
    <x v="3"/>
  </r>
  <r>
    <s v="Honey, I Shrunk the Kids"/>
    <d v="1989-06-23T00:00:00"/>
    <n v="94"/>
    <s v="Adventure"/>
    <s v="Joe Johnston"/>
    <s v="Walt Disney Pictures"/>
    <s v="United States"/>
    <s v="English"/>
    <x v="3"/>
    <n v="18000000"/>
    <n v="222700000"/>
    <n v="0"/>
    <x v="1"/>
  </r>
  <r>
    <s v="Ghostbusters II"/>
    <d v="1989-06-16T00:00:00"/>
    <n v="108"/>
    <s v="Comedy"/>
    <s v="Ivan Reitman"/>
    <s v="Columbia Pictures"/>
    <s v="United States"/>
    <s v="English"/>
    <x v="0"/>
    <n v="37000000"/>
    <n v="215400000"/>
    <n v="0"/>
    <x v="1"/>
  </r>
  <r>
    <s v="The Little Mermaid"/>
    <d v="1989-11-17T00:00:00"/>
    <n v="82"/>
    <s v="Animation"/>
    <s v="Ron Clements"/>
    <s v="Walt Disney Pictures"/>
    <s v="United States"/>
    <s v="English"/>
    <x v="3"/>
    <n v="40000000"/>
    <n v="211300000"/>
    <n v="3"/>
    <x v="4"/>
  </r>
  <r>
    <s v="Born on the Fourth of July"/>
    <d v="1989-12-20T00:00:00"/>
    <n v="145"/>
    <s v="Biography"/>
    <s v="Oliver Stone"/>
    <s v="Universal Pictures"/>
    <s v="United States"/>
    <s v="English"/>
    <x v="5"/>
    <n v="14000000"/>
    <n v="161000000"/>
    <n v="8"/>
    <x v="4"/>
  </r>
  <r>
    <s v="Rain Man"/>
    <d v="1988-12-16T00:00:00"/>
    <n v="133"/>
    <s v="Drama"/>
    <s v="Barry Levinson"/>
    <s v="United Artists"/>
    <s v="United States"/>
    <s v="English"/>
    <x v="4"/>
    <n v="25000000"/>
    <n v="354800000"/>
    <n v="8"/>
    <x v="6"/>
  </r>
  <r>
    <s v="Coming to America"/>
    <d v="1988-06-29T00:00:00"/>
    <n v="117"/>
    <s v="Comedy"/>
    <s v="John Landis"/>
    <s v="Eddie Murphy Productions"/>
    <s v="United States"/>
    <s v="English"/>
    <x v="4"/>
    <n v="39000000"/>
    <n v="288752301"/>
    <n v="2"/>
    <x v="1"/>
  </r>
  <r>
    <s v="Big"/>
    <d v="1988-12-03T00:00:00"/>
    <n v="104"/>
    <s v="Comedy"/>
    <s v="Penny Marshall"/>
    <s v="Gracie Films"/>
    <s v="United States"/>
    <s v="English"/>
    <x v="2"/>
    <n v="18000000"/>
    <n v="151700000"/>
    <n v="2"/>
    <x v="1"/>
  </r>
  <r>
    <s v="Crocodile Dundee II"/>
    <d v="1988-05-25T00:00:00"/>
    <n v="112"/>
    <s v="Adventure"/>
    <s v="John Cornell"/>
    <s v="Paramount Pictures"/>
    <s v="Australia"/>
    <s v="English"/>
    <x v="0"/>
    <n v="14000000"/>
    <n v="239600000"/>
    <n v="0"/>
    <x v="1"/>
  </r>
  <r>
    <s v="The Naked Gun: From the Files of Police Squad!"/>
    <d v="1988-12-02T00:00:00"/>
    <n v="85"/>
    <s v="Comedy"/>
    <s v="David Zucker"/>
    <s v="Paramount Pictures"/>
    <s v="United States"/>
    <s v="English"/>
    <x v="4"/>
    <n v="12000000"/>
    <n v="78800000"/>
    <n v="0"/>
    <x v="1"/>
  </r>
  <r>
    <s v="Cocktail"/>
    <d v="1988-07-29T00:00:00"/>
    <n v="103"/>
    <s v="Romance"/>
    <s v="Roger Donaldson"/>
    <s v="Touchstone Pictures"/>
    <s v="United States"/>
    <s v="English"/>
    <x v="4"/>
    <n v="20000000"/>
    <n v="171500000"/>
    <n v="0"/>
    <x v="1"/>
  </r>
  <r>
    <s v="Beetlejuice"/>
    <d v="1988-03-30T00:00:00"/>
    <n v="92"/>
    <s v="Comedy"/>
    <s v="Tim Burton"/>
    <s v="Geffen Pictures"/>
    <s v="United States"/>
    <s v="English"/>
    <x v="4"/>
    <n v="15000000"/>
    <n v="73700000"/>
    <n v="1"/>
    <x v="3"/>
  </r>
  <r>
    <s v="Three Men and a Baby"/>
    <d v="1987-11-25T00:00:00"/>
    <n v="104"/>
    <s v="Comedy"/>
    <s v="Leonard Nimoy"/>
    <s v="Touchstone Pictures"/>
    <s v="United States"/>
    <s v="English"/>
    <x v="0"/>
    <n v="16000000"/>
    <n v="168800000"/>
    <n v="0"/>
    <x v="1"/>
  </r>
  <r>
    <s v="Fatal Attraction"/>
    <d v="1987-09-18T00:00:00"/>
    <n v="119"/>
    <s v="Thriller"/>
    <s v="Adrian Lyne"/>
    <s v="Paramount Pictures"/>
    <s v="United States"/>
    <s v="English"/>
    <x v="5"/>
    <n v="14000000"/>
    <n v="320100000"/>
    <n v="6"/>
    <x v="1"/>
  </r>
  <r>
    <s v="Beverly Hills Cop II"/>
    <d v="1987-05-20T00:00:00"/>
    <n v="103"/>
    <s v="Action"/>
    <s v="Tony Scott"/>
    <s v="Paramount Pictures"/>
    <s v="United States"/>
    <s v="English"/>
    <x v="4"/>
    <n v="20000000"/>
    <n v="300000000"/>
    <n v="1"/>
    <x v="1"/>
  </r>
  <r>
    <s v="Good Morning, Vietnam"/>
    <d v="1987-12-23T00:00:00"/>
    <n v="120"/>
    <s v="Comedy"/>
    <s v="Barry Levinson"/>
    <s v="Touchstone Pictures"/>
    <s v="United States"/>
    <s v="English"/>
    <x v="4"/>
    <n v="13000000"/>
    <n v="123900000"/>
    <n v="1"/>
    <x v="1"/>
  </r>
  <r>
    <s v="Moonstruck"/>
    <d v="1987-12-18T00:00:00"/>
    <n v="102"/>
    <s v="Romance"/>
    <s v="Norman Jewison"/>
    <s v="Metro-Goldwyn-Mayer"/>
    <s v="United States"/>
    <s v="English"/>
    <x v="0"/>
    <n v="15000000"/>
    <n v="91640528"/>
    <n v="6"/>
    <x v="0"/>
  </r>
  <r>
    <s v="The Secret of My Success"/>
    <d v="1987-04-10T00:00:00"/>
    <n v="111"/>
    <s v="Comedy"/>
    <s v="Herbert Ross"/>
    <s v="Rastar"/>
    <s v="United States"/>
    <s v="English"/>
    <x v="0"/>
    <n v="18000000"/>
    <n v="110996879"/>
    <n v="0"/>
    <x v="1"/>
  </r>
  <r>
    <s v="Stakeout"/>
    <d v="1987-08-05T00:00:00"/>
    <n v="117"/>
    <s v="Comedy"/>
    <s v="John Badham"/>
    <s v="Touchstone Pictures"/>
    <s v="United States"/>
    <s v="English"/>
    <x v="4"/>
    <n v="14500000"/>
    <n v="65673233"/>
    <n v="0"/>
    <x v="1"/>
  </r>
  <r>
    <s v="The Witches of Eastwick"/>
    <d v="1987-06-12T00:00:00"/>
    <n v="118"/>
    <s v="Comedy"/>
    <s v="George Miller"/>
    <s v="Kennedy Miller"/>
    <s v="United States"/>
    <s v="English"/>
    <x v="5"/>
    <n v="22000000"/>
    <n v="63800000"/>
    <n v="2"/>
    <x v="1"/>
  </r>
  <r>
    <s v="Top Gun"/>
    <d v="1986-05-16T00:00:00"/>
    <n v="110"/>
    <s v="Action"/>
    <s v="Tony Scott"/>
    <s v="Paramount Pictures"/>
    <s v="United States"/>
    <s v="English"/>
    <x v="4"/>
    <n v="15000000"/>
    <n v="356800000"/>
    <n v="4"/>
    <x v="3"/>
  </r>
  <r>
    <s v="Crocodile Dundee"/>
    <d v="1986-09-26T00:00:00"/>
    <n v="98"/>
    <s v="Comedy"/>
    <s v="Peter Faiman"/>
    <s v="Rimfire Films"/>
    <s v="Australia"/>
    <s v="English"/>
    <x v="4"/>
    <n v="8800000"/>
    <n v="328000000"/>
    <n v="1"/>
    <x v="1"/>
  </r>
  <r>
    <s v="Platoon"/>
    <d v="1986-12-19T00:00:00"/>
    <n v="120"/>
    <s v="War"/>
    <s v="Oliver Stone"/>
    <s v="Hemdale"/>
    <s v="United States"/>
    <s v="English"/>
    <x v="4"/>
    <n v="6000000"/>
    <n v="138500000"/>
    <n v="8"/>
    <x v="6"/>
  </r>
  <r>
    <s v="The Karate Kid, Part II"/>
    <d v="1986-06-20T00:00:00"/>
    <n v="113"/>
    <s v="Drama"/>
    <s v="John G. Avildsen"/>
    <s v="Columbia Pictures"/>
    <s v="United States"/>
    <s v="English"/>
    <x v="0"/>
    <n v="13000000"/>
    <n v="115100000"/>
    <n v="1"/>
    <x v="1"/>
  </r>
  <r>
    <s v="The Golden Child"/>
    <d v="1986-12-12T00:00:00"/>
    <n v="94"/>
    <s v="Adventure"/>
    <s v="Michael Ritchie"/>
    <s v="Eddie Murphy Productions"/>
    <s v="United States"/>
    <s v="English"/>
    <x v="0"/>
    <n v="25000000"/>
    <n v="79800000"/>
    <n v="0"/>
    <x v="1"/>
  </r>
  <r>
    <s v="Ferris Bueller's Day Off"/>
    <d v="1986-06-11T00:00:00"/>
    <n v="103"/>
    <s v="Comedy"/>
    <s v="John Hughes"/>
    <s v="Paramount Pictures"/>
    <s v="United States"/>
    <s v="English"/>
    <x v="4"/>
    <n v="5800000"/>
    <n v="70100000"/>
    <n v="0"/>
    <x v="1"/>
  </r>
  <r>
    <s v="Rambo: First Blood Part II"/>
    <d v="1985-05-22T00:00:00"/>
    <n v="96"/>
    <s v="Action"/>
    <s v="George P. Cosmatos"/>
    <s v="Carolco Pictures"/>
    <s v="United States"/>
    <s v="English"/>
    <x v="4"/>
    <n v="25500000"/>
    <n v="300400000"/>
    <n v="1"/>
    <x v="1"/>
  </r>
  <r>
    <s v="Rocky IV"/>
    <d v="1985-11-27T00:00:00"/>
    <n v="91"/>
    <s v="Sport"/>
    <s v="Sylvester Stallone"/>
    <s v="United Artists"/>
    <s v="United States"/>
    <s v="English"/>
    <x v="0"/>
    <n v="28000000"/>
    <n v="300400000"/>
    <n v="0"/>
    <x v="1"/>
  </r>
  <r>
    <s v="The Color Purple"/>
    <d v="1985-12-18T00:00:00"/>
    <n v="153"/>
    <s v="Drama"/>
    <s v="Steven Spielberg"/>
    <s v="Amblin Entertainment"/>
    <s v="United States"/>
    <s v="English"/>
    <x v="4"/>
    <n v="15000000"/>
    <n v="142000000"/>
    <n v="11"/>
    <x v="1"/>
  </r>
  <r>
    <s v="Out Of Africa"/>
    <d v="1985-12-18T00:00:00"/>
    <n v="161"/>
    <s v="Romance"/>
    <s v="Sydney Pollack"/>
    <s v="Mirage Studios"/>
    <s v="United States"/>
    <s v="English"/>
    <x v="0"/>
    <n v="28000000"/>
    <n v="128500000"/>
    <n v="11"/>
    <x v="8"/>
  </r>
  <r>
    <s v="Cocoon"/>
    <d v="1985-06-21T00:00:00"/>
    <n v="117"/>
    <s v="Science Fiction"/>
    <s v="Ron Howard"/>
    <s v="20th Century Fox"/>
    <s v="United States"/>
    <s v="English"/>
    <x v="0"/>
    <n v="17500000"/>
    <n v="85300000"/>
    <n v="2"/>
    <x v="4"/>
  </r>
  <r>
    <s v="The Jewel of the Nile"/>
    <d v="1985-12-11T00:00:00"/>
    <n v="107"/>
    <s v="Adventure"/>
    <s v="Lewis Teague"/>
    <s v="20th Century Fox"/>
    <s v="United States"/>
    <s v="English"/>
    <x v="0"/>
    <n v="25000000"/>
    <n v="96700000"/>
    <n v="0"/>
    <x v="1"/>
  </r>
  <r>
    <s v="The Goonies"/>
    <d v="1985-06-07T00:00:00"/>
    <n v="114"/>
    <s v="Adventure"/>
    <s v="Richard Donner"/>
    <s v="Amblin Entertainment"/>
    <s v="United States"/>
    <s v="English"/>
    <x v="0"/>
    <n v="19000000"/>
    <n v="61500000"/>
    <n v="0"/>
    <x v="1"/>
  </r>
  <r>
    <s v="Spies Like Us"/>
    <d v="1985-12-06T00:00:00"/>
    <n v="102"/>
    <s v="Comedy"/>
    <s v="John Landis"/>
    <s v="Warner Bros. Pictures"/>
    <s v="United States"/>
    <s v="English"/>
    <x v="0"/>
    <n v="22000000"/>
    <n v="60000000"/>
    <n v="0"/>
    <x v="1"/>
  </r>
  <r>
    <s v="Beverly Hills Cop"/>
    <d v="1984-12-05T00:00:00"/>
    <n v="105"/>
    <s v="Action"/>
    <s v="Martin Brest"/>
    <s v="Eddie Murphy Productions"/>
    <s v="United States"/>
    <s v="English"/>
    <x v="4"/>
    <n v="15000000"/>
    <n v="316400000"/>
    <n v="1"/>
    <x v="1"/>
  </r>
  <r>
    <s v="Gremlins"/>
    <d v="1984-06-08T00:00:00"/>
    <n v="106"/>
    <s v="Comedy"/>
    <s v="Joe Dante"/>
    <s v="Amblin Entertainment"/>
    <s v="United States"/>
    <s v="English"/>
    <x v="4"/>
    <n v="11000000"/>
    <n v="153100000"/>
    <n v="0"/>
    <x v="1"/>
  </r>
  <r>
    <s v="The Karate Kid"/>
    <d v="1984-06-22T00:00:00"/>
    <n v="127"/>
    <s v="Drama"/>
    <s v="John G. Avildsen"/>
    <s v="Columbia Pictures"/>
    <s v="United States"/>
    <s v="English"/>
    <x v="0"/>
    <n v="8000000"/>
    <n v="90800000"/>
    <n v="1"/>
    <x v="1"/>
  </r>
  <r>
    <s v="Police Academy"/>
    <d v="1984-03-23T00:00:00"/>
    <n v="96"/>
    <s v="Comedy"/>
    <s v="Hugh Wilson"/>
    <s v="The Ladd Company"/>
    <s v="United States"/>
    <s v="English"/>
    <x v="4"/>
    <n v="4500000"/>
    <n v="146000000"/>
    <n v="0"/>
    <x v="1"/>
  </r>
  <r>
    <s v="Footloose"/>
    <d v="1984-02-17T00:00:00"/>
    <n v="110"/>
    <s v="Drama"/>
    <s v="Herbert Ross"/>
    <s v="Paramount Pictures"/>
    <s v="United States"/>
    <s v="English"/>
    <x v="4"/>
    <n v="8200000"/>
    <n v="80000000"/>
    <n v="2"/>
    <x v="1"/>
  </r>
  <r>
    <s v="Romancing the Stone"/>
    <d v="1984-03-30T00:00:00"/>
    <n v="106"/>
    <s v="Adventure"/>
    <s v="Robert Zemeckis"/>
    <s v="20th Century Fox"/>
    <s v="United States"/>
    <s v="English"/>
    <x v="2"/>
    <n v="10000000"/>
    <n v="86500000"/>
    <n v="1"/>
    <x v="1"/>
  </r>
  <r>
    <s v="Terms of Endearment"/>
    <d v="1983-12-09T00:00:00"/>
    <n v="132"/>
    <s v="Drama"/>
    <s v="James L. Brooks"/>
    <s v="Paramount Pictures"/>
    <s v="United States"/>
    <s v="English"/>
    <x v="4"/>
    <n v="8000000"/>
    <n v="108400000"/>
    <n v="11"/>
    <x v="5"/>
  </r>
  <r>
    <s v="Flashdance"/>
    <d v="1983-04-15T00:00:00"/>
    <n v="98"/>
    <s v="Drama"/>
    <s v="Adrian Lyne"/>
    <s v="Polygram Filmed Entertainment"/>
    <s v="United States"/>
    <s v="English"/>
    <x v="4"/>
    <n v="7000000"/>
    <n v="201500000"/>
    <n v="4"/>
    <x v="3"/>
  </r>
  <r>
    <s v="Trading Places"/>
    <d v="1983-06-10T00:00:00"/>
    <n v="116"/>
    <s v="Comedy"/>
    <s v="John Landis"/>
    <s v="Eddie Murphy Productions"/>
    <s v="United States"/>
    <s v="English"/>
    <x v="4"/>
    <n v="15000000"/>
    <n v="90400000"/>
    <n v="1"/>
    <x v="1"/>
  </r>
  <r>
    <s v="WarGames"/>
    <d v="1983-06-03T00:00:00"/>
    <n v="114"/>
    <s v="Thriller"/>
    <s v="John Badham"/>
    <s v="United Artists"/>
    <s v="United States"/>
    <s v="English"/>
    <x v="0"/>
    <n v="12000000"/>
    <n v="79600000"/>
    <n v="3"/>
    <x v="1"/>
  </r>
  <r>
    <s v="Sudden Impact"/>
    <d v="1983-12-09T00:00:00"/>
    <n v="117"/>
    <s v="Thriller"/>
    <s v="Clint Eastwood"/>
    <s v="Warner Bros. Pictures"/>
    <s v="United States"/>
    <s v="English"/>
    <x v="5"/>
    <n v="22000000"/>
    <n v="67642693"/>
    <n v="0"/>
    <x v="1"/>
  </r>
  <r>
    <s v="Staying Alive"/>
    <d v="1983-07-15T00:00:00"/>
    <n v="93"/>
    <s v="Drama"/>
    <s v="Sylvester Stallone"/>
    <s v="Paramount Pictures"/>
    <s v="United States"/>
    <s v="English"/>
    <x v="0"/>
    <n v="22000000"/>
    <n v="64800000"/>
    <n v="0"/>
    <x v="1"/>
  </r>
  <r>
    <s v="Tootsie"/>
    <d v="1982-12-17T00:00:00"/>
    <n v="116"/>
    <s v="Comedy"/>
    <s v="Sydney Pollack"/>
    <s v="Mirage Studios"/>
    <s v="United States"/>
    <s v="English"/>
    <x v="4"/>
    <n v="21000000"/>
    <n v="177200000"/>
    <n v="10"/>
    <x v="3"/>
  </r>
  <r>
    <s v="An Officer and a Gentleman"/>
    <d v="1982-08-13T00:00:00"/>
    <n v="122"/>
    <s v="Drama"/>
    <s v="Taylor Hackford"/>
    <s v="Lorimar Productions"/>
    <s v="United States"/>
    <s v="English"/>
    <x v="4"/>
    <n v="6000000"/>
    <n v="129800000"/>
    <n v="6"/>
    <x v="4"/>
  </r>
  <r>
    <s v="Rocky III"/>
    <d v="1982-05-28T00:00:00"/>
    <n v="100"/>
    <s v="Sport"/>
    <s v="Sylvester Stallone"/>
    <s v="United Artists"/>
    <s v="United States"/>
    <s v="English"/>
    <x v="0"/>
    <n v="17000000"/>
    <n v="270000000"/>
    <n v="1"/>
    <x v="1"/>
  </r>
  <r>
    <s v="Porky's"/>
    <d v="1982-04-16T00:00:00"/>
    <n v="98"/>
    <s v="Comedy"/>
    <s v="Bob Clark"/>
    <s v="Astral Media"/>
    <s v="Canada"/>
    <s v="English"/>
    <x v="5"/>
    <n v="25000000"/>
    <n v="105000000"/>
    <n v="0"/>
    <x v="1"/>
  </r>
  <r>
    <s v="48 Hrs."/>
    <d v="1982-12-08T00:00:00"/>
    <n v="96"/>
    <s v="Action"/>
    <s v="Walter Hill"/>
    <s v="Paramount Pictures"/>
    <s v="United States"/>
    <s v="English"/>
    <x v="5"/>
    <n v="12000000"/>
    <n v="78900000"/>
    <n v="0"/>
    <x v="1"/>
  </r>
  <r>
    <s v="Poltergeist"/>
    <d v="1982-06-04T00:00:00"/>
    <n v="114"/>
    <s v="Horror"/>
    <s v="Tobe Hooper"/>
    <s v="Metro-Goldwyn-Mayer"/>
    <s v="United States"/>
    <s v="English"/>
    <x v="4"/>
    <n v="10700000"/>
    <n v="121700000"/>
    <n v="3"/>
    <x v="1"/>
  </r>
  <r>
    <s v="Annie"/>
    <d v="1982-06-18T00:00:00"/>
    <n v="128"/>
    <s v="Musical"/>
    <s v="John Huston"/>
    <s v="Rastar"/>
    <s v="United States"/>
    <s v="English"/>
    <x v="3"/>
    <n v="50000000"/>
    <n v="57000000"/>
    <n v="2"/>
    <x v="1"/>
  </r>
  <r>
    <s v="Superman II"/>
    <d v="1981-04-09T00:00:00"/>
    <n v="127"/>
    <s v="Action"/>
    <s v="Richard Lester"/>
    <s v="Dovemead"/>
    <s v="United Kingdom"/>
    <s v="English"/>
    <x v="0"/>
    <n v="54000000"/>
    <n v="190400000"/>
    <n v="0"/>
    <x v="1"/>
  </r>
  <r>
    <s v="Arthur"/>
    <d v="1981-07-17T00:00:00"/>
    <n v="97"/>
    <s v="Comedy"/>
    <s v="Steve Gordon"/>
    <s v="Orion Pictures"/>
    <s v="United States"/>
    <s v="English"/>
    <x v="4"/>
    <n v="7000000"/>
    <n v="95461682"/>
    <n v="4"/>
    <x v="4"/>
  </r>
  <r>
    <s v="The Cannonball Run"/>
    <d v="1981-06-19T00:00:00"/>
    <n v="95"/>
    <s v="Comedy"/>
    <s v="Hal Needham"/>
    <s v="Golden Harvest"/>
    <s v="United States"/>
    <s v="English"/>
    <x v="0"/>
    <n v="18000000"/>
    <n v="72179579"/>
    <n v="0"/>
    <x v="1"/>
  </r>
  <r>
    <s v="Chariots of Fire"/>
    <d v="1981-03-30T00:00:00"/>
    <n v="124"/>
    <s v="Sport"/>
    <s v="Hugh Hudson"/>
    <s v="Goldcrest Films"/>
    <s v="United Kingdom"/>
    <s v="English"/>
    <x v="3"/>
    <n v="5500000"/>
    <n v="59000000"/>
    <n v="7"/>
    <x v="6"/>
  </r>
  <r>
    <s v="Time Bandits"/>
    <d v="1981-07-10T00:00:00"/>
    <n v="113"/>
    <s v="Fantasy"/>
    <s v="Terry Gilliam"/>
    <s v="Handmade Films"/>
    <s v="United Kingdom"/>
    <s v="English"/>
    <x v="0"/>
    <n v="5000000"/>
    <n v="42365581"/>
    <n v="0"/>
    <x v="1"/>
  </r>
  <r>
    <s v="9 to 5"/>
    <d v="1980-12-19T00:00:00"/>
    <n v="110"/>
    <s v="Comedy"/>
    <s v="Colin Higgins"/>
    <s v="20th Century Fox"/>
    <s v="United States"/>
    <s v="English"/>
    <x v="3"/>
    <n v="10000000"/>
    <n v="103290500"/>
    <n v="1"/>
    <x v="1"/>
  </r>
  <r>
    <s v="Stir Crazy"/>
    <d v="1980-12-12T00:00:00"/>
    <n v="111"/>
    <s v="Comedy"/>
    <s v="Sidney Poitier"/>
    <s v="Columbia Pictures"/>
    <s v="United States"/>
    <s v="English"/>
    <x v="4"/>
    <n v="10000000"/>
    <n v="101300000"/>
    <n v="0"/>
    <x v="1"/>
  </r>
  <r>
    <s v="Airplane!"/>
    <d v="1980-07-02T00:00:00"/>
    <n v="87"/>
    <s v="Comedy"/>
    <s v="Jim Abrahams"/>
    <s v="Paramount Pictures"/>
    <s v="United States"/>
    <s v="English"/>
    <x v="4"/>
    <n v="3500000"/>
    <n v="130000000"/>
    <n v="0"/>
    <x v="1"/>
  </r>
  <r>
    <s v="Any Which Way You Can"/>
    <d v="1980-12-17T00:00:00"/>
    <n v="116"/>
    <s v="Action"/>
    <s v="Buddy Van Horn"/>
    <s v="The Malpaso Company"/>
    <s v="United States"/>
    <s v="English"/>
    <x v="0"/>
    <n v="15000000"/>
    <n v="70700000"/>
    <n v="0"/>
    <x v="1"/>
  </r>
  <r>
    <s v="Private Benjamin"/>
    <d v="1980-10-10T00:00:00"/>
    <n v="109"/>
    <s v="Comedy"/>
    <s v="Howard Zieff"/>
    <s v="Warner Bros. Pictures"/>
    <s v="United States"/>
    <s v="English"/>
    <x v="4"/>
    <n v="15000000"/>
    <n v="69847348"/>
    <n v="3"/>
    <x v="1"/>
  </r>
  <r>
    <s v="Smokey and the Bandit II"/>
    <d v="1980-08-15T00:00:00"/>
    <n v="100"/>
    <s v="Comedy"/>
    <s v="Hal Needham"/>
    <s v="Rastar"/>
    <s v="United States"/>
    <s v="English"/>
    <x v="0"/>
    <n v="17000000"/>
    <n v="66100000"/>
    <n v="0"/>
    <x v="1"/>
  </r>
  <r>
    <s v="The Blues Brothers"/>
    <d v="1980-06-20T00:00:00"/>
    <n v="132"/>
    <s v="Comedy"/>
    <s v="John Landis"/>
    <s v="Universal Pictures"/>
    <s v="United States"/>
    <s v="English"/>
    <x v="4"/>
    <n v="30000000"/>
    <n v="115200000"/>
    <n v="0"/>
    <x v="1"/>
  </r>
  <r>
    <s v="Kramer vs. Kramer"/>
    <d v="1979-12-19T00:00:00"/>
    <n v="105"/>
    <s v="Drama"/>
    <s v="Robert Benton"/>
    <s v="Columbia Pictures"/>
    <s v="United States"/>
    <s v="English"/>
    <x v="0"/>
    <n v="8000000"/>
    <n v="106260000"/>
    <n v="9"/>
    <x v="5"/>
  </r>
  <r>
    <s v="The Amityville Horror"/>
    <d v="1979-07-27T00:00:00"/>
    <n v="118"/>
    <s v="Horror"/>
    <s v="Stuart Rosenberg"/>
    <s v="Dino De Laurentiis Corporation"/>
    <s v="United States"/>
    <s v="English"/>
    <x v="4"/>
    <n v="4700000"/>
    <n v="86400000"/>
    <n v="1"/>
    <x v="1"/>
  </r>
  <r>
    <s v="Rocky II"/>
    <d v="1979-06-15T00:00:00"/>
    <n v="119"/>
    <s v="Drama"/>
    <s v="Sylvester Stallone"/>
    <s v="United Artists"/>
    <s v="United States"/>
    <s v="English"/>
    <x v="0"/>
    <n v="7000000"/>
    <n v="200100000"/>
    <n v="0"/>
    <x v="1"/>
  </r>
  <r>
    <s v="Apocalypse Now"/>
    <d v="1979-08-15T00:00:00"/>
    <n v="153"/>
    <s v="War"/>
    <s v="Francis Ford Coppola"/>
    <s v="Zoetrope Studios"/>
    <s v="United States"/>
    <s v="English"/>
    <x v="5"/>
    <n v="31500000"/>
    <n v="150000000"/>
    <n v="8"/>
    <x v="4"/>
  </r>
  <r>
    <n v="10"/>
    <d v="1979-10-05T00:00:00"/>
    <n v="122"/>
    <s v="Romantic Comedy"/>
    <s v="Blake Edwards"/>
    <s v="Orion Pictures"/>
    <s v="United States"/>
    <s v="English"/>
    <x v="5"/>
    <n v="7000000"/>
    <n v="74800000"/>
    <n v="2"/>
    <x v="1"/>
  </r>
  <r>
    <s v="The Jerk"/>
    <d v="1979-12-14T00:00:00"/>
    <n v="94"/>
    <s v="Comedy"/>
    <s v="Carl Reiner"/>
    <s v="Universal Pictures"/>
    <s v="United States"/>
    <s v="English"/>
    <x v="4"/>
    <n v="4000000"/>
    <n v="73700000"/>
    <n v="0"/>
    <x v="1"/>
  </r>
  <r>
    <s v="The Muppet Movie"/>
    <d v="1979-05-31T00:00:00"/>
    <n v="97"/>
    <s v="Family"/>
    <s v="James Frawley"/>
    <s v="Henson Associates"/>
    <s v="United States"/>
    <s v="English"/>
    <x v="3"/>
    <n v="8000000"/>
    <n v="76600000"/>
    <n v="2"/>
    <x v="1"/>
  </r>
  <r>
    <s v="Grease"/>
    <d v="1978-06-16T00:00:00"/>
    <n v="110"/>
    <s v="Musical"/>
    <s v="Randal Kleiser"/>
    <s v="Paramount Pictures"/>
    <s v="United States"/>
    <s v="English"/>
    <x v="0"/>
    <n v="6000000"/>
    <n v="395000000"/>
    <n v="1"/>
    <x v="1"/>
  </r>
  <r>
    <s v="National Lampoon's Animal House"/>
    <d v="1978-07-28T00:00:00"/>
    <n v="109"/>
    <s v="Comedy"/>
    <s v="John Landis"/>
    <s v="Universal Pictures"/>
    <s v="United States"/>
    <s v="English"/>
    <x v="4"/>
    <n v="3000000"/>
    <n v="141600000"/>
    <n v="0"/>
    <x v="1"/>
  </r>
  <r>
    <s v="Every Which Way but Loose"/>
    <d v="1978-12-20T00:00:00"/>
    <n v="114"/>
    <s v="Action"/>
    <s v="James Fargo"/>
    <s v="The Malpaso Company"/>
    <s v="United States"/>
    <s v="English"/>
    <x v="4"/>
    <n v="5000000"/>
    <n v="85000000"/>
    <n v="0"/>
    <x v="1"/>
  </r>
  <r>
    <s v="Jaws 2"/>
    <d v="1978-06-16T00:00:00"/>
    <n v="116"/>
    <s v="Thriller"/>
    <s v="Jeannot Szwarc"/>
    <s v="Universal Pictures"/>
    <s v="United States"/>
    <s v="English"/>
    <x v="0"/>
    <n v="20000000"/>
    <n v="208900000"/>
    <n v="0"/>
    <x v="1"/>
  </r>
  <r>
    <s v="Dawn of the Dead"/>
    <d v="1978-09-01T00:00:00"/>
    <n v="127"/>
    <s v="Horror"/>
    <s v="George A. Romero"/>
    <s v="Laurel Group"/>
    <s v="United States"/>
    <s v="English"/>
    <x v="5"/>
    <n v="1500000"/>
    <n v="55000000"/>
    <n v="0"/>
    <x v="1"/>
  </r>
  <r>
    <s v="Revenge of the Pink Panther"/>
    <d v="1978-07-19T00:00:00"/>
    <n v="98"/>
    <s v="Comedy"/>
    <s v="Blake Edwards"/>
    <s v="Sellers-Edwards Productions"/>
    <s v="United Kingdom"/>
    <s v="English"/>
    <x v="0"/>
    <n v="12000000"/>
    <n v="49500000"/>
    <n v="0"/>
    <x v="1"/>
  </r>
  <r>
    <s v="The Deer Hunter"/>
    <d v="1978-12-08T00:00:00"/>
    <n v="183"/>
    <s v="Drama"/>
    <s v="Michael Cimino"/>
    <s v="EMI Films"/>
    <s v="United States"/>
    <s v="English"/>
    <x v="5"/>
    <n v="15000000"/>
    <n v="49000000"/>
    <n v="9"/>
    <x v="5"/>
  </r>
  <r>
    <s v="Smokey and the Bandit"/>
    <d v="1977-05-27T00:00:00"/>
    <n v="96"/>
    <s v="Comedy"/>
    <s v="Hal Needham"/>
    <s v="Rastar"/>
    <s v="United States"/>
    <s v="English"/>
    <x v="0"/>
    <n v="4300000"/>
    <n v="300000000"/>
    <n v="1"/>
    <x v="1"/>
  </r>
  <r>
    <s v="Close Encounters of the Third Kind"/>
    <d v="1977-11-16T00:00:00"/>
    <n v="135"/>
    <s v="Science Fiction"/>
    <s v="Steven Spielberg"/>
    <s v="EMI Films"/>
    <s v="United States"/>
    <s v="English"/>
    <x v="0"/>
    <n v="20000000"/>
    <n v="303800000"/>
    <n v="8"/>
    <x v="3"/>
  </r>
  <r>
    <s v="Saturday Night Fever"/>
    <d v="1977-12-14T00:00:00"/>
    <n v="118"/>
    <s v="Drama"/>
    <s v="John Badham"/>
    <s v="Paramount Pictures"/>
    <s v="United States"/>
    <s v="English"/>
    <x v="5"/>
    <n v="3500000"/>
    <n v="237100000"/>
    <n v="1"/>
    <x v="1"/>
  </r>
  <r>
    <s v="A Bridge Too Far"/>
    <d v="1977-06-15T00:00:00"/>
    <n v="176"/>
    <s v="War"/>
    <s v="Richard Attenborough"/>
    <s v="Joseph E. Levine Productions"/>
    <s v="United Kingdom"/>
    <s v="English"/>
    <x v="4"/>
    <n v="25000000"/>
    <n v="50750000"/>
    <n v="0"/>
    <x v="1"/>
  </r>
  <r>
    <s v="The Deep"/>
    <d v="1977-06-17T00:00:00"/>
    <n v="124"/>
    <s v="Adventure"/>
    <s v="Peter Yates"/>
    <s v="EMI Films"/>
    <s v="United States"/>
    <s v="English"/>
    <x v="4"/>
    <n v="9000000"/>
    <n v="47300000"/>
    <n v="1"/>
    <x v="1"/>
  </r>
  <r>
    <s v="Annie Hall"/>
    <d v="1977-04-20T00:00:00"/>
    <n v="93"/>
    <s v="Romantic Comedy"/>
    <s v="Woody Allen"/>
    <s v="United Artists"/>
    <s v="United States"/>
    <s v="English"/>
    <x v="4"/>
    <n v="4000000"/>
    <n v="38300000"/>
    <n v="5"/>
    <x v="6"/>
  </r>
  <r>
    <s v="Rocky"/>
    <d v="1976-11-21T00:00:00"/>
    <n v="119"/>
    <s v="Drama"/>
    <s v="John G. Avildsen"/>
    <s v="United Artists"/>
    <s v="United States"/>
    <s v="English"/>
    <x v="0"/>
    <n v="1100000"/>
    <n v="225000000"/>
    <n v="10"/>
    <x v="0"/>
  </r>
  <r>
    <s v="All the President's Men"/>
    <d v="1976-04-09T00:00:00"/>
    <n v="138"/>
    <s v="Thriller"/>
    <s v="Alan J. Pakula"/>
    <s v="Warner Bros. Pictures"/>
    <s v="United States"/>
    <s v="English"/>
    <x v="4"/>
    <n v="8500000"/>
    <n v="70600000"/>
    <n v="8"/>
    <x v="6"/>
  </r>
  <r>
    <s v="The Omen"/>
    <d v="1976-06-06T00:00:00"/>
    <n v="111"/>
    <s v="Horror"/>
    <s v="Richard Donner"/>
    <s v="20th Century Fox"/>
    <s v="United States"/>
    <s v="English"/>
    <x v="5"/>
    <n v="2800000"/>
    <n v="60900000"/>
    <n v="2"/>
    <x v="3"/>
  </r>
  <r>
    <s v="Silver Streak"/>
    <d v="1976-12-08T00:00:00"/>
    <n v="114"/>
    <s v="Comedy"/>
    <s v="Arthur Hiller"/>
    <s v="20th Century Fox"/>
    <s v="United States"/>
    <s v="English"/>
    <x v="0"/>
    <n v="6500000"/>
    <n v="51100000"/>
    <n v="1"/>
    <x v="1"/>
  </r>
  <r>
    <s v="The Enforcer"/>
    <d v="1976-12-22T00:00:00"/>
    <n v="96"/>
    <s v="Action"/>
    <s v="James Fargo"/>
    <s v="Warner Bros. Pictures"/>
    <s v="United States"/>
    <s v="English"/>
    <x v="5"/>
    <n v="9000000"/>
    <n v="46236000"/>
    <n v="0"/>
    <x v="1"/>
  </r>
  <r>
    <s v="Midway"/>
    <d v="1976-06-18T00:00:00"/>
    <n v="131"/>
    <s v="War"/>
    <s v="Jack Smight"/>
    <s v="Universal Pictures"/>
    <s v="United States"/>
    <s v="English"/>
    <x v="0"/>
    <n v="3000000"/>
    <n v="43200000"/>
    <n v="0"/>
    <x v="1"/>
  </r>
  <r>
    <s v="Jaws"/>
    <d v="1975-06-20T00:00:00"/>
    <n v="124"/>
    <s v="Thriller"/>
    <s v="Steven Spielberg"/>
    <s v="Universal Pictures"/>
    <s v="United States"/>
    <s v="English"/>
    <x v="0"/>
    <n v="9000000"/>
    <n v="470700000"/>
    <n v="4"/>
    <x v="0"/>
  </r>
  <r>
    <s v="The Rocky Horror Picture Show"/>
    <d v="1975-08-14T00:00:00"/>
    <n v="100"/>
    <s v="Musical"/>
    <s v="Jim Sharman"/>
    <s v="20th Century Fox"/>
    <s v="United Kingdom"/>
    <s v="English"/>
    <x v="4"/>
    <n v="1400000"/>
    <n v="140200000"/>
    <n v="0"/>
    <x v="1"/>
  </r>
  <r>
    <s v="One Flew Over the Cuckoo's Nest"/>
    <d v="1975-11-19T00:00:00"/>
    <n v="133"/>
    <s v="Drama"/>
    <s v="Milos Forman"/>
    <s v="United Artists"/>
    <s v="United States"/>
    <s v="English"/>
    <x v="5"/>
    <n v="3000000"/>
    <n v="109000000"/>
    <n v="9"/>
    <x v="5"/>
  </r>
  <r>
    <s v="Dog Day Afternoon"/>
    <d v="1975-09-21T00:00:00"/>
    <n v="125"/>
    <s v="Crime"/>
    <s v="Sidney Lumet"/>
    <s v="Warner Bros. Pictures"/>
    <s v="United States"/>
    <s v="English"/>
    <x v="4"/>
    <n v="1800000"/>
    <n v="50000000"/>
    <n v="6"/>
    <x v="3"/>
  </r>
  <r>
    <s v="Shampoo"/>
    <d v="1975-02-11T00:00:00"/>
    <n v="110"/>
    <s v="Drama"/>
    <s v="Hal Ashby"/>
    <s v="Columbia Pictures"/>
    <s v="United States"/>
    <s v="English"/>
    <x v="5"/>
    <n v="4000000"/>
    <n v="60000000"/>
    <n v="4"/>
    <x v="3"/>
  </r>
  <r>
    <s v="The Return of the Pink Panther"/>
    <d v="1975-05-21T00:00:00"/>
    <n v="114"/>
    <s v="Comedy"/>
    <s v="Blake Edwards"/>
    <s v="United Artists"/>
    <s v="United Kingdom"/>
    <s v="English"/>
    <x v="3"/>
    <n v="5000000"/>
    <n v="41800000"/>
    <n v="0"/>
    <x v="1"/>
  </r>
  <r>
    <s v="Blazing Saddles"/>
    <d v="1974-02-07T00:00:00"/>
    <n v="92"/>
    <s v="Comedy"/>
    <s v="Mel Brooks"/>
    <s v="Warner Bros. Pictures"/>
    <s v="United States"/>
    <s v="English"/>
    <x v="4"/>
    <n v="2600000"/>
    <n v="119600000"/>
    <n v="3"/>
    <x v="1"/>
  </r>
  <r>
    <s v="The Towering Inferno"/>
    <d v="1974-12-14T00:00:00"/>
    <n v="165"/>
    <s v="Disaster"/>
    <s v="John Guillermin"/>
    <s v="20th Century Fox"/>
    <s v="United States"/>
    <s v="English"/>
    <x v="4"/>
    <n v="14300000"/>
    <n v="139700000"/>
    <n v="8"/>
    <x v="0"/>
  </r>
  <r>
    <s v="Young Frankenstein"/>
    <d v="1974-12-15T00:00:00"/>
    <n v="105"/>
    <s v="Comedy"/>
    <s v="Mel Brooks"/>
    <s v="20th Century Fox"/>
    <s v="United States"/>
    <s v="English"/>
    <x v="4"/>
    <n v="2780000"/>
    <n v="86200000"/>
    <n v="2"/>
    <x v="1"/>
  </r>
  <r>
    <s v="Earthquake"/>
    <d v="1974-11-15T00:00:00"/>
    <n v="121"/>
    <s v="Disaster"/>
    <s v="Mark Robson"/>
    <s v="Universal Pictures"/>
    <s v="United States"/>
    <s v="English"/>
    <x v="0"/>
    <n v="7000000"/>
    <n v="79666653"/>
    <n v="4"/>
    <x v="3"/>
  </r>
  <r>
    <s v="The Godfather Part II"/>
    <d v="1974-12-12T00:00:00"/>
    <n v="202"/>
    <s v="Crime"/>
    <s v="Francis Ford Coppola"/>
    <s v="Paramount Pictures"/>
    <s v="United States"/>
    <s v="English"/>
    <x v="5"/>
    <n v="13000000"/>
    <n v="57300000"/>
    <n v="11"/>
    <x v="7"/>
  </r>
  <r>
    <s v="Airport 1975"/>
    <d v="1974-10-18T00:00:00"/>
    <n v="106"/>
    <s v="Disaster"/>
    <s v="Jack Smight"/>
    <s v="Universal Pictures"/>
    <s v="United States"/>
    <s v="English"/>
    <x v="0"/>
    <n v="3000000"/>
    <n v="47285152"/>
    <n v="0"/>
    <x v="1"/>
  </r>
  <r>
    <s v="The Longest Yard"/>
    <d v="1974-08-21T00:00:00"/>
    <n v="121"/>
    <s v="Comedy"/>
    <s v="Robert Aldrich"/>
    <s v="Paramount Pictures"/>
    <s v="United States"/>
    <s v="English"/>
    <x v="4"/>
    <n v="2900000"/>
    <n v="43008075"/>
    <n v="1"/>
    <x v="1"/>
  </r>
  <r>
    <s v="The Sting"/>
    <d v="1973-12-26T00:00:00"/>
    <n v="129"/>
    <s v="Crime"/>
    <s v="George Roy Hill"/>
    <s v="Universal Pictures"/>
    <s v="United States"/>
    <s v="English"/>
    <x v="0"/>
    <n v="5500000"/>
    <n v="159600000"/>
    <n v="10"/>
    <x v="8"/>
  </r>
  <r>
    <s v="The Exorcist"/>
    <d v="1973-12-26T00:00:00"/>
    <n v="121"/>
    <s v="Horror"/>
    <s v="William Friedkin"/>
    <s v="Warner Bros. Pictures"/>
    <s v="United States"/>
    <s v="English"/>
    <x v="5"/>
    <n v="12000000"/>
    <n v="441300000"/>
    <n v="10"/>
    <x v="4"/>
  </r>
  <r>
    <s v="American Graffiti"/>
    <d v="1973-08-02T00:00:00"/>
    <n v="112"/>
    <s v="Drama"/>
    <s v="George Lucas"/>
    <s v="Lucasfilm"/>
    <s v="United States"/>
    <s v="English"/>
    <x v="0"/>
    <n v="777000"/>
    <n v="140000000"/>
    <n v="5"/>
    <x v="1"/>
  </r>
  <r>
    <s v="Papillon"/>
    <d v="1973-12-16T00:00:00"/>
    <n v="150"/>
    <s v="Crime"/>
    <s v="Franklin J. Schaffner"/>
    <s v="Columbia Pictures"/>
    <s v="United States"/>
    <s v="English"/>
    <x v="4"/>
    <n v="13500000"/>
    <n v="53267000"/>
    <n v="1"/>
    <x v="1"/>
  </r>
  <r>
    <s v="Magnum Force"/>
    <d v="1973-12-25T00:00:00"/>
    <n v="124"/>
    <s v="Action"/>
    <s v="Ted Post"/>
    <s v="The Malpaso Company"/>
    <s v="United States"/>
    <s v="English"/>
    <x v="5"/>
    <m/>
    <n v="44680473"/>
    <n v="0"/>
    <x v="1"/>
  </r>
  <r>
    <s v="Robin Hood"/>
    <d v="1973-11-08T00:00:00"/>
    <n v="83"/>
    <s v="Animation"/>
    <s v="Wolfgang Reitherman"/>
    <s v="Walt Disney Pictures"/>
    <s v="United States"/>
    <s v="English"/>
    <x v="3"/>
    <n v="5000000"/>
    <n v="32000000"/>
    <n v="1"/>
    <x v="1"/>
  </r>
  <r>
    <s v="The Godfather"/>
    <d v="1972-03-24T00:00:00"/>
    <n v="177"/>
    <s v="Crime"/>
    <s v="Francis Ford Coppola"/>
    <s v="Paramount Pictures"/>
    <s v="United States"/>
    <s v="English"/>
    <x v="5"/>
    <n v="7000000"/>
    <n v="245100000"/>
    <n v="11"/>
    <x v="0"/>
  </r>
  <r>
    <s v="The Poseidon Adventure"/>
    <d v="1972-12-12T00:00:00"/>
    <n v="117"/>
    <s v="Disaster"/>
    <s v="Ronald Neame"/>
    <s v="20th Century Fox"/>
    <s v="United States"/>
    <s v="English"/>
    <x v="0"/>
    <n v="4700000"/>
    <n v="127300000"/>
    <n v="8"/>
    <x v="3"/>
  </r>
  <r>
    <s v="Deliverance"/>
    <d v="1972-07-30T00:00:00"/>
    <n v="110"/>
    <s v="Thriller"/>
    <s v="John Boorman"/>
    <s v="Warner Bros. Pictures"/>
    <s v="United States"/>
    <s v="English"/>
    <x v="5"/>
    <n v="2000000"/>
    <n v="4610000"/>
    <n v="3"/>
    <x v="1"/>
  </r>
  <r>
    <s v="Cabaret"/>
    <d v="1972-02-13T00:00:00"/>
    <n v="124"/>
    <s v="Musical"/>
    <s v="Bob Fosse"/>
    <s v="Allied Artists"/>
    <s v="United States"/>
    <s v="English"/>
    <x v="4"/>
    <n v="2285000"/>
    <n v="42765000"/>
    <n v="10"/>
    <x v="9"/>
  </r>
  <r>
    <s v="Fiddler on the Roof"/>
    <d v="1971-11-03T00:00:00"/>
    <n v="179"/>
    <s v="Musical"/>
    <s v="Norman Jewison"/>
    <s v="The Mirisch Production Company"/>
    <s v="United States"/>
    <s v="English"/>
    <x v="3"/>
    <n v="9000000"/>
    <n v="83300000"/>
    <n v="8"/>
    <x v="0"/>
  </r>
  <r>
    <s v="The French Connection"/>
    <d v="1971-10-09T00:00:00"/>
    <n v="104"/>
    <s v="Crime"/>
    <s v="William Friedkin"/>
    <s v="20th Century Fox"/>
    <s v="United States"/>
    <s v="English"/>
    <x v="5"/>
    <n v="1800000"/>
    <n v="51700000"/>
    <n v="8"/>
    <x v="5"/>
  </r>
  <r>
    <s v="Dirty Harry"/>
    <d v="1971-12-23T00:00:00"/>
    <n v="102"/>
    <s v="Thriller"/>
    <s v="Don Siegel"/>
    <s v="The Malpaso Company"/>
    <s v="United States"/>
    <s v="English"/>
    <x v="5"/>
    <n v="4000000"/>
    <n v="36000000"/>
    <n v="0"/>
    <x v="1"/>
  </r>
  <r>
    <s v="A Clockwork Orange"/>
    <d v="1971-12-19T00:00:00"/>
    <n v="136"/>
    <s v="Drama"/>
    <s v="Stanley Kubrick"/>
    <s v="Hawk Films"/>
    <s v="United Kingdom"/>
    <s v="English"/>
    <x v="5"/>
    <n v="2200000"/>
    <n v="26600000"/>
    <n v="4"/>
    <x v="1"/>
  </r>
  <r>
    <s v="Bedknobs and Broomsticks"/>
    <d v="1971-10-07T00:00:00"/>
    <n v="117"/>
    <s v="Adventure"/>
    <s v="Robert Stevenson"/>
    <s v="Walt Disney Pictures"/>
    <s v="United Kingdom"/>
    <s v="English"/>
    <x v="3"/>
    <n v="20000000"/>
    <n v="18530000"/>
    <n v="5"/>
    <x v="3"/>
  </r>
  <r>
    <s v="Love Story"/>
    <d v="1970-12-16T00:00:00"/>
    <n v="100"/>
    <s v="Romance"/>
    <s v="Arthur Hiller"/>
    <s v="Paramount Pictures"/>
    <s v="United States"/>
    <s v="English"/>
    <x v="0"/>
    <n v="2200000"/>
    <n v="136400000"/>
    <n v="7"/>
    <x v="3"/>
  </r>
  <r>
    <s v="Airport"/>
    <d v="1970-03-05T00:00:00"/>
    <n v="137"/>
    <s v="Disaster"/>
    <s v="George Seaton"/>
    <s v="Universal Pictures"/>
    <s v="United States"/>
    <s v="English"/>
    <x v="0"/>
    <n v="10200000"/>
    <n v="100500000"/>
    <n v="10"/>
    <x v="3"/>
  </r>
  <r>
    <s v="MASH"/>
    <d v="1970-01-25T00:00:00"/>
    <n v="116"/>
    <s v="Comedy"/>
    <s v="Robert Altman"/>
    <s v="20th Century Fox"/>
    <s v="United States"/>
    <s v="English"/>
    <x v="4"/>
    <m/>
    <m/>
    <n v="5"/>
    <x v="3"/>
  </r>
  <r>
    <s v="Patton"/>
    <d v="1970-04-02T00:00:00"/>
    <n v="170"/>
    <s v="Biography"/>
    <s v="Franklin J. Schaffner"/>
    <s v="20th Century Fox"/>
    <s v="United States"/>
    <s v="English"/>
    <x v="0"/>
    <n v="12600000"/>
    <n v="61800000"/>
    <n v="10"/>
    <x v="8"/>
  </r>
  <r>
    <s v="Tora! Tora! Tora!"/>
    <d v="1970-09-23T00:00:00"/>
    <n v="144"/>
    <s v="War"/>
    <s v="Richard Fleischer"/>
    <s v="20th Century Fox"/>
    <s v="Japan"/>
    <s v="English"/>
    <x v="3"/>
    <n v="25500000"/>
    <n v="29500000"/>
    <n v="5"/>
    <x v="3"/>
  </r>
  <r>
    <s v="Butch Cassidy and the Sundance Kid"/>
    <d v="1969-10-24T00:00:00"/>
    <n v="110"/>
    <s v="Western"/>
    <s v="George Roy Hill"/>
    <s v="20th Century Fox"/>
    <s v="United States"/>
    <s v="English"/>
    <x v="0"/>
    <n v="6000000"/>
    <n v="102300000"/>
    <n v="7"/>
    <x v="6"/>
  </r>
  <r>
    <s v="Midnight Cowboy"/>
    <d v="1969-05-25T00:00:00"/>
    <n v="113"/>
    <s v="Drama"/>
    <s v="John Schlesinger"/>
    <s v="United Artists"/>
    <s v="United States"/>
    <s v="English"/>
    <x v="5"/>
    <n v="3200000"/>
    <n v="44800000"/>
    <n v="7"/>
    <x v="0"/>
  </r>
  <r>
    <s v="Easy Rider"/>
    <d v="1969-07-14T00:00:00"/>
    <n v="95"/>
    <s v="Drama"/>
    <s v="Dennis Hopper"/>
    <s v="Columbia Pictures"/>
    <s v="United States"/>
    <s v="English"/>
    <x v="5"/>
    <n v="360000"/>
    <n v="60000000"/>
    <n v="2"/>
    <x v="1"/>
  </r>
  <r>
    <s v="Paint Your Wagon"/>
    <d v="1969-10-15T00:00:00"/>
    <n v="154"/>
    <s v="Musical"/>
    <s v="Joshua Logan"/>
    <s v="The Malpaso Company"/>
    <s v="United States"/>
    <s v="English"/>
    <x v="0"/>
    <n v="20000000"/>
    <n v="31678778"/>
    <n v="1"/>
    <x v="1"/>
  </r>
  <r>
    <s v="True Grit"/>
    <d v="1969-06-11T00:00:00"/>
    <n v="128"/>
    <s v="Western"/>
    <s v="Henry Hathaway"/>
    <s v="Paramount Pictures"/>
    <s v="United States"/>
    <s v="English"/>
    <x v="3"/>
    <m/>
    <n v="43700000"/>
    <n v="2"/>
    <x v="3"/>
  </r>
  <r>
    <s v="2001: A Space Odyssey"/>
    <d v="1968-04-03T00:00:00"/>
    <n v="142"/>
    <s v="Science Fiction"/>
    <s v="Stanley Kubrick"/>
    <s v="Stanley Kubrick Productions"/>
    <s v="United Kingdom"/>
    <s v="English"/>
    <x v="3"/>
    <n v="12000000"/>
    <n v="190000000"/>
    <n v="4"/>
    <x v="3"/>
  </r>
  <r>
    <s v="The Love Bug"/>
    <d v="1968-12-24T00:00:00"/>
    <n v="108"/>
    <s v="Comedy"/>
    <s v="Robert Stevenson"/>
    <s v="Walt Disney Pictures"/>
    <s v="United States"/>
    <s v="English"/>
    <x v="3"/>
    <n v="5000000"/>
    <n v="51264000"/>
    <n v="0"/>
    <x v="1"/>
  </r>
  <r>
    <s v="The Odd Couple"/>
    <d v="1968-05-02T00:00:00"/>
    <n v="105"/>
    <s v="Comedy"/>
    <s v="Gene Saks"/>
    <s v="Paramount Pictures"/>
    <s v="United States"/>
    <s v="English"/>
    <x v="0"/>
    <n v="1200000"/>
    <n v="44527234"/>
    <n v="2"/>
    <x v="1"/>
  </r>
  <r>
    <s v="Bullitt"/>
    <d v="1968-10-17T00:00:00"/>
    <n v="113"/>
    <s v="Crime"/>
    <s v="Peter Yates"/>
    <s v="Warner Bros. Pictures"/>
    <s v="United States"/>
    <s v="English"/>
    <x v="4"/>
    <n v="5500000"/>
    <n v="42300000"/>
    <n v="2"/>
    <x v="3"/>
  </r>
  <r>
    <s v="Romeo and Juliet"/>
    <d v="1968-10-08T00:00:00"/>
    <n v="138"/>
    <s v="Romance"/>
    <s v="Franco Zeffirelli"/>
    <s v="Dino De Laurentiis Corporation"/>
    <s v="United Kingdom"/>
    <s v="English"/>
    <x v="0"/>
    <n v="850000"/>
    <n v="38900000"/>
    <n v="4"/>
    <x v="4"/>
  </r>
  <r>
    <s v="Oliver!"/>
    <d v="1968-09-26T00:00:00"/>
    <n v="153"/>
    <s v="Musical"/>
    <s v="Carol Reed"/>
    <s v="Columbia Pictures"/>
    <s v="United Kingdom"/>
    <s v="English"/>
    <x v="3"/>
    <n v="10000000"/>
    <n v="77400000"/>
    <n v="11"/>
    <x v="5"/>
  </r>
  <r>
    <s v="Planet of the Apes"/>
    <d v="1968-04-03T00:00:00"/>
    <n v="112"/>
    <s v="Science Fiction"/>
    <s v="Franklin J. Schaffner"/>
    <s v="20th Century Fox"/>
    <s v="United States"/>
    <s v="English"/>
    <x v="0"/>
    <n v="5800000"/>
    <n v="33400000"/>
    <n v="2"/>
    <x v="1"/>
  </r>
  <r>
    <s v="The Graduate"/>
    <d v="1967-12-21T00:00:00"/>
    <n v="105"/>
    <s v="Comedy"/>
    <s v="Mike Nichols"/>
    <s v="United Artists"/>
    <s v="United States"/>
    <s v="English"/>
    <x v="4"/>
    <n v="3000000"/>
    <n v="104900000"/>
    <n v="7"/>
    <x v="3"/>
  </r>
  <r>
    <s v="The Jungle Book"/>
    <d v="1967-10-18T00:00:00"/>
    <n v="78"/>
    <s v="Animation"/>
    <s v="Wolfgang Reitherman"/>
    <s v="Walt Disney Pictures"/>
    <s v="United States"/>
    <s v="English"/>
    <x v="3"/>
    <n v="4000000"/>
    <n v="205800000"/>
    <n v="1"/>
    <x v="1"/>
  </r>
  <r>
    <s v="Bonnie and Clyde"/>
    <d v="1967-08-13T00:00:00"/>
    <n v="111"/>
    <s v="Crime"/>
    <s v="Arthur Penn"/>
    <s v="Warner Bros. Pictures"/>
    <s v="United States"/>
    <s v="English"/>
    <x v="5"/>
    <n v="2500000"/>
    <n v="70000000"/>
    <n v="10"/>
    <x v="4"/>
  </r>
  <r>
    <s v="The Dirty Dozen"/>
    <d v="1967-06-15T00:00:00"/>
    <n v="150"/>
    <s v="War"/>
    <s v="Robert Aldrich"/>
    <s v="Metro-Goldwyn-Mayer"/>
    <s v="United States"/>
    <s v="English"/>
    <x v="4"/>
    <n v="5400000"/>
    <n v="45300000"/>
    <n v="4"/>
    <x v="3"/>
  </r>
  <r>
    <s v="Night of the Living Dead"/>
    <d v="1968-10-01T00:00:00"/>
    <n v="96"/>
    <s v="Horror"/>
    <s v="George A. Romero"/>
    <s v="Laurel Group"/>
    <s v="United States"/>
    <s v="English"/>
    <x v="4"/>
    <n v="114000"/>
    <n v="30000000"/>
    <n v="0"/>
    <x v="1"/>
  </r>
  <r>
    <s v="The Good, the Bad and the Ugly"/>
    <d v="1966-12-15T00:00:00"/>
    <n v="177"/>
    <s v="Western"/>
    <s v="Sergio Leone"/>
    <s v="Constantin Film"/>
    <s v="Italy"/>
    <s v="Italian"/>
    <x v="5"/>
    <n v="1200000"/>
    <n v="25100000"/>
    <n v="0"/>
    <x v="1"/>
  </r>
  <r>
    <s v="Grand Prix"/>
    <d v="1966-12-21T00:00:00"/>
    <n v="179"/>
    <s v="Sport"/>
    <s v="John Frankenheimer"/>
    <s v="Metro-Goldwyn-Mayer"/>
    <s v="United States"/>
    <s v="English"/>
    <x v="0"/>
    <n v="9000000"/>
    <n v="20800000"/>
    <n v="3"/>
    <x v="0"/>
  </r>
  <r>
    <s v="The Sound of Music"/>
    <d v="1965-03-02T00:00:00"/>
    <n v="174"/>
    <s v="Musical"/>
    <s v="Robert Wise"/>
    <s v="20th Century Fox"/>
    <s v="United States"/>
    <s v="English"/>
    <x v="3"/>
    <n v="8200000"/>
    <n v="286200000"/>
    <n v="10"/>
    <x v="5"/>
  </r>
  <r>
    <s v="Doctor Zhivago"/>
    <d v="1965-12-22T00:00:00"/>
    <n v="193"/>
    <s v="Romance"/>
    <s v="David Lean"/>
    <s v="Metro-Goldwyn-Mayer"/>
    <s v="United Kingdom"/>
    <s v="English"/>
    <x v="4"/>
    <n v="11000000"/>
    <n v="111700000"/>
    <n v="10"/>
    <x v="5"/>
  </r>
  <r>
    <s v="What's New Pussycat?"/>
    <d v="1965-06-22T00:00:00"/>
    <n v="108"/>
    <s v="Comedy"/>
    <s v="Clive Donner"/>
    <s v="United Artists"/>
    <s v="United States"/>
    <s v="English"/>
    <x v="4"/>
    <m/>
    <n v="18820000"/>
    <n v="1"/>
    <x v="1"/>
  </r>
  <r>
    <s v="Von Ryan's Express"/>
    <d v="1965-06-23T00:00:00"/>
    <n v="117"/>
    <s v="War"/>
    <s v="Mark Robson"/>
    <s v="20th Century Fox"/>
    <s v="United States"/>
    <s v="English"/>
    <x v="0"/>
    <n v="5760000"/>
    <n v="17111111"/>
    <n v="1"/>
    <x v="1"/>
  </r>
  <r>
    <s v="Mary Poppins"/>
    <d v="1964-08-27T00:00:00"/>
    <n v="139"/>
    <s v="Musical"/>
    <s v="Robert Stevenson"/>
    <s v="Walt Disney Pictures"/>
    <s v="United States"/>
    <s v="English"/>
    <x v="3"/>
    <m/>
    <n v="102300000"/>
    <n v="13"/>
    <x v="5"/>
  </r>
  <r>
    <s v="My Fair Lady"/>
    <d v="1964-11-09T00:00:00"/>
    <n v="170"/>
    <s v="Musical"/>
    <s v="George Cukor"/>
    <s v="Warner Bros. Pictures"/>
    <s v="United States"/>
    <s v="English"/>
    <x v="3"/>
    <n v="17000000"/>
    <n v="72000000"/>
    <n v="12"/>
    <x v="9"/>
  </r>
  <r>
    <s v="A Fistful of Dollars"/>
    <d v="1964-09-12T00:00:00"/>
    <n v="99"/>
    <s v="Western"/>
    <s v="Sergio Leone"/>
    <s v="Constantin Film"/>
    <s v="Italy"/>
    <s v="Italian"/>
    <x v="4"/>
    <n v="225000"/>
    <n v="14500000"/>
    <n v="0"/>
    <x v="1"/>
  </r>
  <r>
    <s v="A Shot in the Dark"/>
    <d v="1964-06-23T00:00:00"/>
    <n v="102"/>
    <s v="Comedy"/>
    <s v="Blake Edwards"/>
    <s v="The Mirisch Production Company"/>
    <s v="United Kingdom"/>
    <s v="English"/>
    <x v="0"/>
    <m/>
    <n v="12368234"/>
    <n v="0"/>
    <x v="1"/>
  </r>
  <r>
    <s v="A Hard Day's Night"/>
    <d v="1964-07-06T00:00:00"/>
    <n v="87"/>
    <s v="Musical"/>
    <s v="Richard Lester"/>
    <s v="United Artists"/>
    <s v="United Kingdom"/>
    <s v="English"/>
    <x v="3"/>
    <n v="200000"/>
    <n v="12299668"/>
    <n v="2"/>
    <x v="1"/>
  </r>
  <r>
    <s v="Cleopatra"/>
    <d v="1963-06-12T00:00:00"/>
    <n v="248"/>
    <s v="History"/>
    <s v="Joseph L. Mankiewicz"/>
    <s v="20th Century Fox"/>
    <s v="United States"/>
    <s v="English"/>
    <x v="0"/>
    <n v="31100000"/>
    <n v="57800000"/>
    <n v="9"/>
    <x v="6"/>
  </r>
  <r>
    <s v="How the West Was Won"/>
    <d v="1963-02-20T00:00:00"/>
    <n v="164"/>
    <s v="Western"/>
    <s v="John Ford"/>
    <s v="Metro-Goldwyn-Mayer"/>
    <s v="United States"/>
    <s v="English"/>
    <x v="3"/>
    <n v="14483000"/>
    <n v="50000000"/>
    <n v="8"/>
    <x v="0"/>
  </r>
  <r>
    <s v="It's a Mad, Mad, Mad, Mad World"/>
    <d v="1963-11-07T00:00:00"/>
    <n v="210"/>
    <s v="Comedy"/>
    <s v="Stanley Kramer"/>
    <s v="United Artists"/>
    <s v="United States"/>
    <s v="English"/>
    <x v="3"/>
    <n v="9400000"/>
    <n v="60000000"/>
    <n v="6"/>
    <x v="3"/>
  </r>
  <r>
    <s v="The Sword in the Stone"/>
    <d v="1963-12-25T00:00:00"/>
    <n v="79"/>
    <s v="Animation"/>
    <s v="Wolfgang Reitherman"/>
    <s v="Walt Disney Pictures"/>
    <s v="United States"/>
    <s v="English"/>
    <x v="3"/>
    <n v="3000000"/>
    <n v="22200000"/>
    <n v="1"/>
    <x v="1"/>
  </r>
  <r>
    <s v="The Birds"/>
    <d v="1963-03-28T00:00:00"/>
    <n v="119"/>
    <s v="Horror"/>
    <s v="Alfred Hitchcock"/>
    <s v="Alfred J. Hitchcock Productions"/>
    <s v="United States"/>
    <s v="English"/>
    <x v="4"/>
    <n v="3300000"/>
    <n v="11400000"/>
    <n v="1"/>
    <x v="1"/>
  </r>
  <r>
    <s v="Lawrence of Arabia"/>
    <d v="1962-12-10T00:00:00"/>
    <n v="222"/>
    <s v="Biography"/>
    <s v="David Lean"/>
    <s v="Horizon Pictures"/>
    <s v="United Kingdom"/>
    <s v="English"/>
    <x v="0"/>
    <n v="15000000"/>
    <n v="70000000"/>
    <n v="10"/>
    <x v="8"/>
  </r>
  <r>
    <s v="The Longest Day"/>
    <d v="1962-09-25T00:00:00"/>
    <n v="178"/>
    <s v="War"/>
    <s v="Ken Annakin"/>
    <s v="20th Century Fox"/>
    <s v="United States"/>
    <s v="English"/>
    <x v="0"/>
    <n v="7750000"/>
    <n v="50100000"/>
    <n v="5"/>
    <x v="4"/>
  </r>
  <r>
    <s v="Mutiny on the Bounty"/>
    <d v="1962-11-08T00:00:00"/>
    <n v="185"/>
    <s v="History"/>
    <s v="Lewis Milestone"/>
    <s v="Metro-Goldwyn-Mayer"/>
    <s v="United States"/>
    <s v="English"/>
    <x v="4"/>
    <n v="19000000"/>
    <n v="13680000"/>
    <n v="7"/>
    <x v="1"/>
  </r>
  <r>
    <s v="To Kill a Mockingbird"/>
    <d v="1962-12-25T00:00:00"/>
    <n v="129"/>
    <s v="Drama"/>
    <s v="Robert Mulligan"/>
    <s v="Universal Pictures"/>
    <s v="United States"/>
    <s v="English"/>
    <x v="0"/>
    <n v="2000000"/>
    <n v="13100000"/>
    <n v="8"/>
    <x v="0"/>
  </r>
  <r>
    <s v="West Side Story"/>
    <d v="1961-10-18T00:00:00"/>
    <n v="152"/>
    <s v="Musical"/>
    <s v="Robert Wise"/>
    <s v="The Mirisch Production Company"/>
    <s v="United States"/>
    <s v="English"/>
    <x v="0"/>
    <n v="6000000"/>
    <n v="43700000"/>
    <n v="11"/>
    <x v="10"/>
  </r>
  <r>
    <s v="The Guns of Navarone"/>
    <d v="1961-04-27T00:00:00"/>
    <n v="158"/>
    <s v="War"/>
    <s v="J. Lee Thompson"/>
    <s v="Columbia Pictures"/>
    <s v="United Kingdom"/>
    <s v="English"/>
    <x v="0"/>
    <n v="6000000"/>
    <n v="28900000"/>
    <n v="7"/>
    <x v="3"/>
  </r>
  <r>
    <s v="El Cid"/>
    <d v="1961-12-06T00:00:00"/>
    <n v="184"/>
    <s v="History"/>
    <s v="Anthony Mann"/>
    <s v="Samuel Bronston Productions"/>
    <s v="United States"/>
    <s v="English"/>
    <x v="3"/>
    <n v="6200000"/>
    <n v="30000000"/>
    <n v="3"/>
    <x v="1"/>
  </r>
  <r>
    <s v="The Absent-Minded Professor"/>
    <d v="1961-03-16T00:00:00"/>
    <n v="97"/>
    <s v="Comedy"/>
    <s v="Robert Stevenson"/>
    <s v="Walt Disney Pictures"/>
    <s v="United States"/>
    <s v="English"/>
    <x v="3"/>
    <m/>
    <n v="25400000"/>
    <n v="3"/>
    <x v="1"/>
  </r>
  <r>
    <s v="The Parent Trap"/>
    <d v="1961-06-21T00:00:00"/>
    <n v="128"/>
    <s v="Comedy"/>
    <s v="David Swift"/>
    <s v="Walt Disney Pictures"/>
    <s v="United States"/>
    <s v="English"/>
    <x v="3"/>
    <m/>
    <n v="25100000"/>
    <n v="2"/>
    <x v="1"/>
  </r>
  <r>
    <s v="La Dolce Vita"/>
    <d v="1960-02-05T00:00:00"/>
    <n v="174"/>
    <s v="Comedy"/>
    <s v="Federico Fellini"/>
    <s v="Pathe"/>
    <s v="Italy"/>
    <s v="Italian"/>
    <x v="4"/>
    <m/>
    <n v="19500000"/>
    <n v="4"/>
    <x v="3"/>
  </r>
  <r>
    <s v="One Hundred and One Dalmatians"/>
    <d v="1961-01-25T00:00:00"/>
    <n v="79"/>
    <s v="Animation"/>
    <s v="Wolfgang Reitherman"/>
    <s v="Walt Disney Pictures"/>
    <s v="United States"/>
    <s v="English"/>
    <x v="3"/>
    <n v="4000000"/>
    <n v="215800000"/>
    <n v="0"/>
    <x v="1"/>
  </r>
  <r>
    <s v="Spartacus"/>
    <d v="1960-10-07T00:00:00"/>
    <n v="184"/>
    <s v="History"/>
    <s v="Stanley Kubrick"/>
    <s v="Bryna Productions"/>
    <s v="United States"/>
    <s v="English"/>
    <x v="0"/>
    <n v="12000000"/>
    <n v="60000000"/>
    <n v="6"/>
    <x v="6"/>
  </r>
  <r>
    <s v="Psycho"/>
    <d v="1960-06-16T00:00:00"/>
    <n v="109"/>
    <s v="Horror"/>
    <s v="Alfred Hitchcock"/>
    <s v="Shamley Productions"/>
    <s v="United States"/>
    <s v="English"/>
    <x v="4"/>
    <n v="806947"/>
    <n v="50000000"/>
    <n v="4"/>
    <x v="1"/>
  </r>
  <r>
    <s v="Swiss Family Robinson"/>
    <d v="1960-12-21T00:00:00"/>
    <n v="126"/>
    <s v="Adventure"/>
    <s v="Ken Annakin"/>
    <s v="Walt Disney Pictures"/>
    <s v="United States"/>
    <s v="English"/>
    <x v="3"/>
    <n v="4000000"/>
    <n v="40000000"/>
    <n v="0"/>
    <x v="1"/>
  </r>
  <r>
    <s v="The Alamo"/>
    <d v="1960-10-24T00:00:00"/>
    <n v="167"/>
    <s v="War"/>
    <s v="John Wayne"/>
    <s v="United Artists"/>
    <s v="United States"/>
    <s v="English"/>
    <x v="3"/>
    <n v="12000000"/>
    <n v="17260000"/>
    <n v="7"/>
    <x v="3"/>
  </r>
  <r>
    <s v="Ocean's 11"/>
    <d v="1960-08-10T00:00:00"/>
    <n v="127"/>
    <s v="Comedy"/>
    <s v="Lewis Milestone"/>
    <s v="Warner Bros. Pictures"/>
    <s v="United States"/>
    <s v="English"/>
    <x v="0"/>
    <n v="2800000"/>
    <n v="5650000"/>
    <n v="0"/>
    <x v="1"/>
  </r>
  <r>
    <s v="Ben-Hur"/>
    <d v="1959-11-18T00:00:00"/>
    <n v="212"/>
    <s v="Drama"/>
    <s v="William Wyler"/>
    <s v="Metro-Goldwyn-Mayer"/>
    <s v="United States"/>
    <s v="English"/>
    <x v="0"/>
    <n v="15200000"/>
    <n v="146900000"/>
    <n v="12"/>
    <x v="2"/>
  </r>
  <r>
    <s v="Sleeping Beauty"/>
    <d v="1959-01-29T00:00:00"/>
    <n v="75"/>
    <s v="Animation"/>
    <s v="Wolfgang Reitherman"/>
    <s v="Walt Disney Pictures"/>
    <s v="United States"/>
    <s v="English"/>
    <x v="3"/>
    <n v="6000000"/>
    <n v="51600000"/>
    <n v="1"/>
    <x v="1"/>
  </r>
  <r>
    <s v="North by Northwest"/>
    <d v="1959-07-28T00:00:00"/>
    <n v="136"/>
    <s v="Thriller"/>
    <s v="Alfred Hitchcock"/>
    <s v="Metro-Goldwyn-Mayer"/>
    <s v="United States"/>
    <s v="English"/>
    <x v="0"/>
    <n v="4326000"/>
    <n v="9800000"/>
    <n v="3"/>
    <x v="1"/>
  </r>
  <r>
    <s v="Some Like It Hot"/>
    <d v="1959-03-29T00:00:00"/>
    <n v="121"/>
    <s v="Romantic Comedy"/>
    <s v="Billy Wilder"/>
    <s v="The Mirisch Production Company"/>
    <s v="United States"/>
    <s v="English"/>
    <x v="3"/>
    <n v="2900000"/>
    <n v="40000000"/>
    <n v="6"/>
    <x v="3"/>
  </r>
  <r>
    <s v="Rio Bravo"/>
    <d v="1959-03-18T00:00:00"/>
    <n v="141"/>
    <s v="Western"/>
    <s v="Howard Hawks"/>
    <s v="Warner Bros. Pictures"/>
    <s v="United States"/>
    <s v="English"/>
    <x v="0"/>
    <m/>
    <n v="12535000"/>
    <n v="0"/>
    <x v="1"/>
  </r>
  <r>
    <s v="South Pacific"/>
    <d v="1958-03-19T00:00:00"/>
    <n v="171"/>
    <s v="Musical"/>
    <s v="Joshua Logan"/>
    <s v="20th Century Fox"/>
    <s v="United States"/>
    <s v="English"/>
    <x v="3"/>
    <n v="5610000"/>
    <n v="36800000"/>
    <n v="3"/>
    <x v="3"/>
  </r>
  <r>
    <s v="Cat on a Hot Tin Roof"/>
    <d v="1958-09-20T00:00:00"/>
    <n v="107"/>
    <s v="Drama"/>
    <s v="Richard Brooks"/>
    <s v="Metro-Goldwyn-Mayer"/>
    <s v="United States"/>
    <s v="English"/>
    <x v="4"/>
    <m/>
    <m/>
    <n v="6"/>
    <x v="1"/>
  </r>
  <r>
    <s v="The Vikings"/>
    <d v="1958-06-28T00:00:00"/>
    <n v="116"/>
    <s v="Adventure"/>
    <s v="Richard Fleischer"/>
    <s v="United Artists"/>
    <s v="United States"/>
    <s v="English"/>
    <x v="0"/>
    <n v="3500000"/>
    <n v="6000000"/>
    <n v="0"/>
    <x v="1"/>
  </r>
  <r>
    <s v="Vertigo"/>
    <d v="1958-05-09T00:00:00"/>
    <n v="128"/>
    <s v="Thriller"/>
    <s v="Alfred Hitchcock"/>
    <s v="Paramount Pictures"/>
    <s v="United States"/>
    <s v="English"/>
    <x v="0"/>
    <n v="2500000"/>
    <n v="7300000"/>
    <n v="2"/>
    <x v="1"/>
  </r>
  <r>
    <s v="The Bridge on the River Kwai"/>
    <d v="1957-10-02T00:00:00"/>
    <n v="161"/>
    <s v="War"/>
    <s v="David Lean"/>
    <s v="Horizon Pictures"/>
    <s v="United Kingdom"/>
    <s v="English"/>
    <x v="3"/>
    <n v="2800000"/>
    <n v="30600000"/>
    <n v="8"/>
    <x v="8"/>
  </r>
  <r>
    <s v="Old Yeller"/>
    <d v="1957-12-25T00:00:00"/>
    <n v="83"/>
    <s v="Drama"/>
    <s v="Robert Stevenson"/>
    <s v="Walt Disney Pictures"/>
    <s v="United States"/>
    <s v="English"/>
    <x v="3"/>
    <m/>
    <n v="6250000"/>
    <n v="0"/>
    <x v="1"/>
  </r>
  <r>
    <s v="A Farewell to Arms"/>
    <d v="1957-12-14T00:00:00"/>
    <n v="152"/>
    <s v="Drama"/>
    <s v="Charles Vidor"/>
    <s v="Selznick International Pictures"/>
    <s v="United States"/>
    <s v="English"/>
    <x v="4"/>
    <n v="4300000"/>
    <n v="20000000"/>
    <n v="1"/>
    <x v="1"/>
  </r>
  <r>
    <s v="Gunfight at the O.K. Corral"/>
    <d v="1957-05-30T00:00:00"/>
    <n v="122"/>
    <s v="Western"/>
    <s v="John Sturges"/>
    <s v="Paramount Pictures"/>
    <s v="United States"/>
    <s v="English"/>
    <x v="0"/>
    <n v="2000000"/>
    <n v="10700000"/>
    <n v="2"/>
    <x v="1"/>
  </r>
  <r>
    <s v="The Ten Commandments"/>
    <d v="1956-10-05T00:00:00"/>
    <n v="220"/>
    <s v="Fantasy"/>
    <s v="Cecil B. DeMille"/>
    <s v="Motion Picture Corporation of America"/>
    <s v="United States"/>
    <s v="English"/>
    <x v="3"/>
    <n v="13200000"/>
    <n v="80000000"/>
    <n v="7"/>
    <x v="3"/>
  </r>
  <r>
    <s v="War and Peace"/>
    <d v="1956-08-21T00:00:00"/>
    <n v="208"/>
    <s v="Drama"/>
    <s v="King Vidor"/>
    <s v="Dino De Laurentiis Corporation"/>
    <s v="United States"/>
    <s v="English"/>
    <x v="0"/>
    <n v="6000000"/>
    <n v="12500000"/>
    <n v="3"/>
    <x v="1"/>
  </r>
  <r>
    <s v="The King and I"/>
    <d v="1956-06-28T00:00:00"/>
    <n v="133"/>
    <s v="Musical"/>
    <s v="Walter Lang"/>
    <s v="20th Century Fox"/>
    <s v="United States"/>
    <s v="English"/>
    <x v="3"/>
    <n v="4550000"/>
    <n v="21300000"/>
    <n v="9"/>
    <x v="5"/>
  </r>
  <r>
    <s v="The Searchers"/>
    <d v="1956-03-13T00:00:00"/>
    <n v="119"/>
    <s v="Western"/>
    <s v="John Ford"/>
    <s v="Warner Bros. Pictures"/>
    <s v="United States"/>
    <s v="English"/>
    <x v="3"/>
    <n v="3750000"/>
    <n v="37500000"/>
    <n v="0"/>
    <x v="1"/>
  </r>
  <r>
    <s v="High Society"/>
    <d v="1956-07-17T00:00:00"/>
    <n v="111"/>
    <s v="Musical"/>
    <s v="Charles Walters"/>
    <s v="Bing Crosby Productions"/>
    <s v="United States"/>
    <s v="English"/>
    <x v="3"/>
    <n v="2762000"/>
    <n v="8258000"/>
    <n v="2"/>
    <x v="1"/>
  </r>
  <r>
    <s v="Oklahoma!"/>
    <d v="1955-10-11T00:00:00"/>
    <n v="145"/>
    <s v="Musical"/>
    <s v="Fred Zinnemann"/>
    <s v="RKO Radio Pictures"/>
    <s v="United States"/>
    <s v="English"/>
    <x v="3"/>
    <n v="5000000"/>
    <n v="7100000"/>
    <n v="4"/>
    <x v="4"/>
  </r>
  <r>
    <s v="Guys and Dolls"/>
    <d v="1955-11-03T00:00:00"/>
    <n v="150"/>
    <s v="Musical"/>
    <s v="Joseph L. Mankiewicz"/>
    <s v="Metro-Goldwyn-Mayer"/>
    <s v="United States"/>
    <s v="English"/>
    <x v="3"/>
    <n v="5500000"/>
    <n v="20000000"/>
    <n v="4"/>
    <x v="1"/>
  </r>
  <r>
    <s v="Lady and the Tramp"/>
    <d v="1955-06-22T00:00:00"/>
    <n v="75"/>
    <s v="Animation"/>
    <s v="Clyde Geronimi"/>
    <s v="Walt Disney Pictures"/>
    <s v="United States"/>
    <s v="English"/>
    <x v="3"/>
    <n v="4000000"/>
    <n v="93600000"/>
    <n v="0"/>
    <x v="1"/>
  </r>
  <r>
    <s v="20,000 Leagues Under the Sea"/>
    <d v="1954-12-23T00:00:00"/>
    <n v="127"/>
    <s v="Adventure"/>
    <s v="Richard Fleischer"/>
    <s v="Walt Disney Pictures"/>
    <s v="United States"/>
    <s v="English"/>
    <x v="3"/>
    <n v="5000000"/>
    <n v="28200000"/>
    <n v="3"/>
    <x v="4"/>
  </r>
  <r>
    <s v="The Robe"/>
    <d v="1953-09-16T00:00:00"/>
    <n v="135"/>
    <s v="Drama"/>
    <s v="Henry Koster"/>
    <s v="20th Century Fox"/>
    <s v="United States"/>
    <s v="English"/>
    <x v="3"/>
    <n v="4100000"/>
    <n v="36000000"/>
    <n v="5"/>
    <x v="4"/>
  </r>
  <r>
    <s v="From Here to Eternity"/>
    <d v="1953-08-05T00:00:00"/>
    <n v="118"/>
    <s v="Drama"/>
    <s v="Fred Zinnemann"/>
    <s v="Columbia Pictures"/>
    <s v="United States"/>
    <s v="English"/>
    <x v="0"/>
    <n v="2500000"/>
    <n v="30500000"/>
    <n v="13"/>
    <x v="9"/>
  </r>
  <r>
    <s v="Shane"/>
    <d v="1953-04-23T00:00:00"/>
    <n v="118"/>
    <s v="Western"/>
    <s v="George Stevens"/>
    <s v="Paramount Pictures"/>
    <s v="United States"/>
    <s v="English"/>
    <x v="0"/>
    <n v="3100000"/>
    <n v="20000000"/>
    <n v="6"/>
    <x v="3"/>
  </r>
  <r>
    <s v="Peter Pan"/>
    <d v="1953-02-05T00:00:00"/>
    <n v="76"/>
    <s v="Animation"/>
    <s v="Clyde Geronimi"/>
    <s v="Walt Disney Pictures"/>
    <s v="United States"/>
    <s v="English"/>
    <x v="3"/>
    <n v="4000000"/>
    <n v="87400000"/>
    <n v="0"/>
    <x v="1"/>
  </r>
  <r>
    <s v="Gentlemen Prefer Blondes"/>
    <d v="1953-07-15T00:00:00"/>
    <n v="91"/>
    <s v="Musical"/>
    <s v="Howard Hawks"/>
    <s v="20th Century Fox"/>
    <s v="United States"/>
    <s v="English"/>
    <x v="3"/>
    <n v="2260000"/>
    <n v="5300000"/>
    <n v="0"/>
    <x v="1"/>
  </r>
  <r>
    <s v="Ivanhoe"/>
    <d v="1952-07-31T00:00:00"/>
    <n v="106"/>
    <s v="Adventure"/>
    <s v="Richard Thorpe"/>
    <s v="Metro-Goldwyn-Mayer"/>
    <s v="United Kingdom"/>
    <s v="English"/>
    <x v="3"/>
    <n v="3842000"/>
    <n v="10878000"/>
    <n v="3"/>
    <x v="1"/>
  </r>
  <r>
    <s v="Singin' in the Rain"/>
    <d v="1952-04-11T00:00:00"/>
    <n v="103"/>
    <s v="Musical"/>
    <s v="Gene Kelly"/>
    <s v="Metro-Goldwyn-Mayer"/>
    <s v="United States"/>
    <s v="English"/>
    <x v="3"/>
    <n v="2500000"/>
    <n v="12400000"/>
    <n v="2"/>
    <x v="1"/>
  </r>
  <r>
    <s v="Moulin Rouge"/>
    <d v="1952-12-23T00:00:00"/>
    <n v="119"/>
    <s v="Drama"/>
    <s v="John Huston"/>
    <s v="Romulus Films"/>
    <s v="United Kingdom"/>
    <s v="English"/>
    <x v="0"/>
    <n v="1500000"/>
    <n v="5000000"/>
    <n v="7"/>
    <x v="4"/>
  </r>
  <r>
    <s v="Alice in Wonderland"/>
    <d v="1951-06-26T00:00:00"/>
    <n v="75"/>
    <s v="Animation"/>
    <s v="Clyde Geronimi"/>
    <s v="Walt Disney Pictures"/>
    <s v="United States"/>
    <s v="English"/>
    <x v="3"/>
    <n v="3000000"/>
    <n v="5232000"/>
    <n v="1"/>
    <x v="1"/>
  </r>
  <r>
    <s v="A Streetcar Named Desire"/>
    <d v="1951-09-18T00:00:00"/>
    <n v="122"/>
    <s v="Drama"/>
    <s v="Elia Kazan"/>
    <s v="Warner Bros. Pictures"/>
    <s v="United States"/>
    <s v="English"/>
    <x v="4"/>
    <n v="1800000"/>
    <n v="8000000"/>
    <n v="12"/>
    <x v="6"/>
  </r>
  <r>
    <s v="The African Queen"/>
    <d v="1951-12-23T00:00:00"/>
    <n v="105"/>
    <s v="Adventure"/>
    <s v="John Huston"/>
    <s v="Horizon Pictures"/>
    <s v="United States"/>
    <s v="English"/>
    <x v="3"/>
    <n v="1000000"/>
    <n v="10750000"/>
    <n v="4"/>
    <x v="3"/>
  </r>
  <r>
    <s v="Strangers on a Train"/>
    <d v="1951-06-30T00:00:00"/>
    <n v="101"/>
    <s v="Thriller"/>
    <s v="Alfred Hitchcock"/>
    <s v="Transatlantic Pictures"/>
    <s v="United States"/>
    <s v="English"/>
    <x v="0"/>
    <n v="1200000"/>
    <n v="7000000"/>
    <n v="1"/>
    <x v="1"/>
  </r>
  <r>
    <s v="Cinderella"/>
    <d v="1950-03-04T00:00:00"/>
    <n v="75"/>
    <s v="Animation"/>
    <s v="Clyde Geronimi"/>
    <s v="Walt Disney Pictures"/>
    <s v="United States"/>
    <s v="English"/>
    <x v="3"/>
    <n v="2900000"/>
    <n v="263600000"/>
    <n v="3"/>
    <x v="1"/>
  </r>
  <r>
    <s v="King Solomon's Mines"/>
    <d v="1950-11-24T00:00:00"/>
    <n v="103"/>
    <s v="Adventure"/>
    <s v="Compton Bennett"/>
    <s v="Metro-Goldwyn-Mayer"/>
    <s v="United States"/>
    <s v="English"/>
    <x v="0"/>
    <n v="2300000"/>
    <n v="15100000"/>
    <n v="3"/>
    <x v="4"/>
  </r>
  <r>
    <s v="Annie Get Your Gun"/>
    <d v="1950-05-17T00:00:00"/>
    <n v="107"/>
    <s v="Musical"/>
    <s v="Charles Walters"/>
    <s v="Metro-Goldwyn-Mayer"/>
    <s v="United States"/>
    <s v="English"/>
    <x v="3"/>
    <n v="3734000"/>
    <n v="7756000"/>
    <n v="4"/>
    <x v="3"/>
  </r>
  <r>
    <s v="Sands of Iwo Jima"/>
    <d v="1949-12-14T00:00:00"/>
    <n v="100"/>
    <s v="War"/>
    <s v="Allan Dwan"/>
    <s v="Republic Pictures"/>
    <s v="United States"/>
    <s v="English"/>
    <x v="0"/>
    <n v="1000000"/>
    <n v="5000000"/>
    <n v="4"/>
    <x v="1"/>
  </r>
  <r>
    <s v="For Whom the Bell Tolls"/>
    <d v="1943-07-14T00:00:00"/>
    <n v="170"/>
    <s v="War"/>
    <s v="Sam Wood"/>
    <s v="Paramount Pictures"/>
    <s v="United States"/>
    <s v="English"/>
    <x v="3"/>
    <n v="3000000"/>
    <n v="7100000"/>
    <n v="9"/>
    <x v="3"/>
  </r>
  <r>
    <s v="Casablanca"/>
    <d v="1942-11-26T00:00:00"/>
    <n v="102"/>
    <s v="Drama"/>
    <s v="Michael Curtiz"/>
    <s v="Warner Bros. Pictures"/>
    <s v="United States"/>
    <s v="English"/>
    <x v="3"/>
    <n v="878000"/>
    <n v="3700000"/>
    <n v="8"/>
    <x v="0"/>
  </r>
  <r>
    <s v="The Great Dictator"/>
    <d v="1940-10-15T00:00:00"/>
    <n v="124"/>
    <s v="Comedy"/>
    <s v="Charlie Chaplin"/>
    <s v="Charles Chaplin Film Corporation"/>
    <s v="United States"/>
    <s v="English"/>
    <x v="3"/>
    <n v="2000000"/>
    <n v="5000000"/>
    <n v="5"/>
    <x v="1"/>
  </r>
  <r>
    <s v="The Grapes of Wrath"/>
    <d v="1940-01-24T00:00:00"/>
    <n v="129"/>
    <s v="Drama"/>
    <s v="John Ford"/>
    <s v="20th Century Fox"/>
    <s v="United States"/>
    <s v="English"/>
    <x v="0"/>
    <n v="800000"/>
    <n v="2500000"/>
    <n v="7"/>
    <x v="4"/>
  </r>
  <r>
    <s v="Gone with the Wind"/>
    <d v="1939-12-15T00:00:00"/>
    <n v="221"/>
    <s v="Romance"/>
    <s v="Victor Fleming"/>
    <s v="Selznick International Pictures"/>
    <s v="United States"/>
    <s v="English"/>
    <x v="0"/>
    <n v="3850000"/>
    <n v="198000000"/>
    <n v="13"/>
    <x v="9"/>
  </r>
  <r>
    <s v="Goodbye, Mr. Chips"/>
    <d v="1939-05-15T00:00:00"/>
    <n v="114"/>
    <s v="Drama"/>
    <s v="Sam Wood"/>
    <s v="Metro-Goldwyn-Mayer"/>
    <s v="United Kingdom"/>
    <s v="English"/>
    <x v="3"/>
    <n v="1051000"/>
    <n v="3252000"/>
    <n v="7"/>
    <x v="3"/>
  </r>
  <r>
    <s v="The Wizard of Oz"/>
    <d v="1939-08-25T00:00:00"/>
    <n v="101"/>
    <s v="Fantasy"/>
    <s v="Victor Fleming"/>
    <s v="Metro-Goldwyn-Mayer"/>
    <s v="United States"/>
    <s v="English"/>
    <x v="3"/>
    <n v="2800000"/>
    <n v="22300000"/>
    <n v="6"/>
    <x v="4"/>
  </r>
  <r>
    <s v="Angels with Dirty Faces"/>
    <d v="1938-11-26T00:00:00"/>
    <n v="97"/>
    <s v="Crime"/>
    <s v="Michael Curtiz"/>
    <s v="Warner Bros. Pictures"/>
    <s v="United States"/>
    <s v="English"/>
    <x v="0"/>
    <m/>
    <n v="1700000"/>
    <n v="3"/>
    <x v="1"/>
  </r>
  <r>
    <s v="Snow White and the Seven Dwarfs"/>
    <d v="1937-12-21T00:00:00"/>
    <n v="83"/>
    <s v="Animation"/>
    <s v="David Hand"/>
    <s v="Walt Disney Pictures"/>
    <s v="United States"/>
    <s v="English"/>
    <x v="3"/>
    <n v="2000000"/>
    <n v="184925485"/>
    <n v="1"/>
    <x v="1"/>
  </r>
  <r>
    <s v="Anna Karenina"/>
    <d v="1935-08-30T00:00:00"/>
    <n v="95"/>
    <s v="Drama"/>
    <s v="Clarence Brown"/>
    <s v="Metro-Goldwyn-Mayer"/>
    <s v="United States"/>
    <s v="English"/>
    <x v="3"/>
    <n v="1152000"/>
    <n v="2304000"/>
    <n v="0"/>
    <x v="1"/>
  </r>
  <r>
    <s v="Frankenstein"/>
    <d v="1931-11-21T00:00:00"/>
    <n v="71"/>
    <s v="Horror"/>
    <s v="James Whale"/>
    <s v="Universal Pictures"/>
    <s v="United States"/>
    <s v="English"/>
    <x v="0"/>
    <n v="262000"/>
    <n v="12000000"/>
    <n v="0"/>
    <x v="1"/>
  </r>
  <r>
    <s v="Dracula"/>
    <d v="1931-02-12T00:00:00"/>
    <n v="85"/>
    <s v="Horror"/>
    <s v="Tod Browning"/>
    <s v="Universal Pictures"/>
    <s v="United States"/>
    <s v="English"/>
    <x v="0"/>
    <n v="355000"/>
    <m/>
    <n v="0"/>
    <x v="1"/>
  </r>
  <r>
    <s v="All Quiet on the Western Front"/>
    <d v="1930-04-21T00:00:00"/>
    <n v="152"/>
    <s v="War"/>
    <s v="Lewis Milestone"/>
    <s v="Universal Pictures"/>
    <s v="United States"/>
    <s v="English"/>
    <x v="0"/>
    <n v="1200000"/>
    <n v="3000000"/>
    <n v="4"/>
    <x v="4"/>
  </r>
  <r>
    <s v="The Kid"/>
    <d v="1921-01-21T00:00:00"/>
    <n v="68"/>
    <s v="Comedy"/>
    <s v="Charlie Chaplin"/>
    <s v="Charles Chaplin Film Corporation"/>
    <s v="United States"/>
    <s v="Silent"/>
    <x v="3"/>
    <n v="250000"/>
    <n v="2500000"/>
    <n v="0"/>
    <x v="1"/>
  </r>
  <r>
    <s v="Star Wars: The Force Awakens"/>
    <d v="2015-12-17T00:00:00"/>
    <n v="136"/>
    <s v="Science Fiction"/>
    <s v="J. J. Abrams"/>
    <s v="Lucasfilm"/>
    <s v="United States"/>
    <s v="English"/>
    <x v="1"/>
    <n v="306000000"/>
    <n v="2066000000"/>
    <n v="5"/>
    <x v="1"/>
  </r>
  <r>
    <s v="Jurassic World"/>
    <d v="2015-06-12T00:00:00"/>
    <n v="124"/>
    <s v="Adventure"/>
    <s v="Colin Trevorrow"/>
    <s v="Amblin Entertainment"/>
    <s v="United States"/>
    <s v="English"/>
    <x v="1"/>
    <n v="150000000"/>
    <n v="1670000000"/>
    <n v="0"/>
    <x v="1"/>
  </r>
  <r>
    <s v="Furious 7"/>
    <d v="2015-04-03T00:00:00"/>
    <n v="137"/>
    <s v="Action"/>
    <s v="James Wan"/>
    <s v="Original Film"/>
    <s v="United States"/>
    <s v="English"/>
    <x v="1"/>
    <n v="190000000"/>
    <n v="1516000000"/>
    <n v="0"/>
    <x v="1"/>
  </r>
  <r>
    <s v="Avengers: Age of Ultron"/>
    <d v="2015-05-01T00:00:00"/>
    <n v="141"/>
    <s v="Action"/>
    <s v="Joss Whedon"/>
    <s v="Marvel Entertainment"/>
    <s v="United States"/>
    <s v="English"/>
    <x v="1"/>
    <n v="250000000"/>
    <n v="1405000000"/>
    <n v="0"/>
    <x v="1"/>
  </r>
  <r>
    <s v="Minions"/>
    <d v="2015-06-11T00:00:00"/>
    <n v="91"/>
    <s v="Animation"/>
    <s v="Pierre Coffin"/>
    <s v="Illumination Entertainment"/>
    <s v="United States"/>
    <s v="English"/>
    <x v="3"/>
    <n v="74000000"/>
    <n v="1159000000"/>
    <n v="0"/>
    <x v="1"/>
  </r>
  <r>
    <s v="Spectre"/>
    <d v="2015-10-26T00:00:00"/>
    <n v="148"/>
    <s v="Thriller"/>
    <s v="Sam Mendes"/>
    <s v="Eon Productions"/>
    <s v="United Kingdom"/>
    <s v="English"/>
    <x v="1"/>
    <n v="245000000"/>
    <n v="880700000"/>
    <n v="1"/>
    <x v="3"/>
  </r>
  <r>
    <s v="Inside Out"/>
    <d v="2015-06-19T00:00:00"/>
    <n v="94"/>
    <s v="Animation"/>
    <s v="Pete Docter"/>
    <s v="Pixar Animation Studios"/>
    <s v="United States"/>
    <s v="English"/>
    <x v="3"/>
    <n v="175000000"/>
    <n v="857400000"/>
    <n v="2"/>
    <x v="3"/>
  </r>
  <r>
    <s v="Mission: Impossible - Rogue Nation"/>
    <d v="2015-07-31T00:00:00"/>
    <n v="131"/>
    <s v="Action"/>
    <s v="Christopher McQuarrie"/>
    <s v="Cruise Wagner Productions"/>
    <s v="United States"/>
    <s v="English"/>
    <x v="1"/>
    <n v="150000000"/>
    <n v="682300000"/>
    <n v="0"/>
    <x v="1"/>
  </r>
  <r>
    <s v="The Hunger Games: Mockingjay - Part 2"/>
    <d v="2015-11-20T00:00:00"/>
    <n v="137"/>
    <s v="Science Fiction"/>
    <s v="Francis Lawrence"/>
    <s v="Color Force"/>
    <s v="United States"/>
    <s v="English"/>
    <x v="1"/>
    <n v="150000000"/>
    <n v="653400000"/>
    <n v="0"/>
    <x v="1"/>
  </r>
  <r>
    <s v="The Martian"/>
    <d v="2015-10-02T00:00:00"/>
    <n v="141"/>
    <s v="Science Fiction"/>
    <s v="Ridley Scott"/>
    <s v="Scott Free Productions"/>
    <s v="United States"/>
    <s v="English"/>
    <x v="1"/>
    <n v="108000000"/>
    <n v="630200000"/>
    <n v="7"/>
    <x v="1"/>
  </r>
  <r>
    <s v="Captain America: Civil War"/>
    <d v="2016-05-06T00:00:00"/>
    <n v="147"/>
    <s v="Action"/>
    <s v="Anthony Russo"/>
    <s v="Marvel Entertainment"/>
    <s v="United States"/>
    <s v="English"/>
    <x v="1"/>
    <n v="250000000"/>
    <n v="1153000000"/>
    <n v="0"/>
    <x v="1"/>
  </r>
  <r>
    <s v="Finding Dory"/>
    <d v="2016-06-17T00:00:00"/>
    <n v="97"/>
    <s v="Animation"/>
    <s v="Andrew Stanton"/>
    <s v="Pixar Animation Studios"/>
    <s v="United States"/>
    <s v="English"/>
    <x v="3"/>
    <n v="200000000"/>
    <n v="1025000000"/>
    <n v="0"/>
    <x v="1"/>
  </r>
  <r>
    <s v="Zootopia"/>
    <d v="2016-04-04T00:00:00"/>
    <n v="108"/>
    <s v="Animation"/>
    <s v="Byron Howard"/>
    <s v="Walt Disney Pictures"/>
    <s v="United States"/>
    <s v="English"/>
    <x v="0"/>
    <n v="150000000"/>
    <n v="1024000000"/>
    <n v="0"/>
    <x v="1"/>
  </r>
  <r>
    <s v="The Jungle Book"/>
    <d v="2016-04-15T00:00:00"/>
    <n v="105"/>
    <s v="Adventure"/>
    <s v="Jon Favreau"/>
    <s v="Walt Disney Pictures"/>
    <s v="United States"/>
    <s v="English"/>
    <x v="0"/>
    <n v="175000000"/>
    <n v="966500000"/>
    <n v="0"/>
    <x v="1"/>
  </r>
  <r>
    <s v="Batman v Superman: Dawn of Justice"/>
    <d v="2016-03-25T00:00:00"/>
    <n v="151"/>
    <s v="Action"/>
    <s v="Zack Snyder"/>
    <s v="DC Entertainment"/>
    <s v="United States"/>
    <s v="English"/>
    <x v="2"/>
    <n v="250000000"/>
    <n v="873300000"/>
    <n v="0"/>
    <x v="1"/>
  </r>
  <r>
    <s v="The Secret Life of Pets"/>
    <d v="2016-07-08T00:00:00"/>
    <n v="87"/>
    <s v="Animation"/>
    <s v="Chris Renaud"/>
    <s v="Illumination Entertainment"/>
    <s v="United States"/>
    <s v="English"/>
    <x v="3"/>
    <n v="75000000"/>
    <n v="873400000"/>
    <n v="0"/>
    <x v="1"/>
  </r>
  <r>
    <s v="Deadpool"/>
    <d v="2016-02-12T00:00:00"/>
    <n v="108"/>
    <s v="Action"/>
    <s v="Tim Miller"/>
    <s v="Marvel Entertainment"/>
    <s v="United States"/>
    <s v="English"/>
    <x v="4"/>
    <n v="58000000"/>
    <n v="782600000"/>
    <n v="0"/>
    <x v="1"/>
  </r>
  <r>
    <s v="Suicide Squad"/>
    <d v="2016-08-05T00:00:00"/>
    <n v="123"/>
    <s v="Action"/>
    <s v="David Ayer"/>
    <s v="DC Entertainment"/>
    <s v="United States"/>
    <s v="English"/>
    <x v="4"/>
    <n v="175000000"/>
    <n v="745600000"/>
    <n v="0"/>
    <x v="1"/>
  </r>
  <r>
    <s v="The Mermaid"/>
    <d v="2016-02-08T00:00:00"/>
    <n v="94"/>
    <s v="Fantasy"/>
    <s v="Stephen Chow"/>
    <s v="China Film Group"/>
    <s v="China"/>
    <s v="Mandarin"/>
    <x v="4"/>
    <n v="60720000"/>
    <n v="553800000"/>
    <n v="0"/>
    <x v="1"/>
  </r>
  <r>
    <s v="X-Men: Apocalypse"/>
    <d v="2016-05-09T00:00:00"/>
    <n v="144"/>
    <s v="Action"/>
    <s v="Bryan Singer"/>
    <s v="Marvel Entertainment"/>
    <s v="United States"/>
    <s v="English"/>
    <x v="1"/>
    <n v="178000000"/>
    <n v="543900000"/>
    <n v="0"/>
    <x v="1"/>
  </r>
  <r>
    <s v="Doctor Strange"/>
    <d v="2016-11-04T00:00:00"/>
    <n v="115"/>
    <s v="Action"/>
    <s v="Scott Derrickson"/>
    <s v="Marvel Entertainment"/>
    <s v="United States"/>
    <s v="English"/>
    <x v="1"/>
    <n v="165000000"/>
    <n v="571500000"/>
    <n v="0"/>
    <x v="1"/>
  </r>
  <r>
    <s v="City of God"/>
    <d v="2002-08-30T00:00:00"/>
    <n v="130"/>
    <s v="Crime"/>
    <s v="Fernando Meirelles"/>
    <s v="O2 Filmes"/>
    <s v="Brazil"/>
    <s v="Portugese"/>
    <x v="5"/>
    <n v="3300000"/>
    <n v="30600000"/>
    <n v="4"/>
    <x v="1"/>
  </r>
  <r>
    <s v="The Parent Trap"/>
    <d v="1998-07-29T00:00:00"/>
    <n v="128"/>
    <s v="Comedy"/>
    <s v="Nancy Meyers"/>
    <s v="Walt Disney Pictures"/>
    <s v="United States"/>
    <s v="English"/>
    <x v="0"/>
    <n v="75000000"/>
    <n v="83900000"/>
    <n v="0"/>
    <x v="1"/>
  </r>
  <r>
    <s v="Captain Blood"/>
    <d v="1935-12-28T00:00:00"/>
    <n v="119"/>
    <s v="Adventure"/>
    <s v="Michael Curtiz"/>
    <s v="Cosmopolitan Productions"/>
    <s v="United States"/>
    <s v="English"/>
    <x v="0"/>
    <n v="1200000"/>
    <n v="3100000"/>
    <n v="5"/>
    <x v="1"/>
  </r>
  <r>
    <s v="The Adventures of Robin Hood"/>
    <d v="1938-05-14T00:00:00"/>
    <n v="102"/>
    <s v="Adventure"/>
    <s v="Michael Curtiz"/>
    <s v="Warner Bros. Pictures"/>
    <s v="United States"/>
    <s v="English"/>
    <x v="3"/>
    <n v="2033000"/>
    <n v="3981000"/>
    <n v="4"/>
    <x v="0"/>
  </r>
  <r>
    <s v="The Charge of the Light Brigade"/>
    <d v="1936-10-20T00:00:00"/>
    <n v="115"/>
    <s v="Adventure"/>
    <s v="Michael Curtiz"/>
    <s v="Warner Bros. Pictures"/>
    <s v="United States"/>
    <s v="English"/>
    <x v="0"/>
    <n v="1330000"/>
    <n v="3300000"/>
    <n v="3"/>
    <x v="3"/>
  </r>
  <r>
    <s v="The Hound of the Baskervilles"/>
    <d v="1939-03-24T00:00:00"/>
    <n v="81"/>
    <s v="Mystery"/>
    <s v="Sidney Lanfield"/>
    <s v="20th Century Fox"/>
    <s v="United States"/>
    <s v="English"/>
    <x v="0"/>
    <m/>
    <m/>
    <n v="0"/>
    <x v="1"/>
  </r>
  <r>
    <s v="The Adventures of Sherlock Holmes"/>
    <d v="1939-09-01T00:00:00"/>
    <n v="81"/>
    <s v="Mystery"/>
    <s v="Alfred L. Werker"/>
    <s v="20th Century Fox"/>
    <s v="United States"/>
    <s v="English"/>
    <x v="0"/>
    <m/>
    <m/>
    <n v="0"/>
    <x v="1"/>
  </r>
  <r>
    <s v="Mutiny on the Bounty"/>
    <d v="1935-11-08T00:00:00"/>
    <n v="132"/>
    <s v="Drama"/>
    <s v="Frank Lloyd"/>
    <s v="Metro-Goldwyn-Mayer"/>
    <s v="United States"/>
    <s v="English"/>
    <x v="0"/>
    <n v="1950000"/>
    <n v="4460000"/>
    <n v="8"/>
    <x v="3"/>
  </r>
  <r>
    <s v="The Misfits"/>
    <d v="1961-02-01T00:00:00"/>
    <n v="125"/>
    <s v="Drama"/>
    <s v="John Huston"/>
    <s v="Seven Arts Productions"/>
    <s v="United States"/>
    <s v="English"/>
    <x v="0"/>
    <n v="4000000"/>
    <n v="4100000"/>
    <n v="0"/>
    <x v="1"/>
  </r>
  <r>
    <s v="Lolita"/>
    <d v="1962-06-13T00:00:00"/>
    <n v="152"/>
    <s v="Drama"/>
    <s v="Stanley Kubrick"/>
    <s v="Seven Arts Productions"/>
    <s v="United Kingdom"/>
    <s v="English"/>
    <x v="4"/>
    <n v="2000000"/>
    <n v="9250000"/>
    <n v="1"/>
    <x v="1"/>
  </r>
  <r>
    <s v="The 39 Steps"/>
    <d v="1935-06-06T00:00:00"/>
    <n v="86"/>
    <s v="Thriller"/>
    <s v="Alfred Hitchcock"/>
    <s v="Gaumont"/>
    <s v="United Kingdom"/>
    <s v="English"/>
    <x v="3"/>
    <n v="100000"/>
    <m/>
    <n v="0"/>
    <x v="1"/>
  </r>
  <r>
    <s v="Citizen Kane"/>
    <d v="1941-05-01T00:00:00"/>
    <n v="119"/>
    <s v="Drama"/>
    <s v="Orson Welles"/>
    <s v="Mercury Productions"/>
    <s v="United States"/>
    <s v="English"/>
    <x v="3"/>
    <n v="839727"/>
    <n v="1140769"/>
    <n v="9"/>
    <x v="3"/>
  </r>
  <r>
    <s v="Metropolis"/>
    <d v="1927-01-10T00:00:00"/>
    <n v="153"/>
    <s v="Science Fiction"/>
    <s v="Fritz Lang"/>
    <s v="Universum Film"/>
    <s v="Germany"/>
    <s v="Silent"/>
    <x v="0"/>
    <m/>
    <m/>
    <n v="0"/>
    <x v="1"/>
  </r>
  <r>
    <s v="Anna Karenina"/>
    <d v="1948-01-22T00:00:00"/>
    <n v="139"/>
    <s v="Drama"/>
    <s v="Julien Duvivier"/>
    <s v="London Film Productions"/>
    <s v="United Kingdom"/>
    <s v="English"/>
    <x v="0"/>
    <n v="1000000"/>
    <m/>
    <n v="0"/>
    <x v="1"/>
  </r>
  <r>
    <s v="Scarface"/>
    <d v="1932-04-09T00:00:00"/>
    <n v="95"/>
    <s v="Crime"/>
    <s v="Howard Hawks"/>
    <s v="United Artists"/>
    <s v="United States"/>
    <s v="English"/>
    <x v="4"/>
    <m/>
    <n v="600000"/>
    <n v="0"/>
    <x v="1"/>
  </r>
  <r>
    <s v="The Public Enemy"/>
    <d v="1931-04-23T00:00:00"/>
    <n v="83"/>
    <s v="Crime"/>
    <s v="William A. Wellman"/>
    <s v="Warner Bros. Pictures"/>
    <s v="United States"/>
    <s v="English"/>
    <x v="0"/>
    <n v="151000"/>
    <m/>
    <n v="1"/>
    <x v="1"/>
  </r>
  <r>
    <s v="It's a Wonderful Life"/>
    <d v="1946-12-20T00:00:00"/>
    <n v="130"/>
    <s v="Fantasy"/>
    <s v="Frank Capra"/>
    <s v="Liberty Films"/>
    <s v="United States"/>
    <s v="English"/>
    <x v="3"/>
    <n v="3180000"/>
    <n v="3300000"/>
    <n v="5"/>
    <x v="1"/>
  </r>
  <r>
    <s v="Mr. Smith Goes to Washington"/>
    <d v="1939-10-17T00:00:00"/>
    <n v="129"/>
    <s v="Comedy"/>
    <s v="Frank Capra"/>
    <s v="Columbia Pictures"/>
    <s v="United States"/>
    <s v="English"/>
    <x v="3"/>
    <n v="1500000"/>
    <n v="9000000"/>
    <n v="11"/>
    <x v="3"/>
  </r>
  <r>
    <s v="Brief Encounter"/>
    <d v="1945-11-26T00:00:00"/>
    <n v="86"/>
    <s v="Romance"/>
    <s v="David Lean"/>
    <s v="Cineguild"/>
    <s v="United Kingdom"/>
    <s v="English"/>
    <x v="0"/>
    <n v="1000000"/>
    <m/>
    <n v="3"/>
    <x v="1"/>
  </r>
  <r>
    <s v="The Killers"/>
    <d v="1946-08-28T00:00:00"/>
    <n v="103"/>
    <s v="Crime"/>
    <s v="Robert Siodmak"/>
    <s v="Universal Pictures"/>
    <s v="United States"/>
    <s v="English"/>
    <x v="0"/>
    <m/>
    <n v="2500000"/>
    <n v="4"/>
    <x v="1"/>
  </r>
  <r>
    <s v="The Seventh Veil"/>
    <d v="1945-10-18T00:00:00"/>
    <n v="94"/>
    <s v="Crime"/>
    <s v="Compton Bennett"/>
    <s v="Ortus Films"/>
    <s v="United Kingdom"/>
    <s v="English"/>
    <x v="0"/>
    <n v="100000"/>
    <n v="2000000"/>
    <n v="1"/>
    <x v="3"/>
  </r>
  <r>
    <s v="Great Expectations"/>
    <d v="1946-12-26T00:00:00"/>
    <n v="113"/>
    <s v="Drama"/>
    <s v="David Lean"/>
    <s v="Cineguild"/>
    <s v="United Kingdom"/>
    <s v="English"/>
    <x v="0"/>
    <n v="500000"/>
    <n v="2000000"/>
    <n v="5"/>
    <x v="4"/>
  </r>
  <r>
    <s v="Miracle on 34th Street"/>
    <d v="1947-05-02T00:00:00"/>
    <n v="96"/>
    <s v="Comedy"/>
    <s v="George Seaton"/>
    <s v="20th Century Fox"/>
    <s v="United States"/>
    <s v="English"/>
    <x v="3"/>
    <n v="630000"/>
    <n v="2650000"/>
    <n v="4"/>
    <x v="0"/>
  </r>
  <r>
    <s v="Hamlet"/>
    <d v="1948-05-04T00:00:00"/>
    <n v="155"/>
    <s v="Drama"/>
    <s v="Laurence Olivier"/>
    <s v="Two Cities Films"/>
    <s v="United Kingdom"/>
    <s v="English"/>
    <x v="3"/>
    <n v="750000"/>
    <n v="3250000"/>
    <n v="7"/>
    <x v="6"/>
  </r>
  <r>
    <s v="Joan of Arc"/>
    <d v="1948-11-11T00:00:00"/>
    <n v="145"/>
    <s v="Biography"/>
    <s v="Victor Fleming"/>
    <s v="Sierra Pictures"/>
    <s v="United States"/>
    <s v="English"/>
    <x v="3"/>
    <n v="4650000"/>
    <n v="5768142"/>
    <n v="7"/>
    <x v="4"/>
  </r>
  <r>
    <s v="The Three Musketeers"/>
    <d v="1948-10-20T00:00:00"/>
    <n v="125"/>
    <s v="Adventure"/>
    <s v="George Sidney"/>
    <s v="Metro-Goldwyn-Mayer"/>
    <s v="United States"/>
    <s v="English"/>
    <x v="3"/>
    <n v="4474000"/>
    <n v="8412000"/>
    <n v="1"/>
    <x v="1"/>
  </r>
  <r>
    <s v="The Big Boss"/>
    <d v="1971-10-03T00:00:00"/>
    <n v="110"/>
    <s v="Martial Arts"/>
    <s v="Lo Wei"/>
    <s v="Golden Harvest"/>
    <s v="Hong Kong"/>
    <s v="Cantonese"/>
    <x v="5"/>
    <n v="100000"/>
    <n v="2800000"/>
    <n v="0"/>
    <x v="1"/>
  </r>
  <r>
    <s v="Fist of Fury"/>
    <d v="1972-03-22T00:00:00"/>
    <n v="108"/>
    <s v="Martial Arts"/>
    <s v="Lo Wei"/>
    <s v="Golden Harvest"/>
    <s v="Hong Kong"/>
    <s v="Mandarin"/>
    <x v="5"/>
    <n v="100000"/>
    <n v="3400000"/>
    <n v="0"/>
    <x v="1"/>
  </r>
  <r>
    <s v="Way of the Dragon"/>
    <d v="1972-12-30T00:00:00"/>
    <n v="100"/>
    <s v="Martial Arts"/>
    <s v="Bruce Lee"/>
    <s v="Golden Harvest"/>
    <s v="Hong Kong"/>
    <s v="Mandarin"/>
    <x v="5"/>
    <n v="130000"/>
    <n v="5200000"/>
    <n v="0"/>
    <x v="1"/>
  </r>
  <r>
    <s v="Game of Death"/>
    <d v="1978-03-23T00:00:00"/>
    <n v="85"/>
    <s v="Martial Arts"/>
    <s v="Robert Clouse"/>
    <s v="Golden Harvest"/>
    <s v="Hong Kong"/>
    <s v="Cantonese"/>
    <x v="5"/>
    <n v="850000"/>
    <m/>
    <n v="0"/>
    <x v="1"/>
  </r>
  <r>
    <s v="Enter the Dragon"/>
    <d v="1973-07-26T00:00:00"/>
    <n v="102"/>
    <s v="Martial Arts"/>
    <s v="Robert Clouse"/>
    <s v="Warner Bros. Pictures"/>
    <s v="Hong Kong"/>
    <s v="English"/>
    <x v="5"/>
    <n v="850000"/>
    <n v="22000000"/>
    <n v="0"/>
    <x v="1"/>
  </r>
  <r>
    <s v="Monty Python and the Holy Grail"/>
    <d v="1975-04-09T00:00:00"/>
    <n v="92"/>
    <s v="Comedy"/>
    <s v="Terry Gilliam"/>
    <s v="Python (Monty) Pictures"/>
    <s v="United Kingdom"/>
    <s v="English"/>
    <x v="4"/>
    <n v="400000"/>
    <n v="5000000"/>
    <n v="0"/>
    <x v="1"/>
  </r>
  <r>
    <s v="Monty Python's Life of Brian"/>
    <d v="1979-08-17T00:00:00"/>
    <n v="93"/>
    <s v="Comedy"/>
    <s v="Terry Jones"/>
    <s v="Python (Monty) Pictures"/>
    <s v="United Kingdom"/>
    <s v="English"/>
    <x v="4"/>
    <n v="4000000"/>
    <n v="20000000"/>
    <n v="0"/>
    <x v="1"/>
  </r>
  <r>
    <s v="Drunken Master"/>
    <d v="1978-10-05T00:00:00"/>
    <n v="110"/>
    <s v="Martial Arts"/>
    <s v="Woo-ping Yuen"/>
    <s v="Seasonal Film Corporation"/>
    <s v="Hong Kong"/>
    <s v="Cantonese"/>
    <x v="4"/>
    <m/>
    <m/>
    <n v="0"/>
    <x v="1"/>
  </r>
  <r>
    <s v="Half a Loaf of Kung Fu"/>
    <d v="1978-07-01T00:00:00"/>
    <n v="98"/>
    <s v="Martial Arts"/>
    <s v="Chi-hwa Chen"/>
    <s v="Lo Wei Motion Picture Company"/>
    <s v="Hong Kong"/>
    <s v="Mandarin"/>
    <x v="5"/>
    <m/>
    <m/>
    <n v="0"/>
    <x v="1"/>
  </r>
  <r>
    <s v="Snake and Crane Arts of Shaolin"/>
    <d v="1978-03-08T00:00:00"/>
    <n v="93"/>
    <s v="Martial Arts"/>
    <s v="Chi-hwa Chen"/>
    <s v="Lo Wei Motion Picture Company"/>
    <s v="Hong Kong"/>
    <s v="Mandarin"/>
    <x v="4"/>
    <m/>
    <m/>
    <n v="0"/>
    <x v="1"/>
  </r>
  <r>
    <s v="The Fearless Hyena"/>
    <d v="1979-02-17T00:00:00"/>
    <n v="97"/>
    <s v="Martial Arts"/>
    <s v="Jackie Chan"/>
    <s v="Good Year Movie Company"/>
    <s v="Hong Kong"/>
    <s v="Cantonese"/>
    <x v="5"/>
    <m/>
    <m/>
    <n v="0"/>
    <x v="1"/>
  </r>
  <r>
    <s v="Snake in the Eagle's Shadow"/>
    <d v="1978-03-01T00:00:00"/>
    <n v="98"/>
    <s v="Martial Arts"/>
    <s v="Woo-ping Yuen"/>
    <s v="Seasonal Film Corporation"/>
    <s v="Hong Kong"/>
    <s v="Cantonese"/>
    <x v="5"/>
    <m/>
    <m/>
    <n v="0"/>
    <x v="1"/>
  </r>
  <r>
    <s v="Spiritual Kung Fu"/>
    <d v="1978-11-23T00:00:00"/>
    <n v="97"/>
    <s v="Martial Arts"/>
    <s v="Lo Wei"/>
    <s v="Lo Wei Motion Picture Company"/>
    <s v="Hong Kong"/>
    <s v="Mandarin"/>
    <x v="4"/>
    <m/>
    <m/>
    <n v="0"/>
    <x v="1"/>
  </r>
  <r>
    <s v="Dragon Fist"/>
    <d v="1979-04-21T00:00:00"/>
    <n v="93"/>
    <s v="Martial Arts"/>
    <s v="Lo Wei"/>
    <s v="Lo Wei Motion Picture Company"/>
    <s v="Hong Kong"/>
    <s v="Mandarin"/>
    <x v="4"/>
    <m/>
    <m/>
    <n v="0"/>
    <x v="1"/>
  </r>
  <r>
    <s v="Magnificent Bodyguards"/>
    <d v="1978-04-27T00:00:00"/>
    <n v="78"/>
    <s v="Martial Arts"/>
    <s v="Lo Wei"/>
    <s v="Lo Wei Motion Picture Company"/>
    <s v="Hong Kong"/>
    <s v="Mandarin"/>
    <x v="4"/>
    <m/>
    <m/>
    <n v="0"/>
    <x v="1"/>
  </r>
  <r>
    <s v="The Young Master"/>
    <d v="1980-02-09T00:00:00"/>
    <n v="106"/>
    <s v="Martial Arts"/>
    <s v="Jackie Chan"/>
    <s v="Golden Harvest"/>
    <s v="Hong Kong"/>
    <s v="Cantonese"/>
    <x v="4"/>
    <m/>
    <m/>
    <n v="0"/>
    <x v="1"/>
  </r>
  <r>
    <s v="Project A"/>
    <d v="1983-12-22T00:00:00"/>
    <n v="106"/>
    <s v="Martial Arts"/>
    <s v="Jackie Chan"/>
    <s v="Golden Harvest"/>
    <s v="Hong Kong"/>
    <s v="Cantonese"/>
    <x v="5"/>
    <m/>
    <m/>
    <n v="0"/>
    <x v="1"/>
  </r>
  <r>
    <s v="Wheels on Meals"/>
    <d v="1984-08-17T00:00:00"/>
    <n v="104"/>
    <s v="Martial Arts"/>
    <s v="Sammo Hung"/>
    <s v="Golden Harvest"/>
    <s v="Hong Kong"/>
    <s v="Cantonese"/>
    <x v="4"/>
    <m/>
    <m/>
    <n v="0"/>
    <x v="1"/>
  </r>
  <r>
    <s v="Cannonball Run II"/>
    <d v="1984-06-29T00:00:00"/>
    <n v="108"/>
    <s v="Comedy"/>
    <s v="Hal Needham"/>
    <s v="Golden Harvest"/>
    <s v="United States"/>
    <s v="English"/>
    <x v="0"/>
    <n v="20000000"/>
    <n v="28000000"/>
    <n v="0"/>
    <x v="1"/>
  </r>
  <r>
    <s v="Police Story"/>
    <d v="1985-12-14T00:00:00"/>
    <n v="101"/>
    <s v="Martial Arts"/>
    <s v="Jackie Chan"/>
    <s v="Golden Harvest"/>
    <s v="Hong Kong"/>
    <s v="Cantonese"/>
    <x v="4"/>
    <m/>
    <m/>
    <n v="0"/>
    <x v="1"/>
  </r>
  <r>
    <s v="Winners and Sinners"/>
    <d v="1983-07-07T00:00:00"/>
    <n v="101"/>
    <s v="Martial Arts"/>
    <s v="Sammo Hung"/>
    <s v="Golden Harvest"/>
    <s v="Hong Kong"/>
    <s v="Cantonese"/>
    <x v="4"/>
    <m/>
    <m/>
    <n v="0"/>
    <x v="1"/>
  </r>
  <r>
    <s v="My Lucky Stars"/>
    <d v="1985-02-10T00:00:00"/>
    <n v="96"/>
    <s v="Martial Arts"/>
    <s v="Sammo Hung"/>
    <s v="Golden Harvest"/>
    <s v="Hong Kong"/>
    <s v="Cantonese"/>
    <x v="4"/>
    <m/>
    <m/>
    <n v="0"/>
    <x v="1"/>
  </r>
  <r>
    <s v="Twinkle, Twinkle Lucky Stars"/>
    <d v="1985-08-15T00:00:00"/>
    <n v="90"/>
    <s v="Martial Arts"/>
    <s v="Sammo Hung"/>
    <s v="Golden Harvest"/>
    <s v="Hong Kong"/>
    <s v="Cantonese"/>
    <x v="5"/>
    <m/>
    <m/>
    <n v="0"/>
    <x v="1"/>
  </r>
  <r>
    <s v="Armour of God"/>
    <d v="1987-01-21T00:00:00"/>
    <n v="97"/>
    <s v="Martial Arts"/>
    <s v="Jackie Chan"/>
    <s v="Golden Harvest"/>
    <s v="Hong Kong"/>
    <s v="Cantonese"/>
    <x v="4"/>
    <m/>
    <m/>
    <n v="0"/>
    <x v="1"/>
  </r>
  <r>
    <s v="Project A Part II"/>
    <d v="1987-08-19T00:00:00"/>
    <n v="106"/>
    <s v="Martial Arts"/>
    <s v="Jackie Chan"/>
    <s v="Golden Harvest"/>
    <s v="Hong Kong"/>
    <s v="Cantonese"/>
    <x v="4"/>
    <m/>
    <m/>
    <n v="0"/>
    <x v="1"/>
  </r>
  <r>
    <s v="Police Story 2"/>
    <d v="1988-08-20T00:00:00"/>
    <n v="101"/>
    <s v="Martial Arts"/>
    <s v="Jackie Chan"/>
    <s v="Golden Harvest"/>
    <s v="Hong Kong"/>
    <s v="Cantonese"/>
    <x v="4"/>
    <m/>
    <m/>
    <n v="0"/>
    <x v="1"/>
  </r>
  <r>
    <s v="Dragons Forever"/>
    <d v="1988-02-11T00:00:00"/>
    <n v="94"/>
    <s v="Martial Arts"/>
    <s v="Sammo Hung"/>
    <s v="Golden Harvest"/>
    <s v="Hong Kong"/>
    <s v="Cantonese"/>
    <x v="5"/>
    <m/>
    <m/>
    <n v="0"/>
    <x v="1"/>
  </r>
  <r>
    <s v="Armour of God II: Operation Condor"/>
    <d v="1991-02-07T00:00:00"/>
    <n v="106"/>
    <s v="Martial Arts"/>
    <s v="Jackie Chan"/>
    <s v="Golden Harvest"/>
    <s v="Hong Kong"/>
    <s v="Cantonese"/>
    <x v="4"/>
    <m/>
    <n v="10400000"/>
    <n v="0"/>
    <x v="1"/>
  </r>
  <r>
    <s v="Police Story 3: Super Cop"/>
    <d v="1992-07-04T00:00:00"/>
    <n v="95"/>
    <s v="Martial Arts"/>
    <s v="Stanley Tong"/>
    <s v="Golden Harvest"/>
    <s v="Hong Kong"/>
    <s v="Cantonese"/>
    <x v="4"/>
    <n v="900000"/>
    <n v="16250000"/>
    <n v="0"/>
    <x v="1"/>
  </r>
  <r>
    <s v="Once Upon a Time in China"/>
    <d v="1991-08-15T00:00:00"/>
    <n v="134"/>
    <s v="Martial Arts"/>
    <s v="Hark Tsui"/>
    <s v="Golden Harvest"/>
    <s v="Hong Kong"/>
    <s v="Cantonese"/>
    <x v="4"/>
    <m/>
    <m/>
    <n v="0"/>
    <x v="1"/>
  </r>
  <r>
    <s v="Twin Dragons"/>
    <d v="1992-01-15T00:00:00"/>
    <n v="104"/>
    <s v="Martial Arts"/>
    <s v="Hark Tsui"/>
    <s v="Golden Harvest"/>
    <s v="Hong Kong"/>
    <s v="Cantonese"/>
    <x v="2"/>
    <n v="10000000"/>
    <n v="11000000"/>
    <n v="0"/>
    <x v="1"/>
  </r>
  <r>
    <s v="Once Upon a Time in China II"/>
    <d v="1992-04-16T00:00:00"/>
    <n v="113"/>
    <s v="Martial Arts"/>
    <s v="Hark Tsui"/>
    <s v="Golden Harvest"/>
    <s v="Hong Kong"/>
    <s v="Cantonese"/>
    <x v="4"/>
    <m/>
    <m/>
    <n v="0"/>
    <x v="1"/>
  </r>
  <r>
    <s v="Once Upon a Time in China III"/>
    <d v="1993-02-11T00:00:00"/>
    <n v="105"/>
    <s v="Martial Arts"/>
    <s v="Hark Tsui"/>
    <s v="Golden Harvest"/>
    <s v="Hong Kong"/>
    <s v="Cantonese"/>
    <x v="0"/>
    <m/>
    <m/>
    <n v="0"/>
    <x v="1"/>
  </r>
  <r>
    <s v="Fong Sai-yuk"/>
    <d v="1993-03-04T00:00:00"/>
    <n v="106"/>
    <s v="Martial Arts"/>
    <s v="Corey Yuen"/>
    <s v="Eastern Productions"/>
    <s v="Hong Kong"/>
    <s v="Cantonese"/>
    <x v="4"/>
    <m/>
    <m/>
    <n v="0"/>
    <x v="1"/>
  </r>
  <r>
    <s v="Fong Sai-yuk II"/>
    <d v="1993-07-30T00:00:00"/>
    <n v="96"/>
    <s v="Martial Arts"/>
    <s v="Corey Yuen"/>
    <s v="Eastern Productions"/>
    <s v="Hong Kong"/>
    <s v="Cantonese"/>
    <x v="4"/>
    <m/>
    <m/>
    <n v="0"/>
    <x v="1"/>
  </r>
  <r>
    <s v="Fist of Legend"/>
    <d v="1994-12-22T00:00:00"/>
    <n v="103"/>
    <s v="Martial Arts"/>
    <s v="Gordon Chan"/>
    <s v="Eastern Productions"/>
    <s v="Hong Kong"/>
    <s v="Cantonese"/>
    <x v="5"/>
    <m/>
    <m/>
    <n v="0"/>
    <x v="1"/>
  </r>
  <r>
    <s v="Romeo Must Die"/>
    <d v="2000-03-22T00:00:00"/>
    <n v="115"/>
    <s v="Action"/>
    <s v="Andrzej Bartkowiak"/>
    <s v="Silver Pictures"/>
    <s v="United States"/>
    <s v="English"/>
    <x v="4"/>
    <n v="25000000"/>
    <n v="91000000"/>
    <n v="0"/>
    <x v="1"/>
  </r>
  <r>
    <s v="The One"/>
    <d v="2001-11-02T00:00:00"/>
    <n v="87"/>
    <s v="Science Fiction"/>
    <s v="James Wong"/>
    <s v="Revolution Studios"/>
    <s v="United States"/>
    <s v="English"/>
    <x v="4"/>
    <n v="49000000"/>
    <n v="72700000"/>
    <n v="0"/>
    <x v="1"/>
  </r>
  <r>
    <s v="Kiss of the Dragon"/>
    <d v="2001-07-06T00:00:00"/>
    <n v="98"/>
    <s v="Action"/>
    <s v="Chris Nahon"/>
    <s v="StudioCanal"/>
    <s v="France"/>
    <s v="English"/>
    <x v="5"/>
    <n v="25000000"/>
    <n v="64400000"/>
    <n v="0"/>
    <x v="1"/>
  </r>
  <r>
    <s v="Cradle 2 the Grave"/>
    <d v="2003-02-28T00:00:00"/>
    <n v="101"/>
    <s v="Action"/>
    <s v="Andrzej Bartkowiak"/>
    <s v="Silver Pictures"/>
    <s v="United States"/>
    <s v="English"/>
    <x v="4"/>
    <n v="25000000"/>
    <n v="56500000"/>
    <n v="0"/>
    <x v="1"/>
  </r>
  <r>
    <s v="Unleashed"/>
    <d v="2005-02-02T00:00:00"/>
    <n v="102"/>
    <s v="Martial Arts"/>
    <s v="Louis Leterrier"/>
    <s v="EuropaCorp"/>
    <s v="France"/>
    <s v="English"/>
    <x v="5"/>
    <n v="45000000"/>
    <n v="50900000"/>
    <n v="0"/>
    <x v="1"/>
  </r>
  <r>
    <s v="Fearless"/>
    <d v="2006-01-26T00:00:00"/>
    <n v="105"/>
    <s v="Martial Arts"/>
    <s v="Ronny Yu"/>
    <s v="China Film Group"/>
    <s v="China"/>
    <s v="Mandarin"/>
    <x v="4"/>
    <m/>
    <n v="68100000"/>
    <n v="0"/>
    <x v="1"/>
  </r>
  <r>
    <s v="The Warlords"/>
    <d v="2007-12-12T00:00:00"/>
    <n v="127"/>
    <s v="War"/>
    <s v="Peter Chan"/>
    <s v="China Film Group"/>
    <s v="Hong Kong"/>
    <s v="Mandarin"/>
    <x v="4"/>
    <n v="40000000"/>
    <m/>
    <n v="0"/>
    <x v="1"/>
  </r>
  <r>
    <s v="Dragon"/>
    <d v="2011-05-13T00:00:00"/>
    <n v="116"/>
    <s v="Martial Arts"/>
    <s v="Peter Chan"/>
    <s v="We Pictures"/>
    <s v="Hong Kong"/>
    <s v="Mandarin"/>
    <x v="4"/>
    <n v="20000000"/>
    <n v="29100000"/>
    <n v="0"/>
    <x v="1"/>
  </r>
  <r>
    <s v="The Forbidden Kingdom"/>
    <d v="2008-04-18T00:00:00"/>
    <n v="104"/>
    <s v="Martial Arts"/>
    <s v="Rob Minkoff"/>
    <s v="Relativity Media"/>
    <s v="United States"/>
    <s v="English"/>
    <x v="1"/>
    <n v="55000000"/>
    <n v="128000000"/>
    <n v="0"/>
    <x v="1"/>
  </r>
  <r>
    <s v="The Mummy: Tomb of the Dragon Emperor"/>
    <d v="2008-08-01T00:00:00"/>
    <n v="111"/>
    <s v="Adventure"/>
    <s v="Rob Cohen"/>
    <s v="Relativity Media"/>
    <s v="United States"/>
    <s v="English"/>
    <x v="1"/>
    <n v="145000000"/>
    <n v="401100000"/>
    <n v="0"/>
    <x v="1"/>
  </r>
  <r>
    <s v="The Expendables"/>
    <d v="2010-08-03T00:00:00"/>
    <n v="103"/>
    <s v="Action"/>
    <s v="Sylvester Stallone"/>
    <s v="Millennium Films"/>
    <s v="United States"/>
    <s v="English"/>
    <x v="5"/>
    <n v="82000000"/>
    <n v="274500000"/>
    <n v="0"/>
    <x v="1"/>
  </r>
  <r>
    <s v="The Expendables 2"/>
    <d v="2012-08-13T00:00:00"/>
    <n v="103"/>
    <s v="Action"/>
    <s v="Simon West"/>
    <s v="Millennium Films"/>
    <s v="United States"/>
    <s v="English"/>
    <x v="4"/>
    <n v="100000000"/>
    <n v="305400000"/>
    <n v="0"/>
    <x v="1"/>
  </r>
  <r>
    <s v="The Expendables 3"/>
    <d v="2014-08-04T00:00:00"/>
    <n v="126"/>
    <s v="Action"/>
    <s v="Patrick Hughes"/>
    <s v="Millennium Films"/>
    <s v="United States"/>
    <s v="English"/>
    <x v="4"/>
    <n v="90000000"/>
    <n v="206200000"/>
    <n v="0"/>
    <x v="1"/>
  </r>
  <r>
    <s v="The Incredible Hulk"/>
    <d v="2008-06-08T00:00:00"/>
    <n v="112"/>
    <s v="Action"/>
    <s v="Louis Leterrier"/>
    <s v="Marvel Entertainment"/>
    <s v="United States"/>
    <s v="English"/>
    <x v="1"/>
    <n v="150000000"/>
    <n v="263400000"/>
    <n v="0"/>
    <x v="1"/>
  </r>
  <r>
    <s v="Now You See Me"/>
    <d v="2013-05-21T00:00:00"/>
    <n v="115"/>
    <s v="Mystery"/>
    <s v="Louis Leterrier"/>
    <s v="Summit Entertainment"/>
    <s v="United States"/>
    <s v="English"/>
    <x v="2"/>
    <n v="75000000"/>
    <n v="351700000"/>
    <n v="0"/>
    <x v="1"/>
  </r>
  <r>
    <s v="Clash of the Titans"/>
    <d v="2010-04-02T00:00:00"/>
    <n v="106"/>
    <s v="Adventure"/>
    <s v="Louis Leterrier"/>
    <s v="Legendary Pictures"/>
    <s v="United States"/>
    <s v="English"/>
    <x v="1"/>
    <n v="125000000"/>
    <n v="493200000"/>
    <n v="0"/>
    <x v="1"/>
  </r>
  <r>
    <s v="Clash of the Titans"/>
    <d v="1981-06-12T00:00:00"/>
    <n v="118"/>
    <s v="Adventure"/>
    <s v="Desmond Davis"/>
    <s v="Metro-Goldwyn-Mayer"/>
    <s v="United Kingdom"/>
    <s v="English"/>
    <x v="2"/>
    <n v="15000000"/>
    <n v="41000000"/>
    <n v="0"/>
    <x v="1"/>
  </r>
  <r>
    <s v="The Transporter"/>
    <d v="2002-10-02T00:00:00"/>
    <n v="92"/>
    <s v="Action"/>
    <s v="Louis Leterrier"/>
    <s v="EuropaCorp"/>
    <s v="France"/>
    <s v="English"/>
    <x v="4"/>
    <n v="24000000"/>
    <n v="43900000"/>
    <n v="0"/>
    <x v="1"/>
  </r>
  <r>
    <s v="Transporter 2"/>
    <d v="2005-08-03T00:00:00"/>
    <n v="88"/>
    <s v="Action"/>
    <s v="Louis Leterrier"/>
    <s v="EuropaCorp"/>
    <s v="France"/>
    <s v="English"/>
    <x v="4"/>
    <n v="32000000"/>
    <n v="85160000"/>
    <n v="0"/>
    <x v="1"/>
  </r>
  <r>
    <s v="Zu Warriors from the Magic Mountain"/>
    <d v="1983-02-05T00:00:00"/>
    <n v="98"/>
    <s v="Adventure"/>
    <s v="Hark Tsui"/>
    <s v="Golden Harvest"/>
    <s v="Hong Kong"/>
    <s v="Cantonese"/>
    <x v="0"/>
    <m/>
    <m/>
    <n v="0"/>
    <x v="1"/>
  </r>
  <r>
    <s v="A Better Tomorrow"/>
    <d v="1986-08-02T00:00:00"/>
    <n v="95"/>
    <s v="Action"/>
    <s v="John Woo"/>
    <s v="Cinema City"/>
    <s v="Hong Kong"/>
    <s v="Cantonese"/>
    <x v="5"/>
    <m/>
    <m/>
    <n v="0"/>
    <x v="1"/>
  </r>
  <r>
    <s v="A Better Tomorrow II"/>
    <d v="1987-12-17T00:00:00"/>
    <n v="104"/>
    <s v="Action"/>
    <s v="John Woo"/>
    <s v="Cinema City"/>
    <s v="Hong Kong"/>
    <s v="Cantonese"/>
    <x v="5"/>
    <m/>
    <m/>
    <n v="0"/>
    <x v="1"/>
  </r>
  <r>
    <s v="The Master"/>
    <d v="1992-05-28T00:00:00"/>
    <n v="92"/>
    <s v="Martial Arts"/>
    <s v="Hark Tsui"/>
    <s v="Golden Harvest"/>
    <s v="Hong Kong"/>
    <s v="Cantonese"/>
    <x v="5"/>
    <m/>
    <m/>
    <n v="0"/>
    <x v="1"/>
  </r>
  <r>
    <s v="A Better Tomorrow III"/>
    <d v="1989-10-20T00:00:00"/>
    <n v="145"/>
    <s v="Action"/>
    <s v="Hark Tsui"/>
    <s v="Golden Princess Film Production Limited"/>
    <s v="Hong Kong"/>
    <s v="Cantonese"/>
    <x v="5"/>
    <m/>
    <m/>
    <n v="0"/>
    <x v="1"/>
  </r>
  <r>
    <s v="The Killer"/>
    <d v="1989-07-06T00:00:00"/>
    <n v="110"/>
    <s v="Action"/>
    <s v="John Woo"/>
    <s v="Golden Princess Film Production Limited"/>
    <s v="Hong Kong"/>
    <s v="Cantonese"/>
    <x v="5"/>
    <m/>
    <m/>
    <n v="0"/>
    <x v="1"/>
  </r>
  <r>
    <s v="Seven Swords"/>
    <d v="2005-07-29T00:00:00"/>
    <n v="153"/>
    <s v="Martial Arts"/>
    <s v="Hark Tsui"/>
    <s v="Film Workshop"/>
    <s v="Hong Kong"/>
    <s v="Mandarin"/>
    <x v="4"/>
    <n v="18000000"/>
    <m/>
    <n v="0"/>
    <x v="1"/>
  </r>
  <r>
    <s v="Detective Dee and the Mystery of the Phantom Flame"/>
    <d v="2010-09-29T00:00:00"/>
    <n v="122"/>
    <s v="Adventure"/>
    <s v="Hark Tsui"/>
    <s v="Film Workshop"/>
    <s v="China"/>
    <s v="Mandarin"/>
    <x v="2"/>
    <n v="20000000"/>
    <n v="51700000"/>
    <n v="0"/>
    <x v="1"/>
  </r>
  <r>
    <s v="Flying Swords of Dragon Gate"/>
    <d v="2011-12-15T00:00:00"/>
    <n v="125"/>
    <s v="Martial Arts"/>
    <s v="Hark Tsui"/>
    <s v="Film Workshop"/>
    <s v="China"/>
    <s v="Mandarin"/>
    <x v="4"/>
    <n v="35000000"/>
    <n v="100000000"/>
    <n v="0"/>
    <x v="1"/>
  </r>
  <r>
    <s v="Young Detective Dee: Rise of the Sea Dragon"/>
    <d v="2013-09-28T00:00:00"/>
    <n v="133"/>
    <s v="Adventure"/>
    <s v="Hark Tsui"/>
    <s v="Film Workshop"/>
    <s v="China"/>
    <s v="Mandarin"/>
    <x v="2"/>
    <m/>
    <n v="98400000"/>
    <n v="0"/>
    <x v="1"/>
  </r>
  <r>
    <s v="Hard Boiled"/>
    <d v="1992-04-16T00:00:00"/>
    <n v="128"/>
    <s v="Action"/>
    <s v="John Woo"/>
    <s v="Golden Princess Film Production Limited"/>
    <s v="Hong Kong"/>
    <s v="Cantonese"/>
    <x v="5"/>
    <n v="4500000"/>
    <m/>
    <n v="0"/>
    <x v="1"/>
  </r>
  <r>
    <s v="Hard Target"/>
    <d v="1993-08-20T00:00:00"/>
    <n v="97"/>
    <s v="Action"/>
    <s v="John Woo"/>
    <s v="Alphaville Films"/>
    <s v="United States"/>
    <s v="English"/>
    <x v="5"/>
    <n v="19500000"/>
    <n v="74200000"/>
    <n v="0"/>
    <x v="1"/>
  </r>
  <r>
    <s v="Broken Arrow"/>
    <d v="1996-02-09T00:00:00"/>
    <n v="108"/>
    <s v="Action"/>
    <s v="John Woo"/>
    <s v="20th Century Fox"/>
    <s v="United States"/>
    <s v="English"/>
    <x v="4"/>
    <n v="50000000"/>
    <n v="150200000"/>
    <n v="0"/>
    <x v="1"/>
  </r>
  <r>
    <s v="Face/Off"/>
    <d v="1997-06-27T00:00:00"/>
    <n v="139"/>
    <s v="Action"/>
    <s v="John Woo"/>
    <s v="Paramount Pictures"/>
    <s v="United States"/>
    <s v="English"/>
    <x v="5"/>
    <n v="80000000"/>
    <n v="245700000"/>
    <n v="1"/>
    <x v="1"/>
  </r>
  <r>
    <s v="Paycheck"/>
    <d v="2003-12-25T00:00:00"/>
    <n v="119"/>
    <s v="Science Fiction"/>
    <s v="John Woo"/>
    <s v="Lion Rock Productions"/>
    <s v="United States"/>
    <s v="English"/>
    <x v="1"/>
    <n v="60000000"/>
    <n v="96300000"/>
    <n v="0"/>
    <x v="1"/>
  </r>
  <r>
    <s v="Red Cliff"/>
    <d v="2008-07-10T00:00:00"/>
    <n v="146"/>
    <s v="War"/>
    <s v="John Woo"/>
    <s v="China Film Group"/>
    <s v="China"/>
    <s v="Mandarin"/>
    <x v="4"/>
    <n v="80000000"/>
    <n v="124000000"/>
    <n v="0"/>
    <x v="1"/>
  </r>
  <r>
    <s v="Red Cliff II"/>
    <d v="2009-01-07T00:00:00"/>
    <n v="142"/>
    <s v="War"/>
    <s v="John Woo"/>
    <s v="China Film Group"/>
    <s v="China"/>
    <s v="Mandarin"/>
    <x v="4"/>
    <n v="80000000"/>
    <n v="124300000"/>
    <n v="0"/>
    <x v="1"/>
  </r>
  <r>
    <s v="The Raid"/>
    <d v="2011-09-08T00:00:00"/>
    <n v="101"/>
    <s v="Martial Arts"/>
    <s v="Gareth Evans"/>
    <s v="PT. Merantau Films"/>
    <s v="Indonesia"/>
    <s v="Indonesian"/>
    <x v="5"/>
    <n v="1100000"/>
    <n v="9140000"/>
    <n v="0"/>
    <x v="1"/>
  </r>
  <r>
    <s v="Merantau"/>
    <d v="2009-08-06T00:00:00"/>
    <n v="135"/>
    <s v="Martial Arts"/>
    <s v="Gareth Evans"/>
    <s v="PT. Merantau Films"/>
    <s v="Indonesia"/>
    <s v="Indonesian"/>
    <x v="4"/>
    <m/>
    <m/>
    <n v="0"/>
    <x v="1"/>
  </r>
  <r>
    <s v="The Raid 2"/>
    <d v="2014-01-21T00:00:00"/>
    <n v="150"/>
    <s v="Martial Arts"/>
    <s v="Gareth Evans"/>
    <s v="PT. Merantau Films"/>
    <s v="Indonesia"/>
    <s v="Indonesian"/>
    <x v="5"/>
    <n v="4500000"/>
    <n v="6600000"/>
    <n v="0"/>
    <x v="1"/>
  </r>
  <r>
    <s v="Ong-Bak"/>
    <d v="2003-01-21T00:00:00"/>
    <n v="108"/>
    <s v="Martial Arts"/>
    <s v="Prachya Pinkaew"/>
    <s v="Baa-Ram-Ewe"/>
    <s v="Thailand"/>
    <s v="Thai"/>
    <x v="5"/>
    <n v="1100000"/>
    <n v="20112926"/>
    <n v="0"/>
    <x v="1"/>
  </r>
  <r>
    <s v="Ong-Bak 2"/>
    <d v="2008-12-04T00:00:00"/>
    <n v="98"/>
    <s v="Martial Arts"/>
    <s v="Tony Jaa"/>
    <s v="Sahamongkol Film International"/>
    <s v="Thailand"/>
    <s v="Thai"/>
    <x v="4"/>
    <n v="8000000"/>
    <n v="9000000"/>
    <n v="0"/>
    <x v="1"/>
  </r>
  <r>
    <s v="Ong-Bak 3"/>
    <d v="2010-05-05T00:00:00"/>
    <n v="95"/>
    <s v="Martial Arts"/>
    <s v="Tony Jaa"/>
    <s v="Sahamongkol Film International"/>
    <s v="Thailand"/>
    <s v="Thai"/>
    <x v="5"/>
    <m/>
    <m/>
    <n v="0"/>
    <x v="1"/>
  </r>
  <r>
    <s v="Warrior King"/>
    <d v="2005-08-11T00:00:00"/>
    <n v="110"/>
    <s v="Martial Arts"/>
    <s v="Prachya Pinkaew"/>
    <s v="Baa-Ram-Ewe"/>
    <s v="Thailand"/>
    <s v="Thai"/>
    <x v="5"/>
    <n v="5000000"/>
    <n v="27200000"/>
    <n v="0"/>
    <x v="1"/>
  </r>
  <r>
    <s v="Warrior King 2"/>
    <d v="2013-10-23T00:00:00"/>
    <n v="103"/>
    <s v="Martial Arts"/>
    <s v="Prachya Pinkaew"/>
    <s v="Baa-Ram-Ewe"/>
    <s v="Thailand"/>
    <s v="Thai"/>
    <x v="4"/>
    <n v="15000000"/>
    <m/>
    <n v="0"/>
    <x v="1"/>
  </r>
  <r>
    <s v="Ip Man"/>
    <d v="2008-12-18T00:00:00"/>
    <n v="108"/>
    <s v="Martial Arts"/>
    <s v="Wilson Yip"/>
    <s v="China Film Group"/>
    <s v="Hong Kong"/>
    <s v="Cantonese"/>
    <x v="4"/>
    <n v="11715000"/>
    <n v="21900000"/>
    <n v="0"/>
    <x v="1"/>
  </r>
  <r>
    <s v="Ip Man 2"/>
    <d v="2010-04-29T00:00:00"/>
    <n v="109"/>
    <s v="Martial Arts"/>
    <s v="Wilson Yip"/>
    <s v="China Film Group"/>
    <s v="Hong Kong"/>
    <s v="Cantonese"/>
    <x v="4"/>
    <n v="12900000"/>
    <n v="49700000"/>
    <n v="0"/>
    <x v="1"/>
  </r>
  <r>
    <s v="Ip Man 3"/>
    <d v="2015-12-16T00:00:00"/>
    <n v="105"/>
    <s v="Martial Arts"/>
    <s v="Wilson Yip"/>
    <s v="Dreams Salon Entertainment"/>
    <s v="Hong Kong"/>
    <s v="Cantonese"/>
    <x v="1"/>
    <n v="36000000"/>
    <n v="156844000"/>
    <n v="0"/>
    <x v="1"/>
  </r>
  <r>
    <s v="Iron Monkey"/>
    <d v="1993-09-03T00:00:00"/>
    <n v="90"/>
    <s v="Martial Arts"/>
    <s v="Woo-ping Yuen"/>
    <s v="Golden Harvest"/>
    <s v="Hong Kong"/>
    <s v="Cantonese"/>
    <x v="2"/>
    <n v="11000000"/>
    <n v="15000000"/>
    <n v="0"/>
    <x v="1"/>
  </r>
  <r>
    <s v="Crouching Tiger, Hidden Dragon: Sword of Destiny"/>
    <d v="2016-02-18T00:00:00"/>
    <n v="105"/>
    <s v="Martial Arts"/>
    <s v="Woo-ping Yuen"/>
    <s v="China Film Group"/>
    <s v="United States"/>
    <s v="English"/>
    <x v="4"/>
    <n v="20000000"/>
    <n v="31000000"/>
    <n v="0"/>
    <x v="1"/>
  </r>
  <r>
    <s v="Dragon Tiger Gate"/>
    <d v="2006-07-28T00:00:00"/>
    <n v="96"/>
    <s v="Martial Arts"/>
    <s v="Wilson Yip"/>
    <s v="China Film Group"/>
    <s v="Hong Kong"/>
    <s v="Cantonese"/>
    <x v="4"/>
    <m/>
    <m/>
    <n v="0"/>
    <x v="1"/>
  </r>
  <r>
    <s v="Rashomon"/>
    <d v="1950-08-25T00:00:00"/>
    <n v="88"/>
    <s v="Drama"/>
    <s v="Akira Kurosawa"/>
    <s v="Daiei Film"/>
    <s v="Japan"/>
    <s v="Japanese"/>
    <x v="0"/>
    <n v="250000"/>
    <m/>
    <n v="1"/>
    <x v="1"/>
  </r>
  <r>
    <s v="Ikiru"/>
    <d v="1952-10-09T00:00:00"/>
    <n v="143"/>
    <s v="Drama"/>
    <s v="Akira Kurosawa"/>
    <s v="Toho Company"/>
    <s v="Japan"/>
    <s v="Japanese"/>
    <x v="0"/>
    <m/>
    <m/>
    <n v="0"/>
    <x v="1"/>
  </r>
  <r>
    <s v="Throne of Blood"/>
    <d v="1957-01-15T00:00:00"/>
    <n v="110"/>
    <s v="Drama"/>
    <s v="Akira Kurosawa"/>
    <s v="Toho Company"/>
    <s v="Japan"/>
    <s v="Japanese"/>
    <x v="0"/>
    <m/>
    <m/>
    <n v="0"/>
    <x v="1"/>
  </r>
  <r>
    <s v="The Hidden Fortress"/>
    <d v="1958-12-28T00:00:00"/>
    <n v="139"/>
    <s v="Adventure"/>
    <s v="Akira Kurosawa"/>
    <s v="Toho Company"/>
    <s v="Japan"/>
    <s v="Japanese"/>
    <x v="0"/>
    <m/>
    <m/>
    <n v="0"/>
    <x v="1"/>
  </r>
  <r>
    <s v="Yojimbo"/>
    <d v="1961-04-25T00:00:00"/>
    <n v="110"/>
    <s v="Action"/>
    <s v="Akira Kurosawa"/>
    <s v="Toho Company"/>
    <s v="Japan"/>
    <s v="Japanese"/>
    <x v="0"/>
    <m/>
    <m/>
    <n v="1"/>
    <x v="1"/>
  </r>
  <r>
    <s v="Sanjuro"/>
    <d v="1962-01-01T00:00:00"/>
    <n v="95"/>
    <s v="Action"/>
    <s v="Akira Kurosawa"/>
    <s v="Toho Company"/>
    <s v="Japan"/>
    <s v="Japanese"/>
    <x v="0"/>
    <m/>
    <m/>
    <n v="0"/>
    <x v="1"/>
  </r>
  <r>
    <s v="47 Ronin"/>
    <d v="1994-10-22T00:00:00"/>
    <n v="132"/>
    <s v="Action"/>
    <s v="Kon Ichikawa"/>
    <s v="Toho Company"/>
    <s v="Japan"/>
    <s v="Japanese"/>
    <x v="4"/>
    <m/>
    <m/>
    <n v="0"/>
    <x v="1"/>
  </r>
  <r>
    <s v="47 Samurai"/>
    <d v="1962-11-03T00:00:00"/>
    <n v="207"/>
    <s v="Action"/>
    <s v="Hiroshi Inagaki"/>
    <s v="Toho Company"/>
    <s v="Japan"/>
    <s v="Japanese"/>
    <x v="6"/>
    <m/>
    <m/>
    <n v="0"/>
    <x v="1"/>
  </r>
  <r>
    <s v="47 Ronin"/>
    <d v="2013-12-06T00:00:00"/>
    <n v="127"/>
    <s v="Action"/>
    <s v="Carl Rinsch"/>
    <s v="Moving Picture Company"/>
    <s v="United States"/>
    <s v="English"/>
    <x v="1"/>
    <n v="225000000"/>
    <n v="151800000"/>
    <n v="0"/>
    <x v="1"/>
  </r>
  <r>
    <s v="The Tale of Osaka Castle"/>
    <d v="1961-01-03T00:00:00"/>
    <n v="95"/>
    <s v="Action"/>
    <s v="Hiroshi Inagaki"/>
    <s v="Toho Company"/>
    <s v="Japan"/>
    <s v="Japanese"/>
    <x v="6"/>
    <m/>
    <m/>
    <n v="0"/>
    <x v="1"/>
  </r>
  <r>
    <s v="Whirlwind"/>
    <d v="1964-01-03T00:00:00"/>
    <n v="108"/>
    <s v="Action"/>
    <s v="Hiroshi Inagaki"/>
    <s v="Toho Company"/>
    <s v="Japan"/>
    <s v="Japanese"/>
    <x v="6"/>
    <m/>
    <m/>
    <n v="0"/>
    <x v="1"/>
  </r>
  <r>
    <s v="Samurai Saga"/>
    <d v="1959-04-28T00:00:00"/>
    <n v="111"/>
    <s v="Action"/>
    <s v="Hiroshi Inagaki"/>
    <s v="Toho Company"/>
    <s v="Japan"/>
    <s v="Japanese"/>
    <x v="6"/>
    <m/>
    <m/>
    <n v="0"/>
    <x v="1"/>
  </r>
  <r>
    <s v="Nippon tanjo"/>
    <d v="1959-01-01T00:00:00"/>
    <n v="182"/>
    <s v="Fantasy"/>
    <s v="Hiroshi Inagaki"/>
    <s v="Toho Company"/>
    <s v="Japan"/>
    <s v="Japanese"/>
    <x v="6"/>
    <m/>
    <m/>
    <n v="0"/>
    <x v="1"/>
  </r>
  <r>
    <s v="Samurai I: Musashi Miyamoto"/>
    <d v="1954-09-26T00:00:00"/>
    <n v="93"/>
    <s v="Action"/>
    <s v="Hiroshi Inagaki"/>
    <s v="Toho Company"/>
    <s v="Japan"/>
    <s v="Japanese"/>
    <x v="0"/>
    <m/>
    <m/>
    <n v="0"/>
    <x v="1"/>
  </r>
  <r>
    <s v="Samurai II: Duel at Ichijoji Temple"/>
    <d v="1955-07-12T00:00:00"/>
    <n v="103"/>
    <s v="Action"/>
    <s v="Hiroshi Inagaki"/>
    <s v="Toho Company"/>
    <s v="Japan"/>
    <s v="Japanese"/>
    <x v="0"/>
    <m/>
    <m/>
    <n v="0"/>
    <x v="1"/>
  </r>
  <r>
    <s v="Samurai III: Duel at Ganryu Island"/>
    <d v="1956-01-03T00:00:00"/>
    <n v="105"/>
    <s v="Action"/>
    <s v="Hiroshi Inagaki"/>
    <s v="Toho Company"/>
    <s v="Japan"/>
    <s v="Japanese"/>
    <x v="0"/>
    <m/>
    <m/>
    <n v="0"/>
    <x v="1"/>
  </r>
  <r>
    <s v="Ichi the Killer"/>
    <d v="2001-09-14T00:00:00"/>
    <n v="128"/>
    <s v="Crime"/>
    <s v="Takashi Miike"/>
    <s v="Omega Project"/>
    <s v="Japan"/>
    <s v="Japanese"/>
    <x v="5"/>
    <n v="1400000"/>
    <m/>
    <n v="0"/>
    <x v="1"/>
  </r>
  <r>
    <s v="13 Assassins"/>
    <d v="2010-09-25T00:00:00"/>
    <n v="125"/>
    <s v="Action"/>
    <s v="Takashi Miike"/>
    <s v="Toho Company"/>
    <s v="Japan"/>
    <s v="Japanese"/>
    <x v="5"/>
    <n v="6000000"/>
    <n v="17100000"/>
    <n v="0"/>
    <x v="1"/>
  </r>
  <r>
    <s v="Hara-Kiri: Death of a Samurai"/>
    <d v="2011-05-19T00:00:00"/>
    <n v="126"/>
    <s v="Drama"/>
    <s v="Takashi Miike"/>
    <s v="Recorded Picture Company"/>
    <s v="Japan"/>
    <s v="Japanese"/>
    <x v="5"/>
    <m/>
    <m/>
    <n v="0"/>
    <x v="1"/>
  </r>
  <r>
    <s v="Zatoichi"/>
    <d v="2003-09-02T00:00:00"/>
    <n v="116"/>
    <s v="Action"/>
    <s v="Takeshi Kitano"/>
    <s v="Asahi National Broadcasting Company"/>
    <s v="Japan"/>
    <s v="Japanese"/>
    <x v="5"/>
    <m/>
    <n v="32300000"/>
    <n v="0"/>
    <x v="1"/>
  </r>
  <r>
    <s v="Thor"/>
    <d v="2011-04-17T00:00:00"/>
    <n v="114"/>
    <s v="Action"/>
    <s v="Kenneth Branagh"/>
    <s v="Marvel Entertainment"/>
    <s v="United States"/>
    <s v="English"/>
    <x v="1"/>
    <n v="150000000"/>
    <n v="449300000"/>
    <n v="0"/>
    <x v="1"/>
  </r>
  <r>
    <s v="Battleship"/>
    <d v="2012-04-03T00:00:00"/>
    <n v="131"/>
    <s v="Action"/>
    <s v="Peter Berg"/>
    <s v="Hasbro Studios"/>
    <s v="United States"/>
    <s v="English"/>
    <x v="1"/>
    <n v="220000000"/>
    <n v="303000000"/>
    <n v="0"/>
    <x v="1"/>
  </r>
  <r>
    <s v="The Kingdom"/>
    <d v="2007-08-22T00:00:00"/>
    <n v="109"/>
    <s v="Thriller"/>
    <s v="Peter Berg"/>
    <s v="Relativity Media"/>
    <s v="United States"/>
    <s v="English"/>
    <x v="4"/>
    <n v="70000000"/>
    <n v="119000000"/>
    <n v="0"/>
    <x v="1"/>
  </r>
  <r>
    <s v="Lone Survivor"/>
    <d v="2013-11-12T00:00:00"/>
    <n v="121"/>
    <s v="War"/>
    <s v="Peter Berg"/>
    <s v="Weed Road Pictures"/>
    <s v="United States"/>
    <s v="English"/>
    <x v="4"/>
    <n v="40000000"/>
    <n v="154800000"/>
    <n v="2"/>
    <x v="1"/>
  </r>
  <r>
    <s v="Deepwater Horizon"/>
    <d v="2016-09-13T00:00:00"/>
    <n v="107"/>
    <s v="Disaster"/>
    <s v="Peter Berg"/>
    <s v="di Bonaventura Pictures"/>
    <s v="United States"/>
    <s v="English"/>
    <x v="1"/>
    <n v="110000000"/>
    <n v="117300000"/>
    <n v="0"/>
    <x v="1"/>
  </r>
  <r>
    <s v="Boiling Point"/>
    <d v="1990-09-15T00:00:00"/>
    <n v="96"/>
    <s v="Crime"/>
    <s v="Takeshi Kitano"/>
    <s v="Bandai Visual Company"/>
    <s v="Japan"/>
    <s v="Japanese"/>
    <x v="5"/>
    <m/>
    <m/>
    <n v="0"/>
    <x v="1"/>
  </r>
  <r>
    <s v="Outrage"/>
    <d v="2010-05-17T00:00:00"/>
    <n v="109"/>
    <s v="Crime"/>
    <s v="Takeshi Kitano"/>
    <s v="Bandai Visual Company"/>
    <s v="Japan"/>
    <s v="Japanese"/>
    <x v="5"/>
    <m/>
    <m/>
    <n v="0"/>
    <x v="1"/>
  </r>
  <r>
    <s v="Beyond Outrage"/>
    <d v="2012-09-02T00:00:00"/>
    <n v="112"/>
    <s v="Crime"/>
    <s v="Takeshi Kitano"/>
    <s v="Bandai Visual Company"/>
    <s v="Japan"/>
    <s v="Japanese"/>
    <x v="6"/>
    <m/>
    <n v="16211000"/>
    <n v="0"/>
    <x v="1"/>
  </r>
  <r>
    <s v="Battle Royale"/>
    <d v="2000-12-16T00:00:00"/>
    <n v="113"/>
    <s v="Action"/>
    <s v="Kinji Fukasaku"/>
    <s v="AM Associates"/>
    <s v="Japan"/>
    <s v="Japanese"/>
    <x v="5"/>
    <n v="4500000"/>
    <n v="25000000"/>
    <n v="0"/>
    <x v="1"/>
  </r>
  <r>
    <s v="The Fall of Ako Castle"/>
    <d v="1978-10-28T00:00:00"/>
    <n v="158"/>
    <s v="Action"/>
    <s v="Kinji Fukasaku"/>
    <s v="Toei Kyoto"/>
    <s v="Japan"/>
    <s v="Japanese"/>
    <x v="6"/>
    <m/>
    <m/>
    <n v="0"/>
    <x v="1"/>
  </r>
  <r>
    <s v="Shogun's Samurai"/>
    <d v="1978-01-21T00:00:00"/>
    <n v="130"/>
    <s v="Action"/>
    <s v="Kinji Fukasaku"/>
    <s v="Toei Kyoto"/>
    <s v="Japan"/>
    <s v="Japanese"/>
    <x v="6"/>
    <m/>
    <m/>
    <n v="0"/>
    <x v="1"/>
  </r>
  <r>
    <s v="Samurai Reincarnation"/>
    <d v="1981-06-06T00:00:00"/>
    <n v="122"/>
    <s v="Action"/>
    <s v="Kinji Fukasaku"/>
    <s v="Toei Kyoto"/>
    <s v="Japan"/>
    <s v="Japanese"/>
    <x v="6"/>
    <m/>
    <m/>
    <n v="0"/>
    <x v="1"/>
  </r>
  <r>
    <s v="The Fast and the Furious: Tokyo Drift"/>
    <d v="2006-06-04T00:00:00"/>
    <n v="104"/>
    <s v="Action"/>
    <s v="Justin Lin"/>
    <s v="Relativity Media"/>
    <s v="United States"/>
    <s v="English"/>
    <x v="1"/>
    <n v="85000000"/>
    <n v="158500000"/>
    <n v="0"/>
    <x v="1"/>
  </r>
  <r>
    <s v="The Bushido Blade"/>
    <d v="1981-11-20T00:00:00"/>
    <n v="104"/>
    <s v="Action"/>
    <s v="Tom Kotani"/>
    <s v="Rankin/Bass Productions"/>
    <s v="United States"/>
    <s v="English"/>
    <x v="6"/>
    <m/>
    <m/>
    <n v="0"/>
    <x v="1"/>
  </r>
  <r>
    <s v="When the Last Sword Is Drawn"/>
    <d v="2002-11-04T00:00:00"/>
    <n v="137"/>
    <s v="Drama"/>
    <s v="Yojiro Takita"/>
    <s v="TV Tokyo"/>
    <s v="Japan"/>
    <s v="Japanese"/>
    <x v="4"/>
    <n v="4000000"/>
    <m/>
    <n v="0"/>
    <x v="1"/>
  </r>
  <r>
    <s v="Departures"/>
    <d v="2008-08-23T00:00:00"/>
    <n v="130"/>
    <s v="Drama"/>
    <s v="Yojiro Takita"/>
    <s v="Sedic International"/>
    <s v="Japan"/>
    <s v="Japanese"/>
    <x v="1"/>
    <m/>
    <n v="70000000"/>
    <n v="1"/>
    <x v="3"/>
  </r>
  <r>
    <s v="The Twilight Samurai"/>
    <d v="2002-11-02T00:00:00"/>
    <n v="129"/>
    <s v="Drama"/>
    <s v="Yoji Yamada"/>
    <s v="Eisei Gekijo"/>
    <s v="Japan"/>
    <s v="Japanese"/>
    <x v="2"/>
    <n v="5000000"/>
    <m/>
    <n v="1"/>
    <x v="1"/>
  </r>
  <r>
    <s v="The Hidden Blade"/>
    <d v="2004-10-30T00:00:00"/>
    <n v="132"/>
    <s v="Drama"/>
    <s v="Yoji Yamada"/>
    <s v="Eisei Gekijo"/>
    <s v="Japan"/>
    <s v="Japanese"/>
    <x v="4"/>
    <m/>
    <m/>
    <n v="0"/>
    <x v="1"/>
  </r>
  <r>
    <s v="Love and Honor"/>
    <d v="2006-10-20T00:00:00"/>
    <n v="118"/>
    <s v="Drama"/>
    <s v="Yoji Yamada"/>
    <s v="Asahi National Broadcasting Company"/>
    <s v="Japan"/>
    <s v="Japanese"/>
    <x v="2"/>
    <m/>
    <n v="33755000"/>
    <n v="0"/>
    <x v="1"/>
  </r>
  <r>
    <s v="Lone Wolf and Cub: Sword of Vengeance"/>
    <d v="1972-04-01T00:00:00"/>
    <n v="83"/>
    <s v="Adventure"/>
    <s v="Kenji Misumi"/>
    <s v="Toho Company"/>
    <s v="Japan"/>
    <s v="Japanese"/>
    <x v="5"/>
    <m/>
    <m/>
    <n v="0"/>
    <x v="1"/>
  </r>
  <r>
    <s v="Lone Wolf and Cub: Baby Cart at the River Styx"/>
    <d v="1972-04-27T00:00:00"/>
    <n v="85"/>
    <s v="Adventure"/>
    <s v="Kenji Misumi"/>
    <s v="Toho Company"/>
    <s v="Japan"/>
    <s v="Japanese"/>
    <x v="5"/>
    <m/>
    <m/>
    <n v="0"/>
    <x v="1"/>
  </r>
  <r>
    <s v="Lone Wolf and Cub: Baby Cart to Hades"/>
    <d v="1972-09-02T00:00:00"/>
    <n v="89"/>
    <s v="Adventure"/>
    <s v="Kenji Misumi"/>
    <s v="Toho Company"/>
    <s v="Japan"/>
    <s v="Japanese"/>
    <x v="5"/>
    <m/>
    <m/>
    <n v="0"/>
    <x v="1"/>
  </r>
  <r>
    <s v="Lone Wolf and Cub: Baby Cart in Peril"/>
    <d v="1972-11-01T00:00:00"/>
    <n v="81"/>
    <s v="Adventure"/>
    <s v="Buichi Saito"/>
    <s v="Toho Company"/>
    <s v="Japan"/>
    <s v="Japanese"/>
    <x v="5"/>
    <m/>
    <m/>
    <n v="0"/>
    <x v="1"/>
  </r>
  <r>
    <s v="Lone Wolf and Cub: Baby Cart in the Land of Demons"/>
    <d v="1973-08-11T00:00:00"/>
    <n v="89"/>
    <s v="Adventure"/>
    <s v="Kenji Misumi"/>
    <s v="Toho Company"/>
    <s v="Japan"/>
    <s v="Japanese"/>
    <x v="5"/>
    <m/>
    <m/>
    <n v="0"/>
    <x v="1"/>
  </r>
  <r>
    <s v="Lone Wolf and Cub: White Heaven in Hell"/>
    <d v="1974-04-24T00:00:00"/>
    <n v="84"/>
    <s v="Adventure"/>
    <s v="Yoshiyuki Kuroda"/>
    <s v="Toho Company"/>
    <s v="Japan"/>
    <s v="Japanese"/>
    <x v="5"/>
    <m/>
    <m/>
    <n v="0"/>
    <x v="1"/>
  </r>
  <r>
    <s v="Godzilla"/>
    <d v="1954-11-03T00:00:00"/>
    <n v="96"/>
    <s v="Action"/>
    <s v="Ishiro Honda"/>
    <s v="Toho Company"/>
    <s v="Japan"/>
    <s v="Japanese"/>
    <x v="0"/>
    <n v="175000"/>
    <m/>
    <n v="0"/>
    <x v="1"/>
  </r>
  <r>
    <s v="King Kong vs. Godzilla"/>
    <d v="1962-08-11T00:00:00"/>
    <n v="97"/>
    <s v="Action"/>
    <s v="Ishiro Honda"/>
    <s v="Toho Company"/>
    <s v="Japan"/>
    <s v="Japanese"/>
    <x v="0"/>
    <n v="200000"/>
    <m/>
    <n v="0"/>
    <x v="1"/>
  </r>
  <r>
    <s v="Mothra vs. Godzilla"/>
    <d v="1964-04-29T00:00:00"/>
    <n v="88"/>
    <s v="Action"/>
    <s v="Ishiro Honda"/>
    <s v="Toho Company"/>
    <s v="Japan"/>
    <s v="Japanese"/>
    <x v="0"/>
    <m/>
    <m/>
    <n v="0"/>
    <x v="1"/>
  </r>
  <r>
    <s v="District 13"/>
    <d v="2004-11-10T00:00:00"/>
    <n v="86"/>
    <s v="Action"/>
    <s v="Pierre Morel"/>
    <s v="EuropaCorp"/>
    <s v="France"/>
    <s v="French"/>
    <x v="4"/>
    <n v="12000000"/>
    <m/>
    <n v="0"/>
    <x v="1"/>
  </r>
  <r>
    <s v="District 13: Ultimatum"/>
    <d v="2009-02-18T00:00:00"/>
    <n v="106"/>
    <s v="Action"/>
    <s v="Patrick Alessandrin"/>
    <s v="EuropaCorp"/>
    <s v="France"/>
    <s v="French"/>
    <x v="4"/>
    <n v="13600000"/>
    <n v="14100000"/>
    <n v="0"/>
    <x v="1"/>
  </r>
  <r>
    <s v="Taken"/>
    <d v="2008-02-27T00:00:00"/>
    <n v="90"/>
    <s v="Thriller"/>
    <s v="Pierre Morel"/>
    <s v="EuropaCorp"/>
    <s v="France"/>
    <s v="English"/>
    <x v="5"/>
    <n v="22000000"/>
    <n v="226800000"/>
    <n v="0"/>
    <x v="1"/>
  </r>
  <r>
    <s v="From Paris with Love"/>
    <d v="2010-02-05T00:00:00"/>
    <n v="92"/>
    <s v="Thriller"/>
    <s v="Pierre Morel"/>
    <s v="EuropaCorp"/>
    <s v="France"/>
    <s v="English"/>
    <x v="4"/>
    <n v="52000000"/>
    <n v="52800000"/>
    <n v="0"/>
    <x v="1"/>
  </r>
  <r>
    <s v="The Gunman"/>
    <d v="2015-03-20T00:00:00"/>
    <n v="115"/>
    <s v="Thriller"/>
    <s v="Pierre Morel"/>
    <s v="Silver Pictures"/>
    <s v="United States"/>
    <s v="English"/>
    <x v="4"/>
    <n v="40000000"/>
    <n v="24200000"/>
    <n v="0"/>
    <x v="1"/>
  </r>
  <r>
    <s v="Mesrine Part 1: Killer Instinct"/>
    <d v="2008-10-22T00:00:00"/>
    <n v="113"/>
    <s v="Crime"/>
    <s v="Jean-Francois Richet"/>
    <s v="La Petite Reine"/>
    <s v="France"/>
    <s v="French"/>
    <x v="4"/>
    <m/>
    <m/>
    <n v="0"/>
    <x v="1"/>
  </r>
  <r>
    <s v="Mesrine Part 2: Public Enemy Number 1"/>
    <d v="2008-11-19T00:00:00"/>
    <n v="133"/>
    <s v="Crime"/>
    <s v="Jean-Francois Richet"/>
    <s v="La Petite Reine"/>
    <s v="France"/>
    <s v="French"/>
    <x v="4"/>
    <m/>
    <m/>
    <n v="0"/>
    <x v="1"/>
  </r>
  <r>
    <s v="Assault on Precinct 13"/>
    <d v="2005-01-19T00:00:00"/>
    <n v="109"/>
    <s v="Thriller"/>
    <s v="Jean-Francois Richet"/>
    <s v="Rogue Pictures"/>
    <s v="United States"/>
    <s v="English"/>
    <x v="4"/>
    <n v="30000000"/>
    <n v="35300000"/>
    <n v="0"/>
    <x v="1"/>
  </r>
  <r>
    <s v="A Prophet"/>
    <d v="2009-05-16T00:00:00"/>
    <n v="155"/>
    <s v="Crime"/>
    <s v="Jacques Audiard"/>
    <s v="Why Not Productions"/>
    <s v="France"/>
    <s v="French"/>
    <x v="5"/>
    <n v="13000000"/>
    <n v="17900000"/>
    <n v="0"/>
    <x v="1"/>
  </r>
  <r>
    <s v="Kung Fu Hustle"/>
    <d v="2004-09-14T00:00:00"/>
    <n v="98"/>
    <s v="Martial Arts"/>
    <s v="Stephen Chow"/>
    <s v="China Film Group"/>
    <s v="Hong Kong"/>
    <s v="Cantonese"/>
    <x v="4"/>
    <n v="20000000"/>
    <n v="102000000"/>
    <n v="0"/>
    <x v="1"/>
  </r>
  <r>
    <s v="This Is England"/>
    <d v="2006-09-12T00:00:00"/>
    <n v="102"/>
    <s v="Drama"/>
    <s v="Shane Meadows"/>
    <s v="FilmFour Productions"/>
    <s v="United Kingdom"/>
    <s v="English"/>
    <x v="5"/>
    <n v="3000000"/>
    <n v="10000000"/>
    <n v="0"/>
    <x v="1"/>
  </r>
  <r>
    <s v="A Room for Romeo Brass"/>
    <d v="1999-08-23T00:00:00"/>
    <n v="90"/>
    <s v="Drama"/>
    <s v="Shane Meadows"/>
    <s v="BBC Films"/>
    <s v="United Kingdom"/>
    <s v="English"/>
    <x v="4"/>
    <m/>
    <m/>
    <n v="0"/>
    <x v="1"/>
  </r>
  <r>
    <s v="Once Upon a Time in the Midlands"/>
    <d v="2002-09-06T00:00:00"/>
    <n v="104"/>
    <s v="Romantic Comedy"/>
    <s v="Shane Meadows"/>
    <s v="FilmFour Productions"/>
    <s v="United Kingdom"/>
    <s v="English"/>
    <x v="4"/>
    <m/>
    <m/>
    <n v="0"/>
    <x v="1"/>
  </r>
  <r>
    <s v="Dead Man's Shoes"/>
    <d v="2004-10-01T00:00:00"/>
    <n v="90"/>
    <s v="Thriller"/>
    <s v="Shane Meadows"/>
    <s v="FilmFour Productions"/>
    <s v="United Kingdom"/>
    <s v="English"/>
    <x v="5"/>
    <n v="1000000"/>
    <m/>
    <n v="0"/>
    <x v="1"/>
  </r>
  <r>
    <s v="The League of Gentlemen's Apocalypse"/>
    <d v="2005-06-03T00:00:00"/>
    <n v="92"/>
    <s v="Comedy"/>
    <s v="Steve Bendelack"/>
    <s v="FilmFour Productions"/>
    <s v="United Kingdom"/>
    <s v="English"/>
    <x v="4"/>
    <n v="6000000"/>
    <m/>
    <n v="0"/>
    <x v="1"/>
  </r>
  <r>
    <s v="Down Terrace"/>
    <d v="2009-09-21T00:00:00"/>
    <n v="93"/>
    <s v="Crime"/>
    <s v="Ben Wheatley"/>
    <s v="Baby Cow Productions"/>
    <s v="United Kingdom"/>
    <s v="English"/>
    <x v="4"/>
    <n v="30000"/>
    <m/>
    <n v="0"/>
    <x v="1"/>
  </r>
  <r>
    <s v="Kill List"/>
    <d v="2011-03-12T00:00:00"/>
    <n v="95"/>
    <s v="Thriller"/>
    <s v="Ben Wheatley"/>
    <s v="FilmFour Productions"/>
    <s v="United Kingdom"/>
    <s v="English"/>
    <x v="5"/>
    <n v="800000"/>
    <n v="462206"/>
    <n v="0"/>
    <x v="1"/>
  </r>
  <r>
    <s v="Sightseers"/>
    <d v="2012-05-23T00:00:00"/>
    <n v="85"/>
    <s v="Comedy"/>
    <s v="Ben Wheatley"/>
    <s v="FilmFour Productions"/>
    <s v="United Kingdom"/>
    <s v="English"/>
    <x v="4"/>
    <m/>
    <n v="2101166"/>
    <n v="0"/>
    <x v="1"/>
  </r>
  <r>
    <s v="A Field in England"/>
    <d v="2013-07-05T00:00:00"/>
    <n v="91"/>
    <s v="Thriller"/>
    <s v="Ben Wheatley"/>
    <s v="FilmFour Productions"/>
    <s v="United Kingdom"/>
    <s v="English"/>
    <x v="4"/>
    <n v="500000"/>
    <m/>
    <n v="0"/>
    <x v="1"/>
  </r>
  <r>
    <s v="High-Rise"/>
    <d v="2015-09-13T00:00:00"/>
    <n v="119"/>
    <s v="Science Fiction"/>
    <s v="Ben Wheatley"/>
    <s v="FilmFour Productions"/>
    <s v="United Kingdom"/>
    <s v="English"/>
    <x v="4"/>
    <n v="8000000"/>
    <n v="3900000"/>
    <n v="0"/>
    <x v="1"/>
  </r>
  <r>
    <s v="Free Fire"/>
    <d v="2016-09-08T00:00:00"/>
    <n v="90"/>
    <s v="Comedy"/>
    <s v="Ben Wheatley"/>
    <s v="FilmFour Productions"/>
    <s v="United Kingdom"/>
    <s v="English"/>
    <x v="6"/>
    <m/>
    <m/>
    <n v="0"/>
    <x v="1"/>
  </r>
  <r>
    <s v="Momentum"/>
    <d v="2015-10-16T00:00:00"/>
    <n v="96"/>
    <s v="Thriller"/>
    <s v="Stephen Campanelli"/>
    <s v="Azari Media"/>
    <s v="South Africa"/>
    <s v="English"/>
    <x v="4"/>
    <n v="20000000"/>
    <m/>
    <n v="0"/>
    <x v="1"/>
  </r>
  <r>
    <s v="District 9"/>
    <d v="2009-08-13T00:00:00"/>
    <n v="112"/>
    <s v="Science Fiction"/>
    <s v="Neill Blomkamp"/>
    <s v="WingNut Films"/>
    <s v="South Africa"/>
    <s v="English"/>
    <x v="4"/>
    <n v="30000000"/>
    <n v="210800000"/>
    <n v="4"/>
    <x v="1"/>
  </r>
  <r>
    <s v="Elysium"/>
    <d v="2013-08-07T00:00:00"/>
    <n v="109"/>
    <s v="Science Fiction"/>
    <s v="Neill Blomkamp"/>
    <s v="TriStar Pictures"/>
    <s v="United States"/>
    <s v="English"/>
    <x v="4"/>
    <n v="115000000"/>
    <n v="286100000"/>
    <n v="0"/>
    <x v="1"/>
  </r>
  <r>
    <s v="Chappie"/>
    <d v="2015-03-04T00:00:00"/>
    <n v="120"/>
    <s v="Science Fiction"/>
    <s v="Neill Blomkamp"/>
    <s v="Columbia Pictures"/>
    <s v="United States"/>
    <s v="English"/>
    <x v="4"/>
    <n v="49000000"/>
    <n v="102100000"/>
    <n v="0"/>
    <x v="1"/>
  </r>
  <r>
    <s v="Slumdog Millionaire"/>
    <d v="2008-08-30T00:00:00"/>
    <n v="120"/>
    <s v="Drama"/>
    <s v="Danny Boyle"/>
    <s v="FilmFour Productions"/>
    <s v="United Kingdom"/>
    <s v="English"/>
    <x v="4"/>
    <n v="15000000"/>
    <n v="377900000"/>
    <n v="10"/>
    <x v="9"/>
  </r>
  <r>
    <s v="The Best Exotic Marigold Hotel"/>
    <d v="2011-11-30T00:00:00"/>
    <n v="124"/>
    <s v="Comedy"/>
    <s v="John Madden"/>
    <s v="Blueprint Pictures"/>
    <s v="United Kingdom"/>
    <s v="English"/>
    <x v="1"/>
    <n v="10000000"/>
    <n v="136800000"/>
    <n v="0"/>
    <x v="1"/>
  </r>
  <r>
    <s v="The Second Best Exotic Marigold Hotel"/>
    <d v="2015-02-26T00:00:00"/>
    <n v="122"/>
    <s v="Comedy"/>
    <s v="John Madden"/>
    <s v="Blueprint Pictures"/>
    <s v="United Kingdom"/>
    <s v="English"/>
    <x v="0"/>
    <n v="10000000"/>
    <n v="86000000"/>
    <n v="0"/>
    <x v="1"/>
  </r>
  <r>
    <s v="John Carter"/>
    <d v="2012-03-07T00:00:00"/>
    <n v="132"/>
    <s v="Science Fiction"/>
    <s v="Andrew Stanton"/>
    <s v="Walt Disney Pictures"/>
    <s v="United States"/>
    <s v="English"/>
    <x v="1"/>
    <n v="350000000"/>
    <n v="284100000"/>
    <n v="0"/>
    <x v="1"/>
  </r>
  <r>
    <s v="Ironclad"/>
    <d v="2011-03-04T00:00:00"/>
    <n v="121"/>
    <s v="History"/>
    <s v="Jonathan English"/>
    <s v="Mythic International Entertainment"/>
    <s v="United Kingdom"/>
    <s v="English"/>
    <x v="4"/>
    <n v="25000000"/>
    <m/>
    <n v="0"/>
    <x v="1"/>
  </r>
  <r>
    <s v="Solomon Kane"/>
    <d v="2009-12-23T00:00:00"/>
    <n v="104"/>
    <s v="Adventure"/>
    <s v="Michael J. Bassett"/>
    <s v="Davis Entertainment"/>
    <s v="France"/>
    <s v="English"/>
    <x v="4"/>
    <n v="40000000"/>
    <n v="19400000"/>
    <n v="0"/>
    <x v="1"/>
  </r>
  <r>
    <s v="A Knight's Tale"/>
    <d v="2001-05-11T00:00:00"/>
    <n v="132"/>
    <s v="Adventure"/>
    <s v="Brian Helgeland"/>
    <s v="Columbia Pictures"/>
    <s v="United States"/>
    <s v="English"/>
    <x v="0"/>
    <n v="65000000"/>
    <n v="117500000"/>
    <n v="0"/>
    <x v="1"/>
  </r>
  <r>
    <s v="Shallow Grave"/>
    <d v="1994-05-17T00:00:00"/>
    <n v="92"/>
    <s v="Crime"/>
    <s v="Danny Boyle"/>
    <s v="FilmFour Productions"/>
    <s v="United Kingdom"/>
    <s v="English"/>
    <x v="5"/>
    <n v="2500000"/>
    <n v="19800000"/>
    <n v="0"/>
    <x v="1"/>
  </r>
  <r>
    <s v="A Life Less Ordinary"/>
    <d v="1997-10-24T00:00:00"/>
    <n v="103"/>
    <s v="Comedy"/>
    <s v="Danny Boyle"/>
    <s v="Channel Four Films"/>
    <s v="United Kingdom"/>
    <s v="English"/>
    <x v="4"/>
    <n v="12000000"/>
    <n v="4366722"/>
    <n v="0"/>
    <x v="1"/>
  </r>
  <r>
    <s v="28 Weeks Later"/>
    <d v="2007-04-26T00:00:00"/>
    <n v="100"/>
    <s v="Horror"/>
    <s v="Juan Carlos Fresnadillo"/>
    <s v="DNA Films"/>
    <s v="United Kingdom"/>
    <s v="English"/>
    <x v="5"/>
    <n v="15000000"/>
    <n v="64200000"/>
    <n v="0"/>
    <x v="1"/>
  </r>
  <r>
    <s v="127 Hours"/>
    <d v="2010-09-04T00:00:00"/>
    <n v="93"/>
    <s v="Biography"/>
    <s v="Danny Boyle"/>
    <s v="FilmFour Productions"/>
    <s v="United Kingdom"/>
    <s v="English"/>
    <x v="4"/>
    <n v="18000000"/>
    <n v="60700000"/>
    <n v="6"/>
    <x v="1"/>
  </r>
  <r>
    <s v="Trance"/>
    <d v="2013-03-19T00:00:00"/>
    <n v="101"/>
    <s v="Crime"/>
    <s v="Danny Boyle"/>
    <s v="Pathe"/>
    <s v="United Kingdom"/>
    <s v="English"/>
    <x v="4"/>
    <n v="20000000"/>
    <n v="24300000"/>
    <n v="0"/>
    <x v="1"/>
  </r>
  <r>
    <s v="Steve Jobs"/>
    <d v="2015-09-05T00:00:00"/>
    <n v="122"/>
    <s v="Biography"/>
    <s v="Danny Boyle"/>
    <s v="Legendary Pictures"/>
    <s v="United States"/>
    <s v="English"/>
    <x v="4"/>
    <n v="30000000"/>
    <n v="34400000"/>
    <n v="2"/>
    <x v="1"/>
  </r>
  <r>
    <s v="Life of Pi"/>
    <d v="2012-09-28T00:00:00"/>
    <n v="127"/>
    <s v="Adventure"/>
    <s v="Ang Lee"/>
    <s v="Fox 2000 Pictures"/>
    <s v="United States"/>
    <s v="English"/>
    <x v="0"/>
    <n v="120000000"/>
    <n v="609000000"/>
    <n v="11"/>
    <x v="6"/>
  </r>
  <r>
    <s v="Terminator Genisys"/>
    <d v="2015-06-22T00:00:00"/>
    <n v="126"/>
    <s v="Science Fiction"/>
    <s v="Alan Taylor"/>
    <s v="Paramount Pictures"/>
    <s v="United States"/>
    <s v="English"/>
    <x v="1"/>
    <n v="155000000"/>
    <n v="440600000"/>
    <n v="0"/>
    <x v="1"/>
  </r>
  <r>
    <s v="Maggie"/>
    <d v="2015-04-22T00:00:00"/>
    <n v="95"/>
    <s v="Horror"/>
    <s v="Henry Hobson"/>
    <s v="Lionsgate"/>
    <s v="United States"/>
    <s v="English"/>
    <x v="4"/>
    <n v="4500000"/>
    <n v="1400000"/>
    <n v="0"/>
    <x v="1"/>
  </r>
  <r>
    <s v="Sabotage"/>
    <d v="2014-03-19T00:00:00"/>
    <n v="109"/>
    <s v="Crime"/>
    <s v="David Ayer"/>
    <s v="Open Road Films"/>
    <s v="United States"/>
    <s v="English"/>
    <x v="4"/>
    <n v="35000000"/>
    <n v="18400000"/>
    <n v="0"/>
    <x v="1"/>
  </r>
  <r>
    <s v="Escape Plan"/>
    <d v="2013-10-09T00:00:00"/>
    <n v="115"/>
    <s v="Action"/>
    <s v="Mikael Hafstrom"/>
    <s v="Summit Entertainment"/>
    <s v="United States"/>
    <s v="English"/>
    <x v="4"/>
    <n v="50000000"/>
    <n v="137300000"/>
    <n v="0"/>
    <x v="1"/>
  </r>
  <r>
    <s v="The Last Stand"/>
    <d v="2013-01-18T00:00:00"/>
    <n v="107"/>
    <s v="Action"/>
    <s v="Kim Jee-woon"/>
    <s v="di Bonaventura Pictures"/>
    <s v="United States"/>
    <s v="English"/>
    <x v="4"/>
    <n v="45000000"/>
    <n v="48300000"/>
    <n v="0"/>
    <x v="1"/>
  </r>
  <r>
    <s v="Terminator Salvation"/>
    <d v="2009-05-21T00:00:00"/>
    <n v="115"/>
    <s v="Science Fiction"/>
    <s v="McG"/>
    <s v="Columbia Pictures"/>
    <s v="United States"/>
    <s v="English"/>
    <x v="1"/>
    <n v="200000000"/>
    <n v="371400000"/>
    <n v="0"/>
    <x v="1"/>
  </r>
  <r>
    <s v="Collateral Damage"/>
    <d v="2002-02-04T00:00:00"/>
    <n v="108"/>
    <s v="Action"/>
    <s v="Andrew Davis"/>
    <s v="Warner Bros. Pictures"/>
    <s v="United States"/>
    <s v="English"/>
    <x v="4"/>
    <n v="85000000"/>
    <n v="78300000"/>
    <n v="0"/>
    <x v="1"/>
  </r>
  <r>
    <s v="The 6th Day"/>
    <d v="2000-10-28T00:00:00"/>
    <n v="124"/>
    <s v="Science Fiction"/>
    <s v="Roger Spottiswoode"/>
    <s v="Columbia Pictures"/>
    <s v="United States"/>
    <s v="English"/>
    <x v="4"/>
    <n v="82000000"/>
    <n v="96100000"/>
    <n v="0"/>
    <x v="1"/>
  </r>
  <r>
    <s v="End of Days"/>
    <d v="1999-11-16T00:00:00"/>
    <n v="123"/>
    <s v="Horror"/>
    <s v="Peter Hyams"/>
    <s v="Beacon Pictures"/>
    <s v="United States"/>
    <s v="English"/>
    <x v="5"/>
    <n v="100000000"/>
    <n v="212000000"/>
    <n v="0"/>
    <x v="1"/>
  </r>
  <r>
    <s v="Batman &amp; Robin"/>
    <d v="1997-06-20T00:00:00"/>
    <n v="125"/>
    <s v="Action"/>
    <s v="Joel Schumacher"/>
    <s v="Polygram Filmed Entertainment"/>
    <s v="United States"/>
    <s v="English"/>
    <x v="0"/>
    <n v="140000000"/>
    <n v="238200000"/>
    <n v="0"/>
    <x v="1"/>
  </r>
  <r>
    <s v="Jingle All the Way"/>
    <d v="1996-11-16T00:00:00"/>
    <n v="89"/>
    <s v="Family"/>
    <s v="Brian Levant"/>
    <s v="20th Century Fox"/>
    <s v="United States"/>
    <s v="English"/>
    <x v="0"/>
    <n v="75000000"/>
    <n v="129800000"/>
    <n v="0"/>
    <x v="1"/>
  </r>
  <r>
    <s v="Junior"/>
    <d v="1994-11-23T00:00:00"/>
    <n v="109"/>
    <s v="Comedy"/>
    <s v="Ivan Reitman"/>
    <s v="Universal Pictures"/>
    <s v="United States"/>
    <s v="English"/>
    <x v="0"/>
    <n v="60000000"/>
    <n v="108400000"/>
    <n v="1"/>
    <x v="1"/>
  </r>
  <r>
    <s v="Total Recall"/>
    <d v="2012-08-03T00:00:00"/>
    <n v="118"/>
    <s v="Science Fiction"/>
    <s v="Len Wiseman"/>
    <s v="Relativity Media"/>
    <s v="United States"/>
    <s v="English"/>
    <x v="1"/>
    <n v="125000000"/>
    <n v="198500000"/>
    <n v="0"/>
    <x v="1"/>
  </r>
  <r>
    <s v="True Grit"/>
    <d v="2010-12-22T00:00:00"/>
    <n v="110"/>
    <s v="Western"/>
    <s v="Joel Coen"/>
    <s v="Paramount Pictures"/>
    <s v="United States"/>
    <s v="English"/>
    <x v="4"/>
    <n v="38000000"/>
    <n v="252300000"/>
    <n v="10"/>
    <x v="1"/>
  </r>
  <r>
    <s v="Red Heat"/>
    <d v="1988-06-14T00:00:00"/>
    <n v="103"/>
    <s v="Action"/>
    <s v="Walter Hill"/>
    <s v="Carolco Pictures"/>
    <s v="United States"/>
    <s v="English"/>
    <x v="5"/>
    <n v="29000000"/>
    <n v="35000000"/>
    <n v="0"/>
    <x v="1"/>
  </r>
  <r>
    <s v="Predator"/>
    <d v="1987-06-12T00:00:00"/>
    <n v="107"/>
    <s v="Science Fiction"/>
    <s v="John McTiernan"/>
    <s v="Silver Pictures"/>
    <s v="United States"/>
    <s v="English"/>
    <x v="5"/>
    <n v="18000000"/>
    <n v="98300000"/>
    <n v="1"/>
    <x v="1"/>
  </r>
  <r>
    <s v="Raw Deal"/>
    <d v="1986-06-06T00:00:00"/>
    <n v="107"/>
    <s v="Action"/>
    <s v="John Irvin"/>
    <s v="Dino De Laurentiis Corporation"/>
    <s v="United States"/>
    <s v="English"/>
    <x v="5"/>
    <n v="11000000"/>
    <n v="18100000"/>
    <n v="0"/>
    <x v="1"/>
  </r>
  <r>
    <s v="Commando"/>
    <d v="1985-10-04T00:00:00"/>
    <n v="90"/>
    <s v="Action"/>
    <s v="Mark L. Lester"/>
    <s v="Silver Pictures"/>
    <s v="United States"/>
    <s v="English"/>
    <x v="5"/>
    <n v="10000000"/>
    <n v="57500000"/>
    <n v="0"/>
    <x v="1"/>
  </r>
  <r>
    <s v="X-Men: The Last Stand"/>
    <d v="2006-05-25T00:00:00"/>
    <n v="104"/>
    <s v="Action"/>
    <s v="Brett Ratner"/>
    <s v="Marvel Entertainment"/>
    <s v="United States"/>
    <s v="English"/>
    <x v="1"/>
    <n v="210000000"/>
    <n v="459400000"/>
    <n v="0"/>
    <x v="1"/>
  </r>
  <r>
    <s v="Red Sonja"/>
    <d v="1985-07-03T00:00:00"/>
    <n v="89"/>
    <s v="Fantasy"/>
    <s v="Richard Fleischer"/>
    <s v="Dino De Laurentiis Corporation"/>
    <s v="Netherlands"/>
    <s v="English"/>
    <x v="4"/>
    <n v="17900000"/>
    <n v="6900000"/>
    <n v="0"/>
    <x v="1"/>
  </r>
  <r>
    <s v="Conan the Destroyer"/>
    <d v="1984-06-29T00:00:00"/>
    <n v="101"/>
    <s v="Fantasy"/>
    <s v="Richard Fleischer"/>
    <s v="Dino De Laurentiis Corporation"/>
    <s v="United States"/>
    <s v="English"/>
    <x v="4"/>
    <n v="18000000"/>
    <n v="100000000"/>
    <n v="0"/>
    <x v="1"/>
  </r>
  <r>
    <s v="Conan the Barbarian"/>
    <d v="1982-03-16T00:00:00"/>
    <n v="129"/>
    <s v="Fantasy"/>
    <s v="John Milius"/>
    <s v="Dino De Laurentiis Corporation"/>
    <s v="United States"/>
    <s v="English"/>
    <x v="4"/>
    <n v="16000000"/>
    <n v="130000000"/>
    <n v="0"/>
    <x v="1"/>
  </r>
  <r>
    <s v="Conan the Barbarian"/>
    <d v="2011-08-11T00:00:00"/>
    <n v="113"/>
    <s v="Fantasy"/>
    <s v="Marcus Nispel"/>
    <s v="Millennium Films"/>
    <s v="United States"/>
    <s v="English"/>
    <x v="4"/>
    <n v="90000000"/>
    <n v="48800000"/>
    <n v="0"/>
    <x v="1"/>
  </r>
  <r>
    <s v="Pumping Iron"/>
    <d v="1977-01-18T00:00:00"/>
    <n v="85"/>
    <s v="Documentary"/>
    <s v="George Butler"/>
    <s v="White Mountain Films"/>
    <s v="United States"/>
    <s v="English"/>
    <x v="2"/>
    <n v="1000000"/>
    <m/>
    <n v="0"/>
    <x v="1"/>
  </r>
  <r>
    <s v="Hercules in New York"/>
    <d v="1969-12-16T00:00:00"/>
    <n v="91"/>
    <s v="Comedy"/>
    <s v="Arthur Allan Seidelman"/>
    <s v="RAF Industires"/>
    <s v="United States"/>
    <s v="English"/>
    <x v="0"/>
    <m/>
    <m/>
    <n v="0"/>
    <x v="1"/>
  </r>
  <r>
    <s v="3 Days to Kill"/>
    <d v="2014-02-12T00:00:00"/>
    <n v="117"/>
    <s v="Thriller"/>
    <s v="McG"/>
    <s v="EuropaCorp"/>
    <s v="France"/>
    <s v="English"/>
    <x v="1"/>
    <n v="28000000"/>
    <n v="52600000"/>
    <n v="0"/>
    <x v="1"/>
  </r>
  <r>
    <s v="This Means War"/>
    <d v="2012-02-17T00:00:00"/>
    <n v="97"/>
    <s v="Action"/>
    <s v="McG"/>
    <s v="Dune Entertainment"/>
    <s v="United States"/>
    <s v="English"/>
    <x v="1"/>
    <n v="65000000"/>
    <n v="156500000"/>
    <n v="0"/>
    <x v="1"/>
  </r>
  <r>
    <s v="We Are Marshall"/>
    <d v="2006-12-22T00:00:00"/>
    <n v="131"/>
    <s v="Drama"/>
    <s v="McG"/>
    <s v="Legendary Pictures"/>
    <s v="United States"/>
    <s v="English"/>
    <x v="0"/>
    <n v="65000000"/>
    <n v="43500000"/>
    <n v="0"/>
    <x v="1"/>
  </r>
  <r>
    <s v="X-Men: First Class"/>
    <d v="2011-05-25T00:00:00"/>
    <n v="132"/>
    <s v="Action"/>
    <s v="Matthew Vaughn"/>
    <s v="Marvel Entertainment"/>
    <s v="United States"/>
    <s v="English"/>
    <x v="1"/>
    <n v="160000000"/>
    <n v="353600000"/>
    <n v="0"/>
    <x v="1"/>
  </r>
  <r>
    <s v="Charlie's Angels"/>
    <d v="2000-11-03T00:00:00"/>
    <n v="98"/>
    <s v="Action"/>
    <s v="McG"/>
    <s v="Columbia Pictures"/>
    <s v="United States"/>
    <s v="English"/>
    <x v="4"/>
    <n v="90000000"/>
    <n v="264100000"/>
    <n v="0"/>
    <x v="1"/>
  </r>
  <r>
    <s v="Charlie's Angels: Full Throttle"/>
    <d v="2003-06-27T00:00:00"/>
    <n v="106"/>
    <s v="Action"/>
    <s v="McG"/>
    <s v="Columbia Pictures"/>
    <s v="United States"/>
    <s v="English"/>
    <x v="1"/>
    <n v="120000000"/>
    <n v="259100000"/>
    <n v="0"/>
    <x v="1"/>
  </r>
  <r>
    <s v="Kingsman: The Secret Service"/>
    <d v="2014-12-13T00:00:00"/>
    <n v="129"/>
    <s v="Action"/>
    <s v="Matthew Vaughn"/>
    <s v="Shangri-La Entertainment"/>
    <s v="United Kingdom"/>
    <s v="English"/>
    <x v="4"/>
    <n v="94000000"/>
    <n v="414400000"/>
    <n v="0"/>
    <x v="1"/>
  </r>
  <r>
    <s v="Kick-Ass"/>
    <d v="2010-03-26T00:00:00"/>
    <n v="117"/>
    <s v="Action"/>
    <s v="Matthew Vaughn"/>
    <s v="Plan B Entertainment"/>
    <s v="United Kingdom"/>
    <s v="English"/>
    <x v="4"/>
    <n v="30000000"/>
    <n v="96200000"/>
    <n v="0"/>
    <x v="1"/>
  </r>
  <r>
    <s v="Stardust"/>
    <d v="2007-08-10T00:00:00"/>
    <n v="127"/>
    <s v="Fantasy"/>
    <s v="Matthew Vaughn"/>
    <s v="Marv Films"/>
    <s v="United Kingdom"/>
    <s v="English"/>
    <x v="0"/>
    <n v="88500000"/>
    <n v="135600000"/>
    <n v="0"/>
    <x v="1"/>
  </r>
  <r>
    <s v="Layer Cake"/>
    <d v="2004-10-01T00:00:00"/>
    <n v="105"/>
    <s v="Crime"/>
    <s v="Matthew Vaughn"/>
    <s v="Marv Films"/>
    <s v="United Kingdom"/>
    <s v="English"/>
    <x v="4"/>
    <n v="6500000"/>
    <n v="11900000"/>
    <n v="0"/>
    <x v="1"/>
  </r>
  <r>
    <s v="Underworld"/>
    <d v="2003-09-19T00:00:00"/>
    <n v="121"/>
    <s v="Action"/>
    <s v="Len Wiseman"/>
    <s v="Lakeshore Entertainment"/>
    <s v="United Kingdom"/>
    <s v="English"/>
    <x v="4"/>
    <n v="22000000"/>
    <n v="95700000"/>
    <n v="0"/>
    <x v="1"/>
  </r>
  <r>
    <s v="Underworld: Evolution"/>
    <d v="2006-01-20T00:00:00"/>
    <n v="106"/>
    <s v="Action"/>
    <s v="Len Wiseman"/>
    <s v="Lakeshore Entertainment"/>
    <s v="United Kingdom"/>
    <s v="English"/>
    <x v="5"/>
    <n v="45000000"/>
    <n v="111300000"/>
    <n v="0"/>
    <x v="1"/>
  </r>
  <r>
    <s v="For a Few Dollars More"/>
    <d v="1965-11-18T00:00:00"/>
    <n v="132"/>
    <s v="Western"/>
    <s v="Sergio Leone"/>
    <s v="Constantin Film"/>
    <s v="Italy"/>
    <s v="Italian"/>
    <x v="4"/>
    <n v="600000"/>
    <n v="15000000"/>
    <n v="0"/>
    <x v="1"/>
  </r>
  <r>
    <s v="Once Upon a Time in the West"/>
    <d v="1968-12-21T00:00:00"/>
    <n v="165"/>
    <s v="Western"/>
    <s v="Sergio Leone"/>
    <s v="Paramount Pictures"/>
    <s v="Italy"/>
    <s v="Italian"/>
    <x v="4"/>
    <n v="5000000"/>
    <n v="5321500"/>
    <n v="0"/>
    <x v="1"/>
  </r>
  <r>
    <s v="Once Upon a Time in America"/>
    <d v="1984-05-23T00:00:00"/>
    <n v="229"/>
    <s v="Crime"/>
    <s v="Sergio Leone"/>
    <s v="The Ladd Company"/>
    <s v="United States"/>
    <s v="English"/>
    <x v="5"/>
    <n v="30000000"/>
    <n v="5300000"/>
    <n v="0"/>
    <x v="1"/>
  </r>
  <r>
    <s v="Underworld: Rise of the Lycans"/>
    <d v="2009-01-23T00:00:00"/>
    <n v="92"/>
    <s v="Action"/>
    <s v="Patrick Tatopoulos"/>
    <s v="Lakeshore Entertainment"/>
    <s v="United States"/>
    <s v="English"/>
    <x v="5"/>
    <n v="35000000"/>
    <n v="91300000"/>
    <n v="0"/>
    <x v="1"/>
  </r>
  <r>
    <s v="Underworld: Awakening"/>
    <d v="2012-01-20T00:00:00"/>
    <n v="89"/>
    <s v="Action"/>
    <s v="Mans Marlind"/>
    <s v="Lakeshore Entertainment"/>
    <s v="United States"/>
    <s v="English"/>
    <x v="5"/>
    <n v="70000000"/>
    <n v="160000000"/>
    <n v="0"/>
    <x v="1"/>
  </r>
  <r>
    <s v="Underworld: Blood Wars"/>
    <d v="2016-11-24T00:00:00"/>
    <n v="91"/>
    <s v="Action"/>
    <s v="Anna Foerster"/>
    <s v="Lakeshore Entertainment"/>
    <s v="United States"/>
    <s v="English"/>
    <x v="4"/>
    <m/>
    <m/>
    <n v="0"/>
    <x v="1"/>
  </r>
  <r>
    <s v="Stargate"/>
    <d v="1994-10-28T00:00:00"/>
    <n v="128"/>
    <s v="Science Fiction"/>
    <s v="Roland Emmerich"/>
    <s v="StudioCanal"/>
    <s v="United States"/>
    <s v="English"/>
    <x v="0"/>
    <n v="55000000"/>
    <n v="196600000"/>
    <n v="0"/>
    <x v="1"/>
  </r>
  <r>
    <s v="Under Siege"/>
    <d v="1992-10-09T00:00:00"/>
    <n v="103"/>
    <s v="Action"/>
    <s v="Andrew Davis"/>
    <s v="Regency Enterprises"/>
    <s v="United States"/>
    <s v="English"/>
    <x v="4"/>
    <n v="35000000"/>
    <n v="156600000"/>
    <n v="2"/>
    <x v="1"/>
  </r>
  <r>
    <s v="Bridge of Spies"/>
    <d v="2015-10-04T00:00:00"/>
    <n v="141"/>
    <s v="Thriller"/>
    <s v="Steven Spielberg"/>
    <s v="Dreamworks"/>
    <s v="United States"/>
    <s v="English"/>
    <x v="1"/>
    <n v="40000000"/>
    <n v="165500000"/>
    <n v="6"/>
    <x v="3"/>
  </r>
  <r>
    <s v="Duel"/>
    <d v="1971-11-13T00:00:00"/>
    <n v="89"/>
    <s v="Thriller"/>
    <s v="Steven Spielberg"/>
    <s v="Universal Pictures"/>
    <s v="United States"/>
    <s v="English"/>
    <x v="0"/>
    <n v="450000"/>
    <m/>
    <n v="0"/>
    <x v="1"/>
  </r>
  <r>
    <s v="Empire of the Sun"/>
    <d v="1987-12-11T00:00:00"/>
    <n v="154"/>
    <s v="War"/>
    <s v="Steven Spielberg"/>
    <s v="Amblin Entertainment"/>
    <s v="United States"/>
    <s v="English"/>
    <x v="0"/>
    <n v="35000000"/>
    <n v="66700000"/>
    <n v="6"/>
    <x v="1"/>
  </r>
  <r>
    <s v="Amistad"/>
    <d v="1997-12-10T00:00:00"/>
    <n v="154"/>
    <s v="History"/>
    <s v="Steven Spielberg"/>
    <s v="Dreamworks"/>
    <s v="United States"/>
    <s v="English"/>
    <x v="4"/>
    <n v="36000000"/>
    <n v="44200000"/>
    <n v="4"/>
    <x v="1"/>
  </r>
  <r>
    <s v="A.I. Artificial Intelligence"/>
    <d v="2001-06-29T00:00:00"/>
    <n v="146"/>
    <s v="Science Fiction"/>
    <s v="Steven Spielberg"/>
    <s v="Amblin Entertainment"/>
    <s v="United States"/>
    <s v="English"/>
    <x v="2"/>
    <n v="100000000"/>
    <n v="235900000"/>
    <n v="2"/>
    <x v="1"/>
  </r>
  <r>
    <s v="Catch Me If You Can"/>
    <d v="2002-12-25T00:00:00"/>
    <n v="141"/>
    <s v="Biography"/>
    <s v="Steven Spielberg"/>
    <s v="Amblin Entertainment"/>
    <s v="United States"/>
    <s v="English"/>
    <x v="1"/>
    <n v="52000000"/>
    <n v="352100000"/>
    <n v="2"/>
    <x v="1"/>
  </r>
  <r>
    <s v="The Terminal"/>
    <d v="2004-06-18T00:00:00"/>
    <n v="128"/>
    <s v="Comedy"/>
    <s v="Steven Spielberg"/>
    <s v="Amblin Entertainment"/>
    <s v="United States"/>
    <s v="English"/>
    <x v="1"/>
    <n v="60000000"/>
    <n v="219400000"/>
    <n v="0"/>
    <x v="1"/>
  </r>
  <r>
    <s v="Lincoln"/>
    <d v="2012-10-08T00:00:00"/>
    <n v="150"/>
    <s v="Biography"/>
    <s v="Steven Spielberg"/>
    <s v="Amblin Entertainment"/>
    <s v="United States"/>
    <s v="English"/>
    <x v="1"/>
    <n v="65000000"/>
    <n v="275300000"/>
    <n v="12"/>
    <x v="4"/>
  </r>
  <r>
    <s v="Abraham Lincoln: Vampire Hunter"/>
    <d v="2012-06-18T00:00:00"/>
    <n v="105"/>
    <s v="History"/>
    <s v="Timur Bekmambetov"/>
    <s v="Tim Burton Productions"/>
    <s v="United States"/>
    <s v="English"/>
    <x v="4"/>
    <n v="99500000"/>
    <n v="116400000"/>
    <n v="0"/>
    <x v="1"/>
  </r>
  <r>
    <s v="The BFG"/>
    <d v="2016-05-14T00:00:00"/>
    <n v="117"/>
    <s v="Family"/>
    <s v="Steven Spielberg"/>
    <s v="Walt Disney Pictures"/>
    <s v="United States"/>
    <s v="English"/>
    <x v="0"/>
    <n v="140000000"/>
    <n v="178000000"/>
    <n v="0"/>
    <x v="1"/>
  </r>
  <r>
    <s v="Day Watch"/>
    <d v="2006-01-01T00:00:00"/>
    <n v="131"/>
    <s v="Fantasy"/>
    <s v="Timur Bekmambetov"/>
    <s v="Channel One Russia"/>
    <s v="Russia"/>
    <s v="Russian"/>
    <x v="4"/>
    <n v="4200000"/>
    <n v="38860000"/>
    <n v="0"/>
    <x v="1"/>
  </r>
  <r>
    <s v="Unbroken"/>
    <d v="2014-11-17T00:00:00"/>
    <n v="137"/>
    <s v="Biography"/>
    <s v="Angelina Jolie"/>
    <s v="Legendary Pictures"/>
    <s v="United States"/>
    <s v="English"/>
    <x v="4"/>
    <n v="65000000"/>
    <n v="163400000"/>
    <n v="3"/>
    <x v="1"/>
  </r>
  <r>
    <s v="Inside Llewyn Davis"/>
    <d v="2013-05-19T00:00:00"/>
    <n v="105"/>
    <s v="Drama"/>
    <s v="Joel Coen"/>
    <s v="StudioCanal"/>
    <s v="United States"/>
    <s v="English"/>
    <x v="4"/>
    <n v="11000000"/>
    <n v="32900000"/>
    <n v="2"/>
    <x v="1"/>
  </r>
  <r>
    <s v="Burn After Reading"/>
    <d v="2008-08-27T00:00:00"/>
    <n v="96"/>
    <s v="Comedy"/>
    <s v="Joel Coen"/>
    <s v="StudioCanal"/>
    <s v="United States"/>
    <s v="English"/>
    <x v="4"/>
    <m/>
    <m/>
    <n v="0"/>
    <x v="1"/>
  </r>
  <r>
    <s v="No Country for Old Men"/>
    <d v="2007-05-19T00:00:00"/>
    <n v="122"/>
    <s v="Crime"/>
    <s v="Joel Coen"/>
    <s v="Miramax Films"/>
    <s v="NULL"/>
    <s v="English"/>
    <x v="4"/>
    <n v="25000000"/>
    <n v="171600000"/>
    <n v="8"/>
    <x v="6"/>
  </r>
  <r>
    <s v="The Ladykillers"/>
    <d v="2004-03-26T00:00:00"/>
    <n v="104"/>
    <s v="Comedy"/>
    <s v="Joel Coen"/>
    <s v="Touchstone Pictures"/>
    <s v="United States"/>
    <s v="English"/>
    <x v="4"/>
    <n v="35000000"/>
    <n v="76700000"/>
    <n v="0"/>
    <x v="1"/>
  </r>
  <r>
    <s v="The Ladykillers"/>
    <d v="1955-12-08T00:00:00"/>
    <n v="97"/>
    <s v="Comedy"/>
    <s v="Alexander Mackendrick"/>
    <s v="Ealing Studios"/>
    <s v="United Kingdom"/>
    <s v="English"/>
    <x v="3"/>
    <m/>
    <m/>
    <n v="1"/>
    <x v="1"/>
  </r>
  <r>
    <s v="The Big Lebowski"/>
    <d v="1998-03-06T00:00:00"/>
    <n v="117"/>
    <s v="Comedy"/>
    <s v="Joel Coen"/>
    <s v="Polygram Filmed Entertainment"/>
    <s v="United States"/>
    <s v="English"/>
    <x v="5"/>
    <n v="15000000"/>
    <n v="46200000"/>
    <n v="0"/>
    <x v="1"/>
  </r>
  <r>
    <s v="Miller's Crossing"/>
    <d v="1990-09-21T00:00:00"/>
    <n v="115"/>
    <s v="Crime"/>
    <s v="Joel Coen"/>
    <s v="20th Century Fox"/>
    <s v="United States"/>
    <s v="English"/>
    <x v="5"/>
    <n v="14000000"/>
    <n v="5080000"/>
    <n v="0"/>
    <x v="1"/>
  </r>
  <r>
    <s v="Outland"/>
    <d v="1981-05-22T00:00:00"/>
    <n v="109"/>
    <s v="Science Fiction"/>
    <s v="Peter Hyams"/>
    <s v="The Ladd Company"/>
    <s v="United Kingdom"/>
    <s v="English"/>
    <x v="4"/>
    <n v="16000000"/>
    <n v="20000000"/>
    <n v="1"/>
    <x v="1"/>
  </r>
  <r>
    <s v="Outlander"/>
    <d v="2008-07-11T00:00:00"/>
    <n v="115"/>
    <s v="Science Fiction"/>
    <s v="Howard McCain"/>
    <s v="Virtual Studios"/>
    <s v="United States"/>
    <s v="English"/>
    <x v="4"/>
    <n v="47000000"/>
    <n v="7033000"/>
    <n v="0"/>
    <x v="1"/>
  </r>
  <r>
    <s v="Timecop"/>
    <d v="1994-09-16T00:00:00"/>
    <n v="98"/>
    <s v="Science Fiction"/>
    <s v="Peter Hyams"/>
    <s v="Dark Horse Entertainment"/>
    <s v="United States"/>
    <s v="English"/>
    <x v="5"/>
    <n v="27000000"/>
    <n v="101646581"/>
    <n v="0"/>
    <x v="1"/>
  </r>
  <r>
    <s v="Kung Fu Panda 3"/>
    <d v="2016-01-23T00:00:00"/>
    <n v="95"/>
    <s v="Animation"/>
    <s v="Jennifer Yuh Nelson"/>
    <s v="Dreamworks"/>
    <s v="United States"/>
    <s v="English"/>
    <x v="0"/>
    <n v="145000000"/>
    <n v="519900000"/>
    <n v="0"/>
    <x v="1"/>
  </r>
  <r>
    <s v="Universal Soldier"/>
    <d v="1992-07-10T00:00:00"/>
    <n v="102"/>
    <s v="Science Fiction"/>
    <s v="Roland Emmerich"/>
    <s v="Carolco Pictures"/>
    <s v="United States"/>
    <s v="English"/>
    <x v="5"/>
    <n v="23000000"/>
    <n v="36300000"/>
    <n v="0"/>
    <x v="1"/>
  </r>
  <r>
    <s v="Double Impact"/>
    <d v="1991-08-09T00:00:00"/>
    <n v="107"/>
    <s v="Action"/>
    <s v="Sheldon Lettich"/>
    <s v="Columbia Pictures"/>
    <s v="United States"/>
    <s v="English"/>
    <x v="5"/>
    <n v="18000000"/>
    <n v="80500000"/>
    <n v="0"/>
    <x v="1"/>
  </r>
  <r>
    <s v="Death Warrant"/>
    <d v="1990-09-14T00:00:00"/>
    <n v="89"/>
    <s v="Action"/>
    <s v="Deran Sarafian"/>
    <s v="Pathe"/>
    <s v="United States"/>
    <s v="English"/>
    <x v="5"/>
    <n v="6000000"/>
    <n v="46700000"/>
    <n v="0"/>
    <x v="1"/>
  </r>
  <r>
    <s v="Kickboxer"/>
    <d v="1989-09-08T00:00:00"/>
    <n v="103"/>
    <s v="Martial Arts"/>
    <s v="Mark DiSalle"/>
    <s v="Kings Road Entertainment"/>
    <s v="United States"/>
    <s v="English"/>
    <x v="5"/>
    <n v="2700000"/>
    <n v="14700000"/>
    <n v="0"/>
    <x v="1"/>
  </r>
  <r>
    <s v="Cyborg"/>
    <d v="1989-04-07T00:00:00"/>
    <n v="82"/>
    <s v="Science Fiction"/>
    <s v="Albert Pyun"/>
    <s v="The Cannon Group"/>
    <s v="United States"/>
    <s v="English"/>
    <x v="5"/>
    <n v="500000"/>
    <n v="10200000"/>
    <n v="0"/>
    <x v="1"/>
  </r>
  <r>
    <s v="Bloodsport"/>
    <d v="1988-02-26T00:00:00"/>
    <n v="92"/>
    <s v="Martial Arts"/>
    <s v="Newt Arnold"/>
    <s v="The Cannon Group"/>
    <s v="United States"/>
    <s v="English"/>
    <x v="5"/>
    <n v="2300000"/>
    <n v="65000000"/>
    <n v="0"/>
    <x v="1"/>
  </r>
  <r>
    <s v="Brooklyn's Finest"/>
    <d v="2009-01-16T00:00:00"/>
    <n v="132"/>
    <s v="Crime"/>
    <s v="Antoine Fuqua"/>
    <s v="Millennium Films"/>
    <s v="United States"/>
    <s v="English"/>
    <x v="5"/>
    <n v="17000000"/>
    <n v="36400000"/>
    <n v="0"/>
    <x v="1"/>
  </r>
  <r>
    <s v="Full Metal Jacket"/>
    <d v="1987-06-17T00:00:00"/>
    <n v="116"/>
    <s v="War"/>
    <s v="Stanley Kubrick"/>
    <s v="Stanley Kubrick Productions"/>
    <s v="United Kingdom"/>
    <s v="English"/>
    <x v="4"/>
    <n v="30000000"/>
    <n v="46400000"/>
    <n v="1"/>
    <x v="1"/>
  </r>
  <r>
    <s v="Eyes Wide Shut"/>
    <d v="1999-07-16T00:00:00"/>
    <n v="159"/>
    <s v="Drama"/>
    <s v="Stanley Kubrick"/>
    <s v="Stanley Kubrick Productions"/>
    <s v="United Kingdom"/>
    <s v="English"/>
    <x v="5"/>
    <n v="65000000"/>
    <n v="162100000"/>
    <n v="0"/>
    <x v="1"/>
  </r>
  <r>
    <s v="The Shining"/>
    <d v="1980-05-23T00:00:00"/>
    <n v="146"/>
    <s v="Horror"/>
    <s v="Stanley Kubrick"/>
    <s v="Hawk Films"/>
    <s v="United Kingdom"/>
    <s v="English"/>
    <x v="5"/>
    <n v="19000000"/>
    <n v="44400000"/>
    <n v="0"/>
    <x v="1"/>
  </r>
  <r>
    <s v="Dr. Strangelove or: How I Learned to Stop Worrying and Love the Bomb"/>
    <d v="1964-01-29T00:00:00"/>
    <n v="94"/>
    <s v="Comedy"/>
    <s v="Stanley Kubrick"/>
    <s v="Hawk Films"/>
    <s v="United Kingdom"/>
    <s v="English"/>
    <x v="0"/>
    <n v="1800000"/>
    <n v="9400000"/>
    <n v="4"/>
    <x v="1"/>
  </r>
  <r>
    <s v="Paths of Glory"/>
    <d v="1957-12-25T00:00:00"/>
    <n v="88"/>
    <s v="War"/>
    <s v="Stanley Kubrick"/>
    <s v="Bryna Productions"/>
    <s v="United States"/>
    <s v="English"/>
    <x v="0"/>
    <n v="900000"/>
    <m/>
    <n v="0"/>
    <x v="1"/>
  </r>
  <r>
    <s v="The Treasure of the Sierra Madre"/>
    <d v="1948-01-06T00:00:00"/>
    <n v="126"/>
    <s v="Western"/>
    <s v="John Huston"/>
    <s v="Warner Bros. Pictures"/>
    <s v="United States"/>
    <s v="English"/>
    <x v="0"/>
    <n v="3000000"/>
    <n v="4307000"/>
    <n v="4"/>
    <x v="0"/>
  </r>
  <r>
    <s v="Key Largo"/>
    <d v="1948-07-16T00:00:00"/>
    <n v="101"/>
    <s v="Crime"/>
    <s v="John Huston"/>
    <s v="Warner Bros. Pictures"/>
    <s v="United States"/>
    <s v="English"/>
    <x v="0"/>
    <m/>
    <n v="3250000"/>
    <n v="1"/>
    <x v="3"/>
  </r>
  <r>
    <s v="The Unforgiven"/>
    <d v="1960-04-06T00:00:00"/>
    <n v="125"/>
    <s v="Western"/>
    <s v="John Huston"/>
    <s v="United Artists"/>
    <s v="United States"/>
    <s v="English"/>
    <x v="0"/>
    <n v="5000000"/>
    <n v="3200000"/>
    <n v="0"/>
    <x v="1"/>
  </r>
  <r>
    <s v="Unforgiven"/>
    <d v="1992-08-03T00:00:00"/>
    <n v="131"/>
    <s v="Western"/>
    <s v="Clint Eastwood"/>
    <s v="The Malpaso Company"/>
    <s v="United States"/>
    <s v="English"/>
    <x v="4"/>
    <n v="14400000"/>
    <n v="159200000"/>
    <n v="9"/>
    <x v="6"/>
  </r>
  <r>
    <s v="The Big Sleep"/>
    <d v="1946-08-23T00:00:00"/>
    <n v="116"/>
    <s v="Crime"/>
    <s v="Howard Hawks"/>
    <s v="Warner Bros. Pictures"/>
    <s v="United States"/>
    <s v="English"/>
    <x v="0"/>
    <m/>
    <n v="3000000"/>
    <n v="0"/>
    <x v="1"/>
  </r>
  <r>
    <s v="A Fistful of Dynamite"/>
    <d v="1971-10-29T00:00:00"/>
    <n v="157"/>
    <s v="Western"/>
    <s v="Sergio Leone"/>
    <s v="United Artists"/>
    <s v="Italy"/>
    <s v="Italian"/>
    <x v="4"/>
    <m/>
    <m/>
    <n v="0"/>
    <x v="1"/>
  </r>
  <r>
    <s v="To Have and Have Not"/>
    <d v="1944-10-11T00:00:00"/>
    <n v="100"/>
    <s v="Romance"/>
    <s v="Howard Hawks"/>
    <s v="Warner Bros. Pictures"/>
    <s v="United States"/>
    <s v="English"/>
    <x v="0"/>
    <m/>
    <n v="3650000"/>
    <n v="0"/>
    <x v="1"/>
  </r>
  <r>
    <s v="Murder on the Orient Express"/>
    <d v="1974-11-24T00:00:00"/>
    <n v="131"/>
    <s v="Crime"/>
    <s v="Sidney Lumet"/>
    <s v="EMI Films"/>
    <s v="United Kingdom"/>
    <s v="English"/>
    <x v="0"/>
    <n v="2500000"/>
    <n v="30000000"/>
    <n v="6"/>
    <x v="3"/>
  </r>
  <r>
    <s v="The Shootist"/>
    <d v="1976-08-20T00:00:00"/>
    <n v="100"/>
    <s v="Western"/>
    <s v="Don Siegel"/>
    <s v="Dino De Laurentiis Corporation"/>
    <s v="United States"/>
    <s v="English"/>
    <x v="0"/>
    <m/>
    <n v="13406000"/>
    <n v="1"/>
    <x v="1"/>
  </r>
  <r>
    <s v="Flash Gordon"/>
    <d v="1980-12-05T00:00:00"/>
    <n v="114"/>
    <s v="Science Fiction"/>
    <s v="Mike Hodges"/>
    <s v="Dino De Laurentiis Corporation"/>
    <s v="United Kingdom"/>
    <s v="English"/>
    <x v="0"/>
    <n v="20000000"/>
    <n v="27100000"/>
    <n v="0"/>
    <x v="1"/>
  </r>
  <r>
    <s v="Unforgiven"/>
    <d v="2013-09-06T00:00:00"/>
    <n v="135"/>
    <s v="Western"/>
    <s v="Lee Sang-il"/>
    <s v="Nikkatsu"/>
    <s v="Japan"/>
    <s v="Japanese"/>
    <x v="4"/>
    <m/>
    <m/>
    <n v="0"/>
    <x v="1"/>
  </r>
  <r>
    <s v="Hang 'Em High"/>
    <d v="1968-08-03T00:00:00"/>
    <n v="114"/>
    <s v="Western"/>
    <s v="Ted Post"/>
    <s v="The Malpaso Company"/>
    <s v="United States"/>
    <s v="English"/>
    <x v="5"/>
    <n v="1600000"/>
    <n v="6800000"/>
    <n v="0"/>
    <x v="1"/>
  </r>
  <r>
    <s v="Coogan's Bluff"/>
    <d v="1968-10-02T00:00:00"/>
    <n v="93"/>
    <s v="Action"/>
    <s v="Don Siegel"/>
    <s v="The Malpaso Company"/>
    <s v="United States"/>
    <s v="English"/>
    <x v="4"/>
    <n v="1500000"/>
    <n v="3110000"/>
    <n v="0"/>
    <x v="1"/>
  </r>
  <r>
    <s v="Where Eagles Dare"/>
    <d v="1968-12-04T00:00:00"/>
    <n v="155"/>
    <s v="War"/>
    <s v="Brian G. Hutton"/>
    <s v="Metro-Goldwyn-Mayer"/>
    <s v="United Kingdom"/>
    <s v="English"/>
    <x v="0"/>
    <n v="7700000"/>
    <n v="21000000"/>
    <n v="0"/>
    <x v="1"/>
  </r>
  <r>
    <s v="Kelly's Heroes"/>
    <d v="1970-06-23T00:00:00"/>
    <n v="146"/>
    <s v="War"/>
    <s v="Brian G. Hutton"/>
    <s v="Metro-Goldwyn-Mayer"/>
    <s v="United States"/>
    <s v="English"/>
    <x v="0"/>
    <n v="4000000"/>
    <n v="5200000"/>
    <n v="0"/>
    <x v="1"/>
  </r>
  <r>
    <s v="The Outlaw Josey Wales"/>
    <d v="1976-06-30T00:00:00"/>
    <n v="135"/>
    <s v="Western"/>
    <s v="Clint Eastwood"/>
    <s v="The Malpaso Company"/>
    <s v="United States"/>
    <s v="English"/>
    <x v="5"/>
    <n v="3700000"/>
    <n v="31800000"/>
    <n v="1"/>
    <x v="1"/>
  </r>
  <r>
    <s v="Heartbreak Ridge"/>
    <d v="1986-12-05T00:00:00"/>
    <n v="130"/>
    <s v="War"/>
    <s v="Clint Eastwood"/>
    <s v="The Malpaso Company"/>
    <s v="United States"/>
    <s v="English"/>
    <x v="4"/>
    <n v="15000000"/>
    <n v="121700000"/>
    <n v="1"/>
    <x v="1"/>
  </r>
  <r>
    <s v="The Dead Pool"/>
    <d v="1988-07-13T00:00:00"/>
    <n v="91"/>
    <s v="Thriller"/>
    <s v="Buddy Van Horn"/>
    <s v="The Malpaso Company"/>
    <s v="United States"/>
    <s v="English"/>
    <x v="5"/>
    <n v="31000000"/>
    <n v="37903000"/>
    <n v="0"/>
    <x v="1"/>
  </r>
  <r>
    <s v="Space Cowboys"/>
    <d v="2000-08-01T00:00:00"/>
    <n v="130"/>
    <s v="Thriller"/>
    <s v="Clint Eastwood"/>
    <s v="The Malpaso Company"/>
    <s v="United States"/>
    <s v="English"/>
    <x v="0"/>
    <n v="60000000"/>
    <n v="128900000"/>
    <n v="1"/>
    <x v="1"/>
  </r>
  <r>
    <s v="Gran Torino"/>
    <d v="2008-12-12T00:00:00"/>
    <n v="116"/>
    <s v="Drama"/>
    <s v="Clint Eastwood"/>
    <s v="The Malpaso Company"/>
    <s v="United States"/>
    <s v="English"/>
    <x v="4"/>
    <n v="33000000"/>
    <n v="270000000"/>
    <n v="0"/>
    <x v="1"/>
  </r>
  <r>
    <s v="Invictus"/>
    <d v="2009-12-11T00:00:00"/>
    <n v="133"/>
    <s v="Sport"/>
    <s v="Clint Eastwood"/>
    <s v="The Malpaso Company"/>
    <s v="United States"/>
    <s v="English"/>
    <x v="1"/>
    <n v="60000000"/>
    <n v="122200000"/>
    <n v="0"/>
    <x v="1"/>
  </r>
  <r>
    <s v="American Sniper"/>
    <d v="2014-11-11T00:00:00"/>
    <n v="132"/>
    <s v="Biography"/>
    <s v="Clint Eastwood"/>
    <s v="Village Roadshow Pictures"/>
    <s v="United States"/>
    <s v="English"/>
    <x v="4"/>
    <n v="58800000"/>
    <n v="547400000"/>
    <n v="6"/>
    <x v="3"/>
  </r>
  <r>
    <s v="Sully"/>
    <d v="2016-09-02T00:00:00"/>
    <n v="96"/>
    <s v="Biography"/>
    <s v="Clint Eastwood"/>
    <s v="Village Roadshow Pictures"/>
    <s v="United States"/>
    <s v="English"/>
    <x v="1"/>
    <n v="60000000"/>
    <n v="200700000"/>
    <n v="0"/>
    <x v="1"/>
  </r>
  <r>
    <s v="J. Edgar"/>
    <d v="2011-11-03T00:00:00"/>
    <n v="137"/>
    <s v="Biography"/>
    <s v="Clint Eastwood"/>
    <s v="Imagine Entertainment"/>
    <s v="United States"/>
    <s v="English"/>
    <x v="4"/>
    <n v="35000000"/>
    <n v="84600000"/>
    <n v="0"/>
    <x v="1"/>
  </r>
  <r>
    <s v="Changeling"/>
    <d v="2008-10-24T00:00:00"/>
    <n v="141"/>
    <s v="Biography"/>
    <s v="Clint Eastwood"/>
    <s v="Imagine Entertainment"/>
    <s v="United States"/>
    <s v="English"/>
    <x v="4"/>
    <n v="55000000"/>
    <n v="113000000"/>
    <n v="3"/>
    <x v="1"/>
  </r>
  <r>
    <s v="Blade: Trinity"/>
    <d v="2004-12-08T00:00:00"/>
    <n v="113"/>
    <s v="Action"/>
    <s v="David S. Goyer"/>
    <s v="Marvel Entertainment"/>
    <s v="United States"/>
    <s v="English"/>
    <x v="4"/>
    <n v="65000000"/>
    <n v="128900000"/>
    <n v="0"/>
    <x v="1"/>
  </r>
  <r>
    <s v="U.S. Marshals"/>
    <d v="1998-03-06T00:00:00"/>
    <n v="131"/>
    <s v="Thriller"/>
    <s v="Stuart Baird"/>
    <s v="Kopelson Entertainment"/>
    <s v="United States"/>
    <s v="English"/>
    <x v="4"/>
    <n v="45000000"/>
    <n v="102400000"/>
    <n v="0"/>
    <x v="1"/>
  </r>
  <r>
    <s v="Drop Zone"/>
    <d v="1994-12-09T00:00:00"/>
    <n v="101"/>
    <s v="Action"/>
    <s v="John Badham"/>
    <s v="Paramount Pictures"/>
    <s v="United States"/>
    <s v="English"/>
    <x v="4"/>
    <n v="45000000"/>
    <n v="28735000"/>
    <n v="0"/>
    <x v="1"/>
  </r>
  <r>
    <s v="Demolition Man"/>
    <d v="1993-10-08T00:00:00"/>
    <n v="115"/>
    <s v="Action"/>
    <s v="Marco Brambilla"/>
    <s v="Silver Pictures"/>
    <s v="United States"/>
    <s v="English"/>
    <x v="4"/>
    <n v="57000000"/>
    <n v="159100000"/>
    <n v="0"/>
    <x v="1"/>
  </r>
  <r>
    <s v="Passenger 57"/>
    <d v="1992-11-06T00:00:00"/>
    <n v="84"/>
    <s v="Action"/>
    <s v="Kevin Hooks"/>
    <s v="Warner Bros. Pictures"/>
    <s v="United States"/>
    <s v="English"/>
    <x v="4"/>
    <n v="15000000"/>
    <n v="44065000"/>
    <n v="0"/>
    <x v="1"/>
  </r>
  <r>
    <s v="The Princess Bride"/>
    <d v="1987-09-25T00:00:00"/>
    <n v="98"/>
    <s v="Fantasy"/>
    <s v="Rob Reiner"/>
    <s v="Act III Communications"/>
    <s v="United States"/>
    <s v="English"/>
    <x v="0"/>
    <n v="16000000"/>
    <n v="30900000"/>
    <n v="1"/>
    <x v="1"/>
  </r>
  <r>
    <s v="The Long Riders"/>
    <d v="1980-05-16T00:00:00"/>
    <n v="99"/>
    <s v="Western"/>
    <s v="Walter Hill"/>
    <s v="United Artists"/>
    <s v="United States"/>
    <s v="English"/>
    <x v="5"/>
    <n v="8000000"/>
    <n v="15795000"/>
    <n v="0"/>
    <x v="1"/>
  </r>
  <r>
    <s v="The Wild Bunch"/>
    <d v="1969-06-18T00:00:00"/>
    <n v="143"/>
    <s v="Western"/>
    <s v="Sam Peckinpah"/>
    <s v="Seven Arts Productions"/>
    <s v="United States"/>
    <s v="English"/>
    <x v="5"/>
    <n v="6000000"/>
    <n v="11138000"/>
    <n v="2"/>
    <x v="1"/>
  </r>
  <r>
    <s v="American History X"/>
    <d v="1998-10-30T00:00:00"/>
    <n v="119"/>
    <s v="Drama"/>
    <s v="Tony Kaye"/>
    <s v="New Line Cinema"/>
    <s v="United States"/>
    <s v="English"/>
    <x v="5"/>
    <n v="20000000"/>
    <n v="23900000"/>
    <n v="1"/>
    <x v="1"/>
  </r>
  <r>
    <s v="Convoy"/>
    <d v="1978-06-28T00:00:00"/>
    <n v="112"/>
    <s v="Action"/>
    <s v="Sam Peckinpah"/>
    <s v="EMI Films"/>
    <s v="United States"/>
    <s v="English"/>
    <x v="4"/>
    <n v="12000000"/>
    <n v="45000000"/>
    <n v="0"/>
    <x v="1"/>
  </r>
  <r>
    <s v="Cross of Iron"/>
    <d v="1977-01-28T00:00:00"/>
    <n v="133"/>
    <s v="War"/>
    <s v="Sam Peckinpah"/>
    <s v="EMI Films"/>
    <s v="United Kingdom"/>
    <s v="English"/>
    <x v="5"/>
    <n v="6000000"/>
    <m/>
    <n v="0"/>
    <x v="1"/>
  </r>
  <r>
    <s v="The Getaway"/>
    <d v="1972-12-13T00:00:00"/>
    <n v="122"/>
    <s v="Crime"/>
    <s v="Sam Peckinpah"/>
    <s v="First Artists"/>
    <s v="United States"/>
    <s v="English"/>
    <x v="5"/>
    <n v="3350000"/>
    <n v="36734000"/>
    <n v="0"/>
    <x v="1"/>
  </r>
  <r>
    <s v="Straw Dogs"/>
    <d v="1971-12-29T00:00:00"/>
    <n v="117"/>
    <s v="Thriller"/>
    <s v="Sam Peckinpah"/>
    <s v="ABC Pictures"/>
    <s v="United States"/>
    <s v="English"/>
    <x v="5"/>
    <n v="2200000"/>
    <n v="8000000"/>
    <n v="1"/>
    <x v="1"/>
  </r>
  <r>
    <s v="Judgment at Nuremberg"/>
    <d v="1961-12-19T00:00:00"/>
    <n v="179"/>
    <s v="Drama"/>
    <s v="Stanley Kramer"/>
    <s v="United Artists"/>
    <s v="United States"/>
    <s v="English"/>
    <x v="0"/>
    <n v="3000000"/>
    <n v="10000000"/>
    <n v="11"/>
    <x v="4"/>
  </r>
  <r>
    <s v="The Great Escape"/>
    <d v="1963-06-20T00:00:00"/>
    <n v="172"/>
    <s v="War"/>
    <s v="John Sturges"/>
    <s v="The Mirisch Production Company"/>
    <s v="United States"/>
    <s v="English"/>
    <x v="0"/>
    <n v="3800000"/>
    <n v="11744000"/>
    <n v="1"/>
    <x v="1"/>
  </r>
  <r>
    <s v="Zulu"/>
    <d v="1964-01-22T00:00:00"/>
    <n v="139"/>
    <s v="History"/>
    <s v="Cy Endfield"/>
    <s v="Paramount Pictures"/>
    <s v="United Kingdom"/>
    <s v="English"/>
    <x v="0"/>
    <n v="3500000"/>
    <n v="8000000"/>
    <n v="0"/>
    <x v="1"/>
  </r>
  <r>
    <s v="Lucky Number Slevin"/>
    <d v="2006-02-24T00:00:00"/>
    <n v="110"/>
    <s v="Crime"/>
    <s v="Paul McGuigan"/>
    <s v="Metro-Goldwyn-Mayer"/>
    <s v="Germany"/>
    <s v="English"/>
    <x v="5"/>
    <n v="27000000"/>
    <n v="56300000"/>
    <n v="0"/>
    <x v="1"/>
  </r>
  <r>
    <s v="Star Trek Beyond"/>
    <d v="2016-07-07T00:00:00"/>
    <n v="122"/>
    <s v="Science Fiction"/>
    <s v="Justin Lin"/>
    <s v="Bad Robot Productions"/>
    <s v="United States"/>
    <s v="English"/>
    <x v="1"/>
    <n v="185000000"/>
    <n v="343500000"/>
    <n v="0"/>
    <x v="1"/>
  </r>
  <r>
    <s v="Star Trek Into Darkness"/>
    <d v="2013-04-23T00:00:00"/>
    <n v="133"/>
    <s v="Science Fiction"/>
    <s v="J. J. Abrams"/>
    <s v="Bad Robot Productions"/>
    <s v="United States"/>
    <s v="English"/>
    <x v="2"/>
    <n v="185000000"/>
    <n v="467400000"/>
    <n v="1"/>
    <x v="1"/>
  </r>
  <r>
    <s v="Star Trek"/>
    <d v="2009-04-07T00:00:00"/>
    <n v="127"/>
    <s v="Science Fiction"/>
    <s v="J. J. Abrams"/>
    <s v="Bad Robot Productions"/>
    <s v="United States"/>
    <s v="English"/>
    <x v="2"/>
    <n v="150000000"/>
    <n v="385700000"/>
    <n v="4"/>
    <x v="3"/>
  </r>
  <r>
    <s v="RoboCop"/>
    <d v="1987-07-17T00:00:00"/>
    <n v="101"/>
    <s v="Science Fiction"/>
    <s v="Paul Verhoeven"/>
    <s v="Orion Pictures"/>
    <s v="United States"/>
    <s v="English"/>
    <x v="5"/>
    <n v="13000000"/>
    <n v="53400000"/>
    <n v="2"/>
    <x v="1"/>
  </r>
  <r>
    <s v="RoboCop"/>
    <d v="2014-02-12T00:00:00"/>
    <n v="118"/>
    <s v="Science Fiction"/>
    <s v="Jose Padilha"/>
    <s v="Metro-Goldwyn-Mayer"/>
    <s v="United States"/>
    <s v="English"/>
    <x v="1"/>
    <n v="100000000"/>
    <n v="242700000"/>
    <n v="0"/>
    <x v="1"/>
  </r>
  <r>
    <s v="Clerks"/>
    <d v="1994-10-19T00:00:00"/>
    <n v="92"/>
    <s v="Comedy"/>
    <s v="Kevin Smith"/>
    <s v="View Askew Productions"/>
    <s v="United States"/>
    <s v="English"/>
    <x v="5"/>
    <n v="230000"/>
    <n v="3200000"/>
    <n v="0"/>
    <x v="1"/>
  </r>
  <r>
    <s v="Mallrats"/>
    <d v="1995-10-20T00:00:00"/>
    <n v="94"/>
    <s v="Comedy"/>
    <s v="Kevin Smith"/>
    <s v="View Askew Productions"/>
    <s v="United States"/>
    <s v="English"/>
    <x v="5"/>
    <n v="6100000"/>
    <n v="22100000"/>
    <n v="0"/>
    <x v="1"/>
  </r>
  <r>
    <s v="Chasing Amy"/>
    <d v="1997-04-04T00:00:00"/>
    <n v="113"/>
    <s v="Romantic Comedy"/>
    <s v="Kevin Smith"/>
    <s v="View Askew Productions"/>
    <s v="United States"/>
    <s v="English"/>
    <x v="5"/>
    <n v="250000"/>
    <n v="12000000"/>
    <n v="0"/>
    <x v="1"/>
  </r>
  <r>
    <s v="Dogma"/>
    <d v="1999-05-21T00:00:00"/>
    <n v="128"/>
    <s v="Comedy"/>
    <s v="Kevin Smith"/>
    <s v="View Askew Productions"/>
    <s v="United States"/>
    <s v="English"/>
    <x v="4"/>
    <n v="10000000"/>
    <n v="31400000"/>
    <n v="0"/>
    <x v="1"/>
  </r>
  <r>
    <s v="Bronson"/>
    <d v="2008-10-17T00:00:00"/>
    <n v="92"/>
    <s v="Crime"/>
    <s v="Nicolas Winding Refn"/>
    <s v="Vertigo Films"/>
    <s v="United Kingdom"/>
    <s v="English"/>
    <x v="5"/>
    <n v="230000"/>
    <n v="2300000"/>
    <n v="0"/>
    <x v="1"/>
  </r>
  <r>
    <s v="Drive"/>
    <d v="2011-05-20T00:00:00"/>
    <n v="100"/>
    <s v="Crime"/>
    <s v="Nicolas Winding Refn"/>
    <s v="FilmDistrict"/>
    <s v="United States"/>
    <s v="English"/>
    <x v="5"/>
    <n v="1500000"/>
    <n v="78100000"/>
    <n v="1"/>
    <x v="1"/>
  </r>
  <r>
    <s v="Only God Forgives"/>
    <d v="2013-05-22T00:00:00"/>
    <n v="90"/>
    <s v="Thriller"/>
    <s v="Nicolas Winding Refn"/>
    <s v="Gaumont"/>
    <s v="Denmark"/>
    <s v="English"/>
    <x v="5"/>
    <n v="4800000"/>
    <n v="10300000"/>
    <n v="0"/>
    <x v="1"/>
  </r>
  <r>
    <s v="Taxi Driver"/>
    <d v="1976-02-08T00:00:00"/>
    <n v="113"/>
    <s v="Drama"/>
    <s v="Martin Scorsese"/>
    <s v="Columbia Pictures"/>
    <s v="United States"/>
    <s v="English"/>
    <x v="5"/>
    <n v="1300000"/>
    <n v="28300000"/>
    <n v="4"/>
    <x v="1"/>
  </r>
  <r>
    <s v="Mean Streets"/>
    <d v="1973-10-02T00:00:00"/>
    <n v="112"/>
    <s v="Crime"/>
    <s v="Martin Scorsese"/>
    <s v="Warner Bros. Pictures"/>
    <s v="United States"/>
    <s v="English"/>
    <x v="5"/>
    <n v="500000"/>
    <n v="3000000"/>
    <n v="0"/>
    <x v="1"/>
  </r>
  <r>
    <s v="Cape Fear"/>
    <d v="1962-04-12T00:00:00"/>
    <n v="105"/>
    <s v="Thriller"/>
    <s v="J. Lee Thompson"/>
    <s v="Universal Pictures"/>
    <s v="United States"/>
    <s v="English"/>
    <x v="4"/>
    <m/>
    <m/>
    <n v="0"/>
    <x v="1"/>
  </r>
  <r>
    <s v="New York, New York"/>
    <d v="1977-06-21T00:00:00"/>
    <n v="163"/>
    <s v="Musical"/>
    <s v="Martin Scorsese"/>
    <s v="United Artists"/>
    <s v="United States"/>
    <s v="English"/>
    <x v="0"/>
    <n v="14000000"/>
    <n v="13800000"/>
    <n v="0"/>
    <x v="1"/>
  </r>
  <r>
    <s v="The King of Comedy"/>
    <d v="1982-12-18T00:00:00"/>
    <n v="109"/>
    <s v="Comedy"/>
    <s v="Martin Scorsese"/>
    <s v="Embassy International"/>
    <s v="United States"/>
    <s v="English"/>
    <x v="0"/>
    <n v="19000000"/>
    <n v="2500000"/>
    <n v="0"/>
    <x v="1"/>
  </r>
  <r>
    <s v="The Color of Money"/>
    <d v="1986-10-17T00:00:00"/>
    <n v="120"/>
    <s v="Drama"/>
    <s v="Martin Scorsese"/>
    <s v="Touchstone Pictures"/>
    <s v="United States"/>
    <s v="English"/>
    <x v="4"/>
    <n v="13800000"/>
    <n v="52200000"/>
    <n v="4"/>
    <x v="3"/>
  </r>
  <r>
    <s v="The Last Temptation of Christ"/>
    <d v="1988-08-12T00:00:00"/>
    <n v="162"/>
    <s v="Drama"/>
    <s v="Martin Scorsese"/>
    <s v="Universal Pictures"/>
    <s v="United States"/>
    <s v="English"/>
    <x v="5"/>
    <n v="7000000"/>
    <n v="8900000"/>
    <n v="1"/>
    <x v="1"/>
  </r>
  <r>
    <s v="The Age of Innocence"/>
    <d v="1993-09-17T00:00:00"/>
    <n v="139"/>
    <s v="Romance"/>
    <s v="Martin Scorsese"/>
    <s v="Columbia Pictures"/>
    <s v="United States"/>
    <s v="English"/>
    <x v="3"/>
    <n v="34000000"/>
    <n v="32300000"/>
    <n v="5"/>
    <x v="3"/>
  </r>
  <r>
    <s v="Silence"/>
    <d v="2016-11-29T00:00:00"/>
    <n v="159"/>
    <s v="Drama"/>
    <s v="Martin Scorsese"/>
    <s v="Paramount Pictures"/>
    <s v="United States"/>
    <s v="English"/>
    <x v="4"/>
    <n v="50000000"/>
    <m/>
    <n v="0"/>
    <x v="1"/>
  </r>
  <r>
    <s v="The Wolf of Wall Street"/>
    <d v="2013-12-17T00:00:00"/>
    <n v="179"/>
    <s v="Biography"/>
    <s v="Martin Scorsese"/>
    <s v="Paramount Pictures"/>
    <s v="United States"/>
    <s v="English"/>
    <x v="5"/>
    <n v="155000000"/>
    <n v="392000000"/>
    <n v="5"/>
    <x v="1"/>
  </r>
  <r>
    <s v="Hugo"/>
    <d v="2011-10-10T00:00:00"/>
    <n v="126"/>
    <s v="Adventure"/>
    <s v="Martin Scorsese"/>
    <s v="Paramount Pictures"/>
    <s v="United Kingdom"/>
    <s v="English"/>
    <x v="3"/>
    <n v="170000000"/>
    <n v="185800000"/>
    <n v="11"/>
    <x v="5"/>
  </r>
  <r>
    <s v="Shutter Island"/>
    <d v="2010-02-19T00:00:00"/>
    <n v="138"/>
    <s v="Thriller"/>
    <s v="Martin Scorsese"/>
    <s v="Paramount Pictures"/>
    <s v="United States"/>
    <s v="English"/>
    <x v="4"/>
    <n v="80000000"/>
    <n v="294800000"/>
    <n v="0"/>
    <x v="1"/>
  </r>
  <r>
    <s v="Zoolander"/>
    <d v="2001-09-28T00:00:00"/>
    <n v="89"/>
    <s v="Comedy"/>
    <s v="Ben Stiller"/>
    <s v="Village Roadshow Pictures"/>
    <s v="United States"/>
    <s v="English"/>
    <x v="2"/>
    <n v="28000000"/>
    <n v="60800000"/>
    <n v="0"/>
    <x v="1"/>
  </r>
  <r>
    <s v="Labyrinth"/>
    <d v="1986-06-27T00:00:00"/>
    <n v="101"/>
    <s v="Fantasy"/>
    <s v="Jim Henson"/>
    <s v="Henson Associates"/>
    <s v="United Kingdom"/>
    <s v="English"/>
    <x v="3"/>
    <n v="25000000"/>
    <n v="12900000"/>
    <n v="0"/>
    <x v="1"/>
  </r>
  <r>
    <s v="Willow"/>
    <d v="1988-05-20T00:00:00"/>
    <n v="126"/>
    <s v="Fantasy"/>
    <s v="Ron Howard"/>
    <s v="Lucasfilm"/>
    <s v="United States"/>
    <s v="English"/>
    <x v="0"/>
    <n v="35000000"/>
    <n v="57300000"/>
    <n v="2"/>
    <x v="1"/>
  </r>
  <r>
    <s v="Mad Max"/>
    <d v="1979-04-12T00:00:00"/>
    <n v="93"/>
    <s v="Action"/>
    <s v="George Miller"/>
    <s v="Kennedy Miller"/>
    <s v="Australia"/>
    <s v="English"/>
    <x v="5"/>
    <n v="400000"/>
    <n v="100000000"/>
    <n v="0"/>
    <x v="1"/>
  </r>
  <r>
    <s v="Mad Max 2"/>
    <d v="1981-12-24T00:00:00"/>
    <n v="96"/>
    <s v="Action"/>
    <s v="George Miller"/>
    <s v="Kennedy Miller"/>
    <s v="Australia"/>
    <s v="English"/>
    <x v="5"/>
    <n v="4500000"/>
    <n v="23700000"/>
    <n v="0"/>
    <x v="1"/>
  </r>
  <r>
    <s v="Mad Max Beyond Thunderdome"/>
    <d v="1985-07-10T00:00:00"/>
    <n v="107"/>
    <s v="Action"/>
    <s v="George Miller"/>
    <s v="Kennedy Miller"/>
    <s v="Australia"/>
    <s v="English"/>
    <x v="4"/>
    <n v="10000000"/>
    <n v="36200000"/>
    <n v="0"/>
    <x v="1"/>
  </r>
  <r>
    <s v="Mad Max: Fury Road"/>
    <d v="2015-05-07T00:00:00"/>
    <n v="120"/>
    <s v="Action"/>
    <s v="George Miller"/>
    <s v="Kennedy Miller"/>
    <s v="Australia"/>
    <s v="English"/>
    <x v="4"/>
    <n v="150000000"/>
    <n v="378400000"/>
    <n v="10"/>
    <x v="7"/>
  </r>
  <r>
    <s v="Happy Feet Two"/>
    <d v="2011-11-18T00:00:00"/>
    <n v="100"/>
    <s v="Animation"/>
    <s v="George Miller"/>
    <s v="Village Roadshow Pictures"/>
    <s v="United States"/>
    <s v="English"/>
    <x v="3"/>
    <n v="135000000"/>
    <n v="150400000"/>
    <n v="0"/>
    <x v="1"/>
  </r>
  <r>
    <s v="Zoolander 2"/>
    <d v="2016-02-04T00:00:00"/>
    <n v="102"/>
    <s v="Comedy"/>
    <s v="Ben Stiller"/>
    <s v="Paramount Pictures"/>
    <s v="United States"/>
    <s v="English"/>
    <x v="1"/>
    <n v="50000000"/>
    <n v="56000000"/>
    <n v="0"/>
    <x v="1"/>
  </r>
  <r>
    <s v="Dune"/>
    <d v="1984-12-14T00:00:00"/>
    <n v="136"/>
    <s v="Science Fiction"/>
    <s v="David Lynch"/>
    <s v="Dino De Laurentiis Corporation"/>
    <s v="United States"/>
    <s v="English"/>
    <x v="0"/>
    <n v="40000000"/>
    <n v="30900000"/>
    <n v="1"/>
    <x v="1"/>
  </r>
  <r>
    <s v="Gods of Egypt"/>
    <d v="2016-02-25T00:00:00"/>
    <n v="127"/>
    <s v="Fantasy"/>
    <s v="Alex Proyas"/>
    <s v="Summit Entertainment"/>
    <s v="United States"/>
    <s v="English"/>
    <x v="1"/>
    <m/>
    <m/>
    <n v="0"/>
    <x v="1"/>
  </r>
  <r>
    <s v="The Nice Guys"/>
    <d v="2016-05-15T00:00:00"/>
    <n v="116"/>
    <s v="Comedy"/>
    <s v="Shane Black"/>
    <s v="Silver Pictures"/>
    <s v="United States"/>
    <s v="English"/>
    <x v="4"/>
    <n v="50000000"/>
    <n v="57300000"/>
    <n v="0"/>
    <x v="1"/>
  </r>
  <r>
    <s v="Kiss Kiss Bang Bang"/>
    <d v="2005-05-14T00:00:00"/>
    <n v="103"/>
    <s v="Comedy"/>
    <s v="Shane Black"/>
    <s v="Silver Pictures"/>
    <s v="United States"/>
    <s v="English"/>
    <x v="4"/>
    <n v="15000000"/>
    <n v="15800000"/>
    <n v="0"/>
    <x v="1"/>
  </r>
  <r>
    <s v="Independence Day: Resurgence"/>
    <d v="2016-06-20T00:00:00"/>
    <n v="120"/>
    <s v="Science Fiction"/>
    <s v="Roland Emmerich"/>
    <s v="Centropolis Entertainment"/>
    <s v="United States"/>
    <s v="English"/>
    <x v="1"/>
    <n v="165000000"/>
    <n v="389700000"/>
    <n v="0"/>
    <x v="1"/>
  </r>
  <r>
    <s v="Ghostbusters"/>
    <d v="2016-07-09T00:00:00"/>
    <n v="116"/>
    <s v="Comedy"/>
    <s v="Paul Feig"/>
    <s v="Village Roadshow Pictures"/>
    <s v="United States"/>
    <s v="English"/>
    <x v="1"/>
    <n v="144000000"/>
    <n v="229100000"/>
    <n v="0"/>
    <x v="1"/>
  </r>
  <r>
    <s v="Jason Bourne"/>
    <d v="2016-07-11T00:00:00"/>
    <n v="123"/>
    <s v="Thriller"/>
    <s v="Paul Greengrass"/>
    <s v="The Kennedy Marshall Company"/>
    <s v="United States"/>
    <s v="English"/>
    <x v="1"/>
    <n v="120000000"/>
    <n v="415200000"/>
    <n v="0"/>
    <x v="1"/>
  </r>
  <r>
    <s v="Sausage Party"/>
    <d v="2016-03-14T00:00:00"/>
    <n v="88"/>
    <s v="Animation"/>
    <s v="Conrad Vernon"/>
    <s v="Columbia Pictures"/>
    <s v="United States"/>
    <s v="English"/>
    <x v="4"/>
    <n v="19000000"/>
    <n v="140200000"/>
    <n v="0"/>
    <x v="1"/>
  </r>
  <r>
    <s v="Scott Pilgrim vs. the World"/>
    <d v="2010-07-27T00:00:00"/>
    <n v="112"/>
    <s v="Comedy"/>
    <s v="Edgar Wright"/>
    <s v="Big Talk Productions"/>
    <s v="United Kingdom"/>
    <s v="English"/>
    <x v="1"/>
    <n v="90000000"/>
    <n v="47700000"/>
    <n v="0"/>
    <x v="1"/>
  </r>
  <r>
    <s v="Death Proof"/>
    <d v="2007-04-06T00:00:00"/>
    <n v="114"/>
    <s v="Thriller"/>
    <s v="Quentin Tarantino"/>
    <s v="Troublemaker Studios"/>
    <s v="United States"/>
    <s v="English"/>
    <x v="5"/>
    <m/>
    <n v="30700000"/>
    <n v="0"/>
    <x v="1"/>
  </r>
  <r>
    <s v="Jackie Brown"/>
    <d v="1997-12-25T00:00:00"/>
    <n v="154"/>
    <s v="Crime"/>
    <s v="Quentin Tarantino"/>
    <s v="A Band Apart"/>
    <s v="United States"/>
    <s v="English"/>
    <x v="4"/>
    <n v="12000000"/>
    <n v="74700000"/>
    <n v="1"/>
    <x v="1"/>
  </r>
  <r>
    <s v="Inglourious Basterds"/>
    <d v="2009-05-20T00:00:00"/>
    <n v="153"/>
    <s v="War"/>
    <s v="Quentin Tarantino"/>
    <s v="A Band Apart"/>
    <s v="United States"/>
    <s v="English"/>
    <x v="5"/>
    <n v="70000000"/>
    <n v="321500000"/>
    <n v="8"/>
    <x v="3"/>
  </r>
  <r>
    <s v="Django Unchained"/>
    <d v="2012-12-11T00:00:00"/>
    <n v="165"/>
    <s v="Western"/>
    <s v="Quentin Tarantino"/>
    <s v="Columbia Pictures"/>
    <s v="United States"/>
    <s v="English"/>
    <x v="5"/>
    <n v="100000000"/>
    <n v="425400000"/>
    <n v="5"/>
    <x v="4"/>
  </r>
  <r>
    <s v="The Hateful Eight"/>
    <d v="2015-12-07T00:00:00"/>
    <n v="168"/>
    <s v="Western"/>
    <s v="Quentin Tarantino"/>
    <s v="Double Feature Films"/>
    <s v="United States"/>
    <s v="English"/>
    <x v="5"/>
    <n v="54000000"/>
    <n v="155800000"/>
    <n v="3"/>
    <x v="3"/>
  </r>
  <r>
    <s v="Bill &amp; Ted's Excellent Adventure"/>
    <d v="1989-02-17T00:00:00"/>
    <n v="89"/>
    <s v="Adventure"/>
    <s v="Stephen Herek"/>
    <s v="Interscope Communications"/>
    <s v="United States"/>
    <s v="English"/>
    <x v="0"/>
    <n v="10000000"/>
    <n v="40500000"/>
    <n v="0"/>
    <x v="1"/>
  </r>
  <r>
    <s v="Bill &amp; Ted's Bogus Journey"/>
    <d v="1991-07-19T00:00:00"/>
    <n v="93"/>
    <s v="Adventure"/>
    <s v="Peter Hewitt"/>
    <s v="Interscope Communications"/>
    <s v="United States"/>
    <s v="English"/>
    <x v="0"/>
    <n v="20000000"/>
    <n v="38000000"/>
    <n v="0"/>
    <x v="1"/>
  </r>
  <r>
    <s v="The Magnificent Seven"/>
    <d v="1960-10-23T00:00:00"/>
    <n v="128"/>
    <s v="Western"/>
    <s v="John Sturges"/>
    <s v="The Mirisch Production Company"/>
    <s v="United States"/>
    <s v="English"/>
    <x v="3"/>
    <n v="2000000"/>
    <n v="2250000"/>
    <n v="1"/>
    <x v="1"/>
  </r>
  <r>
    <s v="The Magnificent Seven"/>
    <d v="2016-09-08T00:00:00"/>
    <n v="133"/>
    <s v="Western"/>
    <s v="Antoine Fuqua"/>
    <s v="Village Roadshow Pictures"/>
    <s v="United States"/>
    <s v="English"/>
    <x v="1"/>
    <n v="107600000"/>
    <n v="161000000"/>
    <n v="0"/>
    <x v="1"/>
  </r>
  <r>
    <s v="The Replacement Killers"/>
    <d v="1998-02-06T00:00:00"/>
    <n v="87"/>
    <s v="Thriller"/>
    <s v="Antoine Fuqua"/>
    <s v="Columbia Pictures"/>
    <s v="United States"/>
    <s v="English"/>
    <x v="5"/>
    <n v="30000000"/>
    <n v="19200000"/>
    <n v="0"/>
    <x v="1"/>
  </r>
  <r>
    <s v="Training Day"/>
    <d v="2001-10-05T00:00:00"/>
    <n v="122"/>
    <s v="Crime"/>
    <s v="Antoine Fuqua"/>
    <s v="Village Roadshow Pictures"/>
    <s v="United States"/>
    <s v="English"/>
    <x v="5"/>
    <n v="45000000"/>
    <n v="104900000"/>
    <n v="2"/>
    <x v="3"/>
  </r>
  <r>
    <s v="Tears of the Sun"/>
    <d v="2003-03-07T00:00:00"/>
    <n v="121"/>
    <s v="War"/>
    <s v="Antoine Fuqua"/>
    <s v="Revolution Studios"/>
    <s v="United States"/>
    <s v="English"/>
    <x v="4"/>
    <n v="75000000"/>
    <n v="86500000"/>
    <n v="0"/>
    <x v="1"/>
  </r>
  <r>
    <s v="King Arthur"/>
    <d v="2004-07-07T00:00:00"/>
    <n v="142"/>
    <s v="Adventure"/>
    <s v="Antoine Fuqua"/>
    <s v="Touchstone Pictures"/>
    <s v="United States"/>
    <s v="English"/>
    <x v="1"/>
    <n v="120000000"/>
    <n v="203600000"/>
    <n v="0"/>
    <x v="1"/>
  </r>
  <r>
    <s v="Shooter"/>
    <d v="2007-03-23T00:00:00"/>
    <n v="125"/>
    <s v="Action"/>
    <s v="Antoine Fuqua"/>
    <s v="di Bonaventura Pictures"/>
    <s v="United States"/>
    <s v="English"/>
    <x v="4"/>
    <n v="61000000"/>
    <n v="95700000"/>
    <n v="0"/>
    <x v="1"/>
  </r>
  <r>
    <s v="Olympus Has Fallen"/>
    <d v="2013-03-20T00:00:00"/>
    <n v="119"/>
    <s v="Action"/>
    <s v="Antoine Fuqua"/>
    <s v="Millennium Films"/>
    <s v="United States"/>
    <s v="English"/>
    <x v="4"/>
    <n v="70000000"/>
    <n v="161000000"/>
    <n v="0"/>
    <x v="1"/>
  </r>
  <r>
    <s v="The Equalizer"/>
    <d v="2014-09-07T00:00:00"/>
    <n v="132"/>
    <s v="Thriller"/>
    <s v="Antoine Fuqua"/>
    <s v="Village Roadshow Pictures"/>
    <s v="United States"/>
    <s v="English"/>
    <x v="4"/>
    <n v="55000000"/>
    <n v="192300000"/>
    <n v="0"/>
    <x v="1"/>
  </r>
  <r>
    <s v="Southpaw"/>
    <d v="2015-06-15T00:00:00"/>
    <n v="123"/>
    <s v="Drama"/>
    <s v="Antoine Fuqua"/>
    <s v="Fuqua Films"/>
    <s v="United States"/>
    <s v="English"/>
    <x v="4"/>
    <n v="30000000"/>
    <n v="92000000"/>
    <n v="0"/>
    <x v="1"/>
  </r>
  <r>
    <s v="Miss Peregrine's Home for Peculiar Children"/>
    <d v="2016-09-25T00:00:00"/>
    <n v="127"/>
    <s v="Fantasy"/>
    <s v="Tim Burton"/>
    <s v="Tim Burton Productions"/>
    <s v="United States"/>
    <s v="English"/>
    <x v="1"/>
    <n v="110000000"/>
    <n v="271900000"/>
    <n v="0"/>
    <x v="1"/>
  </r>
  <r>
    <s v="Mars Attacks!"/>
    <d v="1996-12-13T00:00:00"/>
    <n v="106"/>
    <s v="Science Fiction"/>
    <s v="Tim Burton"/>
    <s v="Tim Burton Productions"/>
    <s v="United States"/>
    <s v="English"/>
    <x v="2"/>
    <n v="70000000"/>
    <n v="101400000"/>
    <n v="0"/>
    <x v="1"/>
  </r>
  <r>
    <s v="Planet of the Apes"/>
    <d v="2001-07-27T00:00:00"/>
    <n v="120"/>
    <s v="Science Fiction"/>
    <s v="Tim Burton"/>
    <s v="The Zanuck Company"/>
    <s v="United States"/>
    <s v="English"/>
    <x v="2"/>
    <n v="100000000"/>
    <n v="362200000"/>
    <n v="0"/>
    <x v="1"/>
  </r>
  <r>
    <s v="Big Fish"/>
    <d v="2003-12-10T00:00:00"/>
    <n v="125"/>
    <s v="Fantasy"/>
    <s v="Tim Burton"/>
    <s v="The Zanuck Company"/>
    <s v="United States"/>
    <s v="English"/>
    <x v="0"/>
    <n v="70000000"/>
    <n v="122900000"/>
    <n v="1"/>
    <x v="1"/>
  </r>
  <r>
    <s v="Dark Shadows"/>
    <d v="2012-05-11T00:00:00"/>
    <n v="113"/>
    <s v="Comedy"/>
    <s v="Tim Burton"/>
    <s v="Village Roadshow Pictures"/>
    <s v="United States"/>
    <s v="English"/>
    <x v="1"/>
    <n v="150000000"/>
    <n v="245500000"/>
    <n v="0"/>
    <x v="1"/>
  </r>
  <r>
    <s v="Watchmen"/>
    <d v="2009-02-23T00:00:00"/>
    <n v="163"/>
    <s v="Action"/>
    <s v="Zack Snyder"/>
    <s v="Legendary Pictures"/>
    <s v="United States"/>
    <s v="English"/>
    <x v="5"/>
    <n v="130000000"/>
    <n v="185300000"/>
    <n v="0"/>
    <x v="1"/>
  </r>
  <r>
    <s v="Man of Steel"/>
    <d v="2013-06-10T00:00:00"/>
    <n v="143"/>
    <s v="Action"/>
    <s v="Zack Snyder"/>
    <s v="Legendary Pictures"/>
    <s v="United States"/>
    <s v="English"/>
    <x v="1"/>
    <n v="225000000"/>
    <n v="668000000"/>
    <n v="0"/>
    <x v="1"/>
  </r>
  <r>
    <s v="Sucker Punch"/>
    <d v="2011-03-25T00:00:00"/>
    <n v="109"/>
    <s v="Action"/>
    <s v="Zack Snyder"/>
    <s v="Legendary Pictures"/>
    <s v="United States"/>
    <s v="English"/>
    <x v="1"/>
    <n v="82000000"/>
    <n v="89800000"/>
    <n v="0"/>
    <x v="1"/>
  </r>
  <r>
    <s v="Dawn of the Dead"/>
    <d v="2004-03-19T00:00:00"/>
    <n v="100"/>
    <s v="Horror"/>
    <s v="Zack Snyder"/>
    <s v="Strike Entertainment"/>
    <s v="United States"/>
    <s v="English"/>
    <x v="5"/>
    <n v="26000000"/>
    <n v="102400000"/>
    <n v="0"/>
    <x v="1"/>
  </r>
  <r>
    <s v="Jack Reacher: Never Go Back"/>
    <d v="2016-10-16T00:00:00"/>
    <n v="118"/>
    <s v="Thriller"/>
    <s v="Edward Zwick"/>
    <s v="Paramount Pictures"/>
    <s v="United States"/>
    <s v="English"/>
    <x v="1"/>
    <n v="60000000"/>
    <n v="156200000"/>
    <n v="0"/>
    <x v="1"/>
  </r>
  <r>
    <s v="Jack Reacher"/>
    <d v="2012-12-21T00:00:00"/>
    <n v="130"/>
    <s v="Thriller"/>
    <s v="Christopher McQuarrie"/>
    <s v="Paramount Pictures"/>
    <s v="United States"/>
    <s v="English"/>
    <x v="4"/>
    <n v="60000000"/>
    <n v="218300000"/>
    <n v="0"/>
    <x v="1"/>
  </r>
  <r>
    <s v="The Way of the Gun"/>
    <d v="2000-09-08T00:00:00"/>
    <n v="119"/>
    <s v="Action"/>
    <s v="Christopher McQuarrie"/>
    <s v="Artisan Entertainment"/>
    <s v="United States"/>
    <s v="English"/>
    <x v="5"/>
    <n v="8500000"/>
    <n v="13069000"/>
    <n v="0"/>
    <x v="1"/>
  </r>
  <r>
    <s v="Fantastic Beasts and Where to Find Them"/>
    <d v="2016-11-10T00:00:00"/>
    <n v="133"/>
    <s v="Fantasy"/>
    <s v="David Yates"/>
    <s v="Heyday Films"/>
    <s v="United Kingdom"/>
    <s v="English"/>
    <x v="1"/>
    <n v="180000000"/>
    <n v="615800000"/>
    <n v="0"/>
    <x v="1"/>
  </r>
  <r>
    <s v="Moana"/>
    <d v="2016-11-14T00:00:00"/>
    <n v="107"/>
    <s v="Animation"/>
    <s v="Ron Clements"/>
    <s v="Walt Disney Pictures"/>
    <s v="United States"/>
    <s v="English"/>
    <x v="0"/>
    <n v="150000000"/>
    <n v="190100000"/>
    <n v="0"/>
    <x v="1"/>
  </r>
  <r>
    <s v="Bad Santa"/>
    <d v="2003-11-26T00:00:00"/>
    <n v="91"/>
    <s v="Comedy"/>
    <s v="Terry Zwigoff"/>
    <s v="Dimension Films"/>
    <s v="United States"/>
    <s v="English"/>
    <x v="4"/>
    <n v="23000000"/>
    <n v="76500000"/>
    <n v="0"/>
    <x v="1"/>
  </r>
  <r>
    <s v="Bad Santa 2"/>
    <d v="2016-11-15T00:00:00"/>
    <n v="92"/>
    <s v="Comedy"/>
    <s v="Mark Waters"/>
    <s v="Miramax Films"/>
    <s v="United States"/>
    <s v="English"/>
    <x v="4"/>
    <n v="26000000"/>
    <n v="22800000"/>
    <n v="0"/>
    <x v="1"/>
  </r>
  <r>
    <s v="Rogue One: A Star Wars Story"/>
    <d v="2016-12-10T00:00:00"/>
    <n v="133"/>
    <s v="Science Fiction"/>
    <s v="Gareth Edwards"/>
    <s v="Lucasfilm"/>
    <s v="United States"/>
    <s v="English"/>
    <x v="1"/>
    <n v="200000000"/>
    <n v="388100000"/>
    <n v="0"/>
    <x v="1"/>
  </r>
  <r>
    <s v="Passengers"/>
    <d v="2016-12-21T00:00:00"/>
    <n v="116"/>
    <s v="Science Fiction"/>
    <s v="Morten Tyldum"/>
    <s v="Village Roadshow Pictures"/>
    <s v="United States"/>
    <s v="English"/>
    <x v="1"/>
    <n v="110000000"/>
    <m/>
    <n v="0"/>
    <x v="1"/>
  </r>
  <r>
    <s v="The Imitation Game"/>
    <d v="2014-08-29T00:00:00"/>
    <n v="114"/>
    <s v="Biography"/>
    <s v="Morten Tyldum"/>
    <s v="Black Bear Pictures"/>
    <s v="United States"/>
    <s v="English"/>
    <x v="1"/>
    <n v="14000000"/>
    <n v="233600000"/>
    <n v="8"/>
    <x v="3"/>
  </r>
  <r>
    <s v="Ex Machina"/>
    <d v="2015-01-21T00:00:00"/>
    <n v="108"/>
    <s v="Science Fiction"/>
    <s v="Alex Garland"/>
    <s v="FilmFour Productions"/>
    <s v="United Kingdom"/>
    <s v="English"/>
    <x v="4"/>
    <n v="15000000"/>
    <n v="36900000"/>
    <n v="2"/>
    <x v="3"/>
  </r>
  <r>
    <s v="Anna Karenina"/>
    <d v="2012-09-07T00:00:00"/>
    <n v="130"/>
    <s v="Romance"/>
    <s v="Joe Wright"/>
    <s v="StudioCanal"/>
    <s v="United Kingdom"/>
    <s v="English"/>
    <x v="1"/>
    <n v="31000000"/>
    <n v="69000000"/>
    <n v="4"/>
    <x v="3"/>
  </r>
  <r>
    <s v="Anna Karenina"/>
    <d v="1997-04-04T00:00:00"/>
    <n v="108"/>
    <s v="Romance"/>
    <s v="Bernard Rose"/>
    <s v="Icon Productions"/>
    <s v="United States"/>
    <s v="English"/>
    <x v="4"/>
    <m/>
    <n v="2200000"/>
    <n v="0"/>
    <x v="1"/>
  </r>
  <r>
    <s v="Godzilla"/>
    <d v="2014-05-08T00:00:00"/>
    <n v="123"/>
    <s v="Action"/>
    <s v="Gareth Edwards"/>
    <s v="Legendary Pictures"/>
    <s v="United States"/>
    <s v="English"/>
    <x v="1"/>
    <n v="160000000"/>
    <n v="529100000"/>
    <n v="0"/>
    <x v="1"/>
  </r>
  <r>
    <s v="Chocolat"/>
    <d v="2000-12-15T00:00:00"/>
    <n v="121"/>
    <s v="Romance"/>
    <s v="Lasse Hallstrom"/>
    <s v="Miramax Films"/>
    <s v="United Kingdom"/>
    <s v="English"/>
    <x v="2"/>
    <n v="25000000"/>
    <n v="152699000"/>
    <n v="5"/>
    <x v="1"/>
  </r>
  <r>
    <s v="The English Patient"/>
    <d v="1996-11-15T00:00:00"/>
    <n v="162"/>
    <s v="Romance"/>
    <s v="Anthony Minghella"/>
    <s v="Miramax Films"/>
    <s v="United Kingdom"/>
    <s v="English"/>
    <x v="4"/>
    <n v="27000000"/>
    <n v="232000000"/>
    <n v="12"/>
    <x v="11"/>
  </r>
  <r>
    <s v="Near Dark"/>
    <d v="1987-10-02T00:00:00"/>
    <n v="95"/>
    <s v="Horror"/>
    <s v="Kathryn Bigelow"/>
    <s v="Dino De Laurentiis Corporation"/>
    <s v="United States"/>
    <s v="English"/>
    <x v="5"/>
    <n v="5000000"/>
    <n v="3400000"/>
    <n v="0"/>
    <x v="1"/>
  </r>
  <r>
    <s v="Blue Steel"/>
    <d v="1990-03-16T00:00:00"/>
    <n v="101"/>
    <s v="Action"/>
    <s v="Kathryn Bigelow"/>
    <s v="Metro-Goldwyn-Mayer"/>
    <s v="United States"/>
    <s v="English"/>
    <x v="5"/>
    <m/>
    <n v="8200000"/>
    <n v="0"/>
    <x v="1"/>
  </r>
  <r>
    <s v="Point Break"/>
    <d v="1991-07-12T00:00:00"/>
    <n v="122"/>
    <s v="Action"/>
    <s v="Kathryn Bigelow"/>
    <s v="20th Century Fox"/>
    <s v="United States"/>
    <s v="English"/>
    <x v="5"/>
    <n v="24000000"/>
    <n v="83500000"/>
    <n v="0"/>
    <x v="1"/>
  </r>
  <r>
    <s v="Point Break"/>
    <d v="2015-12-04T00:00:00"/>
    <n v="114"/>
    <s v="Action"/>
    <s v="Ericson Core"/>
    <s v="Summit Entertainment"/>
    <s v="United States"/>
    <s v="English"/>
    <x v="1"/>
    <n v="105000000"/>
    <n v="133700000"/>
    <n v="0"/>
    <x v="1"/>
  </r>
  <r>
    <s v="Invincible"/>
    <d v="2006-08-25T00:00:00"/>
    <n v="104"/>
    <s v="Sport"/>
    <s v="Ericson Core"/>
    <s v="Walt Disney Pictures"/>
    <s v="United States"/>
    <s v="English"/>
    <x v="0"/>
    <n v="30000000"/>
    <n v="58500000"/>
    <n v="0"/>
    <x v="1"/>
  </r>
  <r>
    <s v="Strange Days"/>
    <d v="1995-10-13T00:00:00"/>
    <n v="145"/>
    <s v="Science Fiction"/>
    <s v="Kathryn Bigelow"/>
    <s v="Lightstorm Entertainment"/>
    <s v="United States"/>
    <s v="English"/>
    <x v="5"/>
    <n v="42000000"/>
    <n v="8000000"/>
    <n v="0"/>
    <x v="1"/>
  </r>
  <r>
    <s v="K-19: The Widowmaker"/>
    <d v="2002-07-19T00:00:00"/>
    <n v="138"/>
    <s v="Thriller"/>
    <s v="Kathryn Bigelow"/>
    <s v="Intermedia"/>
    <s v="United States"/>
    <s v="English"/>
    <x v="1"/>
    <n v="100000000"/>
    <n v="65700000"/>
    <n v="0"/>
    <x v="1"/>
  </r>
  <r>
    <s v="The Hurt Locker"/>
    <d v="2008-09-04T00:00:00"/>
    <n v="131"/>
    <s v="War"/>
    <s v="Kathryn Bigelow"/>
    <s v="Summit Entertainment"/>
    <s v="United States"/>
    <s v="English"/>
    <x v="4"/>
    <n v="15000000"/>
    <n v="49200000"/>
    <n v="9"/>
    <x v="7"/>
  </r>
  <r>
    <s v="Zero Dark Thirty"/>
    <d v="2012-12-19T00:00:00"/>
    <n v="157"/>
    <s v="Thriller"/>
    <s v="Kathryn Bigelow"/>
    <s v="Columbia Pictures"/>
    <s v="United States"/>
    <s v="English"/>
    <x v="4"/>
    <n v="40000000"/>
    <n v="132800000"/>
    <n v="5"/>
    <x v="3"/>
  </r>
  <r>
    <s v="Lock, Stock and Two Smoking Barrels"/>
    <d v="1998-08-28T00:00:00"/>
    <n v="106"/>
    <s v="Crime"/>
    <s v="Guy Ritchie"/>
    <s v="Handmade Films"/>
    <s v="United Kingdom"/>
    <s v="English"/>
    <x v="5"/>
    <n v="1350000"/>
    <n v="28100000"/>
    <n v="0"/>
    <x v="1"/>
  </r>
  <r>
    <s v="Snatch"/>
    <d v="2000-08-23T00:00:00"/>
    <n v="102"/>
    <s v="Crime"/>
    <s v="Guy Ritchie"/>
    <s v="Columbia Pictures"/>
    <s v="United Kingdom"/>
    <s v="English"/>
    <x v="5"/>
    <n v="10000000"/>
    <n v="83600000"/>
    <n v="0"/>
    <x v="1"/>
  </r>
  <r>
    <s v="Revolver"/>
    <d v="2005-09-11T00:00:00"/>
    <n v="110"/>
    <s v="Crime"/>
    <s v="Guy Ritchie"/>
    <s v="EuropaCorp"/>
    <s v="United Kingdom"/>
    <s v="English"/>
    <x v="4"/>
    <m/>
    <n v="6735000"/>
    <n v="0"/>
    <x v="1"/>
  </r>
  <r>
    <s v="RocknRolla"/>
    <d v="2008-09-04T00:00:00"/>
    <n v="114"/>
    <s v="Crime"/>
    <s v="Guy Ritchie"/>
    <s v="Warner Bros. Pictures"/>
    <s v="United Kingdom"/>
    <s v="English"/>
    <x v="4"/>
    <n v="13000000"/>
    <n v="25739000"/>
    <n v="0"/>
    <x v="1"/>
  </r>
  <r>
    <s v="Sherlock Holmes: A Game of Shadows"/>
    <d v="2011-12-16T00:00:00"/>
    <n v="129"/>
    <s v="Action"/>
    <s v="Guy Ritchie"/>
    <s v="Village Roadshow Pictures"/>
    <s v="United Kingdom"/>
    <s v="English"/>
    <x v="1"/>
    <n v="125000000"/>
    <n v="545400000"/>
    <n v="0"/>
    <x v="1"/>
  </r>
  <r>
    <s v="The Man from U.N.C.L.E."/>
    <d v="2015-08-02T00:00:00"/>
    <n v="116"/>
    <s v="Action"/>
    <s v="Guy Ritchie"/>
    <s v="Davis Entertainment"/>
    <s v="United States"/>
    <s v="English"/>
    <x v="1"/>
    <n v="75000000"/>
    <n v="109800000"/>
    <n v="0"/>
    <x v="1"/>
  </r>
  <r>
    <s v="Prometheus"/>
    <d v="2012-05-30T00:00:00"/>
    <n v="124"/>
    <s v="Science Fiction"/>
    <s v="Ridley Scott"/>
    <s v="Scott Free Productions"/>
    <s v="United States"/>
    <s v="English"/>
    <x v="4"/>
    <n v="130000000"/>
    <n v="403400000"/>
    <n v="1"/>
    <x v="1"/>
  </r>
  <r>
    <s v="Legend"/>
    <d v="1985-12-13T00:00:00"/>
    <n v="125"/>
    <s v="Fantasy"/>
    <s v="Ridley Scott"/>
    <s v="Embassy International"/>
    <s v="United States"/>
    <s v="English"/>
    <x v="0"/>
    <n v="24500000"/>
    <n v="15500000"/>
    <n v="1"/>
    <x v="1"/>
  </r>
  <r>
    <s v="Black Rain"/>
    <d v="1989-09-22T00:00:00"/>
    <n v="125"/>
    <s v="Thriller"/>
    <s v="Ridley Scott"/>
    <s v="Paramount Pictures"/>
    <s v="United States"/>
    <s v="English"/>
    <x v="5"/>
    <n v="30000000"/>
    <n v="134200000"/>
    <n v="2"/>
    <x v="1"/>
  </r>
  <r>
    <s v="Thelma &amp; Louise"/>
    <d v="1991-05-24T00:00:00"/>
    <n v="129"/>
    <s v="Adventure"/>
    <s v="Ridley Scott"/>
    <s v="Pathe"/>
    <s v="United States"/>
    <s v="English"/>
    <x v="4"/>
    <n v="16500000"/>
    <n v="45400000"/>
    <n v="6"/>
    <x v="3"/>
  </r>
  <r>
    <s v="1492: Conquest of Paradise"/>
    <d v="1992-10-09T00:00:00"/>
    <n v="142"/>
    <s v="Adventure"/>
    <s v="Ridley Scott"/>
    <s v="Paramount Pictures"/>
    <s v="United States"/>
    <s v="English"/>
    <x v="4"/>
    <n v="47000000"/>
    <n v="7200000"/>
    <n v="0"/>
    <x v="1"/>
  </r>
  <r>
    <s v="G.I. Jane"/>
    <d v="1997-08-22T00:00:00"/>
    <n v="124"/>
    <s v="War"/>
    <s v="Ridley Scott"/>
    <s v="Scott Free Productions"/>
    <s v="United States"/>
    <s v="English"/>
    <x v="4"/>
    <n v="50000000"/>
    <n v="97100000"/>
    <n v="0"/>
    <x v="1"/>
  </r>
  <r>
    <s v="Matchstick Men"/>
    <d v="2003-09-12T00:00:00"/>
    <n v="116"/>
    <s v="Crime"/>
    <s v="Ridley Scott"/>
    <s v="Scott Free Productions"/>
    <s v="United States"/>
    <s v="English"/>
    <x v="1"/>
    <n v="62000000"/>
    <n v="65600000"/>
    <n v="0"/>
    <x v="1"/>
  </r>
  <r>
    <s v="Body of Lies"/>
    <d v="2008-10-10T00:00:00"/>
    <n v="128"/>
    <s v="Action"/>
    <s v="Ridley Scott"/>
    <s v="Scott Free Productions"/>
    <s v="United States"/>
    <s v="English"/>
    <x v="4"/>
    <n v="70000000"/>
    <n v="115100000"/>
    <n v="0"/>
    <x v="1"/>
  </r>
  <r>
    <s v="Robin Hood"/>
    <d v="2010-05-12T00:00:00"/>
    <n v="140"/>
    <s v="Adventure"/>
    <s v="Ridley Scott"/>
    <s v="Scott Free Productions"/>
    <s v="United States"/>
    <s v="English"/>
    <x v="1"/>
    <n v="200000000"/>
    <n v="321700000"/>
    <n v="0"/>
    <x v="1"/>
  </r>
  <r>
    <s v="The Counsellor"/>
    <d v="2013-10-03T00:00:00"/>
    <n v="118"/>
    <s v="Thriller"/>
    <s v="Ridley Scott"/>
    <s v="Scott Free Productions"/>
    <s v="United Kingdom"/>
    <s v="English"/>
    <x v="5"/>
    <n v="25000000"/>
    <n v="71000000"/>
    <n v="0"/>
    <x v="1"/>
  </r>
  <r>
    <s v="Exodus: Gods and Kings"/>
    <d v="2014-12-12T00:00:00"/>
    <n v="150"/>
    <s v="Adventure"/>
    <s v="Ridley Scott"/>
    <s v="Scott Free Productions"/>
    <s v="United States"/>
    <s v="English"/>
    <x v="1"/>
    <n v="145000000"/>
    <n v="268200000"/>
    <n v="0"/>
    <x v="1"/>
  </r>
  <r>
    <s v="Twilight"/>
    <d v="2008-11-17T00:00:00"/>
    <n v="121"/>
    <s v="Awful"/>
    <s v="Catherine Hardwicke"/>
    <s v="Temple Hill Entertainment"/>
    <s v="United States"/>
    <s v="English"/>
    <x v="1"/>
    <n v="37000000"/>
    <n v="393616000"/>
    <n v="0"/>
    <x v="1"/>
  </r>
  <r>
    <s v="The Girl with the Dragon Tattoo"/>
    <d v="2009-02-27T00:00:00"/>
    <n v="153"/>
    <s v="Thriller"/>
    <s v="Niels Arden Oplev"/>
    <s v="Yellow Bird"/>
    <s v="Sweden"/>
    <s v="Swedish"/>
    <x v="5"/>
    <n v="13000000"/>
    <n v="104395000"/>
    <n v="0"/>
    <x v="1"/>
  </r>
  <r>
    <s v="Dead Man Down"/>
    <d v="2013-03-08T00:00:00"/>
    <n v="117"/>
    <s v="Crime"/>
    <s v="Niels Arden Oplev"/>
    <s v="Original Film"/>
    <s v="United States"/>
    <s v="English"/>
    <x v="4"/>
    <n v="30000000"/>
    <n v="18100000"/>
    <n v="0"/>
    <x v="1"/>
  </r>
  <r>
    <s v="The Girl Who Played with Fire"/>
    <d v="2009-09-18T00:00:00"/>
    <n v="129"/>
    <s v="Thriller"/>
    <s v="Daniel Alfredson"/>
    <s v="Yellow Bird"/>
    <s v="Sweden"/>
    <s v="Swedish"/>
    <x v="4"/>
    <m/>
    <n v="67126000"/>
    <n v="0"/>
    <x v="1"/>
  </r>
  <r>
    <s v="The Girl Who Kicked the Hornets' Nest"/>
    <d v="2009-11-27T00:00:00"/>
    <n v="147"/>
    <s v="Thriller"/>
    <s v="Daniel Alfredson"/>
    <s v="Yellow Bird"/>
    <s v="Sweden"/>
    <s v="Swedish"/>
    <x v="4"/>
    <n v="5300000"/>
    <n v="43500000"/>
    <n v="0"/>
    <x v="1"/>
  </r>
  <r>
    <s v="The Girl with the Dragon Tattoo"/>
    <d v="2011-12-12T00:00:00"/>
    <n v="158"/>
    <s v="Thriller"/>
    <s v="David Fincher"/>
    <s v="Scott Rudin Productions"/>
    <s v="United States"/>
    <s v="English"/>
    <x v="5"/>
    <n v="90000000"/>
    <n v="232600000"/>
    <n v="5"/>
    <x v="3"/>
  </r>
  <r>
    <s v="John Wick"/>
    <d v="2014-10-13T00:00:00"/>
    <n v="101"/>
    <s v="Action"/>
    <s v="Chad Stahelski"/>
    <s v="Summit Entertainment"/>
    <s v="United States"/>
    <s v="English"/>
    <x v="4"/>
    <n v="20000000"/>
    <n v="86000000"/>
    <n v="0"/>
    <x v="1"/>
  </r>
  <r>
    <s v="The Seventh Seal"/>
    <d v="1957-02-16T00:00:00"/>
    <n v="96"/>
    <s v="Drama"/>
    <s v="Ingmar Bergman"/>
    <s v="Svensk Filmindustri"/>
    <s v="Sweden"/>
    <s v="Swedish"/>
    <x v="0"/>
    <n v="150000"/>
    <m/>
    <n v="0"/>
    <x v="1"/>
  </r>
  <r>
    <s v="The Revenant"/>
    <d v="2015-12-16T00:00:00"/>
    <n v="156"/>
    <s v="Adventure"/>
    <s v="Alejandro G. Inarritu"/>
    <s v="Regency Enterprises"/>
    <s v="United States"/>
    <s v="English"/>
    <x v="4"/>
    <n v="135000000"/>
    <n v="533000000"/>
    <n v="12"/>
    <x v="0"/>
  </r>
  <r>
    <s v="Birdman"/>
    <d v="2014-08-27T00:00:00"/>
    <n v="119"/>
    <s v="Comedy"/>
    <s v="Alejandro G. Inarritu"/>
    <s v="Regency Enterprises"/>
    <s v="United States"/>
    <s v="English"/>
    <x v="4"/>
    <n v="18000000"/>
    <n v="103200000"/>
    <n v="9"/>
    <x v="6"/>
  </r>
  <r>
    <s v="21 Grams"/>
    <d v="2003-12-26T00:00:00"/>
    <n v="124"/>
    <s v="Drama"/>
    <s v="Alejandro G. Inarritu"/>
    <s v="This Is That"/>
    <s v="United States"/>
    <s v="English"/>
    <x v="4"/>
    <n v="20000000"/>
    <n v="60400000"/>
    <n v="2"/>
    <x v="1"/>
  </r>
  <r>
    <s v="Ted"/>
    <d v="2012-06-29T00:00:00"/>
    <n v="106"/>
    <s v="Comedy"/>
    <s v="Seth MacFarlane"/>
    <s v="Universal Pictures"/>
    <s v="United States"/>
    <s v="English"/>
    <x v="4"/>
    <n v="51000000"/>
    <n v="549400000"/>
    <n v="1"/>
    <x v="1"/>
  </r>
  <r>
    <s v="Ted 2"/>
    <d v="2015-06-24T00:00:00"/>
    <n v="115"/>
    <s v="Comedy"/>
    <s v="Seth MacFarlane"/>
    <s v="Universal Pictures"/>
    <s v="United States"/>
    <s v="English"/>
    <x v="4"/>
    <n v="68000000"/>
    <n v="216700000"/>
    <n v="0"/>
    <x v="1"/>
  </r>
  <r>
    <s v="A Million Ways to Die in the West"/>
    <d v="2014-05-30T00:00:00"/>
    <n v="116"/>
    <s v="Comedy"/>
    <s v="Seth MacFarlane"/>
    <s v="Universal Pictures"/>
    <s v="United States"/>
    <s v="English"/>
    <x v="4"/>
    <n v="40000000"/>
    <n v="87200000"/>
    <n v="0"/>
    <x v="1"/>
  </r>
  <r>
    <s v="Hansel &amp; Gretel: Witch Hunters"/>
    <d v="2013-01-17T00:00:00"/>
    <n v="88"/>
    <s v="Action"/>
    <s v="Tommy Wirkola"/>
    <s v="Paramount Pictures"/>
    <s v="United States"/>
    <s v="English"/>
    <x v="4"/>
    <n v="50000000"/>
    <n v="226300000"/>
    <n v="0"/>
    <x v="1"/>
  </r>
  <r>
    <s v="There Will Be Blood"/>
    <d v="2007-09-27T00:00:00"/>
    <n v="158"/>
    <s v="Drama"/>
    <s v="Paul Thomas Anderson"/>
    <s v="Miramax Films"/>
    <s v="United States"/>
    <s v="English"/>
    <x v="4"/>
    <n v="25000000"/>
    <n v="76200000"/>
    <n v="8"/>
    <x v="4"/>
  </r>
  <r>
    <s v="Punch-Drunk Love"/>
    <d v="2002-05-19T00:00:00"/>
    <n v="95"/>
    <s v="Romance"/>
    <s v="Paul Thomas Anderson"/>
    <s v="New Line Cinema"/>
    <s v="United States"/>
    <s v="English"/>
    <x v="4"/>
    <n v="25000000"/>
    <n v="24700000"/>
    <n v="0"/>
    <x v="1"/>
  </r>
  <r>
    <s v="The Master"/>
    <d v="2012-09-01T00:00:00"/>
    <n v="137"/>
    <s v="Drama"/>
    <s v="Paul Thomas Anderson"/>
    <s v="The Weinstein Company"/>
    <s v="United States"/>
    <s v="English"/>
    <x v="4"/>
    <n v="32000000"/>
    <n v="28300000"/>
    <n v="3"/>
    <x v="1"/>
  </r>
  <r>
    <s v="Inherent Vice"/>
    <d v="2014-10-04T00:00:00"/>
    <n v="149"/>
    <s v="Crime"/>
    <s v="Paul Thomas Anderson"/>
    <s v="Warner Bros. Pictures"/>
    <s v="United States"/>
    <s v="English"/>
    <x v="4"/>
    <n v="20000000"/>
    <n v="14700000"/>
    <n v="2"/>
    <x v="1"/>
  </r>
  <r>
    <s v="Boogie Nights"/>
    <d v="1997-10-10T00:00:00"/>
    <n v="155"/>
    <s v="Drama"/>
    <s v="Paul Thomas Anderson"/>
    <s v="New Line Cinema"/>
    <s v="United States"/>
    <s v="English"/>
    <x v="5"/>
    <n v="15000000"/>
    <n v="43100000"/>
    <n v="3"/>
    <x v="1"/>
  </r>
  <r>
    <s v="Innerspace"/>
    <d v="1987-07-01T00:00:00"/>
    <n v="120"/>
    <s v="Science Fiction"/>
    <s v="Joe Dante"/>
    <s v="Amblin Entertainment"/>
    <s v="United States"/>
    <s v="English"/>
    <x v="0"/>
    <m/>
    <n v="25900000"/>
    <n v="1"/>
    <x v="3"/>
  </r>
  <r>
    <s v="Gremlins 2: The New Batch"/>
    <d v="1990-06-15T00:00:00"/>
    <n v="106"/>
    <s v="Comedy"/>
    <s v="Joe Dante"/>
    <s v="Amblin Entertainment"/>
    <s v="United States"/>
    <s v="English"/>
    <x v="2"/>
    <n v="50000000"/>
    <n v="41500000"/>
    <n v="0"/>
    <x v="1"/>
  </r>
  <r>
    <s v="The Punisher"/>
    <d v="2004-04-16T00:00:00"/>
    <n v="123"/>
    <s v="Action"/>
    <s v="Jonathan Hensleigh"/>
    <s v="Marvel Entertainment"/>
    <s v="United States"/>
    <s v="English"/>
    <x v="5"/>
    <n v="33000000"/>
    <n v="54700000"/>
    <n v="0"/>
    <x v="1"/>
  </r>
  <r>
    <s v="The Theory of Everything"/>
    <d v="2014-09-07T00:00:00"/>
    <n v="123"/>
    <s v="Biography"/>
    <s v="James Marsh"/>
    <s v="Universal Pictures"/>
    <s v="United Kingdom"/>
    <s v="English"/>
    <x v="1"/>
    <n v="15000000"/>
    <n v="123700000"/>
    <n v="5"/>
    <x v="3"/>
  </r>
  <r>
    <s v="Looper"/>
    <d v="2012-09-06T00:00:00"/>
    <n v="118"/>
    <s v="Science Fiction"/>
    <s v="Rian Johnson"/>
    <s v="TriStar Pictures"/>
    <s v="United States"/>
    <s v="English"/>
    <x v="4"/>
    <n v="30000000"/>
    <n v="176500000"/>
    <n v="0"/>
    <x v="1"/>
  </r>
  <r>
    <s v="12 Years a Slave"/>
    <d v="2013-08-30T00:00:00"/>
    <n v="134"/>
    <s v="Biography"/>
    <s v="Steve McQueen"/>
    <s v="Summit Entertainment"/>
    <s v="United States"/>
    <s v="English"/>
    <x v="4"/>
    <n v="22000000"/>
    <n v="187700000"/>
    <n v="9"/>
    <x v="0"/>
  </r>
  <r>
    <s v="Prisoners"/>
    <d v="2013-08-30T00:00:00"/>
    <n v="153"/>
    <s v="Thriller"/>
    <s v="Denis Villeneuve"/>
    <s v="Warner Bros. Pictures"/>
    <s v="United States"/>
    <s v="English"/>
    <x v="4"/>
    <n v="46000000"/>
    <n v="122100000"/>
    <n v="1"/>
    <x v="1"/>
  </r>
  <r>
    <s v="Cowboys &amp; Aliens"/>
    <d v="2011-07-29T00:00:00"/>
    <n v="118"/>
    <s v="Science Fiction"/>
    <s v="Jon Favreau"/>
    <s v="Dreamworks"/>
    <s v="United States"/>
    <s v="English"/>
    <x v="1"/>
    <n v="163000000"/>
    <n v="174800000"/>
    <n v="0"/>
    <x v="1"/>
  </r>
  <r>
    <s v="Knight and Day"/>
    <d v="2010-06-16T00:00:00"/>
    <n v="110"/>
    <s v="Action"/>
    <s v="James Mangold"/>
    <s v="Regency Enterprises"/>
    <s v="United States"/>
    <s v="English"/>
    <x v="1"/>
    <n v="125000000"/>
    <n v="261900000"/>
    <n v="0"/>
    <x v="1"/>
  </r>
  <r>
    <s v="Man on Wire"/>
    <d v="2008-01-22T00:00:00"/>
    <n v="94"/>
    <s v="Documentary"/>
    <s v="James Marsh"/>
    <s v="BBC Films"/>
    <s v="United Kingdom"/>
    <s v="English"/>
    <x v="2"/>
    <n v="1900000"/>
    <n v="5300000"/>
    <n v="1"/>
    <x v="3"/>
  </r>
  <r>
    <s v="The Danish Girl"/>
    <d v="2015-09-05T00:00:00"/>
    <n v="119"/>
    <s v="Biography"/>
    <s v="Tom Hooper"/>
    <s v="UK Film Council"/>
    <s v="United Kingdom"/>
    <s v="English"/>
    <x v="4"/>
    <n v="15000000"/>
    <n v="64200000"/>
    <n v="4"/>
    <x v="3"/>
  </r>
  <r>
    <s v="Jupiter Ascending"/>
    <d v="2015-01-27T00:00:00"/>
    <n v="127"/>
    <s v="Science Fiction"/>
    <s v="Lana (Larry) Wachowski"/>
    <s v="Village Roadshow Pictures"/>
    <s v="United States"/>
    <s v="English"/>
    <x v="1"/>
    <n v="176000000"/>
    <n v="184000000"/>
    <n v="0"/>
    <x v="1"/>
  </r>
  <r>
    <s v="Black Death"/>
    <d v="2010-06-11T00:00:00"/>
    <n v="101"/>
    <s v="Adventure"/>
    <s v="Christopher Smith"/>
    <s v="Egoli Tossell Film"/>
    <s v="Germany"/>
    <s v="English"/>
    <x v="4"/>
    <m/>
    <n v="272445"/>
    <n v="0"/>
    <x v="1"/>
  </r>
  <r>
    <s v="The Other Boleyn Girl"/>
    <d v="2008-02-15T00:00:00"/>
    <n v="115"/>
    <s v="Drama"/>
    <s v="Justin Chadwick"/>
    <s v="BBC Films"/>
    <s v="United Kingdom"/>
    <s v="English"/>
    <x v="1"/>
    <n v="35000000"/>
    <n v="77700000"/>
    <n v="0"/>
    <x v="1"/>
  </r>
  <r>
    <s v="Mandela: Long Walk to Freedom"/>
    <d v="2013-09-07T00:00:00"/>
    <n v="146"/>
    <s v="Biography"/>
    <s v="Justin Chadwick"/>
    <s v="Pathe"/>
    <s v="United Kingdom"/>
    <s v="English"/>
    <x v="1"/>
    <n v="35000000"/>
    <n v="27300000"/>
    <n v="1"/>
    <x v="1"/>
  </r>
  <r>
    <s v="Les Misérables"/>
    <d v="2012-12-05T00:00:00"/>
    <n v="158"/>
    <s v="Musical"/>
    <s v="Tom Hooper"/>
    <s v="UK Film Council"/>
    <s v="United Kingdom"/>
    <s v="English"/>
    <x v="1"/>
    <n v="61000000"/>
    <n v="441800000"/>
    <n v="8"/>
    <x v="0"/>
  </r>
  <r>
    <s v="The King's Speech"/>
    <d v="2010-09-06T00:00:00"/>
    <n v="119"/>
    <s v="Biography"/>
    <s v="Tom Hooper"/>
    <s v="UK Film Council"/>
    <s v="United Kingdom"/>
    <s v="English"/>
    <x v="1"/>
    <n v="15000000"/>
    <n v="414200000"/>
    <n v="12"/>
    <x v="6"/>
  </r>
  <r>
    <s v="Sicario"/>
    <d v="2015-05-19T00:00:00"/>
    <n v="121"/>
    <s v="Thriller"/>
    <s v="Denis Villeneuve"/>
    <s v="Lionsgate"/>
    <s v="United States"/>
    <s v="English"/>
    <x v="4"/>
    <n v="30000000"/>
    <n v="85000000"/>
    <n v="3"/>
    <x v="1"/>
  </r>
  <r>
    <s v="Edge of Tomorrow"/>
    <d v="2014-05-28T00:00:00"/>
    <n v="113"/>
    <s v="Science Fiction"/>
    <s v="Doug Liman"/>
    <s v="Village Roadshow Pictures"/>
    <s v="United States"/>
    <s v="English"/>
    <x v="1"/>
    <n v="178000000"/>
    <n v="370500000"/>
    <n v="0"/>
    <x v="1"/>
  </r>
  <r>
    <s v="The Adjustment Bureau"/>
    <d v="2011-02-14T00:00:00"/>
    <n v="106"/>
    <s v="Science Fiction"/>
    <s v="George Nolfi"/>
    <s v="Universal Pictures"/>
    <s v="United States"/>
    <s v="English"/>
    <x v="1"/>
    <n v="50200000"/>
    <n v="127900000"/>
    <n v="0"/>
    <x v="1"/>
  </r>
  <r>
    <s v="The Wolfman"/>
    <d v="2010-01-27T00:00:00"/>
    <n v="103"/>
    <s v="Horror"/>
    <s v="Joe Johnston"/>
    <s v="Relativity Media"/>
    <s v="United States"/>
    <s v="English"/>
    <x v="4"/>
    <n v="150000000"/>
    <n v="139800000"/>
    <n v="1"/>
    <x v="3"/>
  </r>
  <r>
    <s v="Charlie Wilson's War"/>
    <d v="2007-12-21T00:00:00"/>
    <n v="100"/>
    <s v="Comedy"/>
    <s v="Mike Nichols"/>
    <s v="Relativity Media"/>
    <s v="United States"/>
    <s v="English"/>
    <x v="4"/>
    <n v="75000000"/>
    <n v="119000000"/>
    <n v="1"/>
    <x v="1"/>
  </r>
  <r>
    <s v="Sin City: A Dame to Kill For"/>
    <d v="2014-08-19T00:00:00"/>
    <n v="102"/>
    <s v="Action"/>
    <s v="Robert Rodriguez"/>
    <s v="Dimension Films"/>
    <s v="United States"/>
    <s v="English"/>
    <x v="5"/>
    <n v="65000000"/>
    <n v="39400000"/>
    <n v="0"/>
    <x v="1"/>
  </r>
  <r>
    <s v="Shame"/>
    <d v="2011-09-04T00:00:00"/>
    <n v="101"/>
    <s v="Drama"/>
    <s v="Steve McQueen"/>
    <s v="FilmFour Productions"/>
    <s v="United Kingdom"/>
    <s v="English"/>
    <x v="5"/>
    <n v="6500000"/>
    <n v="17700000"/>
    <n v="0"/>
    <x v="1"/>
  </r>
  <r>
    <s v="Ant-Man"/>
    <d v="2015-06-29T00:00:00"/>
    <n v="117"/>
    <s v="Action"/>
    <s v="Peyton Reed"/>
    <s v="Marvel Entertainment"/>
    <s v="United States"/>
    <s v="English"/>
    <x v="1"/>
    <n v="130000000"/>
    <n v="519300000"/>
    <n v="0"/>
    <x v="1"/>
  </r>
  <r>
    <s v="3:10 to Yuma"/>
    <d v="2007-08-22T00:00:00"/>
    <n v="122"/>
    <s v="Western"/>
    <s v="James Mangold"/>
    <s v="Relativity Media"/>
    <s v="United States"/>
    <s v="English"/>
    <x v="4"/>
    <n v="55000000"/>
    <n v="70000000"/>
    <n v="2"/>
    <x v="1"/>
  </r>
  <r>
    <s v="3:10 to Yuma"/>
    <d v="1957-08-07T00:00:00"/>
    <n v="92"/>
    <s v="Western"/>
    <s v="Delmer Daves"/>
    <s v="Columbia Pictures"/>
    <s v="United States"/>
    <s v="English"/>
    <x v="0"/>
    <m/>
    <n v="1850000"/>
    <n v="0"/>
    <x v="1"/>
  </r>
  <r>
    <s v="The Wolverine"/>
    <d v="2013-07-16T00:00:00"/>
    <n v="126"/>
    <s v="Action"/>
    <s v="James Mangold"/>
    <s v="Marvel Entertainment"/>
    <s v="United States"/>
    <s v="English"/>
    <x v="1"/>
    <n v="120000000"/>
    <n v="414800000"/>
    <n v="0"/>
    <x v="1"/>
  </r>
  <r>
    <s v="Rush"/>
    <d v="2013-09-02T00:00:00"/>
    <n v="122"/>
    <s v="Sport"/>
    <s v="Ron Howard"/>
    <s v="Imagine Entertainment"/>
    <s v="United Kingdom"/>
    <s v="English"/>
    <x v="4"/>
    <n v="38000000"/>
    <n v="98200000"/>
    <n v="0"/>
    <x v="1"/>
  </r>
  <r>
    <s v="Solaris"/>
    <d v="2002-11-29T00:00:00"/>
    <n v="98"/>
    <s v="Science Fiction"/>
    <s v="Steven Soderbergh"/>
    <s v="Lightstorm Entertainment"/>
    <s v="United States"/>
    <s v="English"/>
    <x v="1"/>
    <n v="47000000"/>
    <n v="30000000"/>
    <n v="0"/>
    <x v="1"/>
  </r>
  <r>
    <s v="Magic Mike"/>
    <d v="2012-06-24T00:00:00"/>
    <n v="110"/>
    <s v="Drama"/>
    <s v="Steven Soderbergh"/>
    <s v="Warner Bros. Pictures"/>
    <s v="United States"/>
    <s v="English"/>
    <x v="4"/>
    <n v="7000000"/>
    <n v="167200000"/>
    <n v="0"/>
    <x v="1"/>
  </r>
  <r>
    <s v="The Three Musketeers"/>
    <d v="1993-11-12T00:00:00"/>
    <n v="105"/>
    <s v="Adventure"/>
    <s v="Stephen Herek"/>
    <s v="Walt Disney Pictures"/>
    <s v="United States"/>
    <s v="English"/>
    <x v="0"/>
    <n v="30000000"/>
    <n v="53900000"/>
    <n v="0"/>
    <x v="1"/>
  </r>
  <r>
    <s v="Mr. Holland's Opus"/>
    <d v="1995-12-29T00:00:00"/>
    <n v="143"/>
    <s v="Drama"/>
    <s v="Stephen Herek"/>
    <s v="Polygram Filmed Entertainment"/>
    <s v="United States"/>
    <s v="English"/>
    <x v="0"/>
    <n v="31000000"/>
    <n v="106269000"/>
    <n v="1"/>
    <x v="1"/>
  </r>
  <r>
    <s v="The Mighty Ducks"/>
    <d v="1992-10-02T00:00:00"/>
    <n v="101"/>
    <s v="Comedy"/>
    <s v="Stephen Herek"/>
    <s v="Walt Disney Pictures"/>
    <s v="United States"/>
    <s v="English"/>
    <x v="0"/>
    <n v="10000000"/>
    <n v="50700000"/>
    <n v="0"/>
    <x v="1"/>
  </r>
  <r>
    <s v="Young Guns"/>
    <d v="1988-08-12T00:00:00"/>
    <n v="103"/>
    <s v="Western"/>
    <s v="Christopher Cain"/>
    <s v="Morgan Creek Productions"/>
    <s v="United States"/>
    <s v="English"/>
    <x v="5"/>
    <n v="11000000"/>
    <n v="45661000"/>
    <n v="0"/>
    <x v="1"/>
  </r>
  <r>
    <s v="Young Guns II: Blaze of Glory"/>
    <d v="1990-08-01T00:00:00"/>
    <n v="104"/>
    <s v="Western"/>
    <s v="Geoff Murphy"/>
    <s v="Morgan Creek Productions"/>
    <s v="United States"/>
    <s v="English"/>
    <x v="2"/>
    <n v="10000000"/>
    <n v="44143000"/>
    <n v="1"/>
    <x v="1"/>
  </r>
  <r>
    <s v="The Lost Boys"/>
    <d v="1987-07-31T00:00:00"/>
    <n v="98"/>
    <s v="Horror"/>
    <s v="Joel Schumacher"/>
    <s v="Warner Bros. Pictures"/>
    <s v="United States"/>
    <s v="English"/>
    <x v="4"/>
    <n v="8500000"/>
    <n v="32200000"/>
    <n v="0"/>
    <x v="1"/>
  </r>
  <r>
    <s v="Flatliners"/>
    <d v="1990-08-10T00:00:00"/>
    <n v="115"/>
    <s v="Horror"/>
    <s v="Joel Schumacher"/>
    <s v="Columbia Pictures"/>
    <s v="United States"/>
    <s v="English"/>
    <x v="4"/>
    <n v="26000000"/>
    <n v="61500000"/>
    <n v="1"/>
    <x v="1"/>
  </r>
  <r>
    <s v="21 Jump Street"/>
    <d v="2012-03-16T00:00:00"/>
    <n v="109"/>
    <s v="Comedy"/>
    <s v="Phil Lord"/>
    <s v="Relativity Media"/>
    <s v="United States"/>
    <s v="English"/>
    <x v="4"/>
    <n v="55000000"/>
    <n v="201500000"/>
    <n v="0"/>
    <x v="1"/>
  </r>
  <r>
    <s v="Cloudy with a Chance of Meatballs"/>
    <d v="2009-09-18T00:00:00"/>
    <n v="90"/>
    <s v="Animation"/>
    <s v="Phil Lord"/>
    <s v="Sony Pictures"/>
    <s v="United States"/>
    <s v="English"/>
    <x v="3"/>
    <n v="100000000"/>
    <n v="243000000"/>
    <n v="0"/>
    <x v="1"/>
  </r>
  <r>
    <s v="Anastasia"/>
    <d v="1956-12-13T00:00:00"/>
    <n v="105"/>
    <s v="Drama"/>
    <s v="Anatole Litvak"/>
    <s v="20th Century Fox"/>
    <s v="United States"/>
    <s v="English"/>
    <x v="3"/>
    <n v="3520000"/>
    <n v="5000000"/>
    <n v="2"/>
    <x v="3"/>
  </r>
  <r>
    <s v="Hot Rod"/>
    <d v="2007-08-03T00:00:00"/>
    <n v="88"/>
    <s v="Comedy"/>
    <s v="Akiva Schaffer"/>
    <s v="Paramount Pictures"/>
    <s v="United States"/>
    <s v="English"/>
    <x v="1"/>
    <n v="25300000"/>
    <n v="14334000"/>
    <n v="0"/>
    <x v="1"/>
  </r>
  <r>
    <s v="Cloudy with a Chance of Meatballs 2"/>
    <d v="2013-09-27T00:00:00"/>
    <n v="95"/>
    <s v="Animation"/>
    <s v="Cody Cameron"/>
    <s v="Sony Pictures"/>
    <s v="United States"/>
    <s v="English"/>
    <x v="3"/>
    <n v="78000000"/>
    <n v="274300000"/>
    <n v="0"/>
    <x v="1"/>
  </r>
  <r>
    <s v="The Lego Movie"/>
    <d v="2014-02-07T00:00:00"/>
    <n v="100"/>
    <s v="Animation"/>
    <s v="Phil Lord"/>
    <s v="Village Roadshow Pictures"/>
    <s v="United States"/>
    <s v="English"/>
    <x v="3"/>
    <n v="60000000"/>
    <n v="469200000"/>
    <n v="1"/>
    <x v="1"/>
  </r>
  <r>
    <s v="Bad Boys"/>
    <d v="1995-04-07T00:00:00"/>
    <n v="119"/>
    <s v="Action"/>
    <s v="Michael Bay"/>
    <s v="Jerry Bruckheimer Films"/>
    <s v="United States"/>
    <s v="English"/>
    <x v="5"/>
    <n v="23000000"/>
    <n v="141400000"/>
    <n v="0"/>
    <x v="1"/>
  </r>
  <r>
    <s v="22 Jump Street"/>
    <d v="2014-06-13T00:00:00"/>
    <n v="112"/>
    <s v="Comedy"/>
    <s v="Phil Lord"/>
    <s v="Original Film"/>
    <s v="United States"/>
    <s v="English"/>
    <x v="4"/>
    <n v="84500000"/>
    <n v="331300000"/>
    <n v="0"/>
    <x v="1"/>
  </r>
  <r>
    <s v="Ice Age: Collision Course"/>
    <d v="2016-07-22T00:00:00"/>
    <n v="94"/>
    <s v="Animation"/>
    <s v="Mike Thurmeier"/>
    <s v="20th Century Fox"/>
    <s v="United States"/>
    <s v="English"/>
    <x v="3"/>
    <n v="105000000"/>
    <n v="407700000"/>
    <n v="0"/>
    <x v="1"/>
  </r>
  <r>
    <s v="The Eagle"/>
    <d v="2011-03-25T00:00:00"/>
    <n v="114"/>
    <s v="Adventure"/>
    <s v="Kevin Macdonald"/>
    <s v="FilmFour Productions"/>
    <s v="United Kingdom"/>
    <s v="English"/>
    <x v="1"/>
    <n v="25000000"/>
    <n v="35500000"/>
    <n v="0"/>
    <x v="1"/>
  </r>
  <r>
    <s v="The Last King of Scotland"/>
    <d v="2007-01-12T00:00:00"/>
    <n v="123"/>
    <s v="Drama"/>
    <s v="Kevin Macdonald"/>
    <s v="FilmFour Productions"/>
    <s v="United Kingdom"/>
    <s v="English"/>
    <x v="4"/>
    <n v="6000000"/>
    <n v="48400000"/>
    <n v="1"/>
    <x v="3"/>
  </r>
  <r>
    <s v="Centurion"/>
    <d v="2010-04-23T00:00:00"/>
    <n v="97"/>
    <s v="Adventure"/>
    <s v="Neil Marshall"/>
    <s v="UK Film Council"/>
    <s v="United Kingdom"/>
    <s v="English"/>
    <x v="4"/>
    <n v="12000000"/>
    <n v="6168000"/>
    <n v="0"/>
    <x v="1"/>
  </r>
  <r>
    <s v="Jason and the Argonauts"/>
    <d v="1963-06-19T00:00:00"/>
    <n v="101"/>
    <s v="Fantasy"/>
    <s v="Don Chaffey"/>
    <s v="Columbia Pictures"/>
    <s v="United Kingdom"/>
    <s v="English"/>
    <x v="3"/>
    <n v="1000000"/>
    <n v="2100000"/>
    <n v="0"/>
    <x v="1"/>
  </r>
  <r>
    <s v="Pete's Dragon"/>
    <d v="1977-11-03T00:00:00"/>
    <n v="134"/>
    <s v="Fantasy"/>
    <s v="Don Chaffey"/>
    <s v="Walt Disney Pictures"/>
    <s v="United States"/>
    <s v="English"/>
    <x v="3"/>
    <n v="10000000"/>
    <n v="39600000"/>
    <n v="2"/>
    <x v="1"/>
  </r>
  <r>
    <s v="Pete's Dragon"/>
    <d v="2016-08-12T00:00:00"/>
    <n v="102"/>
    <s v="Fantasy"/>
    <s v="David Lowery"/>
    <s v="Walt Disney Pictures"/>
    <s v="United States"/>
    <s v="English"/>
    <x v="0"/>
    <n v="65000000"/>
    <n v="142400000"/>
    <n v="0"/>
    <x v="1"/>
  </r>
  <r>
    <s v="One Million Years B.C."/>
    <d v="1966-12-30T00:00:00"/>
    <n v="100"/>
    <s v="Adventure"/>
    <s v="Don Chaffey"/>
    <s v="Hammer Film Productions"/>
    <s v="United Kingdom"/>
    <s v="English"/>
    <x v="0"/>
    <n v="500000"/>
    <n v="8000000"/>
    <n v="0"/>
    <x v="1"/>
  </r>
  <r>
    <s v="The Three Musketeers"/>
    <d v="1973-12-11T00:00:00"/>
    <n v="105"/>
    <s v="Adventure"/>
    <s v="Richard Lester"/>
    <s v="20th Century Fox"/>
    <s v="United Kingdom"/>
    <s v="English"/>
    <x v="3"/>
    <m/>
    <n v="10100000"/>
    <n v="0"/>
    <x v="1"/>
  </r>
  <r>
    <s v="The Return of the Musketeers"/>
    <d v="1989-04-19T00:00:00"/>
    <n v="102"/>
    <s v="Adventure"/>
    <s v="Richard Lester"/>
    <s v="Universal Pictures"/>
    <s v="United Kingdom"/>
    <s v="English"/>
    <x v="0"/>
    <m/>
    <m/>
    <n v="0"/>
    <x v="1"/>
  </r>
  <r>
    <s v="Superman III"/>
    <d v="1983-06-17T00:00:00"/>
    <n v="125"/>
    <s v="Action"/>
    <s v="Richard Lester"/>
    <s v="Dovemead"/>
    <s v="United Kingdom"/>
    <s v="English"/>
    <x v="0"/>
    <n v="39000000"/>
    <n v="80200000"/>
    <n v="0"/>
    <x v="1"/>
  </r>
  <r>
    <s v="The Four Musketeers"/>
    <d v="1974-10-31T00:00:00"/>
    <n v="108"/>
    <s v="Adventure"/>
    <s v="Richard Lester"/>
    <s v="20th Century Fox"/>
    <s v="United Kingdom"/>
    <s v="English"/>
    <x v="0"/>
    <m/>
    <n v="8760000"/>
    <n v="1"/>
    <x v="1"/>
  </r>
  <r>
    <s v="Fantastic Voyage"/>
    <d v="1966-08-24T00:00:00"/>
    <n v="100"/>
    <s v="Science Fiction"/>
    <s v="Richard Fleischer"/>
    <s v="20th Century Fox"/>
    <s v="United States"/>
    <s v="English"/>
    <x v="0"/>
    <n v="5100000"/>
    <n v="12000000"/>
    <n v="5"/>
    <x v="4"/>
  </r>
  <r>
    <s v="Julius Caesar"/>
    <d v="1970-06-04T00:00:00"/>
    <n v="116"/>
    <s v="History"/>
    <s v="Stuart Burge"/>
    <s v="Commonwealth United Entertainment"/>
    <s v="United Kingdom"/>
    <s v="English"/>
    <x v="3"/>
    <m/>
    <m/>
    <n v="0"/>
    <x v="1"/>
  </r>
  <r>
    <s v="Othello"/>
    <d v="1965-12-15T00:00:00"/>
    <n v="165"/>
    <s v="Drama"/>
    <s v="Stuart Burge"/>
    <s v="BHE Films"/>
    <s v="United Kingdom"/>
    <s v="English"/>
    <x v="3"/>
    <m/>
    <m/>
    <n v="4"/>
    <x v="1"/>
  </r>
  <r>
    <s v="Julius Caesar"/>
    <d v="1953-06-04T00:00:00"/>
    <n v="121"/>
    <s v="History"/>
    <s v="Joseph L. Mankiewicz"/>
    <s v="Metro-Goldwyn-Mayer"/>
    <s v="United States"/>
    <s v="English"/>
    <x v="0"/>
    <n v="2070000"/>
    <n v="3920000"/>
    <n v="5"/>
    <x v="3"/>
  </r>
  <r>
    <s v="Othello"/>
    <d v="1951-11-29T00:00:00"/>
    <n v="91"/>
    <s v="Drama"/>
    <s v="Orson Welles"/>
    <s v="United Artists"/>
    <s v="United States"/>
    <s v="English"/>
    <x v="3"/>
    <m/>
    <m/>
    <n v="0"/>
    <x v="1"/>
  </r>
  <r>
    <s v="King Solomon's Mines"/>
    <d v="1985-11-22T00:00:00"/>
    <n v="100"/>
    <s v="Adventure"/>
    <s v="J. Lee Thompson"/>
    <s v="Cannon Productions"/>
    <s v="United States"/>
    <s v="English"/>
    <x v="0"/>
    <n v="11000000"/>
    <n v="15057000"/>
    <n v="0"/>
    <x v="1"/>
  </r>
  <r>
    <s v="King Solomon's Mines"/>
    <d v="1937-06-17T00:00:00"/>
    <n v="80"/>
    <s v="Adventure"/>
    <s v="Robert Stevenson"/>
    <s v="Gaumont"/>
    <s v="United Kingdom"/>
    <s v="English"/>
    <x v="3"/>
    <m/>
    <m/>
    <n v="0"/>
    <x v="1"/>
  </r>
  <r>
    <s v="East of Eden"/>
    <d v="1955-03-09T00:00:00"/>
    <n v="117"/>
    <s v="Drama"/>
    <s v="Elia Kazan"/>
    <s v="Warner Bros. Pictures"/>
    <s v="United States"/>
    <s v="English"/>
    <x v="0"/>
    <m/>
    <n v="5000000"/>
    <n v="4"/>
    <x v="3"/>
  </r>
  <r>
    <s v="Giant"/>
    <d v="1956-11-24T00:00:00"/>
    <n v="201"/>
    <s v="Western"/>
    <s v="George Stevens"/>
    <s v="Warner Bros. Pictures"/>
    <s v="United States"/>
    <s v="English"/>
    <x v="0"/>
    <n v="5400000"/>
    <n v="39000000"/>
    <n v="10"/>
    <x v="3"/>
  </r>
  <r>
    <s v="Rebel Without a Cause"/>
    <d v="1955-10-27T00:00:00"/>
    <n v="111"/>
    <s v="Drama"/>
    <s v="Nicholas Ray"/>
    <s v="Warner Bros. Pictures"/>
    <s v="United States"/>
    <s v="English"/>
    <x v="0"/>
    <n v="1500000"/>
    <n v="4500000"/>
    <n v="3"/>
    <x v="1"/>
  </r>
  <r>
    <s v="Miracle on 34th Street"/>
    <d v="1994-11-18T00:00:00"/>
    <n v="114"/>
    <s v="Family"/>
    <s v="Les Mayfield"/>
    <s v="Hughes Entertainment"/>
    <s v="United States"/>
    <s v="English"/>
    <x v="3"/>
    <m/>
    <n v="46300000"/>
    <n v="0"/>
    <x v="1"/>
  </r>
  <r>
    <s v="Gentleman's Agreement"/>
    <d v="1947-11-11T00:00:00"/>
    <n v="118"/>
    <s v="Drama"/>
    <s v="Elia Kazan"/>
    <s v="20th Century Fox"/>
    <s v="United States"/>
    <s v="English"/>
    <x v="0"/>
    <n v="1985000"/>
    <n v="7800000"/>
    <n v="8"/>
    <x v="0"/>
  </r>
  <r>
    <s v="Viva Zapata!"/>
    <d v="1952-02-07T00:00:00"/>
    <n v="113"/>
    <s v="Biography"/>
    <s v="Elia Kazan"/>
    <s v="20th Century Fox"/>
    <s v="United States"/>
    <s v="English"/>
    <x v="0"/>
    <n v="1800000"/>
    <n v="1900000"/>
    <n v="5"/>
    <x v="3"/>
  </r>
  <r>
    <s v="On the Waterfront"/>
    <d v="1954-07-28T00:00:00"/>
    <n v="108"/>
    <s v="Crime"/>
    <s v="Elia Kazan"/>
    <s v="Horizon Pictures"/>
    <s v="United States"/>
    <s v="English"/>
    <x v="0"/>
    <n v="910000"/>
    <n v="9600000"/>
    <n v="12"/>
    <x v="9"/>
  </r>
  <r>
    <s v="Ice Cold in Alex"/>
    <d v="1958-06-24T00:00:00"/>
    <n v="130"/>
    <s v="War"/>
    <s v="J. Lee Thompson"/>
    <s v="Pathe"/>
    <s v="United Kingdom"/>
    <s v="English"/>
    <x v="0"/>
    <m/>
    <m/>
    <n v="0"/>
    <x v="1"/>
  </r>
  <r>
    <s v="The Diary of Anne Frank"/>
    <d v="1959-03-18T00:00:00"/>
    <n v="180"/>
    <s v="Drama"/>
    <s v="George Stevens"/>
    <s v="20th Century Fox"/>
    <s v="United States"/>
    <s v="English"/>
    <x v="3"/>
    <n v="3800000"/>
    <n v="2300000"/>
    <n v="8"/>
    <x v="0"/>
  </r>
  <r>
    <s v="The Greatest Story Ever Told"/>
    <d v="1965-04-09T00:00:00"/>
    <n v="260"/>
    <s v="Drama"/>
    <s v="George Stevens"/>
    <s v="United Artists"/>
    <s v="United States"/>
    <s v="English"/>
    <x v="3"/>
    <n v="21000000"/>
    <n v="15473000"/>
    <n v="5"/>
    <x v="1"/>
  </r>
  <r>
    <s v="A Place in the Sun"/>
    <d v="1951-08-14T00:00:00"/>
    <n v="122"/>
    <s v="Drama"/>
    <s v="George Stevens"/>
    <s v="Paramount Pictures"/>
    <s v="United States"/>
    <s v="English"/>
    <x v="0"/>
    <n v="2295000"/>
    <n v="7000000"/>
    <n v="9"/>
    <x v="7"/>
  </r>
  <r>
    <s v="The Talk of the Town"/>
    <d v="1942-08-20T00:00:00"/>
    <n v="118"/>
    <s v="Comedy"/>
    <s v="George Stevens"/>
    <s v="Columbia Pictures"/>
    <s v="United States"/>
    <s v="English"/>
    <x v="3"/>
    <n v="1000000"/>
    <n v="1100000"/>
    <n v="7"/>
    <x v="1"/>
  </r>
  <r>
    <s v="Samson and Delilah"/>
    <d v="1949-12-21T00:00:00"/>
    <n v="128"/>
    <s v="Drama"/>
    <s v="Cecil B. DeMille"/>
    <s v="Paramount Pictures"/>
    <s v="United States"/>
    <s v="English"/>
    <x v="3"/>
    <n v="2900000"/>
    <n v="25600000"/>
    <n v="5"/>
    <x v="4"/>
  </r>
  <r>
    <s v="The NeverEnding Story"/>
    <d v="1984-04-06T00:00:00"/>
    <n v="93"/>
    <s v="Fantasy"/>
    <s v="Wolfgang Peterson"/>
    <s v="Bavaria Film"/>
    <s v="Germany"/>
    <s v="English"/>
    <x v="3"/>
    <n v="27000000"/>
    <n v="100000000"/>
    <n v="0"/>
    <x v="1"/>
  </r>
  <r>
    <s v="Enemy Mine"/>
    <d v="1985-12-20T00:00:00"/>
    <n v="108"/>
    <s v="Science Fiction"/>
    <s v="Wolfgang Peterson"/>
    <s v="Kings Road Entertainment"/>
    <s v="United States"/>
    <s v="English"/>
    <x v="4"/>
    <n v="29000000"/>
    <n v="12300000"/>
    <n v="0"/>
    <x v="1"/>
  </r>
  <r>
    <s v="In the Line of Fire"/>
    <d v="1993-07-09T00:00:00"/>
    <n v="128"/>
    <s v="Thriller"/>
    <s v="Wolfgang Peterson"/>
    <s v="Castle Rock Entertainment"/>
    <s v="United States"/>
    <s v="English"/>
    <x v="4"/>
    <n v="40000000"/>
    <n v="177000000"/>
    <n v="3"/>
    <x v="1"/>
  </r>
  <r>
    <s v="Outbreak"/>
    <d v="1995-03-10T00:00:00"/>
    <n v="128"/>
    <s v="Thriller"/>
    <s v="Wolfgang Peterson"/>
    <s v="Warner Bros. Pictures"/>
    <s v="United States"/>
    <s v="English"/>
    <x v="4"/>
    <n v="50000000"/>
    <n v="189800000"/>
    <n v="0"/>
    <x v="1"/>
  </r>
</pivotCacheRecords>
</file>

<file path=xl/pivotCache/pivotCacheRecords4.xml><?xml version="1.0" encoding="utf-8"?>
<pivotCacheRecords xmlns="http://schemas.openxmlformats.org/spreadsheetml/2006/main" xmlns:r="http://schemas.openxmlformats.org/officeDocument/2006/relationships" count="50">
  <r>
    <s v="Air"/>
    <x v="0"/>
    <x v="0"/>
    <x v="0"/>
    <s v="Operating"/>
    <n v="2002"/>
    <x v="0"/>
  </r>
  <r>
    <s v="Boomerang"/>
    <x v="1"/>
    <x v="0"/>
    <x v="1"/>
    <s v="Operating"/>
    <n v="1993"/>
    <x v="1"/>
  </r>
  <r>
    <s v="Cobra"/>
    <x v="2"/>
    <x v="0"/>
    <x v="1"/>
    <s v="Operating"/>
    <n v="2006"/>
    <x v="2"/>
  </r>
  <r>
    <s v="Colossus"/>
    <x v="3"/>
    <x v="0"/>
    <x v="1"/>
    <s v="Operating"/>
    <n v="2002"/>
    <x v="3"/>
  </r>
  <r>
    <s v="Corkscrew"/>
    <x v="0"/>
    <x v="0"/>
    <x v="1"/>
    <s v="Operating"/>
    <n v="1980"/>
    <x v="4"/>
  </r>
  <r>
    <s v="Corkscrew"/>
    <x v="4"/>
    <x v="0"/>
    <x v="1"/>
    <s v="Operating"/>
    <n v="1983"/>
    <x v="4"/>
  </r>
  <r>
    <s v="Crazy Mouse"/>
    <x v="5"/>
    <x v="0"/>
    <x v="1"/>
    <s v="Operating"/>
    <n v="1998"/>
    <x v="5"/>
  </r>
  <r>
    <s v="Crazy Mouse"/>
    <x v="6"/>
    <x v="0"/>
    <x v="1"/>
    <s v="Operating"/>
    <n v="2000"/>
    <x v="5"/>
  </r>
  <r>
    <s v="Enigma"/>
    <x v="7"/>
    <x v="0"/>
    <x v="1"/>
    <s v="Operating"/>
    <n v="1995"/>
    <x v="6"/>
  </r>
  <r>
    <s v="Express"/>
    <x v="8"/>
    <x v="0"/>
    <x v="1"/>
    <s v="Operating"/>
    <n v="2006"/>
    <x v="7"/>
  </r>
  <r>
    <s v="Fantasy Mouse"/>
    <x v="9"/>
    <x v="0"/>
    <x v="1"/>
    <s v="Operating"/>
    <n v="2000"/>
    <x v="5"/>
  </r>
  <r>
    <s v="G Force"/>
    <x v="10"/>
    <x v="0"/>
    <x v="1"/>
    <s v="Operating"/>
    <n v="2005"/>
    <x v="8"/>
  </r>
  <r>
    <s v="Grand National"/>
    <x v="11"/>
    <x v="1"/>
    <x v="1"/>
    <s v="Operating"/>
    <n v="1935"/>
    <x v="4"/>
  </r>
  <r>
    <s v="Infusion"/>
    <x v="11"/>
    <x v="0"/>
    <x v="2"/>
    <s v="Operating"/>
    <n v="2007"/>
    <x v="9"/>
  </r>
  <r>
    <s v="Irn-Bru Revolution"/>
    <x v="11"/>
    <x v="0"/>
    <x v="1"/>
    <s v="Operating"/>
    <n v="1979"/>
    <x v="3"/>
  </r>
  <r>
    <s v="Jubilee Odyssey"/>
    <x v="9"/>
    <x v="0"/>
    <x v="2"/>
    <s v="Operating"/>
    <n v="2002"/>
    <x v="10"/>
  </r>
  <r>
    <s v="Jungle Coaster"/>
    <x v="12"/>
    <x v="0"/>
    <x v="1"/>
    <s v="Operating"/>
    <n v="2004"/>
    <x v="11"/>
  </r>
  <r>
    <s v="Knightmare"/>
    <x v="13"/>
    <x v="0"/>
    <x v="1"/>
    <s v="Operating"/>
    <n v="2007"/>
    <x v="8"/>
  </r>
  <r>
    <s v="Kumali"/>
    <x v="4"/>
    <x v="0"/>
    <x v="2"/>
    <s v="Operating"/>
    <n v="2006"/>
    <x v="12"/>
  </r>
  <r>
    <s v="Magic Mouse"/>
    <x v="14"/>
    <x v="0"/>
    <x v="1"/>
    <s v="Operating"/>
    <n v="2007"/>
    <x v="5"/>
  </r>
  <r>
    <s v="Megafobia"/>
    <x v="15"/>
    <x v="1"/>
    <x v="1"/>
    <s v="Operating"/>
    <n v="1996"/>
    <x v="13"/>
  </r>
  <r>
    <s v="Millennium Roller Coaster"/>
    <x v="9"/>
    <x v="0"/>
    <x v="1"/>
    <s v="Operating"/>
    <n v="1999"/>
    <x v="14"/>
  </r>
  <r>
    <s v="Nemesis"/>
    <x v="0"/>
    <x v="0"/>
    <x v="2"/>
    <s v="Operating"/>
    <n v="1994"/>
    <x v="15"/>
  </r>
  <r>
    <s v="Nemesis Inferno"/>
    <x v="3"/>
    <x v="0"/>
    <x v="2"/>
    <s v="Operating"/>
    <n v="2003"/>
    <x v="16"/>
  </r>
  <r>
    <s v="New Roller Coaster"/>
    <x v="16"/>
    <x v="0"/>
    <x v="1"/>
    <s v="Operating"/>
    <n v="1988"/>
    <x v="17"/>
  </r>
  <r>
    <s v="Oblivion"/>
    <x v="0"/>
    <x v="0"/>
    <x v="1"/>
    <s v="Operating"/>
    <n v="1998"/>
    <x v="18"/>
  </r>
  <r>
    <s v="Pepsi Max Big One"/>
    <x v="11"/>
    <x v="0"/>
    <x v="1"/>
    <s v="Operating"/>
    <n v="1994"/>
    <x v="19"/>
  </r>
  <r>
    <s v="Rage"/>
    <x v="17"/>
    <x v="0"/>
    <x v="1"/>
    <s v="Operating"/>
    <n v="2007"/>
    <x v="8"/>
  </r>
  <r>
    <s v="Rat"/>
    <x v="18"/>
    <x v="0"/>
    <x v="1"/>
    <s v="Operating"/>
    <n v="2005"/>
    <x v="7"/>
  </r>
  <r>
    <s v="Rattlesnake"/>
    <x v="19"/>
    <x v="0"/>
    <x v="1"/>
    <s v="Operating"/>
    <n v="1998"/>
    <x v="7"/>
  </r>
  <r>
    <s v="Rhino Coaster"/>
    <x v="20"/>
    <x v="0"/>
    <x v="1"/>
    <s v="Operating"/>
    <n v="1992"/>
    <x v="20"/>
  </r>
  <r>
    <s v="Rita - Queen of Speed"/>
    <x v="0"/>
    <x v="0"/>
    <x v="1"/>
    <s v="Operating"/>
    <n v="2005"/>
    <x v="21"/>
  </r>
  <r>
    <s v="Roller Coaster"/>
    <x v="21"/>
    <x v="1"/>
    <x v="1"/>
    <s v="Operating"/>
    <n v="1932"/>
    <x v="3"/>
  </r>
  <r>
    <s v="Roller Coaster"/>
    <x v="11"/>
    <x v="1"/>
    <x v="1"/>
    <s v="Operating"/>
    <n v="1933"/>
    <x v="11"/>
  </r>
  <r>
    <s v="Roller Coaster"/>
    <x v="22"/>
    <x v="0"/>
    <x v="1"/>
    <s v="Operating"/>
    <n v="2000"/>
    <x v="7"/>
  </r>
  <r>
    <s v="Shockwave"/>
    <x v="10"/>
    <x v="0"/>
    <x v="3"/>
    <s v="Operating"/>
    <n v="1994"/>
    <x v="22"/>
  </r>
  <r>
    <s v="Speed: No Limits"/>
    <x v="15"/>
    <x v="0"/>
    <x v="1"/>
    <s v="Operating"/>
    <n v="2006"/>
    <x v="23"/>
  </r>
  <r>
    <s v="Stealth"/>
    <x v="3"/>
    <x v="0"/>
    <x v="1"/>
    <s v="Operating"/>
    <n v="2006"/>
    <x v="24"/>
  </r>
  <r>
    <s v="Tornado"/>
    <x v="8"/>
    <x v="0"/>
    <x v="1"/>
    <s v="Operating"/>
    <n v="1998"/>
    <x v="25"/>
  </r>
  <r>
    <s v="Tsunami"/>
    <x v="8"/>
    <x v="0"/>
    <x v="2"/>
    <s v="Operating"/>
    <n v="2004"/>
    <x v="26"/>
  </r>
  <r>
    <s v="Twist and Shout"/>
    <x v="18"/>
    <x v="0"/>
    <x v="1"/>
    <s v="Operating"/>
    <n v="2003"/>
    <x v="27"/>
  </r>
  <r>
    <s v="Twister"/>
    <x v="23"/>
    <x v="0"/>
    <x v="1"/>
    <s v="Operating"/>
    <n v="2001"/>
    <x v="5"/>
  </r>
  <r>
    <s v="Ultimate"/>
    <x v="23"/>
    <x v="0"/>
    <x v="1"/>
    <s v="Operating"/>
    <n v="1991"/>
    <x v="15"/>
  </r>
  <r>
    <s v="Vampire"/>
    <x v="19"/>
    <x v="0"/>
    <x v="4"/>
    <s v="Operating"/>
    <n v="2002"/>
    <x v="3"/>
  </r>
  <r>
    <s v="Velocity"/>
    <x v="4"/>
    <x v="0"/>
    <x v="1"/>
    <s v="Operating"/>
    <n v="2005"/>
    <x v="28"/>
  </r>
  <r>
    <s v="Wall's Twister Ride"/>
    <x v="20"/>
    <x v="0"/>
    <x v="1"/>
    <s v="Operating"/>
    <n v="1998"/>
    <x v="5"/>
  </r>
  <r>
    <s v="Whirlwind"/>
    <x v="13"/>
    <x v="0"/>
    <x v="1"/>
    <s v="Operating"/>
    <n v="2003"/>
    <x v="29"/>
  </r>
  <r>
    <s v="Wild Mouse"/>
    <x v="4"/>
    <x v="0"/>
    <x v="1"/>
    <s v="Operating"/>
    <n v="1997"/>
    <x v="7"/>
  </r>
  <r>
    <s v="Wipeout"/>
    <x v="7"/>
    <x v="0"/>
    <x v="1"/>
    <s v="Operating"/>
    <n v="2007"/>
    <x v="1"/>
  </r>
  <r>
    <s v="X:\ No Way Out"/>
    <x v="3"/>
    <x v="0"/>
    <x v="1"/>
    <s v="Operating"/>
    <n v="1996"/>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57:I61" firstHeaderRow="1" firstDataRow="2" firstDataCol="1" rowPageCount="1" colPageCount="1"/>
  <pivotFields count="6">
    <pivotField axis="axisRow" showAll="0">
      <items count="10">
        <item x="0"/>
        <item x="1"/>
        <item x="2"/>
        <item x="3"/>
        <item x="4"/>
        <item x="5"/>
        <item x="6"/>
        <item x="7"/>
        <item x="8"/>
        <item t="default"/>
      </items>
    </pivotField>
    <pivotField axis="axisCol"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0"/>
  </rowFields>
  <rowItems count="3">
    <i>
      <x v="1"/>
    </i>
    <i>
      <x v="7"/>
    </i>
    <i t="grand">
      <x/>
    </i>
  </rowItems>
  <colFields count="1">
    <field x="1"/>
  </colFields>
  <colItems count="3">
    <i>
      <x v="18"/>
    </i>
    <i>
      <x v="19"/>
    </i>
    <i t="grand">
      <x/>
    </i>
  </colItems>
  <pageFields count="1">
    <pageField fld="3" item="1" hier="-1"/>
  </pageFields>
  <dataFields count="1">
    <dataField name="Average of Price" fld="4" subtotal="average" baseField="1" baseItem="379488376"/>
  </dataFields>
  <pivotTableStyleInfo name="PivotStyleLight16" showRowHeaders="1" showColHeaders="1" showRowStripes="0" showColStripes="0" showLastColumn="1"/>
  <filters count="1">
    <filter fld="1" type="captionBeginsWith" evalOrder="-1" id="2"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C46" firstHeaderRow="1" firstDataRow="1" firstDataCol="1"/>
  <pivotFields count="13">
    <pivotField showAll="0"/>
    <pivotField numFmtId="14" showAll="0"/>
    <pivotField showAll="0"/>
    <pivotField showAll="0"/>
    <pivotField showAll="0"/>
    <pivotField showAll="0"/>
    <pivotField showAll="0"/>
    <pivotField showAll="0"/>
    <pivotField axis="axisRow" showAll="0">
      <items count="8">
        <item x="2"/>
        <item x="4"/>
        <item x="5"/>
        <item x="1"/>
        <item x="0"/>
        <item x="3"/>
        <item x="6"/>
        <item t="default"/>
      </items>
    </pivotField>
    <pivotField showAll="0"/>
    <pivotField showAll="0"/>
    <pivotField showAll="0"/>
    <pivotField dataField="1" showAll="0">
      <items count="13">
        <item x="1"/>
        <item x="3"/>
        <item x="4"/>
        <item x="0"/>
        <item x="6"/>
        <item x="5"/>
        <item x="7"/>
        <item x="8"/>
        <item x="9"/>
        <item x="11"/>
        <item x="10"/>
        <item x="2"/>
        <item t="default"/>
      </items>
    </pivotField>
  </pivotFields>
  <rowFields count="1">
    <field x="8"/>
  </rowFields>
  <rowItems count="8">
    <i>
      <x/>
    </i>
    <i>
      <x v="1"/>
    </i>
    <i>
      <x v="2"/>
    </i>
    <i>
      <x v="3"/>
    </i>
    <i>
      <x v="4"/>
    </i>
    <i>
      <x v="5"/>
    </i>
    <i>
      <x v="6"/>
    </i>
    <i t="grand">
      <x/>
    </i>
  </rowItems>
  <colItems count="1">
    <i/>
  </colItems>
  <dataFields count="1">
    <dataField name="Average of Oscar Wins" fld="12"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62:M66" firstHeaderRow="1" firstDataRow="2" firstDataCol="1" rowPageCount="1" colPageCount="1"/>
  <pivotFields count="7">
    <pivotField showAll="0"/>
    <pivotField axis="axisRow"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multipleItemSelectionAllowed="1" showAll="0">
      <items count="6">
        <item h="1" x="0"/>
        <item h="1" x="2"/>
        <item x="1"/>
        <item h="1" x="3"/>
        <item h="1" x="4"/>
        <item t="default"/>
      </items>
    </pivotField>
    <pivotField showAll="0"/>
    <pivotField showAll="0"/>
    <pivotField dataField="1" showAll="0"/>
  </pivotFields>
  <rowFields count="1">
    <field x="1"/>
  </rowFields>
  <rowItems count="3">
    <i>
      <x/>
    </i>
    <i>
      <x v="5"/>
    </i>
    <i t="grand">
      <x/>
    </i>
  </rowItems>
  <colFields count="1">
    <field x="3"/>
  </colFields>
  <colItems count="2">
    <i>
      <x v="2"/>
    </i>
    <i t="grand">
      <x/>
    </i>
  </colItems>
  <pageFields count="1">
    <pageField fld="2" item="0" hier="-1"/>
  </pageFields>
  <dataFields count="1">
    <dataField name="Average of Speed ( mph )"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2" unboundColumnsRight="8">
    <queryTableFields count="20">
      <queryTableField id="1" name="  1 " tableColumnId="1"/>
      <queryTableField id="2" name="         " tableColumnId="2"/>
      <queryTableField id="3" name="  Test 1 " tableColumnId="3"/>
      <queryTableField id="4" name="  Test 2 " tableColumnId="4"/>
      <queryTableField id="5" name="  Test 3 " tableColumnId="5"/>
      <queryTableField id="6" name="  Test 4 " tableColumnId="6"/>
      <queryTableField id="7" name="  Test 5 " tableColumnId="7"/>
      <queryTableField id="8" name="  Test 6 " tableColumnId="8"/>
      <queryTableField id="9" name="  Test 7 " tableColumnId="9"/>
      <queryTableField id="10" name="  Test 8 " tableColumnId="10"/>
      <queryTableField id="11" name="  Total  " tableColumnId="11"/>
      <queryTableField id="12" name="Column1" tableColumnId="12"/>
      <queryTableField id="20" dataBound="0" tableColumnId="20"/>
      <queryTableField id="21" dataBound="0" tableColumnId="21"/>
      <queryTableField id="13" dataBound="0" tableColumnId="13"/>
      <queryTableField id="14" dataBound="0" tableColumnId="14"/>
      <queryTableField id="15" dataBound="0" tableColumnId="15"/>
      <queryTableField id="17" dataBound="0" tableColumnId="17"/>
      <queryTableField id="18" dataBound="0" tableColumnId="18"/>
      <queryTableField id="19"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3"/>
  </pivotTables>
  <data>
    <tabular pivotCacheId="1">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scar_Wins" sourceName="Oscar Wins">
  <pivotTables>
    <pivotTable tabId="6" name="PivotTable4"/>
  </pivotTables>
  <data>
    <tabular pivotCacheId="2">
      <items count="12">
        <i x="1" s="1"/>
        <i x="3" s="1"/>
        <i x="4" s="1"/>
        <i x="0" s="1"/>
        <i x="6" s="1"/>
        <i x="5" s="1"/>
        <i x="7" s="1"/>
        <i x="8" s="1"/>
        <i x="9" s="1"/>
        <i x="11" s="1"/>
        <i x="1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 name="Oscar Wins" cache="Slicer_Oscar_Wins" caption="Oscar Wins"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__3" displayName="data__3" ref="A2:T14" tableType="queryTable" totalsRowShown="0" headerRowDxfId="33" dataDxfId="32">
  <tableColumns count="20">
    <tableColumn id="1" uniqueName="1" name="S. No." queryTableFieldId="1" dataDxfId="31"/>
    <tableColumn id="2" uniqueName="2" name="Student Name" queryTableFieldId="2" dataDxfId="30"/>
    <tableColumn id="3" uniqueName="3" name="  Test 1 " queryTableFieldId="3" dataDxfId="29"/>
    <tableColumn id="4" uniqueName="4" name="  Test 2 " queryTableFieldId="4" dataDxfId="28"/>
    <tableColumn id="5" uniqueName="5" name="  Test 3 " queryTableFieldId="5" dataDxfId="27"/>
    <tableColumn id="6" uniqueName="6" name="  Test 4 " queryTableFieldId="6" dataDxfId="26"/>
    <tableColumn id="7" uniqueName="7" name="  Test 5 " queryTableFieldId="7" dataDxfId="25"/>
    <tableColumn id="8" uniqueName="8" name="  Test 6 " queryTableFieldId="8" dataDxfId="24"/>
    <tableColumn id="9" uniqueName="9" name="  Test 7 " queryTableFieldId="9" dataDxfId="23"/>
    <tableColumn id="10" uniqueName="10" name="  Test 8 " queryTableFieldId="10" dataDxfId="22"/>
    <tableColumn id="11" uniqueName="11" name="  Total  " queryTableFieldId="11" dataDxfId="21"/>
    <tableColumn id="12" uniqueName="12" name="Percentage" queryTableFieldId="12" dataDxfId="20"/>
    <tableColumn id="20" uniqueName="20" name="course" queryTableFieldId="20" dataDxfId="19"/>
    <tableColumn id="21" uniqueName="21" name="Course fee" queryTableFieldId="21" dataDxfId="18">
      <calculatedColumnFormula>IF(data__3[[#This Row],[course]]="BCA",$M$16,IF(data__3[[#This Row],[course]]="B.TECH",$M$17,IF(data__3[[#This Row],[course]]="MCA",$M$18,$M$19)))</calculatedColumnFormula>
    </tableColumn>
    <tableColumn id="13" uniqueName="13" name="Scholarhsip" queryTableFieldId="13" dataDxfId="17">
      <calculatedColumnFormula>IF(data__3[[#This Row],[Percentage]]&gt;=95%,"20%",IF(data__3[[#This Row],[Percentage]]&gt;=85%,"15%",IF(data__3[[#This Row],[Percentage]]&gt;=75%,"10%","7%")))</calculatedColumnFormula>
    </tableColumn>
    <tableColumn id="14" uniqueName="14" name="Transport" queryTableFieldId="14" dataDxfId="16"/>
    <tableColumn id="15" uniqueName="15" name="Transport fee" queryTableFieldId="15" dataDxfId="15">
      <calculatedColumnFormula>IF(data__3[[#This Row],[Transport]]="Y","2000","0000")</calculatedColumnFormula>
    </tableColumn>
    <tableColumn id="17" uniqueName="17" name="Category" queryTableFieldId="17" dataDxfId="14"/>
    <tableColumn id="18" uniqueName="18" name="Discount" queryTableFieldId="18" dataDxfId="13">
      <calculatedColumnFormula>IF(data__3[[#This Row],[Category]]=$L$22,data__3[[#This Row],[Course fee]]*$O$22,IF(data__3[[#This Row],[Category]]=L23,data__3[[#This Row],[Course fee]]*$O$23,IF(data__3[[#This Row],[Category]]=L24,data__3[[#This Row],[Course fee]]*$O$24,data__3[[#This Row],[Course fee]]*$O$25)))</calculatedColumnFormula>
    </tableColumn>
    <tableColumn id="19" uniqueName="19" name="Total Fees" queryTableFieldId="19" dataDxfId="12">
      <calculatedColumnFormula>data__3[[#This Row],[Course fee]]-(data__3[[#This Row],[Scholarhsip]]+data__3[[#This Row],[Discount]])+data__3[[#This Row],[Transport fee]]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6:I16" totalsRowShown="0" headerRowDxfId="5" headerRowBorderDxfId="4" tableBorderDxfId="3">
  <tableColumns count="7">
    <tableColumn id="1" name="S.no"/>
    <tableColumn id="2" name="Students name"/>
    <tableColumn id="3" name="Subject"/>
    <tableColumn id="4" name="Percentage" dataDxfId="2"/>
    <tableColumn id="5" name="Grades">
      <calculatedColumnFormula>IF(F7&gt;=90,"A+",IF(F7&gt;=80,"A",IF(F7&gt;=70,"B+",IF(F7&gt;=60,"B","C"))))</calculatedColumnFormula>
    </tableColumn>
    <tableColumn id="6" name="Number  of students" dataDxfId="1">
      <calculatedColumnFormula>10*Table2[[#This Row],[Percentage]]/100</calculatedColumnFormula>
    </tableColumn>
    <tableColumn id="7" name="Central angle" dataDxfId="0">
      <calculatedColumnFormula>Table2[[#This Row],[Number  of students]]/10*360</calculatedColumnFormula>
    </tableColumn>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zoomScale="70" zoomScaleNormal="70" workbookViewId="0">
      <selection activeCell="H23" sqref="H23"/>
    </sheetView>
  </sheetViews>
  <sheetFormatPr defaultRowHeight="14.4" x14ac:dyDescent="0.3"/>
  <cols>
    <col min="1" max="1" width="10.44140625" customWidth="1"/>
    <col min="4" max="4" width="49.21875" customWidth="1"/>
    <col min="5" max="6" width="9.33203125" bestFit="1" customWidth="1"/>
    <col min="7" max="7" width="11.88671875" customWidth="1"/>
    <col min="8" max="8" width="16.109375" bestFit="1" customWidth="1"/>
    <col min="9" max="9" width="12.5546875" bestFit="1" customWidth="1"/>
    <col min="12" max="12" width="13.109375" bestFit="1" customWidth="1"/>
    <col min="13" max="13" width="19" bestFit="1" customWidth="1"/>
    <col min="14" max="14" width="12.5546875" bestFit="1" customWidth="1"/>
    <col min="15" max="15" width="13.21875" bestFit="1" customWidth="1"/>
    <col min="16" max="16" width="11.21875" bestFit="1" customWidth="1"/>
    <col min="17" max="17" width="15.5546875" bestFit="1" customWidth="1"/>
    <col min="18" max="18" width="10.5546875" bestFit="1" customWidth="1"/>
    <col min="19" max="20" width="12" bestFit="1" customWidth="1"/>
  </cols>
  <sheetData>
    <row r="1" spans="1:20" ht="24.6" x14ac:dyDescent="0.3">
      <c r="A1" s="1" t="s">
        <v>0</v>
      </c>
    </row>
    <row r="2" spans="1:20" ht="18" x14ac:dyDescent="0.35">
      <c r="A2" s="2" t="s">
        <v>1</v>
      </c>
      <c r="B2" s="2" t="s">
        <v>2</v>
      </c>
      <c r="C2" s="2" t="s">
        <v>3</v>
      </c>
      <c r="D2" s="2" t="s">
        <v>4</v>
      </c>
      <c r="E2" s="2" t="s">
        <v>5</v>
      </c>
      <c r="F2" s="2" t="s">
        <v>6</v>
      </c>
      <c r="G2" s="2" t="s">
        <v>7</v>
      </c>
      <c r="H2" s="2" t="s">
        <v>8</v>
      </c>
      <c r="I2" s="2" t="s">
        <v>9</v>
      </c>
      <c r="J2" s="2" t="s">
        <v>10</v>
      </c>
      <c r="K2" s="2" t="s">
        <v>11</v>
      </c>
      <c r="L2" s="2" t="s">
        <v>12</v>
      </c>
      <c r="M2" s="2" t="s">
        <v>13</v>
      </c>
      <c r="N2" s="2" t="s">
        <v>57</v>
      </c>
      <c r="O2" s="2" t="s">
        <v>14</v>
      </c>
      <c r="P2" s="2" t="s">
        <v>15</v>
      </c>
      <c r="Q2" s="2" t="s">
        <v>16</v>
      </c>
      <c r="R2" s="2" t="s">
        <v>17</v>
      </c>
      <c r="S2" s="2" t="s">
        <v>18</v>
      </c>
      <c r="T2" s="2" t="s">
        <v>19</v>
      </c>
    </row>
    <row r="3" spans="1:20" ht="18" x14ac:dyDescent="0.35">
      <c r="A3" s="2">
        <v>1</v>
      </c>
      <c r="B3" s="2" t="s">
        <v>20</v>
      </c>
      <c r="C3" s="2">
        <v>85</v>
      </c>
      <c r="D3" s="2">
        <v>90</v>
      </c>
      <c r="E3" s="2">
        <v>80</v>
      </c>
      <c r="F3" s="2">
        <v>85</v>
      </c>
      <c r="G3" s="2">
        <v>88</v>
      </c>
      <c r="H3" s="2">
        <v>92</v>
      </c>
      <c r="I3" s="2">
        <v>87</v>
      </c>
      <c r="J3" s="2">
        <v>90</v>
      </c>
      <c r="K3" s="2">
        <f>SUM(data__3[[#This Row],[  Test 1 ]:[  Test 8 ]])</f>
        <v>697</v>
      </c>
      <c r="L3" s="16">
        <f>(data__3[[#This Row],[  Total  ]]/800)*100%</f>
        <v>0.87124999999999997</v>
      </c>
      <c r="M3" s="2" t="s">
        <v>43</v>
      </c>
      <c r="N3" s="2">
        <f>IF(data__3[[#This Row],[course]]=$L$16,$M$16,IF(data__3[[#This Row],[course]]=$L$17,$M$17,IF(data__3[[#This Row],[course]]=$L$18,$M$18,$M$19)))</f>
        <v>70000</v>
      </c>
      <c r="O3" s="17">
        <f>IF(data__3[[#This Row],[Percentage]]&gt;=95%,data__3[[#This Row],[Course fee]]*$I$15,IF(data__3[[#This Row],[Percentage]]&gt;=85%,data__3[[#This Row],[Course fee]]*$I$16,IF(data__3[[#This Row],[Percentage]]&gt;=75%,data__3[[#This Row],[Course fee]]*$I$17,data__3[[#This Row],[Course fee]]*$I$18)))</f>
        <v>10500</v>
      </c>
      <c r="P3" s="2" t="s">
        <v>21</v>
      </c>
      <c r="Q3" s="2" t="str">
        <f>IF(data__3[[#This Row],[Transport]]="Y","2000","0000")</f>
        <v>2000</v>
      </c>
      <c r="R3" s="2" t="s">
        <v>51</v>
      </c>
      <c r="S3" s="2">
        <f>IF(data__3[[#This Row],[Category]]=$L$22,data__3[[#This Row],[Course fee]]*$O$22,IF(data__3[[#This Row],[Category]]=L23,data__3[[#This Row],[Course fee]]*$O$23,IF(data__3[[#This Row],[Category]]=L24,data__3[[#This Row],[Course fee]]*$O$24,data__3[[#This Row],[Course fee]]*$O$25)))</f>
        <v>35000</v>
      </c>
      <c r="T3" s="2">
        <f>data__3[[#This Row],[Course fee]]-(data__3[[#This Row],[Scholarhsip]]+data__3[[#This Row],[Discount]])+data__3[[#This Row],[Transport fee]]</f>
        <v>26500</v>
      </c>
    </row>
    <row r="4" spans="1:20" ht="18" x14ac:dyDescent="0.35">
      <c r="A4" s="2">
        <v>2</v>
      </c>
      <c r="B4" s="2" t="s">
        <v>22</v>
      </c>
      <c r="C4" s="2">
        <v>70</v>
      </c>
      <c r="D4" s="2">
        <v>75</v>
      </c>
      <c r="E4" s="2">
        <v>65</v>
      </c>
      <c r="F4" s="2">
        <v>72</v>
      </c>
      <c r="G4" s="2">
        <v>78</v>
      </c>
      <c r="H4" s="2">
        <v>68</v>
      </c>
      <c r="I4" s="2">
        <v>70</v>
      </c>
      <c r="J4" s="2">
        <v>75</v>
      </c>
      <c r="K4" s="2">
        <f>SUM(data__3[[#This Row],[  Test 1 ]:[  Test 8 ]])</f>
        <v>573</v>
      </c>
      <c r="L4" s="16">
        <f>(data__3[[#This Row],[  Total  ]]/800)*100%</f>
        <v>0.71625000000000005</v>
      </c>
      <c r="M4" s="2" t="s">
        <v>43</v>
      </c>
      <c r="N4" s="2">
        <f>IF(data__3[[#This Row],[course]]=$L$16,$M$16,IF(data__3[[#This Row],[course]]=$L$17,$M$17,IF(data__3[[#This Row],[course]]=$L$18,$M$18,$M$19)))</f>
        <v>70000</v>
      </c>
      <c r="O4" s="17">
        <f>IF(data__3[[#This Row],[Percentage]]&gt;=95%,data__3[[#This Row],[Course fee]]*$I$15,IF(data__3[[#This Row],[Percentage]]&gt;=85%,data__3[[#This Row],[Course fee]]*$I$16,IF(data__3[[#This Row],[Percentage]]&gt;=75%,data__3[[#This Row],[Course fee]]*$I$17,data__3[[#This Row],[Course fee]]*$I$18)))</f>
        <v>4900.0000000000009</v>
      </c>
      <c r="P4" s="2" t="s">
        <v>23</v>
      </c>
      <c r="Q4" s="2" t="str">
        <f>IF(data__3[[#This Row],[Transport]]="Y","2000","0000")</f>
        <v>0000</v>
      </c>
      <c r="R4" s="2" t="s">
        <v>54</v>
      </c>
      <c r="S4" s="2">
        <f>IF(data__3[[#This Row],[Category]]=$L$22,data__3[[#This Row],[Course fee]]*$O$22,IF(data__3[[#This Row],[Category]]=L24,data__3[[#This Row],[Course fee]]*$O$23,IF(data__3[[#This Row],[Category]]=L25,data__3[[#This Row],[Course fee]]*$O$24,data__3[[#This Row],[Course fee]]*$O$25)))</f>
        <v>21000</v>
      </c>
      <c r="T4" s="2">
        <f>data__3[[#This Row],[Course fee]]-(data__3[[#This Row],[Scholarhsip]]+data__3[[#This Row],[Discount]])+data__3[[#This Row],[Transport fee]]</f>
        <v>44100</v>
      </c>
    </row>
    <row r="5" spans="1:20" ht="18" x14ac:dyDescent="0.35">
      <c r="A5" s="2">
        <v>3</v>
      </c>
      <c r="B5" s="2" t="s">
        <v>24</v>
      </c>
      <c r="C5" s="2">
        <v>92</v>
      </c>
      <c r="D5" s="2">
        <v>88</v>
      </c>
      <c r="E5" s="2">
        <v>95</v>
      </c>
      <c r="F5" s="2">
        <v>90</v>
      </c>
      <c r="G5" s="2">
        <v>87</v>
      </c>
      <c r="H5" s="2">
        <v>93</v>
      </c>
      <c r="I5" s="2">
        <v>88</v>
      </c>
      <c r="J5" s="2">
        <v>92</v>
      </c>
      <c r="K5" s="2">
        <f>SUM(data__3[[#This Row],[  Test 1 ]:[  Test 8 ]])</f>
        <v>725</v>
      </c>
      <c r="L5" s="16">
        <f>(data__3[[#This Row],[  Total  ]]/800)*100%</f>
        <v>0.90625</v>
      </c>
      <c r="M5" s="2" t="s">
        <v>46</v>
      </c>
      <c r="N5" s="2">
        <f>IF(data__3[[#This Row],[course]]=$L$16,$M$16,IF(data__3[[#This Row],[course]]=$L$17,$M$17,IF(data__3[[#This Row],[course]]=$L$18,$M$18,$M$19)))</f>
        <v>55000</v>
      </c>
      <c r="O5" s="17">
        <f>IF(data__3[[#This Row],[Percentage]]&gt;=95%,data__3[[#This Row],[Course fee]]*$I$15,IF(data__3[[#This Row],[Percentage]]&gt;=85%,data__3[[#This Row],[Course fee]]*$I$16,IF(data__3[[#This Row],[Percentage]]&gt;=75%,data__3[[#This Row],[Course fee]]*$I$17,data__3[[#This Row],[Course fee]]*$I$18)))</f>
        <v>8250</v>
      </c>
      <c r="P5" s="2" t="s">
        <v>21</v>
      </c>
      <c r="Q5" s="2" t="str">
        <f>IF(data__3[[#This Row],[Transport]]="Y","2000","0000")</f>
        <v>2000</v>
      </c>
      <c r="R5" s="2" t="s">
        <v>54</v>
      </c>
      <c r="S5" s="2">
        <f>IF(data__3[[#This Row],[Category]]=$L$22,data__3[[#This Row],[Course fee]]*$O$22,IF(data__3[[#This Row],[Category]]=L25,data__3[[#This Row],[Course fee]]*$O$23,IF(data__3[[#This Row],[Category]]=L26,data__3[[#This Row],[Course fee]]*$O$24,data__3[[#This Row],[Course fee]]*$O$25)))</f>
        <v>22000</v>
      </c>
      <c r="T5" s="2">
        <f>data__3[[#This Row],[Course fee]]-(data__3[[#This Row],[Scholarhsip]]+data__3[[#This Row],[Discount]])+data__3[[#This Row],[Transport fee]]</f>
        <v>26750</v>
      </c>
    </row>
    <row r="6" spans="1:20" ht="18" x14ac:dyDescent="0.35">
      <c r="A6" s="2">
        <v>4</v>
      </c>
      <c r="B6" s="2" t="s">
        <v>25</v>
      </c>
      <c r="C6" s="2">
        <v>80</v>
      </c>
      <c r="D6" s="2">
        <v>82</v>
      </c>
      <c r="E6" s="2">
        <v>85</v>
      </c>
      <c r="F6" s="2">
        <v>88</v>
      </c>
      <c r="G6" s="2">
        <v>80</v>
      </c>
      <c r="H6" s="2">
        <v>85</v>
      </c>
      <c r="I6" s="2">
        <v>83</v>
      </c>
      <c r="J6" s="2">
        <v>86</v>
      </c>
      <c r="K6" s="2">
        <f>SUM(data__3[[#This Row],[  Test 1 ]:[  Test 8 ]])</f>
        <v>669</v>
      </c>
      <c r="L6" s="16">
        <f>(data__3[[#This Row],[  Total  ]]/800)*100%</f>
        <v>0.83625000000000005</v>
      </c>
      <c r="M6" s="2" t="s">
        <v>56</v>
      </c>
      <c r="N6" s="2">
        <f>IF(data__3[[#This Row],[course]]=$L$16,$M$16,IF(data__3[[#This Row],[course]]=$L$17,$M$17,IF(data__3[[#This Row],[course]]=$L$18,$M$18,$M$19)))</f>
        <v>80000</v>
      </c>
      <c r="O6" s="17">
        <f>IF(data__3[[#This Row],[Percentage]]&gt;=95%,data__3[[#This Row],[Course fee]]*$I$15,IF(data__3[[#This Row],[Percentage]]&gt;=85%,data__3[[#This Row],[Course fee]]*$I$16,IF(data__3[[#This Row],[Percentage]]&gt;=75%,data__3[[#This Row],[Course fee]]*$I$17,data__3[[#This Row],[Course fee]]*$I$18)))</f>
        <v>8000</v>
      </c>
      <c r="P6" s="2" t="s">
        <v>21</v>
      </c>
      <c r="Q6" s="2" t="str">
        <f>IF(data__3[[#This Row],[Transport]]="Y","2000","0000")</f>
        <v>2000</v>
      </c>
      <c r="R6" s="2" t="s">
        <v>53</v>
      </c>
      <c r="S6" s="2">
        <f>IF(data__3[[#This Row],[Category]]=$L$22,data__3[[#This Row],[Course fee]]*$O$22,IF(data__3[[#This Row],[Category]]=L26,data__3[[#This Row],[Course fee]]*$O$23,IF(data__3[[#This Row],[Category]]=L27,data__3[[#This Row],[Course fee]]*$O$24,data__3[[#This Row],[Course fee]]*$O$25)))</f>
        <v>8000</v>
      </c>
      <c r="T6" s="2">
        <f>data__3[[#This Row],[Course fee]]-(data__3[[#This Row],[Scholarhsip]]+data__3[[#This Row],[Discount]])+data__3[[#This Row],[Transport fee]]</f>
        <v>66000</v>
      </c>
    </row>
    <row r="7" spans="1:20" ht="18" x14ac:dyDescent="0.35">
      <c r="A7" s="2">
        <v>5</v>
      </c>
      <c r="B7" s="2" t="s">
        <v>26</v>
      </c>
      <c r="C7" s="2">
        <v>75</v>
      </c>
      <c r="D7" s="2">
        <v>78</v>
      </c>
      <c r="E7" s="2">
        <v>80</v>
      </c>
      <c r="F7" s="2">
        <v>82</v>
      </c>
      <c r="G7" s="2">
        <v>76</v>
      </c>
      <c r="H7" s="2">
        <v>78</v>
      </c>
      <c r="I7" s="2">
        <v>80</v>
      </c>
      <c r="J7" s="2">
        <v>82</v>
      </c>
      <c r="K7" s="2">
        <f>SUM(data__3[[#This Row],[  Test 1 ]:[  Test 8 ]])</f>
        <v>631</v>
      </c>
      <c r="L7" s="16">
        <f>(data__3[[#This Row],[  Total  ]]/800)*100%</f>
        <v>0.78874999999999995</v>
      </c>
      <c r="M7" s="2" t="s">
        <v>56</v>
      </c>
      <c r="N7" s="2">
        <f>IF(data__3[[#This Row],[course]]=$L$16,$M$16,IF(data__3[[#This Row],[course]]=$L$17,$M$17,IF(data__3[[#This Row],[course]]=$L$18,$M$18,$M$19)))</f>
        <v>80000</v>
      </c>
      <c r="O7" s="17">
        <f>IF(data__3[[#This Row],[Percentage]]&gt;=95%,data__3[[#This Row],[Course fee]]*$I$15,IF(data__3[[#This Row],[Percentage]]&gt;=85%,data__3[[#This Row],[Course fee]]*$I$16,IF(data__3[[#This Row],[Percentage]]&gt;=75%,data__3[[#This Row],[Course fee]]*$I$17,data__3[[#This Row],[Course fee]]*$I$18)))</f>
        <v>8000</v>
      </c>
      <c r="P7" s="2" t="s">
        <v>21</v>
      </c>
      <c r="Q7" s="2" t="str">
        <f>IF(data__3[[#This Row],[Transport]]="Y","2000","0000")</f>
        <v>2000</v>
      </c>
      <c r="R7" s="2" t="s">
        <v>53</v>
      </c>
      <c r="S7" s="2">
        <f>IF(data__3[[#This Row],[Category]]=$L$22,data__3[[#This Row],[Course fee]]*$O$22,IF(data__3[[#This Row],[Category]]=L27,data__3[[#This Row],[Course fee]]*$O$23,IF(data__3[[#This Row],[Category]]=L28,data__3[[#This Row],[Course fee]]*$O$24,data__3[[#This Row],[Course fee]]*$O$25)))</f>
        <v>8000</v>
      </c>
      <c r="T7" s="2">
        <f>data__3[[#This Row],[Course fee]]-(data__3[[#This Row],[Scholarhsip]]+data__3[[#This Row],[Discount]])+data__3[[#This Row],[Transport fee]]</f>
        <v>66000</v>
      </c>
    </row>
    <row r="8" spans="1:20" ht="18" x14ac:dyDescent="0.35">
      <c r="A8" s="2">
        <v>6</v>
      </c>
      <c r="B8" s="2" t="s">
        <v>27</v>
      </c>
      <c r="C8" s="2">
        <v>85</v>
      </c>
      <c r="D8" s="2">
        <v>86</v>
      </c>
      <c r="E8" s="2">
        <v>88</v>
      </c>
      <c r="F8" s="2">
        <v>90</v>
      </c>
      <c r="G8" s="2">
        <v>85</v>
      </c>
      <c r="H8" s="2">
        <v>88</v>
      </c>
      <c r="I8" s="2">
        <v>86</v>
      </c>
      <c r="J8" s="2">
        <v>89</v>
      </c>
      <c r="K8" s="2">
        <f>SUM(data__3[[#This Row],[  Test 1 ]:[  Test 8 ]])</f>
        <v>697</v>
      </c>
      <c r="L8" s="16">
        <f>(data__3[[#This Row],[  Total  ]]/800)*100%</f>
        <v>0.87124999999999997</v>
      </c>
      <c r="M8" s="2" t="s">
        <v>40</v>
      </c>
      <c r="N8" s="2">
        <f>IF(data__3[[#This Row],[course]]=$L$16,$M$16,IF(data__3[[#This Row],[course]]=$L$17,$M$17,IF(data__3[[#This Row],[course]]=$L$18,$M$18,$M$19)))</f>
        <v>50000</v>
      </c>
      <c r="O8" s="17">
        <f>IF(data__3[[#This Row],[Percentage]]&gt;=95%,data__3[[#This Row],[Course fee]]*$I$15,IF(data__3[[#This Row],[Percentage]]&gt;=85%,data__3[[#This Row],[Course fee]]*$I$16,IF(data__3[[#This Row],[Percentage]]&gt;=75%,data__3[[#This Row],[Course fee]]*$I$17,data__3[[#This Row],[Course fee]]*$I$18)))</f>
        <v>7500</v>
      </c>
      <c r="P8" s="2" t="s">
        <v>23</v>
      </c>
      <c r="Q8" s="2" t="str">
        <f>IF(data__3[[#This Row],[Transport]]="Y","2000","0000")</f>
        <v>0000</v>
      </c>
      <c r="R8" s="2" t="s">
        <v>51</v>
      </c>
      <c r="S8" s="2">
        <f>IF(data__3[[#This Row],[Category]]=$L$22,data__3[[#This Row],[Course fee]]*$O$22,IF(data__3[[#This Row],[Category]]=L28,data__3[[#This Row],[Course fee]]*$O$23,IF(data__3[[#This Row],[Category]]=L29,data__3[[#This Row],[Course fee]]*$O$24,data__3[[#This Row],[Course fee]]*$O$25)))</f>
        <v>25000</v>
      </c>
      <c r="T8" s="2">
        <f>data__3[[#This Row],[Course fee]]-(data__3[[#This Row],[Scholarhsip]]+data__3[[#This Row],[Discount]])+data__3[[#This Row],[Transport fee]]</f>
        <v>17500</v>
      </c>
    </row>
    <row r="9" spans="1:20" ht="18" x14ac:dyDescent="0.35">
      <c r="A9" s="2">
        <v>7</v>
      </c>
      <c r="B9" s="2" t="s">
        <v>28</v>
      </c>
      <c r="C9" s="2">
        <v>90</v>
      </c>
      <c r="D9" s="2">
        <v>92</v>
      </c>
      <c r="E9" s="2">
        <v>95</v>
      </c>
      <c r="F9" s="2">
        <v>92</v>
      </c>
      <c r="G9" s="2">
        <v>90</v>
      </c>
      <c r="H9" s="2">
        <v>94</v>
      </c>
      <c r="I9" s="2">
        <v>92</v>
      </c>
      <c r="J9" s="2">
        <v>95</v>
      </c>
      <c r="K9" s="2">
        <f>SUM(data__3[[#This Row],[  Test 1 ]:[  Test 8 ]])</f>
        <v>740</v>
      </c>
      <c r="L9" s="16">
        <f>(data__3[[#This Row],[  Total  ]]/800)*100%</f>
        <v>0.92500000000000004</v>
      </c>
      <c r="M9" s="2" t="s">
        <v>40</v>
      </c>
      <c r="N9" s="2">
        <f>IF(data__3[[#This Row],[course]]=$L$16,$M$16,IF(data__3[[#This Row],[course]]=$L$17,$M$17,IF(data__3[[#This Row],[course]]=$L$18,$M$18,$M$19)))</f>
        <v>50000</v>
      </c>
      <c r="O9" s="17">
        <f>IF(data__3[[#This Row],[Percentage]]&gt;=95%,data__3[[#This Row],[Course fee]]*$I$15,IF(data__3[[#This Row],[Percentage]]&gt;=85%,data__3[[#This Row],[Course fee]]*$I$16,IF(data__3[[#This Row],[Percentage]]&gt;=75%,data__3[[#This Row],[Course fee]]*$I$17,data__3[[#This Row],[Course fee]]*$I$18)))</f>
        <v>7500</v>
      </c>
      <c r="P9" s="2" t="s">
        <v>23</v>
      </c>
      <c r="Q9" s="2" t="str">
        <f>IF(data__3[[#This Row],[Transport]]="Y","2000","0000")</f>
        <v>0000</v>
      </c>
      <c r="R9" s="2" t="s">
        <v>52</v>
      </c>
      <c r="S9" s="2">
        <f>IF(data__3[[#This Row],[Category]]=$L$22,data__3[[#This Row],[Course fee]]*$O$22,IF(data__3[[#This Row],[Category]]=L29,data__3[[#This Row],[Course fee]]*$O$23,IF(data__3[[#This Row],[Category]]=L30,data__3[[#This Row],[Course fee]]*$O$24,data__3[[#This Row],[Course fee]]*$O$25)))</f>
        <v>5000</v>
      </c>
      <c r="T9" s="2">
        <f>data__3[[#This Row],[Course fee]]-(data__3[[#This Row],[Scholarhsip]]+data__3[[#This Row],[Discount]])+data__3[[#This Row],[Transport fee]]</f>
        <v>37500</v>
      </c>
    </row>
    <row r="10" spans="1:20" ht="18" x14ac:dyDescent="0.35">
      <c r="A10" s="2">
        <v>8</v>
      </c>
      <c r="B10" s="2" t="s">
        <v>29</v>
      </c>
      <c r="C10" s="2">
        <v>78</v>
      </c>
      <c r="D10" s="2">
        <v>80</v>
      </c>
      <c r="E10" s="2">
        <v>82</v>
      </c>
      <c r="F10" s="2">
        <v>85</v>
      </c>
      <c r="G10" s="2">
        <v>78</v>
      </c>
      <c r="H10" s="2">
        <v>80</v>
      </c>
      <c r="I10" s="2">
        <v>82</v>
      </c>
      <c r="J10" s="2">
        <v>85</v>
      </c>
      <c r="K10" s="2">
        <f>SUM(data__3[[#This Row],[  Test 1 ]:[  Test 8 ]])</f>
        <v>650</v>
      </c>
      <c r="L10" s="16">
        <f>(data__3[[#This Row],[  Total  ]]/800)*100%</f>
        <v>0.8125</v>
      </c>
      <c r="M10" s="2" t="s">
        <v>55</v>
      </c>
      <c r="N10" s="2">
        <f>IF(data__3[[#This Row],[course]]=$L$16,$M$16,IF(data__3[[#This Row],[course]]=$L$17,$M$17,IF(data__3[[#This Row],[course]]=$L$18,$M$18,$M$19)))</f>
        <v>80000</v>
      </c>
      <c r="O10" s="17">
        <f>IF(data__3[[#This Row],[Percentage]]&gt;=95%,data__3[[#This Row],[Course fee]]*$I$15,IF(data__3[[#This Row],[Percentage]]&gt;=85%,data__3[[#This Row],[Course fee]]*$I$16,IF(data__3[[#This Row],[Percentage]]&gt;=75%,data__3[[#This Row],[Course fee]]*$I$17,data__3[[#This Row],[Course fee]]*$I$18)))</f>
        <v>8000</v>
      </c>
      <c r="P10" s="2" t="s">
        <v>21</v>
      </c>
      <c r="Q10" s="2" t="str">
        <f>IF(data__3[[#This Row],[Transport]]="Y","2000","0000")</f>
        <v>2000</v>
      </c>
      <c r="R10" s="2" t="s">
        <v>54</v>
      </c>
      <c r="S10" s="2">
        <f>IF(data__3[[#This Row],[Category]]=$L$22,data__3[[#This Row],[Course fee]]*$O$22,IF(data__3[[#This Row],[Category]]=L30,data__3[[#This Row],[Course fee]]*$O$23,IF(data__3[[#This Row],[Category]]=L31,data__3[[#This Row],[Course fee]]*$O$24,data__3[[#This Row],[Course fee]]*$O$25)))</f>
        <v>8000</v>
      </c>
      <c r="T10" s="2">
        <f>data__3[[#This Row],[Course fee]]-(data__3[[#This Row],[Scholarhsip]]+data__3[[#This Row],[Discount]])+data__3[[#This Row],[Transport fee]]</f>
        <v>66000</v>
      </c>
    </row>
    <row r="11" spans="1:20" ht="18" x14ac:dyDescent="0.35">
      <c r="A11" s="2">
        <v>9</v>
      </c>
      <c r="B11" s="2" t="s">
        <v>30</v>
      </c>
      <c r="C11" s="2">
        <v>85</v>
      </c>
      <c r="D11" s="2">
        <v>88</v>
      </c>
      <c r="E11" s="2">
        <v>90</v>
      </c>
      <c r="F11" s="2">
        <v>92</v>
      </c>
      <c r="G11" s="2">
        <v>85</v>
      </c>
      <c r="H11" s="2">
        <v>88</v>
      </c>
      <c r="I11" s="2">
        <v>90</v>
      </c>
      <c r="J11" s="2">
        <v>92</v>
      </c>
      <c r="K11" s="2">
        <f>SUM(data__3[[#This Row],[  Test 1 ]:[  Test 8 ]])</f>
        <v>710</v>
      </c>
      <c r="L11" s="16">
        <f>(data__3[[#This Row],[  Total  ]]/800)*100%</f>
        <v>0.88749999999999996</v>
      </c>
      <c r="M11" s="2" t="s">
        <v>55</v>
      </c>
      <c r="N11" s="2">
        <f>IF(data__3[[#This Row],[course]]=$L$16,$M$16,IF(data__3[[#This Row],[course]]=$L$17,$M$17,IF(data__3[[#This Row],[course]]=$L$18,$M$18,$M$19)))</f>
        <v>80000</v>
      </c>
      <c r="O11" s="17">
        <f>IF(data__3[[#This Row],[Percentage]]&gt;=95%,data__3[[#This Row],[Course fee]]*$I$15,IF(data__3[[#This Row],[Percentage]]&gt;=85%,data__3[[#This Row],[Course fee]]*$I$16,IF(data__3[[#This Row],[Percentage]]&gt;=75%,data__3[[#This Row],[Course fee]]*$I$17,data__3[[#This Row],[Course fee]]*$I$18)))</f>
        <v>12000</v>
      </c>
      <c r="P11" s="2" t="s">
        <v>23</v>
      </c>
      <c r="Q11" s="2" t="str">
        <f>IF(data__3[[#This Row],[Transport]]="Y","2000","0000")</f>
        <v>0000</v>
      </c>
      <c r="R11" s="2" t="s">
        <v>53</v>
      </c>
      <c r="S11" s="2">
        <f>IF(data__3[[#This Row],[Category]]=$L$22,data__3[[#This Row],[Course fee]]*$O$22,IF(data__3[[#This Row],[Category]]=L31,data__3[[#This Row],[Course fee]]*$O$23,IF(data__3[[#This Row],[Category]]=L32,data__3[[#This Row],[Course fee]]*$O$24,data__3[[#This Row],[Course fee]]*$O$25)))</f>
        <v>8000</v>
      </c>
      <c r="T11" s="2">
        <f>data__3[[#This Row],[Course fee]]-(data__3[[#This Row],[Scholarhsip]]+data__3[[#This Row],[Discount]])+data__3[[#This Row],[Transport fee]]</f>
        <v>60000</v>
      </c>
    </row>
    <row r="12" spans="1:20" ht="18" x14ac:dyDescent="0.35">
      <c r="A12" s="2">
        <v>10</v>
      </c>
      <c r="B12" s="2" t="s">
        <v>31</v>
      </c>
      <c r="C12" s="2">
        <v>92</v>
      </c>
      <c r="D12" s="2">
        <v>95</v>
      </c>
      <c r="E12" s="2">
        <v>98</v>
      </c>
      <c r="F12" s="2">
        <v>92</v>
      </c>
      <c r="G12" s="2">
        <v>92</v>
      </c>
      <c r="H12" s="2">
        <v>95</v>
      </c>
      <c r="I12" s="2">
        <v>98</v>
      </c>
      <c r="J12" s="2">
        <v>92</v>
      </c>
      <c r="K12" s="2">
        <f>SUM(data__3[[#This Row],[  Test 1 ]:[  Test 8 ]])</f>
        <v>754</v>
      </c>
      <c r="L12" s="16">
        <f>(data__3[[#This Row],[  Total  ]]/800)*100%</f>
        <v>0.9425</v>
      </c>
      <c r="M12" s="2" t="s">
        <v>46</v>
      </c>
      <c r="N12" s="2">
        <f>IF(data__3[[#This Row],[course]]=$L$16,$M$16,IF(data__3[[#This Row],[course]]=$L$17,$M$17,IF(data__3[[#This Row],[course]]=$L$18,$M$18,$M$19)))</f>
        <v>55000</v>
      </c>
      <c r="O12" s="17">
        <f>IF(data__3[[#This Row],[Percentage]]&gt;=95%,data__3[[#This Row],[Course fee]]*$I$15,IF(data__3[[#This Row],[Percentage]]&gt;=85%,data__3[[#This Row],[Course fee]]*$I$16,IF(data__3[[#This Row],[Percentage]]&gt;=75%,data__3[[#This Row],[Course fee]]*$I$17,data__3[[#This Row],[Course fee]]*$I$18)))</f>
        <v>8250</v>
      </c>
      <c r="P12" s="2" t="s">
        <v>21</v>
      </c>
      <c r="Q12" s="2" t="str">
        <f>IF(data__3[[#This Row],[Transport]]="Y","2000","0000")</f>
        <v>2000</v>
      </c>
      <c r="R12" s="2" t="s">
        <v>52</v>
      </c>
      <c r="S12" s="2">
        <f>IF(data__3[[#This Row],[Category]]=$L$22,data__3[[#This Row],[Course fee]]*$O$22,IF(data__3[[#This Row],[Category]]=L32,data__3[[#This Row],[Course fee]]*$O$23,IF(data__3[[#This Row],[Category]]=L33,data__3[[#This Row],[Course fee]]*$O$24,data__3[[#This Row],[Course fee]]*$O$25)))</f>
        <v>5500</v>
      </c>
      <c r="T12" s="2">
        <f>data__3[[#This Row],[Course fee]]-(data__3[[#This Row],[Scholarhsip]]+data__3[[#This Row],[Discount]])+data__3[[#This Row],[Transport fee]]</f>
        <v>43250</v>
      </c>
    </row>
    <row r="13" spans="1:20" ht="18" x14ac:dyDescent="0.35">
      <c r="A13" s="2">
        <v>11</v>
      </c>
      <c r="B13" s="2" t="s">
        <v>32</v>
      </c>
      <c r="C13" s="2">
        <v>5</v>
      </c>
      <c r="D13" s="2">
        <v>10</v>
      </c>
      <c r="E13" s="2">
        <v>8</v>
      </c>
      <c r="F13" s="2">
        <v>6</v>
      </c>
      <c r="G13" s="2">
        <v>7</v>
      </c>
      <c r="H13" s="2">
        <v>5</v>
      </c>
      <c r="I13" s="2">
        <v>10</v>
      </c>
      <c r="J13" s="2">
        <v>8</v>
      </c>
      <c r="K13" s="2">
        <f>SUM(data__3[[#This Row],[  Test 1 ]:[  Test 8 ]])</f>
        <v>59</v>
      </c>
      <c r="L13" s="16">
        <f>(data__3[[#This Row],[  Total  ]]/800)*100%</f>
        <v>7.3749999999999996E-2</v>
      </c>
      <c r="M13" s="2" t="s">
        <v>55</v>
      </c>
      <c r="N13" s="2">
        <f>IF(data__3[[#This Row],[course]]=$L$16,$M$16,IF(data__3[[#This Row],[course]]=$L$17,$M$17,IF(data__3[[#This Row],[course]]=$L$18,$M$18,$M$19)))</f>
        <v>80000</v>
      </c>
      <c r="O13" s="17">
        <f>IF(data__3[[#This Row],[Percentage]]&gt;=95%,data__3[[#This Row],[Course fee]]*$I$15,IF(data__3[[#This Row],[Percentage]]&gt;=85%,data__3[[#This Row],[Course fee]]*$I$16,IF(data__3[[#This Row],[Percentage]]&gt;=75%,data__3[[#This Row],[Course fee]]*$I$17,data__3[[#This Row],[Course fee]]*$I$18)))</f>
        <v>5600.0000000000009</v>
      </c>
      <c r="P13" s="2" t="s">
        <v>21</v>
      </c>
      <c r="Q13" s="2" t="str">
        <f>IF(data__3[[#This Row],[Transport]]="Y","2000","0000")</f>
        <v>2000</v>
      </c>
      <c r="R13" s="2" t="s">
        <v>51</v>
      </c>
      <c r="S13" s="2">
        <f>IF(data__3[[#This Row],[Category]]=$L$22,data__3[[#This Row],[Course fee]]*$O$22,IF(data__3[[#This Row],[Category]]=L33,data__3[[#This Row],[Course fee]]*$O$23,IF(data__3[[#This Row],[Category]]=L34,data__3[[#This Row],[Course fee]]*$O$24,data__3[[#This Row],[Course fee]]*$O$25)))</f>
        <v>40000</v>
      </c>
      <c r="T13" s="2">
        <f>data__3[[#This Row],[Course fee]]-(data__3[[#This Row],[Scholarhsip]]+data__3[[#This Row],[Discount]])+data__3[[#This Row],[Transport fee]]</f>
        <v>36400</v>
      </c>
    </row>
    <row r="14" spans="1:20" ht="18.600000000000001" thickBot="1" x14ac:dyDescent="0.4">
      <c r="A14" s="2"/>
      <c r="B14" s="3"/>
      <c r="C14" s="2"/>
      <c r="D14" s="2"/>
      <c r="E14" s="2"/>
      <c r="F14" s="2"/>
      <c r="G14" s="2"/>
      <c r="H14" s="4" t="s">
        <v>33</v>
      </c>
      <c r="I14" s="2"/>
      <c r="J14" s="2"/>
      <c r="K14" s="3"/>
      <c r="L14" s="3"/>
      <c r="M14" s="2"/>
      <c r="N14" s="2"/>
      <c r="O14" s="2"/>
      <c r="P14" s="2"/>
      <c r="Q14" s="2"/>
      <c r="R14" s="2"/>
      <c r="S14" s="2"/>
      <c r="T14" s="2"/>
    </row>
    <row r="15" spans="1:20" ht="23.4" x14ac:dyDescent="0.45">
      <c r="A15" s="47" t="s">
        <v>34</v>
      </c>
      <c r="B15" s="47"/>
      <c r="C15" s="47"/>
      <c r="D15" s="47"/>
      <c r="E15" s="47"/>
      <c r="H15" s="5" t="s">
        <v>35</v>
      </c>
      <c r="I15" s="6">
        <v>0.2</v>
      </c>
      <c r="L15" s="7" t="s">
        <v>36</v>
      </c>
      <c r="M15" s="7" t="s">
        <v>37</v>
      </c>
      <c r="N15" s="7"/>
    </row>
    <row r="16" spans="1:20" ht="23.4" x14ac:dyDescent="0.45">
      <c r="A16" s="47" t="s">
        <v>38</v>
      </c>
      <c r="B16" s="47"/>
      <c r="C16" s="47"/>
      <c r="D16" s="47"/>
      <c r="E16" s="47"/>
      <c r="F16" s="47"/>
      <c r="H16" s="8" t="s">
        <v>39</v>
      </c>
      <c r="I16" s="9">
        <v>0.15</v>
      </c>
      <c r="L16" s="7" t="s">
        <v>40</v>
      </c>
      <c r="M16" s="7">
        <v>50000</v>
      </c>
      <c r="N16" s="7"/>
    </row>
    <row r="17" spans="1:19" ht="23.4" x14ac:dyDescent="0.45">
      <c r="A17" s="47" t="s">
        <v>41</v>
      </c>
      <c r="B17" s="47"/>
      <c r="C17" s="47"/>
      <c r="D17" s="47"/>
      <c r="E17" s="47"/>
      <c r="F17" s="47"/>
      <c r="G17" s="48"/>
      <c r="H17" s="8" t="s">
        <v>42</v>
      </c>
      <c r="I17" s="9">
        <v>0.1</v>
      </c>
      <c r="L17" s="7" t="s">
        <v>43</v>
      </c>
      <c r="M17" s="7">
        <v>70000</v>
      </c>
      <c r="N17" s="7"/>
      <c r="S17" s="18"/>
    </row>
    <row r="18" spans="1:19" ht="24" thickBot="1" x14ac:dyDescent="0.5">
      <c r="A18" s="47" t="s">
        <v>44</v>
      </c>
      <c r="B18" s="47"/>
      <c r="C18" s="47"/>
      <c r="D18" s="47"/>
      <c r="E18" s="47"/>
      <c r="F18" s="47"/>
      <c r="H18" s="10" t="s">
        <v>45</v>
      </c>
      <c r="I18" s="11">
        <v>7.0000000000000007E-2</v>
      </c>
      <c r="L18" s="7" t="s">
        <v>46</v>
      </c>
      <c r="M18" s="7">
        <v>55000</v>
      </c>
      <c r="N18" s="7"/>
    </row>
    <row r="19" spans="1:19" ht="23.4" x14ac:dyDescent="0.45">
      <c r="A19" s="47" t="s">
        <v>47</v>
      </c>
      <c r="B19" s="47"/>
      <c r="C19" s="47"/>
      <c r="D19" s="47"/>
      <c r="L19" s="7" t="s">
        <v>48</v>
      </c>
      <c r="M19" s="7">
        <v>80000</v>
      </c>
      <c r="N19" s="7"/>
    </row>
    <row r="20" spans="1:19" ht="23.4" x14ac:dyDescent="0.45">
      <c r="A20" s="47" t="s">
        <v>49</v>
      </c>
      <c r="B20" s="47"/>
      <c r="C20" s="47"/>
      <c r="D20" s="47"/>
      <c r="E20" s="47"/>
      <c r="F20" s="47"/>
      <c r="G20" s="47"/>
      <c r="H20" s="47"/>
      <c r="I20" s="12" t="s">
        <v>50</v>
      </c>
      <c r="J20" s="13">
        <v>2000</v>
      </c>
    </row>
    <row r="21" spans="1:19" ht="21" x14ac:dyDescent="0.4">
      <c r="L21" s="7" t="s">
        <v>17</v>
      </c>
      <c r="M21" s="7"/>
      <c r="N21" s="7"/>
      <c r="O21" s="14" t="s">
        <v>18</v>
      </c>
    </row>
    <row r="22" spans="1:19" ht="21" x14ac:dyDescent="0.4">
      <c r="L22" s="7" t="s">
        <v>51</v>
      </c>
      <c r="M22" s="7"/>
      <c r="N22" s="7"/>
      <c r="O22" s="15">
        <v>0.5</v>
      </c>
    </row>
    <row r="23" spans="1:19" ht="21" x14ac:dyDescent="0.4">
      <c r="L23" s="7" t="s">
        <v>52</v>
      </c>
      <c r="M23" s="7"/>
      <c r="N23" s="7"/>
      <c r="O23" s="15">
        <v>0.4</v>
      </c>
    </row>
    <row r="24" spans="1:19" ht="21" x14ac:dyDescent="0.4">
      <c r="L24" s="7" t="s">
        <v>53</v>
      </c>
      <c r="M24" s="7"/>
      <c r="N24" s="7"/>
      <c r="O24" s="15">
        <v>0.3</v>
      </c>
    </row>
    <row r="25" spans="1:19" ht="21" x14ac:dyDescent="0.4">
      <c r="L25" s="7" t="s">
        <v>54</v>
      </c>
      <c r="M25" s="7"/>
      <c r="N25" s="7"/>
      <c r="O25" s="15">
        <v>0.1</v>
      </c>
    </row>
  </sheetData>
  <mergeCells count="6">
    <mergeCell ref="A20:H20"/>
    <mergeCell ref="A15:E15"/>
    <mergeCell ref="A16:F16"/>
    <mergeCell ref="A17:G17"/>
    <mergeCell ref="A18:F18"/>
    <mergeCell ref="A19:D19"/>
  </mergeCells>
  <dataValidations count="3">
    <dataValidation type="list" allowBlank="1" showInputMessage="1" showErrorMessage="1" errorTitle="Wrong input" sqref="M3:M13">
      <formula1>$L$16:$L$19</formula1>
    </dataValidation>
    <dataValidation type="list" allowBlank="1" showInputMessage="1" showErrorMessage="1" errorTitle="Wrong input" sqref="R3:R13">
      <formula1>"SC,ST,OBC,GENERAL"</formula1>
    </dataValidation>
    <dataValidation type="list" allowBlank="1" showInputMessage="1" showErrorMessage="1" sqref="P3:P13">
      <formula1>"Y,N"</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24"/>
  <sheetViews>
    <sheetView tabSelected="1" topLeftCell="C26" zoomScaleNormal="100" workbookViewId="0">
      <selection activeCell="I46" sqref="I46"/>
    </sheetView>
  </sheetViews>
  <sheetFormatPr defaultRowHeight="14.4" x14ac:dyDescent="0.3"/>
  <cols>
    <col min="4" max="4" width="15.5546875" customWidth="1"/>
    <col min="5" max="5" width="9.21875" customWidth="1"/>
    <col min="6" max="6" width="12.33203125" customWidth="1"/>
    <col min="7" max="7" width="8.6640625" customWidth="1"/>
    <col min="8" max="8" width="18" bestFit="1" customWidth="1"/>
    <col min="9" max="9" width="18.109375" customWidth="1"/>
  </cols>
  <sheetData>
    <row r="1" spans="3:15" ht="25.2" customHeight="1" x14ac:dyDescent="0.3">
      <c r="I1" s="49" t="s">
        <v>61</v>
      </c>
      <c r="J1" s="49"/>
      <c r="K1" s="49"/>
      <c r="L1" s="49"/>
      <c r="M1" s="49"/>
      <c r="N1" s="49"/>
      <c r="O1" s="49"/>
    </row>
    <row r="2" spans="3:15" x14ac:dyDescent="0.3">
      <c r="I2" t="s">
        <v>62</v>
      </c>
    </row>
    <row r="6" spans="3:15" x14ac:dyDescent="0.3">
      <c r="C6" s="19" t="s">
        <v>72</v>
      </c>
      <c r="D6" s="19" t="s">
        <v>58</v>
      </c>
      <c r="E6" s="19" t="s">
        <v>59</v>
      </c>
      <c r="F6" s="19" t="s">
        <v>12</v>
      </c>
      <c r="G6" s="19" t="s">
        <v>60</v>
      </c>
      <c r="H6" s="19" t="s">
        <v>80</v>
      </c>
      <c r="I6" s="19" t="s">
        <v>79</v>
      </c>
    </row>
    <row r="7" spans="3:15" x14ac:dyDescent="0.3">
      <c r="C7">
        <v>1</v>
      </c>
      <c r="D7" t="s">
        <v>63</v>
      </c>
      <c r="E7" t="s">
        <v>74</v>
      </c>
      <c r="F7" s="18">
        <v>70</v>
      </c>
      <c r="G7" t="str">
        <f>IF(F7&gt;=90,"A+",IF(F7&gt;=80,"A",IF(F7&gt;=70,"B+",IF(F7&gt;=60,"B","C"))))</f>
        <v>B+</v>
      </c>
      <c r="H7">
        <f>10*Table2[[#This Row],[Percentage]]/100</f>
        <v>7</v>
      </c>
      <c r="I7">
        <f>Table2[[#This Row],[Number  of students]]/10*360</f>
        <v>251.99999999999997</v>
      </c>
    </row>
    <row r="8" spans="3:15" x14ac:dyDescent="0.3">
      <c r="C8">
        <v>2</v>
      </c>
      <c r="D8" t="s">
        <v>64</v>
      </c>
      <c r="E8" t="s">
        <v>75</v>
      </c>
      <c r="F8" s="18">
        <v>80</v>
      </c>
      <c r="G8" t="str">
        <f t="shared" ref="G8:G16" si="0">IF(F8&gt;=90,"A+",IF(F8&gt;=80,"A",IF(F8&gt;=70,"B+",IF(F8&gt;=60,"B","C"))))</f>
        <v>A</v>
      </c>
      <c r="H8">
        <f>10*Table2[[#This Row],[Percentage]]/100</f>
        <v>8</v>
      </c>
      <c r="I8">
        <f>Table2[[#This Row],[Number  of students]]/10*360</f>
        <v>288</v>
      </c>
    </row>
    <row r="9" spans="3:15" x14ac:dyDescent="0.3">
      <c r="C9">
        <v>3</v>
      </c>
      <c r="D9" t="s">
        <v>65</v>
      </c>
      <c r="E9" t="s">
        <v>76</v>
      </c>
      <c r="F9" s="18">
        <v>91</v>
      </c>
      <c r="G9" t="str">
        <f t="shared" si="0"/>
        <v>A+</v>
      </c>
      <c r="H9">
        <f>10*Table2[[#This Row],[Percentage]]/100</f>
        <v>9.1</v>
      </c>
      <c r="I9">
        <f>Table2[[#This Row],[Number  of students]]/10*360</f>
        <v>327.59999999999997</v>
      </c>
    </row>
    <row r="10" spans="3:15" x14ac:dyDescent="0.3">
      <c r="C10">
        <v>4</v>
      </c>
      <c r="D10" t="s">
        <v>66</v>
      </c>
      <c r="E10" t="s">
        <v>77</v>
      </c>
      <c r="F10" s="18">
        <v>35</v>
      </c>
      <c r="G10" s="20" t="str">
        <f t="shared" si="0"/>
        <v>C</v>
      </c>
      <c r="H10">
        <f>10*Table2[[#This Row],[Percentage]]/100</f>
        <v>3.5</v>
      </c>
      <c r="I10">
        <f>Table2[[#This Row],[Number  of students]]/10*360</f>
        <v>125.99999999999999</v>
      </c>
    </row>
    <row r="11" spans="3:15" x14ac:dyDescent="0.3">
      <c r="C11">
        <v>5</v>
      </c>
      <c r="D11" t="s">
        <v>67</v>
      </c>
      <c r="E11" t="s">
        <v>78</v>
      </c>
      <c r="F11" s="18">
        <v>47</v>
      </c>
      <c r="G11" t="str">
        <f t="shared" si="0"/>
        <v>C</v>
      </c>
      <c r="H11">
        <f>10*Table2[[#This Row],[Percentage]]/100</f>
        <v>4.7</v>
      </c>
      <c r="I11">
        <f>Table2[[#This Row],[Number  of students]]/10*360</f>
        <v>169.20000000000002</v>
      </c>
    </row>
    <row r="12" spans="3:15" x14ac:dyDescent="0.3">
      <c r="C12">
        <v>6</v>
      </c>
      <c r="D12" t="s">
        <v>68</v>
      </c>
      <c r="E12" t="s">
        <v>77</v>
      </c>
      <c r="F12" s="18">
        <v>69</v>
      </c>
      <c r="G12" t="str">
        <f t="shared" si="0"/>
        <v>B</v>
      </c>
      <c r="H12">
        <f>10*Table2[[#This Row],[Percentage]]/100</f>
        <v>6.9</v>
      </c>
      <c r="I12">
        <f>Table2[[#This Row],[Number  of students]]/10*360</f>
        <v>248.40000000000003</v>
      </c>
    </row>
    <row r="13" spans="3:15" x14ac:dyDescent="0.3">
      <c r="C13">
        <v>7</v>
      </c>
      <c r="D13" t="s">
        <v>69</v>
      </c>
      <c r="E13" t="s">
        <v>76</v>
      </c>
      <c r="F13" s="18">
        <v>49</v>
      </c>
      <c r="G13" t="str">
        <f t="shared" si="0"/>
        <v>C</v>
      </c>
      <c r="H13">
        <f>10*Table2[[#This Row],[Percentage]]/100</f>
        <v>4.9000000000000004</v>
      </c>
      <c r="I13">
        <f>Table2[[#This Row],[Number  of students]]/10*360</f>
        <v>176.4</v>
      </c>
    </row>
    <row r="14" spans="3:15" x14ac:dyDescent="0.3">
      <c r="C14">
        <v>8</v>
      </c>
      <c r="D14" t="s">
        <v>70</v>
      </c>
      <c r="E14" t="s">
        <v>74</v>
      </c>
      <c r="F14" s="18">
        <v>71</v>
      </c>
      <c r="G14" t="str">
        <f t="shared" si="0"/>
        <v>B+</v>
      </c>
      <c r="H14">
        <f>10*Table2[[#This Row],[Percentage]]/100</f>
        <v>7.1</v>
      </c>
      <c r="I14">
        <f>Table2[[#This Row],[Number  of students]]/10*360</f>
        <v>255.6</v>
      </c>
    </row>
    <row r="15" spans="3:15" x14ac:dyDescent="0.3">
      <c r="C15">
        <v>9</v>
      </c>
      <c r="D15" t="s">
        <v>71</v>
      </c>
      <c r="E15" t="s">
        <v>75</v>
      </c>
      <c r="F15" s="18">
        <v>84</v>
      </c>
      <c r="G15" t="str">
        <f t="shared" si="0"/>
        <v>A</v>
      </c>
      <c r="H15">
        <f>10*Table2[[#This Row],[Percentage]]/100</f>
        <v>8.4</v>
      </c>
      <c r="I15">
        <f>Table2[[#This Row],[Number  of students]]/10*360</f>
        <v>302.40000000000003</v>
      </c>
    </row>
    <row r="16" spans="3:15" x14ac:dyDescent="0.3">
      <c r="C16">
        <v>10</v>
      </c>
      <c r="D16" t="s">
        <v>73</v>
      </c>
      <c r="E16" t="s">
        <v>76</v>
      </c>
      <c r="F16" s="18">
        <v>92</v>
      </c>
      <c r="G16" t="str">
        <f t="shared" si="0"/>
        <v>A+</v>
      </c>
      <c r="H16">
        <f>10*Table2[[#This Row],[Percentage]]/100</f>
        <v>9.1999999999999993</v>
      </c>
      <c r="I16">
        <f>Table2[[#This Row],[Number  of students]]/10*360</f>
        <v>331.2</v>
      </c>
    </row>
    <row r="19" spans="7:9" x14ac:dyDescent="0.3">
      <c r="G19" s="21" t="s">
        <v>60</v>
      </c>
      <c r="H19" s="21" t="s">
        <v>81</v>
      </c>
      <c r="I19" s="21" t="s">
        <v>79</v>
      </c>
    </row>
    <row r="20" spans="7:9" x14ac:dyDescent="0.3">
      <c r="G20" t="s">
        <v>82</v>
      </c>
      <c r="H20">
        <f>SUM(H9,H16)</f>
        <v>18.299999999999997</v>
      </c>
      <c r="I20">
        <f>H20/10*360</f>
        <v>658.79999999999984</v>
      </c>
    </row>
    <row r="21" spans="7:9" x14ac:dyDescent="0.3">
      <c r="G21" t="s">
        <v>83</v>
      </c>
      <c r="H21">
        <f>SUM(H8,H15)</f>
        <v>16.399999999999999</v>
      </c>
      <c r="I21">
        <f t="shared" ref="I21:I24" si="1">H21/10*360</f>
        <v>590.4</v>
      </c>
    </row>
    <row r="22" spans="7:9" x14ac:dyDescent="0.3">
      <c r="G22" t="s">
        <v>84</v>
      </c>
      <c r="H22">
        <f>SUM(H7,H14)</f>
        <v>14.1</v>
      </c>
      <c r="I22">
        <f t="shared" si="1"/>
        <v>507.59999999999997</v>
      </c>
    </row>
    <row r="23" spans="7:9" x14ac:dyDescent="0.3">
      <c r="G23" t="s">
        <v>85</v>
      </c>
      <c r="H23">
        <f>SUM(H12)</f>
        <v>6.9</v>
      </c>
      <c r="I23">
        <f t="shared" si="1"/>
        <v>248.40000000000003</v>
      </c>
    </row>
    <row r="24" spans="7:9" x14ac:dyDescent="0.3">
      <c r="G24" t="s">
        <v>86</v>
      </c>
      <c r="H24">
        <f>SUM(H10,H11,H13)</f>
        <v>13.1</v>
      </c>
      <c r="I24">
        <f t="shared" si="1"/>
        <v>471.6</v>
      </c>
    </row>
  </sheetData>
  <mergeCells count="1">
    <mergeCell ref="I1:O1"/>
  </mergeCells>
  <conditionalFormatting sqref="F7:F16">
    <cfRule type="cellIs" dxfId="11" priority="4" operator="lessThan">
      <formula>60</formula>
    </cfRule>
    <cfRule type="cellIs" dxfId="10" priority="6" operator="lessThan">
      <formula>0.6</formula>
    </cfRule>
  </conditionalFormatting>
  <conditionalFormatting sqref="G7:G16">
    <cfRule type="cellIs" dxfId="9" priority="1" operator="equal">
      <formula>"C"</formula>
    </cfRule>
    <cfRule type="containsText" dxfId="8" priority="2" operator="containsText" text="C">
      <formula>NOT(ISERROR(SEARCH("C",G7)))</formula>
    </cfRule>
    <cfRule type="containsText" dxfId="7" priority="3" operator="containsText" text="C">
      <formula>NOT(ISERROR(SEARCH("C",G7)))</formula>
    </cfRule>
    <cfRule type="containsText" dxfId="6" priority="5" operator="containsText" text="C">
      <formula>NOT(ISERROR(SEARCH("C",G7)))</formula>
    </cfRule>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U65"/>
  <sheetViews>
    <sheetView topLeftCell="A47" workbookViewId="0">
      <selection activeCell="N44" sqref="N44"/>
    </sheetView>
  </sheetViews>
  <sheetFormatPr defaultRowHeight="14.4" x14ac:dyDescent="0.3"/>
  <cols>
    <col min="1" max="1" width="11.5546875" bestFit="1" customWidth="1"/>
    <col min="2" max="2" width="17.33203125" bestFit="1" customWidth="1"/>
    <col min="3" max="3" width="10.5546875" bestFit="1" customWidth="1"/>
    <col min="4" max="4" width="13.44140625" bestFit="1" customWidth="1"/>
    <col min="5" max="5" width="10.33203125" bestFit="1" customWidth="1"/>
    <col min="6" max="6" width="14.77734375" bestFit="1" customWidth="1"/>
    <col min="7" max="7" width="15.5546875" customWidth="1"/>
    <col min="8" max="8" width="6.33203125" customWidth="1"/>
    <col min="9" max="9" width="10.77734375" customWidth="1"/>
    <col min="10" max="10" width="5" customWidth="1"/>
    <col min="11" max="11" width="5.109375" customWidth="1"/>
    <col min="12" max="12" width="7.109375" customWidth="1"/>
    <col min="13" max="13" width="7.21875" customWidth="1"/>
    <col min="14" max="14" width="5.5546875" customWidth="1"/>
    <col min="15" max="15" width="4.6640625" customWidth="1"/>
    <col min="16" max="16" width="6.21875" customWidth="1"/>
    <col min="17" max="17" width="5.5546875" customWidth="1"/>
    <col min="18" max="18" width="11.88671875" bestFit="1" customWidth="1"/>
    <col min="19" max="19" width="6.77734375" customWidth="1"/>
    <col min="20" max="20" width="8.33203125" customWidth="1"/>
    <col min="21" max="21" width="9.33203125" customWidth="1"/>
    <col min="22" max="22" width="12" bestFit="1" customWidth="1"/>
  </cols>
  <sheetData>
    <row r="15" spans="10:21" x14ac:dyDescent="0.3">
      <c r="J15" s="50" t="s">
        <v>87</v>
      </c>
      <c r="K15" s="50"/>
      <c r="L15" s="50"/>
      <c r="M15" s="50"/>
      <c r="N15" s="50"/>
      <c r="O15" s="50"/>
      <c r="P15" s="50"/>
      <c r="Q15" s="50"/>
      <c r="R15" s="50"/>
      <c r="S15" s="50"/>
      <c r="T15" s="50"/>
      <c r="U15" s="50"/>
    </row>
    <row r="16" spans="10:21" x14ac:dyDescent="0.3">
      <c r="J16" s="50"/>
      <c r="K16" s="50"/>
      <c r="L16" s="50"/>
      <c r="M16" s="50"/>
      <c r="N16" s="50"/>
      <c r="O16" s="50"/>
      <c r="P16" s="50"/>
      <c r="Q16" s="50"/>
      <c r="R16" s="50"/>
      <c r="S16" s="50"/>
      <c r="T16" s="50"/>
      <c r="U16" s="50"/>
    </row>
    <row r="17" spans="1:21" x14ac:dyDescent="0.3">
      <c r="J17" s="50"/>
      <c r="K17" s="50"/>
      <c r="L17" s="50"/>
      <c r="M17" s="50"/>
      <c r="N17" s="50"/>
      <c r="O17" s="50"/>
      <c r="P17" s="50"/>
      <c r="Q17" s="50"/>
      <c r="R17" s="50"/>
      <c r="S17" s="50"/>
      <c r="T17" s="50"/>
      <c r="U17" s="50"/>
    </row>
    <row r="18" spans="1:21" x14ac:dyDescent="0.3">
      <c r="J18" s="50"/>
      <c r="K18" s="50"/>
      <c r="L18" s="50"/>
      <c r="M18" s="50"/>
      <c r="N18" s="50"/>
      <c r="O18" s="50"/>
      <c r="P18" s="50"/>
      <c r="Q18" s="50"/>
      <c r="R18" s="50"/>
      <c r="S18" s="50"/>
      <c r="T18" s="50"/>
      <c r="U18" s="50"/>
    </row>
    <row r="22" spans="1:21" x14ac:dyDescent="0.3">
      <c r="A22" s="22" t="s">
        <v>88</v>
      </c>
      <c r="B22" s="22" t="s">
        <v>89</v>
      </c>
      <c r="C22" s="22" t="s">
        <v>90</v>
      </c>
      <c r="D22" s="22" t="s">
        <v>91</v>
      </c>
      <c r="E22" s="22" t="s">
        <v>92</v>
      </c>
      <c r="F22" s="22" t="s">
        <v>93</v>
      </c>
    </row>
    <row r="23" spans="1:21" x14ac:dyDescent="0.3">
      <c r="A23" s="23" t="s">
        <v>94</v>
      </c>
      <c r="B23" s="23" t="s">
        <v>95</v>
      </c>
      <c r="C23" s="23">
        <v>32</v>
      </c>
      <c r="D23" s="23" t="s">
        <v>96</v>
      </c>
      <c r="E23" s="24">
        <v>750</v>
      </c>
      <c r="F23" s="23" t="s">
        <v>97</v>
      </c>
    </row>
    <row r="24" spans="1:21" x14ac:dyDescent="0.3">
      <c r="A24" s="23" t="s">
        <v>94</v>
      </c>
      <c r="B24" s="23" t="s">
        <v>98</v>
      </c>
      <c r="C24" s="23">
        <v>28</v>
      </c>
      <c r="D24" s="23" t="s">
        <v>96</v>
      </c>
      <c r="E24" s="24">
        <v>985</v>
      </c>
      <c r="F24" s="23" t="s">
        <v>99</v>
      </c>
    </row>
    <row r="25" spans="1:21" x14ac:dyDescent="0.3">
      <c r="A25" s="23" t="s">
        <v>100</v>
      </c>
      <c r="B25" s="23" t="s">
        <v>101</v>
      </c>
      <c r="C25" s="23">
        <v>21</v>
      </c>
      <c r="D25" s="23" t="s">
        <v>96</v>
      </c>
      <c r="E25" s="24">
        <v>1259</v>
      </c>
      <c r="F25" s="23" t="s">
        <v>102</v>
      </c>
    </row>
    <row r="26" spans="1:21" x14ac:dyDescent="0.3">
      <c r="A26" s="23" t="s">
        <v>103</v>
      </c>
      <c r="B26" s="23" t="s">
        <v>104</v>
      </c>
      <c r="C26" s="23">
        <v>3</v>
      </c>
      <c r="D26" s="23" t="s">
        <v>105</v>
      </c>
      <c r="E26" s="24">
        <v>69</v>
      </c>
      <c r="F26" s="23" t="s">
        <v>106</v>
      </c>
    </row>
    <row r="27" spans="1:21" x14ac:dyDescent="0.3">
      <c r="A27" s="23" t="s">
        <v>103</v>
      </c>
      <c r="B27" s="23" t="s">
        <v>107</v>
      </c>
      <c r="C27" s="23">
        <v>1</v>
      </c>
      <c r="D27" s="23" t="s">
        <v>108</v>
      </c>
      <c r="E27" s="24">
        <v>12</v>
      </c>
      <c r="F27" s="23" t="s">
        <v>109</v>
      </c>
    </row>
    <row r="28" spans="1:21" x14ac:dyDescent="0.3">
      <c r="A28" s="23" t="s">
        <v>110</v>
      </c>
      <c r="B28" s="23" t="s">
        <v>111</v>
      </c>
      <c r="C28" s="23">
        <v>14</v>
      </c>
      <c r="D28" s="23" t="s">
        <v>96</v>
      </c>
      <c r="E28" s="24">
        <v>399</v>
      </c>
      <c r="F28" s="23" t="s">
        <v>112</v>
      </c>
    </row>
    <row r="29" spans="1:21" x14ac:dyDescent="0.3">
      <c r="A29" s="23" t="s">
        <v>110</v>
      </c>
      <c r="B29" s="23" t="s">
        <v>113</v>
      </c>
      <c r="C29" s="23">
        <v>5</v>
      </c>
      <c r="D29" s="23" t="s">
        <v>105</v>
      </c>
      <c r="E29" s="24">
        <v>269</v>
      </c>
      <c r="F29" s="23" t="s">
        <v>114</v>
      </c>
    </row>
    <row r="30" spans="1:21" x14ac:dyDescent="0.3">
      <c r="A30" s="23" t="s">
        <v>110</v>
      </c>
      <c r="B30" s="23" t="s">
        <v>113</v>
      </c>
      <c r="C30" s="23">
        <v>3</v>
      </c>
      <c r="D30" s="23" t="s">
        <v>105</v>
      </c>
      <c r="E30" s="24">
        <v>125</v>
      </c>
      <c r="F30" s="23" t="s">
        <v>115</v>
      </c>
    </row>
    <row r="31" spans="1:21" x14ac:dyDescent="0.3">
      <c r="A31" s="23" t="s">
        <v>110</v>
      </c>
      <c r="B31" s="23" t="s">
        <v>116</v>
      </c>
      <c r="C31" s="23">
        <v>7</v>
      </c>
      <c r="D31" s="23" t="s">
        <v>96</v>
      </c>
      <c r="E31" s="24">
        <v>289</v>
      </c>
      <c r="F31" s="23" t="s">
        <v>117</v>
      </c>
    </row>
    <row r="32" spans="1:21" x14ac:dyDescent="0.3">
      <c r="A32" s="23" t="s">
        <v>110</v>
      </c>
      <c r="B32" s="23" t="s">
        <v>118</v>
      </c>
      <c r="C32" s="23">
        <v>7</v>
      </c>
      <c r="D32" s="23" t="s">
        <v>105</v>
      </c>
      <c r="E32" s="24">
        <v>256</v>
      </c>
      <c r="F32" s="23" t="s">
        <v>119</v>
      </c>
    </row>
    <row r="33" spans="1:6" x14ac:dyDescent="0.3">
      <c r="A33" s="23" t="s">
        <v>110</v>
      </c>
      <c r="B33" s="23" t="s">
        <v>120</v>
      </c>
      <c r="C33" s="23">
        <v>7</v>
      </c>
      <c r="D33" s="23" t="s">
        <v>96</v>
      </c>
      <c r="E33" s="24">
        <v>287</v>
      </c>
      <c r="F33" s="23" t="s">
        <v>121</v>
      </c>
    </row>
    <row r="34" spans="1:6" x14ac:dyDescent="0.3">
      <c r="A34" s="23" t="s">
        <v>122</v>
      </c>
      <c r="B34" s="23" t="s">
        <v>123</v>
      </c>
      <c r="C34" s="23">
        <v>4</v>
      </c>
      <c r="D34" s="23" t="s">
        <v>108</v>
      </c>
      <c r="E34" s="24">
        <v>69</v>
      </c>
      <c r="F34" s="23" t="s">
        <v>124</v>
      </c>
    </row>
    <row r="35" spans="1:6" x14ac:dyDescent="0.3">
      <c r="A35" s="23" t="s">
        <v>122</v>
      </c>
      <c r="B35" s="23" t="s">
        <v>125</v>
      </c>
      <c r="C35" s="23">
        <v>7</v>
      </c>
      <c r="D35" s="23" t="s">
        <v>108</v>
      </c>
      <c r="E35" s="24">
        <v>289</v>
      </c>
      <c r="F35" s="23" t="s">
        <v>126</v>
      </c>
    </row>
    <row r="36" spans="1:6" x14ac:dyDescent="0.3">
      <c r="A36" s="23" t="s">
        <v>127</v>
      </c>
      <c r="B36" s="23" t="s">
        <v>128</v>
      </c>
      <c r="C36" s="23">
        <v>21</v>
      </c>
      <c r="D36" s="23" t="s">
        <v>96</v>
      </c>
      <c r="E36" s="24">
        <v>975</v>
      </c>
      <c r="F36" s="23" t="s">
        <v>129</v>
      </c>
    </row>
    <row r="37" spans="1:6" x14ac:dyDescent="0.3">
      <c r="A37" s="23" t="s">
        <v>130</v>
      </c>
      <c r="B37" s="23" t="s">
        <v>131</v>
      </c>
      <c r="C37" s="23">
        <v>14</v>
      </c>
      <c r="D37" s="23" t="s">
        <v>96</v>
      </c>
      <c r="E37" s="24">
        <v>995</v>
      </c>
      <c r="F37" s="23" t="s">
        <v>132</v>
      </c>
    </row>
    <row r="38" spans="1:6" x14ac:dyDescent="0.3">
      <c r="A38" s="23" t="s">
        <v>133</v>
      </c>
      <c r="B38" s="23" t="s">
        <v>134</v>
      </c>
      <c r="C38" s="23">
        <v>4</v>
      </c>
      <c r="D38" s="23" t="s">
        <v>105</v>
      </c>
      <c r="E38" s="24">
        <v>219</v>
      </c>
      <c r="F38" s="23" t="s">
        <v>135</v>
      </c>
    </row>
    <row r="39" spans="1:6" x14ac:dyDescent="0.3">
      <c r="A39" s="23" t="s">
        <v>133</v>
      </c>
      <c r="B39" s="23" t="s">
        <v>136</v>
      </c>
      <c r="C39" s="23">
        <v>6</v>
      </c>
      <c r="D39" s="23" t="s">
        <v>96</v>
      </c>
      <c r="E39" s="24">
        <v>198</v>
      </c>
      <c r="F39" s="23" t="s">
        <v>137</v>
      </c>
    </row>
    <row r="40" spans="1:6" x14ac:dyDescent="0.3">
      <c r="A40" s="23" t="s">
        <v>133</v>
      </c>
      <c r="B40" s="23" t="s">
        <v>138</v>
      </c>
      <c r="C40" s="23">
        <v>16</v>
      </c>
      <c r="D40" s="23" t="s">
        <v>96</v>
      </c>
      <c r="E40" s="24">
        <v>234</v>
      </c>
      <c r="F40" s="23" t="s">
        <v>139</v>
      </c>
    </row>
    <row r="41" spans="1:6" x14ac:dyDescent="0.3">
      <c r="A41" s="23" t="s">
        <v>133</v>
      </c>
      <c r="B41" s="23" t="s">
        <v>140</v>
      </c>
      <c r="C41" s="23">
        <v>14</v>
      </c>
      <c r="D41" s="23" t="s">
        <v>96</v>
      </c>
      <c r="E41" s="24">
        <v>288</v>
      </c>
      <c r="F41" s="23" t="s">
        <v>141</v>
      </c>
    </row>
    <row r="42" spans="1:6" x14ac:dyDescent="0.3">
      <c r="A42" s="23" t="s">
        <v>133</v>
      </c>
      <c r="B42" s="23" t="s">
        <v>140</v>
      </c>
      <c r="C42" s="23">
        <v>10</v>
      </c>
      <c r="D42" s="23" t="s">
        <v>96</v>
      </c>
      <c r="E42" s="24">
        <v>199</v>
      </c>
      <c r="F42" s="23" t="s">
        <v>142</v>
      </c>
    </row>
    <row r="43" spans="1:6" x14ac:dyDescent="0.3">
      <c r="A43" s="23" t="s">
        <v>133</v>
      </c>
      <c r="B43" s="23" t="s">
        <v>134</v>
      </c>
      <c r="C43" s="23">
        <v>8</v>
      </c>
      <c r="D43" s="23" t="s">
        <v>96</v>
      </c>
      <c r="E43" s="24">
        <v>177</v>
      </c>
      <c r="F43" s="23" t="s">
        <v>143</v>
      </c>
    </row>
    <row r="44" spans="1:6" x14ac:dyDescent="0.3">
      <c r="A44" s="23" t="s">
        <v>133</v>
      </c>
      <c r="B44" s="23" t="s">
        <v>134</v>
      </c>
      <c r="C44" s="23">
        <v>7</v>
      </c>
      <c r="D44" s="23" t="s">
        <v>108</v>
      </c>
      <c r="E44" s="24">
        <v>199</v>
      </c>
      <c r="F44" s="23" t="s">
        <v>144</v>
      </c>
    </row>
    <row r="45" spans="1:6" x14ac:dyDescent="0.3">
      <c r="A45" s="23" t="s">
        <v>133</v>
      </c>
      <c r="B45" s="23" t="s">
        <v>138</v>
      </c>
      <c r="C45" s="23">
        <v>14</v>
      </c>
      <c r="D45" s="23" t="s">
        <v>96</v>
      </c>
      <c r="E45" s="24">
        <v>301</v>
      </c>
      <c r="F45" s="23" t="s">
        <v>145</v>
      </c>
    </row>
    <row r="46" spans="1:6" x14ac:dyDescent="0.3">
      <c r="A46" s="23" t="s">
        <v>133</v>
      </c>
      <c r="B46" s="23" t="s">
        <v>134</v>
      </c>
      <c r="C46" s="23">
        <v>4</v>
      </c>
      <c r="D46" s="23" t="s">
        <v>105</v>
      </c>
      <c r="E46" s="24">
        <v>219</v>
      </c>
      <c r="F46" s="23" t="s">
        <v>135</v>
      </c>
    </row>
    <row r="47" spans="1:6" x14ac:dyDescent="0.3">
      <c r="A47" s="23" t="s">
        <v>133</v>
      </c>
      <c r="B47" s="23" t="s">
        <v>140</v>
      </c>
      <c r="C47" s="23">
        <v>14</v>
      </c>
      <c r="D47" s="23" t="s">
        <v>105</v>
      </c>
      <c r="E47" s="24">
        <v>299</v>
      </c>
      <c r="F47" s="23" t="s">
        <v>146</v>
      </c>
    </row>
    <row r="48" spans="1:6" x14ac:dyDescent="0.3">
      <c r="A48" s="23" t="s">
        <v>133</v>
      </c>
      <c r="B48" s="23" t="s">
        <v>147</v>
      </c>
      <c r="C48" s="23">
        <v>8</v>
      </c>
      <c r="D48" s="23" t="s">
        <v>96</v>
      </c>
      <c r="E48" s="24">
        <v>277</v>
      </c>
      <c r="F48" s="23" t="s">
        <v>148</v>
      </c>
    </row>
    <row r="49" spans="1:9" x14ac:dyDescent="0.3">
      <c r="A49" s="23" t="s">
        <v>133</v>
      </c>
      <c r="B49" s="23" t="s">
        <v>149</v>
      </c>
      <c r="C49" s="23">
        <v>10</v>
      </c>
      <c r="D49" s="23" t="s">
        <v>96</v>
      </c>
      <c r="E49" s="24">
        <v>345</v>
      </c>
      <c r="F49" s="23" t="s">
        <v>150</v>
      </c>
    </row>
    <row r="50" spans="1:9" x14ac:dyDescent="0.3">
      <c r="A50" s="23" t="s">
        <v>151</v>
      </c>
      <c r="B50" s="23" t="s">
        <v>152</v>
      </c>
      <c r="C50" s="23">
        <v>14</v>
      </c>
      <c r="D50" s="23" t="s">
        <v>96</v>
      </c>
      <c r="E50" s="24">
        <v>885</v>
      </c>
      <c r="F50" s="23" t="s">
        <v>153</v>
      </c>
    </row>
    <row r="55" spans="1:9" x14ac:dyDescent="0.3">
      <c r="F55" s="26" t="s">
        <v>91</v>
      </c>
      <c r="G55" t="s">
        <v>96</v>
      </c>
    </row>
    <row r="57" spans="1:9" x14ac:dyDescent="0.3">
      <c r="F57" s="26" t="s">
        <v>154</v>
      </c>
      <c r="G57" s="26" t="s">
        <v>155</v>
      </c>
    </row>
    <row r="58" spans="1:9" x14ac:dyDescent="0.3">
      <c r="F58" s="26" t="s">
        <v>156</v>
      </c>
      <c r="G58" t="s">
        <v>101</v>
      </c>
      <c r="H58" t="s">
        <v>140</v>
      </c>
      <c r="I58" t="s">
        <v>157</v>
      </c>
    </row>
    <row r="59" spans="1:9" x14ac:dyDescent="0.3">
      <c r="F59" s="25" t="s">
        <v>100</v>
      </c>
      <c r="G59" s="18">
        <v>1259</v>
      </c>
      <c r="H59" s="18"/>
      <c r="I59" s="18">
        <v>1259</v>
      </c>
    </row>
    <row r="60" spans="1:9" x14ac:dyDescent="0.3">
      <c r="F60" s="25" t="s">
        <v>133</v>
      </c>
      <c r="G60" s="18"/>
      <c r="H60" s="18">
        <v>243.5</v>
      </c>
      <c r="I60" s="18">
        <v>243.5</v>
      </c>
    </row>
    <row r="61" spans="1:9" x14ac:dyDescent="0.3">
      <c r="F61" s="25" t="s">
        <v>157</v>
      </c>
      <c r="G61" s="18">
        <v>1259</v>
      </c>
      <c r="H61" s="18">
        <v>243.5</v>
      </c>
      <c r="I61" s="18">
        <v>582</v>
      </c>
    </row>
    <row r="65" spans="9:9" x14ac:dyDescent="0.3">
      <c r="I65" t="s">
        <v>158</v>
      </c>
    </row>
  </sheetData>
  <mergeCells count="1">
    <mergeCell ref="J15:U1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I8" sqref="I8"/>
    </sheetView>
  </sheetViews>
  <sheetFormatPr defaultRowHeight="14.4" x14ac:dyDescent="0.3"/>
  <cols>
    <col min="1" max="1" width="12.5546875" customWidth="1"/>
    <col min="2" max="2" width="19.33203125" customWidth="1"/>
    <col min="3" max="3" width="20" bestFit="1" customWidth="1"/>
    <col min="4" max="4" width="10" bestFit="1" customWidth="1"/>
    <col min="5" max="5" width="12" bestFit="1" customWidth="1"/>
    <col min="6" max="6" width="9" bestFit="1" customWidth="1"/>
    <col min="7" max="7" width="12" bestFit="1" customWidth="1"/>
    <col min="8" max="9" width="11" bestFit="1" customWidth="1"/>
    <col min="10" max="10" width="9.21875" bestFit="1" customWidth="1"/>
    <col min="11" max="12" width="9" bestFit="1" customWidth="1"/>
    <col min="13" max="13" width="11.21875" bestFit="1" customWidth="1"/>
    <col min="14" max="14" width="12" bestFit="1" customWidth="1"/>
    <col min="15" max="15" width="10" bestFit="1" customWidth="1"/>
    <col min="16" max="16" width="9" bestFit="1" customWidth="1"/>
    <col min="17" max="17" width="11.33203125" bestFit="1" customWidth="1"/>
    <col min="18" max="19" width="12" bestFit="1" customWidth="1"/>
    <col min="20" max="20" width="14.77734375" bestFit="1" customWidth="1"/>
    <col min="21" max="21" width="12.21875" bestFit="1" customWidth="1"/>
    <col min="22" max="22" width="12" bestFit="1" customWidth="1"/>
  </cols>
  <sheetData>
    <row r="1" spans="1:2" x14ac:dyDescent="0.3">
      <c r="A1" s="26" t="s">
        <v>88</v>
      </c>
      <c r="B1" s="33" t="s">
        <v>2125</v>
      </c>
    </row>
    <row r="3" spans="1:2" x14ac:dyDescent="0.3">
      <c r="A3" s="26" t="s">
        <v>156</v>
      </c>
      <c r="B3" t="s">
        <v>2124</v>
      </c>
    </row>
    <row r="4" spans="1:2" x14ac:dyDescent="0.3">
      <c r="A4" s="34" t="s">
        <v>180</v>
      </c>
      <c r="B4" s="18">
        <v>134575000</v>
      </c>
    </row>
    <row r="5" spans="1:2" x14ac:dyDescent="0.3">
      <c r="A5" s="34" t="s">
        <v>174</v>
      </c>
      <c r="B5" s="18">
        <v>395050000</v>
      </c>
    </row>
    <row r="6" spans="1:2" x14ac:dyDescent="0.3">
      <c r="A6" s="34" t="s">
        <v>218</v>
      </c>
      <c r="B6" s="18">
        <v>384300000</v>
      </c>
    </row>
    <row r="7" spans="1:2" x14ac:dyDescent="0.3">
      <c r="A7" s="34" t="s">
        <v>196</v>
      </c>
      <c r="B7" s="18">
        <v>328000000</v>
      </c>
    </row>
    <row r="8" spans="1:2" x14ac:dyDescent="0.3">
      <c r="A8" s="34" t="s">
        <v>348</v>
      </c>
      <c r="B8" s="18">
        <v>1608570</v>
      </c>
    </row>
    <row r="9" spans="1:2" x14ac:dyDescent="0.3">
      <c r="A9" s="34" t="s">
        <v>210</v>
      </c>
      <c r="B9" s="18">
        <v>975334492.66666663</v>
      </c>
    </row>
    <row r="10" spans="1:2" x14ac:dyDescent="0.3">
      <c r="A10" s="34" t="s">
        <v>157</v>
      </c>
      <c r="B10" s="18">
        <v>526287701.73333335</v>
      </c>
    </row>
    <row r="38" spans="2:3" x14ac:dyDescent="0.3">
      <c r="B38" s="26" t="s">
        <v>156</v>
      </c>
      <c r="C38" t="s">
        <v>2126</v>
      </c>
    </row>
    <row r="39" spans="2:3" x14ac:dyDescent="0.3">
      <c r="B39" s="34">
        <v>12</v>
      </c>
      <c r="C39" s="18">
        <v>0.5074626865671642</v>
      </c>
    </row>
    <row r="40" spans="2:3" x14ac:dyDescent="0.3">
      <c r="B40" s="34">
        <v>15</v>
      </c>
      <c r="C40" s="18">
        <v>0.50429799426934097</v>
      </c>
    </row>
    <row r="41" spans="2:3" x14ac:dyDescent="0.3">
      <c r="B41" s="34">
        <v>18</v>
      </c>
      <c r="C41" s="18">
        <v>0.38095238095238093</v>
      </c>
    </row>
    <row r="42" spans="2:3" x14ac:dyDescent="0.3">
      <c r="B42" s="34" t="s">
        <v>183</v>
      </c>
      <c r="C42" s="18">
        <v>0.36666666666666664</v>
      </c>
    </row>
    <row r="43" spans="2:3" x14ac:dyDescent="0.3">
      <c r="B43" s="34" t="s">
        <v>178</v>
      </c>
      <c r="C43" s="18">
        <v>0.74904942965779464</v>
      </c>
    </row>
    <row r="44" spans="2:3" x14ac:dyDescent="0.3">
      <c r="B44" s="34" t="s">
        <v>221</v>
      </c>
      <c r="C44" s="18">
        <v>0.97872340425531912</v>
      </c>
    </row>
    <row r="45" spans="2:3" x14ac:dyDescent="0.3">
      <c r="B45" s="34" t="s">
        <v>1560</v>
      </c>
      <c r="C45" s="18">
        <v>0</v>
      </c>
    </row>
    <row r="46" spans="2:3" x14ac:dyDescent="0.3">
      <c r="B46" s="34" t="s">
        <v>157</v>
      </c>
      <c r="C46" s="18">
        <v>0.56916666666666671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41" zoomScaleNormal="100" workbookViewId="0">
      <selection activeCell="M58" sqref="M58"/>
    </sheetView>
  </sheetViews>
  <sheetFormatPr defaultRowHeight="14.4" x14ac:dyDescent="0.3"/>
  <cols>
    <col min="1" max="1" width="22.33203125" bestFit="1" customWidth="1"/>
    <col min="2" max="2" width="29.21875" bestFit="1" customWidth="1"/>
    <col min="3" max="3" width="6" bestFit="1" customWidth="1"/>
    <col min="4" max="4" width="9.6640625" bestFit="1" customWidth="1"/>
    <col min="5" max="5" width="9" bestFit="1" customWidth="1"/>
    <col min="6" max="6" width="7.6640625" bestFit="1" customWidth="1"/>
    <col min="7" max="7" width="12.77734375" bestFit="1" customWidth="1"/>
    <col min="11" max="11" width="30" customWidth="1"/>
    <col min="12" max="12" width="19.33203125" customWidth="1"/>
    <col min="13" max="13" width="13.109375" customWidth="1"/>
    <col min="14" max="14" width="16.44140625" customWidth="1"/>
    <col min="15" max="15" width="11.88671875" customWidth="1"/>
    <col min="16" max="16" width="18.6640625" bestFit="1" customWidth="1"/>
    <col min="17" max="17" width="29.6640625" bestFit="1" customWidth="1"/>
    <col min="18" max="18" width="18.33203125" bestFit="1" customWidth="1"/>
    <col min="19" max="19" width="12.88671875" bestFit="1" customWidth="1"/>
    <col min="20" max="20" width="29.77734375" bestFit="1" customWidth="1"/>
    <col min="21" max="21" width="16.21875" bestFit="1" customWidth="1"/>
    <col min="22" max="22" width="15.5546875" bestFit="1" customWidth="1"/>
    <col min="23" max="23" width="14.109375" bestFit="1" customWidth="1"/>
    <col min="24" max="24" width="26.109375" bestFit="1" customWidth="1"/>
    <col min="25" max="25" width="14.6640625" bestFit="1" customWidth="1"/>
    <col min="26" max="26" width="19.77734375" bestFit="1" customWidth="1"/>
    <col min="27" max="27" width="12.5546875" bestFit="1" customWidth="1"/>
    <col min="28" max="28" width="23.21875" bestFit="1" customWidth="1"/>
    <col min="29" max="29" width="30.44140625" bestFit="1" customWidth="1"/>
    <col min="30" max="30" width="16.77734375" bestFit="1" customWidth="1"/>
    <col min="31" max="31" width="9.6640625" bestFit="1" customWidth="1"/>
    <col min="32" max="32" width="11.21875" bestFit="1" customWidth="1"/>
    <col min="33" max="33" width="23.21875" bestFit="1" customWidth="1"/>
    <col min="34" max="34" width="14" bestFit="1" customWidth="1"/>
    <col min="35" max="35" width="12" customWidth="1"/>
    <col min="36" max="36" width="12" bestFit="1" customWidth="1"/>
  </cols>
  <sheetData>
    <row r="1" spans="1:19" x14ac:dyDescent="0.3">
      <c r="A1" s="38" t="s">
        <v>2127</v>
      </c>
      <c r="B1" s="38" t="s">
        <v>2128</v>
      </c>
      <c r="C1" s="38" t="s">
        <v>2129</v>
      </c>
      <c r="D1" s="38" t="s">
        <v>2130</v>
      </c>
      <c r="E1" s="38" t="s">
        <v>2131</v>
      </c>
      <c r="F1" s="38" t="s">
        <v>2132</v>
      </c>
      <c r="G1" s="38" t="s">
        <v>2133</v>
      </c>
      <c r="H1" s="36"/>
      <c r="I1" s="36"/>
      <c r="J1" s="36"/>
      <c r="K1" s="36"/>
      <c r="L1" s="36"/>
      <c r="M1" s="36"/>
      <c r="N1" s="36"/>
      <c r="O1" s="36"/>
      <c r="P1" s="36"/>
      <c r="Q1" s="36"/>
      <c r="R1" s="36"/>
      <c r="S1" s="36"/>
    </row>
    <row r="2" spans="1:19" ht="17.399999999999999" x14ac:dyDescent="0.3">
      <c r="A2" s="36" t="s">
        <v>2134</v>
      </c>
      <c r="B2" s="36" t="s">
        <v>2135</v>
      </c>
      <c r="C2" s="36" t="s">
        <v>2136</v>
      </c>
      <c r="D2" s="36" t="s">
        <v>2137</v>
      </c>
      <c r="E2" s="36" t="s">
        <v>2138</v>
      </c>
      <c r="F2" s="36">
        <v>2002</v>
      </c>
      <c r="G2" s="36">
        <v>46.6</v>
      </c>
      <c r="H2" s="36"/>
      <c r="I2" s="54" t="s">
        <v>2139</v>
      </c>
      <c r="J2" s="54"/>
      <c r="K2" s="54"/>
      <c r="L2" s="54"/>
      <c r="M2" s="54"/>
      <c r="N2" s="54"/>
      <c r="O2" s="54"/>
      <c r="P2" s="54"/>
      <c r="Q2" s="54"/>
      <c r="R2" s="54"/>
      <c r="S2" s="54"/>
    </row>
    <row r="3" spans="1:19" ht="18" x14ac:dyDescent="0.3">
      <c r="A3" s="36" t="s">
        <v>2140</v>
      </c>
      <c r="B3" s="36" t="s">
        <v>2141</v>
      </c>
      <c r="C3" s="36" t="s">
        <v>2136</v>
      </c>
      <c r="D3" s="36" t="s">
        <v>2142</v>
      </c>
      <c r="E3" s="36" t="s">
        <v>2138</v>
      </c>
      <c r="F3" s="36">
        <v>1993</v>
      </c>
      <c r="G3" s="36">
        <v>47</v>
      </c>
      <c r="H3" s="36"/>
      <c r="I3" s="55"/>
      <c r="J3" s="55"/>
      <c r="K3" s="55"/>
      <c r="L3" s="55"/>
      <c r="M3" s="55"/>
      <c r="N3" s="55"/>
      <c r="O3" s="55"/>
      <c r="P3" s="55"/>
      <c r="Q3" s="55"/>
      <c r="R3" s="55"/>
      <c r="S3" s="55"/>
    </row>
    <row r="4" spans="1:19" ht="17.399999999999999" x14ac:dyDescent="0.3">
      <c r="A4" s="36" t="s">
        <v>2143</v>
      </c>
      <c r="B4" s="36" t="s">
        <v>2144</v>
      </c>
      <c r="C4" s="36" t="s">
        <v>2136</v>
      </c>
      <c r="D4" s="36" t="s">
        <v>2142</v>
      </c>
      <c r="E4" s="36" t="s">
        <v>2138</v>
      </c>
      <c r="F4" s="36">
        <v>2006</v>
      </c>
      <c r="G4" s="36">
        <v>31.1</v>
      </c>
      <c r="H4" s="36"/>
      <c r="I4" s="52" t="s">
        <v>2145</v>
      </c>
      <c r="J4" s="52"/>
      <c r="K4" s="52"/>
      <c r="L4" s="52"/>
      <c r="M4" s="52"/>
      <c r="N4" s="52"/>
      <c r="O4" s="52"/>
      <c r="P4" s="52"/>
      <c r="Q4" s="52"/>
      <c r="R4" s="52"/>
      <c r="S4" s="52"/>
    </row>
    <row r="5" spans="1:19" ht="18" x14ac:dyDescent="0.3">
      <c r="A5" s="36" t="s">
        <v>2146</v>
      </c>
      <c r="B5" s="36" t="s">
        <v>2147</v>
      </c>
      <c r="C5" s="36" t="s">
        <v>2136</v>
      </c>
      <c r="D5" s="36" t="s">
        <v>2142</v>
      </c>
      <c r="E5" s="36" t="s">
        <v>2138</v>
      </c>
      <c r="F5" s="36">
        <v>2002</v>
      </c>
      <c r="G5" s="36">
        <v>45</v>
      </c>
      <c r="H5" s="36"/>
      <c r="I5" s="55"/>
      <c r="J5" s="55"/>
      <c r="K5" s="55"/>
      <c r="L5" s="55"/>
      <c r="M5" s="55"/>
      <c r="N5" s="55"/>
      <c r="O5" s="55"/>
      <c r="P5" s="55"/>
      <c r="Q5" s="55"/>
      <c r="R5" s="55"/>
      <c r="S5" s="55"/>
    </row>
    <row r="6" spans="1:19" ht="17.399999999999999" x14ac:dyDescent="0.3">
      <c r="A6" s="36" t="s">
        <v>2148</v>
      </c>
      <c r="B6" s="36" t="s">
        <v>2135</v>
      </c>
      <c r="C6" s="36" t="s">
        <v>2136</v>
      </c>
      <c r="D6" s="36" t="s">
        <v>2142</v>
      </c>
      <c r="E6" s="36" t="s">
        <v>2138</v>
      </c>
      <c r="F6" s="36">
        <v>1980</v>
      </c>
      <c r="G6" s="36">
        <v>40</v>
      </c>
      <c r="H6" s="36"/>
      <c r="I6" s="52" t="s">
        <v>2149</v>
      </c>
      <c r="J6" s="52"/>
      <c r="K6" s="52"/>
      <c r="L6" s="52"/>
      <c r="M6" s="52"/>
      <c r="N6" s="52"/>
      <c r="O6" s="52"/>
      <c r="P6" s="52"/>
      <c r="Q6" s="52"/>
      <c r="R6" s="52"/>
      <c r="S6" s="52"/>
    </row>
    <row r="7" spans="1:19" ht="18" x14ac:dyDescent="0.3">
      <c r="A7" s="36" t="s">
        <v>2148</v>
      </c>
      <c r="B7" s="36" t="s">
        <v>2150</v>
      </c>
      <c r="C7" s="36" t="s">
        <v>2136</v>
      </c>
      <c r="D7" s="36" t="s">
        <v>2142</v>
      </c>
      <c r="E7" s="36" t="s">
        <v>2138</v>
      </c>
      <c r="F7" s="36">
        <v>1983</v>
      </c>
      <c r="G7" s="36">
        <v>40</v>
      </c>
      <c r="H7" s="36"/>
      <c r="I7" s="55"/>
      <c r="J7" s="55"/>
      <c r="K7" s="55"/>
      <c r="L7" s="55"/>
      <c r="M7" s="55"/>
      <c r="N7" s="55"/>
      <c r="O7" s="55"/>
      <c r="P7" s="55"/>
      <c r="Q7" s="55"/>
      <c r="R7" s="55"/>
      <c r="S7" s="55"/>
    </row>
    <row r="8" spans="1:19" ht="17.399999999999999" x14ac:dyDescent="0.3">
      <c r="A8" s="36" t="s">
        <v>2151</v>
      </c>
      <c r="B8" s="36" t="s">
        <v>2152</v>
      </c>
      <c r="C8" s="36" t="s">
        <v>2136</v>
      </c>
      <c r="D8" s="36" t="s">
        <v>2142</v>
      </c>
      <c r="E8" s="36" t="s">
        <v>2138</v>
      </c>
      <c r="F8" s="36">
        <v>1998</v>
      </c>
      <c r="G8" s="36">
        <v>29.1</v>
      </c>
      <c r="H8" s="36"/>
      <c r="I8" s="52" t="s">
        <v>2153</v>
      </c>
      <c r="J8" s="52"/>
      <c r="K8" s="52"/>
      <c r="L8" s="52"/>
      <c r="M8" s="52"/>
      <c r="N8" s="52"/>
      <c r="O8" s="52"/>
      <c r="P8" s="52"/>
      <c r="Q8" s="52"/>
      <c r="R8" s="52"/>
      <c r="S8" s="52"/>
    </row>
    <row r="9" spans="1:19" ht="18" x14ac:dyDescent="0.35">
      <c r="A9" s="36" t="s">
        <v>2151</v>
      </c>
      <c r="B9" s="36" t="s">
        <v>2154</v>
      </c>
      <c r="C9" s="36" t="s">
        <v>2136</v>
      </c>
      <c r="D9" s="36" t="s">
        <v>2142</v>
      </c>
      <c r="E9" s="36" t="s">
        <v>2138</v>
      </c>
      <c r="F9" s="36">
        <v>2000</v>
      </c>
      <c r="G9" s="36">
        <v>29.1</v>
      </c>
      <c r="H9" s="36"/>
      <c r="I9" s="53"/>
      <c r="J9" s="53"/>
      <c r="K9" s="53"/>
      <c r="L9" s="53"/>
      <c r="M9" s="53"/>
      <c r="N9" s="53"/>
      <c r="O9" s="53"/>
      <c r="P9" s="53"/>
      <c r="Q9" s="53"/>
      <c r="R9" s="53"/>
      <c r="S9" s="53"/>
    </row>
    <row r="10" spans="1:19" ht="17.399999999999999" x14ac:dyDescent="0.3">
      <c r="A10" s="36" t="s">
        <v>2155</v>
      </c>
      <c r="B10" s="36" t="s">
        <v>2156</v>
      </c>
      <c r="C10" s="36" t="s">
        <v>2136</v>
      </c>
      <c r="D10" s="36" t="s">
        <v>2142</v>
      </c>
      <c r="E10" s="36" t="s">
        <v>2138</v>
      </c>
      <c r="F10" s="36">
        <v>1995</v>
      </c>
      <c r="G10" s="36">
        <v>34</v>
      </c>
      <c r="H10" s="36"/>
      <c r="I10" s="54" t="s">
        <v>2157</v>
      </c>
      <c r="J10" s="54"/>
      <c r="K10" s="54"/>
      <c r="L10" s="54"/>
      <c r="M10" s="54"/>
      <c r="N10" s="54"/>
      <c r="O10" s="54"/>
      <c r="P10" s="54"/>
      <c r="Q10" s="54"/>
      <c r="R10" s="54"/>
      <c r="S10" s="54"/>
    </row>
    <row r="11" spans="1:19" x14ac:dyDescent="0.3">
      <c r="A11" s="36" t="s">
        <v>2158</v>
      </c>
      <c r="B11" s="36" t="s">
        <v>2159</v>
      </c>
      <c r="C11" s="36" t="s">
        <v>2136</v>
      </c>
      <c r="D11" s="36" t="s">
        <v>2142</v>
      </c>
      <c r="E11" s="36" t="s">
        <v>2138</v>
      </c>
      <c r="F11" s="36">
        <v>2006</v>
      </c>
      <c r="G11" s="36">
        <v>28</v>
      </c>
      <c r="H11" s="36"/>
      <c r="I11" s="36"/>
      <c r="J11" s="36"/>
      <c r="K11" s="36"/>
      <c r="L11" s="36"/>
      <c r="M11" s="36"/>
      <c r="N11" s="36"/>
      <c r="O11" s="36"/>
      <c r="P11" s="36"/>
      <c r="Q11" s="36"/>
      <c r="R11" s="36"/>
      <c r="S11" s="36"/>
    </row>
    <row r="12" spans="1:19" x14ac:dyDescent="0.3">
      <c r="A12" s="36" t="s">
        <v>2160</v>
      </c>
      <c r="B12" s="36" t="s">
        <v>2161</v>
      </c>
      <c r="C12" s="36" t="s">
        <v>2136</v>
      </c>
      <c r="D12" s="36" t="s">
        <v>2142</v>
      </c>
      <c r="E12" s="36" t="s">
        <v>2138</v>
      </c>
      <c r="F12" s="36">
        <v>2000</v>
      </c>
      <c r="G12" s="36">
        <v>29.1</v>
      </c>
      <c r="H12" s="36"/>
      <c r="I12" s="36"/>
      <c r="J12" s="36"/>
      <c r="K12" s="36"/>
      <c r="L12" s="36"/>
      <c r="M12" s="36"/>
      <c r="N12" s="36"/>
      <c r="O12" s="36"/>
      <c r="P12" s="36"/>
      <c r="Q12" s="36"/>
      <c r="R12" s="36"/>
      <c r="S12" s="36"/>
    </row>
    <row r="13" spans="1:19" x14ac:dyDescent="0.3">
      <c r="A13" s="36" t="s">
        <v>2162</v>
      </c>
      <c r="B13" s="36" t="s">
        <v>2163</v>
      </c>
      <c r="C13" s="36" t="s">
        <v>2136</v>
      </c>
      <c r="D13" s="36" t="s">
        <v>2142</v>
      </c>
      <c r="E13" s="36" t="s">
        <v>2138</v>
      </c>
      <c r="F13" s="36">
        <v>2005</v>
      </c>
      <c r="G13" s="36">
        <v>43.5</v>
      </c>
      <c r="H13" s="36"/>
      <c r="I13" s="36"/>
      <c r="J13" s="36"/>
      <c r="K13" s="36"/>
      <c r="L13" s="36"/>
      <c r="M13" s="36"/>
      <c r="N13" s="36"/>
      <c r="O13" s="36"/>
      <c r="P13" s="36"/>
      <c r="Q13" s="36"/>
      <c r="R13" s="36"/>
      <c r="S13" s="36"/>
    </row>
    <row r="14" spans="1:19" x14ac:dyDescent="0.3">
      <c r="A14" s="36" t="s">
        <v>2164</v>
      </c>
      <c r="B14" s="36" t="s">
        <v>2165</v>
      </c>
      <c r="C14" s="36" t="s">
        <v>2166</v>
      </c>
      <c r="D14" s="36" t="s">
        <v>2142</v>
      </c>
      <c r="E14" s="36" t="s">
        <v>2138</v>
      </c>
      <c r="F14" s="36">
        <v>1935</v>
      </c>
      <c r="G14" s="36">
        <v>40</v>
      </c>
      <c r="H14" s="36"/>
      <c r="I14" s="36"/>
      <c r="J14" s="36"/>
      <c r="K14" s="36"/>
      <c r="L14" s="36"/>
      <c r="M14" s="36"/>
      <c r="N14" s="36"/>
      <c r="O14" s="36"/>
      <c r="P14" s="36"/>
      <c r="Q14" s="36"/>
      <c r="R14" s="36"/>
      <c r="S14" s="36"/>
    </row>
    <row r="15" spans="1:19" x14ac:dyDescent="0.3">
      <c r="A15" s="36" t="s">
        <v>2167</v>
      </c>
      <c r="B15" s="36" t="s">
        <v>2165</v>
      </c>
      <c r="C15" s="36" t="s">
        <v>2136</v>
      </c>
      <c r="D15" s="36" t="s">
        <v>2168</v>
      </c>
      <c r="E15" s="36" t="s">
        <v>2138</v>
      </c>
      <c r="F15" s="36">
        <v>2007</v>
      </c>
      <c r="G15" s="36">
        <v>49.7</v>
      </c>
      <c r="H15" s="36"/>
      <c r="I15" s="36"/>
      <c r="J15" s="36"/>
      <c r="K15" s="36"/>
      <c r="L15" s="36"/>
      <c r="M15" s="36"/>
      <c r="N15" s="36"/>
      <c r="O15" s="36"/>
      <c r="P15" s="36"/>
      <c r="Q15" s="36"/>
      <c r="R15" s="36"/>
      <c r="S15" s="36"/>
    </row>
    <row r="16" spans="1:19" x14ac:dyDescent="0.3">
      <c r="A16" s="36" t="s">
        <v>2169</v>
      </c>
      <c r="B16" s="36" t="s">
        <v>2165</v>
      </c>
      <c r="C16" s="36" t="s">
        <v>2136</v>
      </c>
      <c r="D16" s="36" t="s">
        <v>2142</v>
      </c>
      <c r="E16" s="36" t="s">
        <v>2138</v>
      </c>
      <c r="F16" s="36">
        <v>1979</v>
      </c>
      <c r="G16" s="36">
        <v>45</v>
      </c>
      <c r="H16" s="36"/>
      <c r="I16" s="36"/>
      <c r="J16" s="36"/>
      <c r="K16" s="36"/>
      <c r="L16" s="36"/>
      <c r="M16" s="36"/>
      <c r="N16" s="36"/>
      <c r="O16" s="36"/>
      <c r="P16" s="36"/>
      <c r="Q16" s="36"/>
      <c r="R16" s="36"/>
      <c r="S16" s="36"/>
    </row>
    <row r="17" spans="1:7" x14ac:dyDescent="0.3">
      <c r="A17" s="36" t="s">
        <v>2170</v>
      </c>
      <c r="B17" s="36" t="s">
        <v>2161</v>
      </c>
      <c r="C17" s="36" t="s">
        <v>2136</v>
      </c>
      <c r="D17" s="36" t="s">
        <v>2168</v>
      </c>
      <c r="E17" s="36" t="s">
        <v>2138</v>
      </c>
      <c r="F17" s="36">
        <v>2002</v>
      </c>
      <c r="G17" s="36">
        <v>63</v>
      </c>
    </row>
    <row r="18" spans="1:7" x14ac:dyDescent="0.3">
      <c r="A18" s="36" t="s">
        <v>2171</v>
      </c>
      <c r="B18" s="36" t="s">
        <v>2172</v>
      </c>
      <c r="C18" s="36" t="s">
        <v>2136</v>
      </c>
      <c r="D18" s="36" t="s">
        <v>2142</v>
      </c>
      <c r="E18" s="36" t="s">
        <v>2138</v>
      </c>
      <c r="F18" s="36">
        <v>2004</v>
      </c>
      <c r="G18" s="36">
        <v>35</v>
      </c>
    </row>
    <row r="19" spans="1:7" x14ac:dyDescent="0.3">
      <c r="A19" s="36" t="s">
        <v>2173</v>
      </c>
      <c r="B19" s="36" t="s">
        <v>2174</v>
      </c>
      <c r="C19" s="36" t="s">
        <v>2136</v>
      </c>
      <c r="D19" s="36" t="s">
        <v>2142</v>
      </c>
      <c r="E19" s="36" t="s">
        <v>2138</v>
      </c>
      <c r="F19" s="36">
        <v>2007</v>
      </c>
      <c r="G19" s="36">
        <v>43.5</v>
      </c>
    </row>
    <row r="20" spans="1:7" x14ac:dyDescent="0.3">
      <c r="A20" s="36" t="s">
        <v>2175</v>
      </c>
      <c r="B20" s="36" t="s">
        <v>2150</v>
      </c>
      <c r="C20" s="36" t="s">
        <v>2136</v>
      </c>
      <c r="D20" s="36" t="s">
        <v>2168</v>
      </c>
      <c r="E20" s="36" t="s">
        <v>2138</v>
      </c>
      <c r="F20" s="36">
        <v>2006</v>
      </c>
      <c r="G20" s="36">
        <v>54.9</v>
      </c>
    </row>
    <row r="21" spans="1:7" x14ac:dyDescent="0.3">
      <c r="A21" s="36" t="s">
        <v>2176</v>
      </c>
      <c r="B21" s="36" t="s">
        <v>2177</v>
      </c>
      <c r="C21" s="36" t="s">
        <v>2136</v>
      </c>
      <c r="D21" s="36" t="s">
        <v>2142</v>
      </c>
      <c r="E21" s="36" t="s">
        <v>2138</v>
      </c>
      <c r="F21" s="36">
        <v>2007</v>
      </c>
      <c r="G21" s="36">
        <v>29.1</v>
      </c>
    </row>
    <row r="22" spans="1:7" x14ac:dyDescent="0.3">
      <c r="A22" s="36" t="s">
        <v>2178</v>
      </c>
      <c r="B22" s="36" t="s">
        <v>2179</v>
      </c>
      <c r="C22" s="36" t="s">
        <v>2166</v>
      </c>
      <c r="D22" s="36" t="s">
        <v>2142</v>
      </c>
      <c r="E22" s="36" t="s">
        <v>2138</v>
      </c>
      <c r="F22" s="36">
        <v>1996</v>
      </c>
      <c r="G22" s="36">
        <v>48</v>
      </c>
    </row>
    <row r="23" spans="1:7" x14ac:dyDescent="0.3">
      <c r="A23" s="36" t="s">
        <v>2180</v>
      </c>
      <c r="B23" s="36" t="s">
        <v>2161</v>
      </c>
      <c r="C23" s="36" t="s">
        <v>2136</v>
      </c>
      <c r="D23" s="36" t="s">
        <v>2142</v>
      </c>
      <c r="E23" s="36" t="s">
        <v>2138</v>
      </c>
      <c r="F23" s="36">
        <v>1999</v>
      </c>
      <c r="G23" s="36">
        <v>55.9</v>
      </c>
    </row>
    <row r="24" spans="1:7" x14ac:dyDescent="0.3">
      <c r="A24" s="36" t="s">
        <v>2181</v>
      </c>
      <c r="B24" s="36" t="s">
        <v>2135</v>
      </c>
      <c r="C24" s="36" t="s">
        <v>2136</v>
      </c>
      <c r="D24" s="36" t="s">
        <v>2168</v>
      </c>
      <c r="E24" s="36" t="s">
        <v>2138</v>
      </c>
      <c r="F24" s="36">
        <v>1994</v>
      </c>
      <c r="G24" s="36">
        <v>50</v>
      </c>
    </row>
    <row r="25" spans="1:7" x14ac:dyDescent="0.3">
      <c r="A25" s="36" t="s">
        <v>2182</v>
      </c>
      <c r="B25" s="36" t="s">
        <v>2147</v>
      </c>
      <c r="C25" s="36" t="s">
        <v>2136</v>
      </c>
      <c r="D25" s="36" t="s">
        <v>2168</v>
      </c>
      <c r="E25" s="36" t="s">
        <v>2138</v>
      </c>
      <c r="F25" s="36">
        <v>2003</v>
      </c>
      <c r="G25" s="36">
        <v>47.8</v>
      </c>
    </row>
    <row r="26" spans="1:7" x14ac:dyDescent="0.3">
      <c r="A26" s="36" t="s">
        <v>2183</v>
      </c>
      <c r="B26" s="36" t="s">
        <v>2184</v>
      </c>
      <c r="C26" s="36" t="s">
        <v>2136</v>
      </c>
      <c r="D26" s="36" t="s">
        <v>2142</v>
      </c>
      <c r="E26" s="36" t="s">
        <v>2138</v>
      </c>
      <c r="F26" s="36">
        <v>1988</v>
      </c>
      <c r="G26" s="36">
        <v>26.8</v>
      </c>
    </row>
    <row r="27" spans="1:7" x14ac:dyDescent="0.3">
      <c r="A27" s="36" t="s">
        <v>2185</v>
      </c>
      <c r="B27" s="36" t="s">
        <v>2135</v>
      </c>
      <c r="C27" s="36" t="s">
        <v>2136</v>
      </c>
      <c r="D27" s="36" t="s">
        <v>2142</v>
      </c>
      <c r="E27" s="36" t="s">
        <v>2138</v>
      </c>
      <c r="F27" s="36">
        <v>1998</v>
      </c>
      <c r="G27" s="36">
        <v>68</v>
      </c>
    </row>
    <row r="28" spans="1:7" x14ac:dyDescent="0.3">
      <c r="A28" s="36" t="s">
        <v>2186</v>
      </c>
      <c r="B28" s="36" t="s">
        <v>2165</v>
      </c>
      <c r="C28" s="36" t="s">
        <v>2136</v>
      </c>
      <c r="D28" s="36" t="s">
        <v>2142</v>
      </c>
      <c r="E28" s="36" t="s">
        <v>2138</v>
      </c>
      <c r="F28" s="36">
        <v>1994</v>
      </c>
      <c r="G28" s="36">
        <v>74</v>
      </c>
    </row>
    <row r="29" spans="1:7" x14ac:dyDescent="0.3">
      <c r="A29" s="36" t="s">
        <v>2187</v>
      </c>
      <c r="B29" s="36" t="s">
        <v>2188</v>
      </c>
      <c r="C29" s="36" t="s">
        <v>2136</v>
      </c>
      <c r="D29" s="36" t="s">
        <v>2142</v>
      </c>
      <c r="E29" s="36" t="s">
        <v>2138</v>
      </c>
      <c r="F29" s="36">
        <v>2007</v>
      </c>
      <c r="G29" s="36">
        <v>43.5</v>
      </c>
    </row>
    <row r="30" spans="1:7" x14ac:dyDescent="0.3">
      <c r="A30" s="36" t="s">
        <v>2189</v>
      </c>
      <c r="B30" s="36" t="s">
        <v>2190</v>
      </c>
      <c r="C30" s="36" t="s">
        <v>2136</v>
      </c>
      <c r="D30" s="36" t="s">
        <v>2142</v>
      </c>
      <c r="E30" s="36" t="s">
        <v>2138</v>
      </c>
      <c r="F30" s="36">
        <v>2005</v>
      </c>
      <c r="G30" s="36">
        <v>28</v>
      </c>
    </row>
    <row r="31" spans="1:7" x14ac:dyDescent="0.3">
      <c r="A31" s="36" t="s">
        <v>2191</v>
      </c>
      <c r="B31" s="36" t="s">
        <v>2192</v>
      </c>
      <c r="C31" s="36" t="s">
        <v>2136</v>
      </c>
      <c r="D31" s="36" t="s">
        <v>2142</v>
      </c>
      <c r="E31" s="36" t="s">
        <v>2138</v>
      </c>
      <c r="F31" s="36">
        <v>1998</v>
      </c>
      <c r="G31" s="36">
        <v>28</v>
      </c>
    </row>
    <row r="32" spans="1:7" x14ac:dyDescent="0.3">
      <c r="A32" s="36" t="s">
        <v>2193</v>
      </c>
      <c r="B32" s="36" t="s">
        <v>2194</v>
      </c>
      <c r="C32" s="36" t="s">
        <v>2136</v>
      </c>
      <c r="D32" s="36" t="s">
        <v>2142</v>
      </c>
      <c r="E32" s="36" t="s">
        <v>2138</v>
      </c>
      <c r="F32" s="36">
        <v>1992</v>
      </c>
      <c r="G32" s="36">
        <v>28.5</v>
      </c>
    </row>
    <row r="33" spans="1:7" x14ac:dyDescent="0.3">
      <c r="A33" s="36" t="s">
        <v>2195</v>
      </c>
      <c r="B33" s="36" t="s">
        <v>2135</v>
      </c>
      <c r="C33" s="36" t="s">
        <v>2136</v>
      </c>
      <c r="D33" s="36" t="s">
        <v>2142</v>
      </c>
      <c r="E33" s="36" t="s">
        <v>2138</v>
      </c>
      <c r="F33" s="36">
        <v>2005</v>
      </c>
      <c r="G33" s="36">
        <v>61.1</v>
      </c>
    </row>
    <row r="34" spans="1:7" x14ac:dyDescent="0.3">
      <c r="A34" s="36" t="s">
        <v>2127</v>
      </c>
      <c r="B34" s="36" t="s">
        <v>2196</v>
      </c>
      <c r="C34" s="36" t="s">
        <v>2166</v>
      </c>
      <c r="D34" s="36" t="s">
        <v>2142</v>
      </c>
      <c r="E34" s="36" t="s">
        <v>2138</v>
      </c>
      <c r="F34" s="36">
        <v>1932</v>
      </c>
      <c r="G34" s="36">
        <v>45</v>
      </c>
    </row>
    <row r="35" spans="1:7" x14ac:dyDescent="0.3">
      <c r="A35" s="36" t="s">
        <v>2127</v>
      </c>
      <c r="B35" s="36" t="s">
        <v>2165</v>
      </c>
      <c r="C35" s="36" t="s">
        <v>2166</v>
      </c>
      <c r="D35" s="36" t="s">
        <v>2142</v>
      </c>
      <c r="E35" s="36" t="s">
        <v>2138</v>
      </c>
      <c r="F35" s="36">
        <v>1933</v>
      </c>
      <c r="G35" s="36">
        <v>35</v>
      </c>
    </row>
    <row r="36" spans="1:7" x14ac:dyDescent="0.3">
      <c r="A36" s="36" t="s">
        <v>2127</v>
      </c>
      <c r="B36" s="36" t="s">
        <v>2197</v>
      </c>
      <c r="C36" s="36" t="s">
        <v>2136</v>
      </c>
      <c r="D36" s="36" t="s">
        <v>2142</v>
      </c>
      <c r="E36" s="36" t="s">
        <v>2138</v>
      </c>
      <c r="F36" s="36">
        <v>2000</v>
      </c>
      <c r="G36" s="36">
        <v>28</v>
      </c>
    </row>
    <row r="37" spans="1:7" x14ac:dyDescent="0.3">
      <c r="A37" s="36" t="s">
        <v>2198</v>
      </c>
      <c r="B37" s="36" t="s">
        <v>2163</v>
      </c>
      <c r="C37" s="36" t="s">
        <v>2136</v>
      </c>
      <c r="D37" s="36" t="s">
        <v>2199</v>
      </c>
      <c r="E37" s="36" t="s">
        <v>2138</v>
      </c>
      <c r="F37" s="36">
        <v>1994</v>
      </c>
      <c r="G37" s="36">
        <v>53</v>
      </c>
    </row>
    <row r="38" spans="1:7" x14ac:dyDescent="0.3">
      <c r="A38" s="36" t="s">
        <v>2200</v>
      </c>
      <c r="B38" s="36" t="s">
        <v>2179</v>
      </c>
      <c r="C38" s="36" t="s">
        <v>2136</v>
      </c>
      <c r="D38" s="36" t="s">
        <v>2142</v>
      </c>
      <c r="E38" s="36" t="s">
        <v>2138</v>
      </c>
      <c r="F38" s="36">
        <v>2006</v>
      </c>
      <c r="G38" s="36">
        <v>59</v>
      </c>
    </row>
    <row r="39" spans="1:7" x14ac:dyDescent="0.3">
      <c r="A39" s="36" t="s">
        <v>253</v>
      </c>
      <c r="B39" s="36" t="s">
        <v>2147</v>
      </c>
      <c r="C39" s="36" t="s">
        <v>2136</v>
      </c>
      <c r="D39" s="36" t="s">
        <v>2142</v>
      </c>
      <c r="E39" s="36" t="s">
        <v>2138</v>
      </c>
      <c r="F39" s="36">
        <v>2006</v>
      </c>
      <c r="G39" s="36">
        <v>80</v>
      </c>
    </row>
    <row r="40" spans="1:7" x14ac:dyDescent="0.3">
      <c r="A40" s="36" t="s">
        <v>2201</v>
      </c>
      <c r="B40" s="36" t="s">
        <v>2159</v>
      </c>
      <c r="C40" s="36" t="s">
        <v>2136</v>
      </c>
      <c r="D40" s="36" t="s">
        <v>2142</v>
      </c>
      <c r="E40" s="36" t="s">
        <v>2138</v>
      </c>
      <c r="F40" s="36">
        <v>1998</v>
      </c>
      <c r="G40" s="36">
        <v>44.7</v>
      </c>
    </row>
    <row r="41" spans="1:7" x14ac:dyDescent="0.3">
      <c r="A41" s="36" t="s">
        <v>2202</v>
      </c>
      <c r="B41" s="36" t="s">
        <v>2159</v>
      </c>
      <c r="C41" s="36" t="s">
        <v>2136</v>
      </c>
      <c r="D41" s="36" t="s">
        <v>2168</v>
      </c>
      <c r="E41" s="36" t="s">
        <v>2138</v>
      </c>
      <c r="F41" s="36">
        <v>2004</v>
      </c>
      <c r="G41" s="36">
        <v>38</v>
      </c>
    </row>
    <row r="42" spans="1:7" x14ac:dyDescent="0.3">
      <c r="A42" s="36" t="s">
        <v>2203</v>
      </c>
      <c r="B42" s="36" t="s">
        <v>2190</v>
      </c>
      <c r="C42" s="36" t="s">
        <v>2136</v>
      </c>
      <c r="D42" s="36" t="s">
        <v>2142</v>
      </c>
      <c r="E42" s="36" t="s">
        <v>2138</v>
      </c>
      <c r="F42" s="36">
        <v>2003</v>
      </c>
      <c r="G42" s="36">
        <v>41</v>
      </c>
    </row>
    <row r="43" spans="1:7" x14ac:dyDescent="0.3">
      <c r="A43" s="36" t="s">
        <v>874</v>
      </c>
      <c r="B43" s="36" t="s">
        <v>2204</v>
      </c>
      <c r="C43" s="36" t="s">
        <v>2136</v>
      </c>
      <c r="D43" s="36" t="s">
        <v>2142</v>
      </c>
      <c r="E43" s="36" t="s">
        <v>2138</v>
      </c>
      <c r="F43" s="36">
        <v>2001</v>
      </c>
      <c r="G43" s="36">
        <v>29.1</v>
      </c>
    </row>
    <row r="44" spans="1:7" x14ac:dyDescent="0.3">
      <c r="A44" s="36" t="s">
        <v>2205</v>
      </c>
      <c r="B44" s="36" t="s">
        <v>2204</v>
      </c>
      <c r="C44" s="36" t="s">
        <v>2136</v>
      </c>
      <c r="D44" s="36" t="s">
        <v>2142</v>
      </c>
      <c r="E44" s="36" t="s">
        <v>2138</v>
      </c>
      <c r="F44" s="36">
        <v>1991</v>
      </c>
      <c r="G44" s="36">
        <v>50</v>
      </c>
    </row>
    <row r="45" spans="1:7" x14ac:dyDescent="0.3">
      <c r="A45" s="36" t="s">
        <v>2206</v>
      </c>
      <c r="B45" s="36" t="s">
        <v>2192</v>
      </c>
      <c r="C45" s="36" t="s">
        <v>2136</v>
      </c>
      <c r="D45" s="36" t="s">
        <v>2207</v>
      </c>
      <c r="E45" s="36" t="s">
        <v>2138</v>
      </c>
      <c r="F45" s="36">
        <v>2002</v>
      </c>
      <c r="G45" s="36">
        <v>45</v>
      </c>
    </row>
    <row r="46" spans="1:7" x14ac:dyDescent="0.3">
      <c r="A46" s="36" t="s">
        <v>2208</v>
      </c>
      <c r="B46" s="36" t="s">
        <v>2150</v>
      </c>
      <c r="C46" s="36" t="s">
        <v>2136</v>
      </c>
      <c r="D46" s="36" t="s">
        <v>2142</v>
      </c>
      <c r="E46" s="36" t="s">
        <v>2138</v>
      </c>
      <c r="F46" s="36">
        <v>2005</v>
      </c>
      <c r="G46" s="36">
        <v>54</v>
      </c>
    </row>
    <row r="47" spans="1:7" x14ac:dyDescent="0.3">
      <c r="A47" s="36" t="s">
        <v>2209</v>
      </c>
      <c r="B47" s="36" t="s">
        <v>2194</v>
      </c>
      <c r="C47" s="36" t="s">
        <v>2136</v>
      </c>
      <c r="D47" s="36" t="s">
        <v>2142</v>
      </c>
      <c r="E47" s="36" t="s">
        <v>2138</v>
      </c>
      <c r="F47" s="36">
        <v>1998</v>
      </c>
      <c r="G47" s="36">
        <v>29.1</v>
      </c>
    </row>
    <row r="48" spans="1:7" x14ac:dyDescent="0.3">
      <c r="A48" s="36" t="s">
        <v>1564</v>
      </c>
      <c r="B48" s="36" t="s">
        <v>2174</v>
      </c>
      <c r="C48" s="36" t="s">
        <v>2136</v>
      </c>
      <c r="D48" s="36" t="s">
        <v>2142</v>
      </c>
      <c r="E48" s="36" t="s">
        <v>2138</v>
      </c>
      <c r="F48" s="36">
        <v>2003</v>
      </c>
      <c r="G48" s="36">
        <v>37.299999999999997</v>
      </c>
    </row>
    <row r="49" spans="1:13" x14ac:dyDescent="0.3">
      <c r="A49" s="36" t="s">
        <v>2210</v>
      </c>
      <c r="B49" s="36" t="s">
        <v>2150</v>
      </c>
      <c r="C49" s="36" t="s">
        <v>2136</v>
      </c>
      <c r="D49" s="36" t="s">
        <v>2142</v>
      </c>
      <c r="E49" s="36" t="s">
        <v>2138</v>
      </c>
      <c r="F49" s="36">
        <v>1997</v>
      </c>
      <c r="G49" s="36">
        <v>28</v>
      </c>
    </row>
    <row r="50" spans="1:13" x14ac:dyDescent="0.3">
      <c r="A50" s="36" t="s">
        <v>2211</v>
      </c>
      <c r="B50" s="36" t="s">
        <v>2156</v>
      </c>
      <c r="C50" s="36" t="s">
        <v>2136</v>
      </c>
      <c r="D50" s="36" t="s">
        <v>2142</v>
      </c>
      <c r="E50" s="36" t="s">
        <v>2138</v>
      </c>
      <c r="F50" s="36">
        <v>2007</v>
      </c>
      <c r="G50" s="36">
        <v>47</v>
      </c>
    </row>
    <row r="51" spans="1:13" x14ac:dyDescent="0.3">
      <c r="A51" s="36" t="s">
        <v>2212</v>
      </c>
      <c r="B51" s="36" t="s">
        <v>2147</v>
      </c>
      <c r="C51" s="36" t="s">
        <v>2136</v>
      </c>
      <c r="D51" s="36" t="s">
        <v>2142</v>
      </c>
      <c r="E51" s="36" t="s">
        <v>2138</v>
      </c>
      <c r="F51" s="36">
        <v>1996</v>
      </c>
      <c r="G51" s="36">
        <v>27.7</v>
      </c>
    </row>
    <row r="57" spans="1:13" ht="25.8" x14ac:dyDescent="0.5">
      <c r="J57" s="51" t="s">
        <v>2213</v>
      </c>
      <c r="K57" s="51"/>
    </row>
    <row r="60" spans="1:13" x14ac:dyDescent="0.3">
      <c r="K60" s="26" t="s">
        <v>2129</v>
      </c>
      <c r="L60" s="36" t="s">
        <v>2136</v>
      </c>
    </row>
    <row r="62" spans="1:13" x14ac:dyDescent="0.3">
      <c r="K62" s="26" t="s">
        <v>2214</v>
      </c>
      <c r="L62" s="26" t="s">
        <v>155</v>
      </c>
    </row>
    <row r="63" spans="1:13" x14ac:dyDescent="0.3">
      <c r="K63" s="26" t="s">
        <v>156</v>
      </c>
      <c r="L63" s="36" t="s">
        <v>2142</v>
      </c>
      <c r="M63" s="36" t="s">
        <v>157</v>
      </c>
    </row>
    <row r="64" spans="1:13" x14ac:dyDescent="0.3">
      <c r="K64" s="37" t="s">
        <v>2188</v>
      </c>
      <c r="L64" s="18">
        <v>43.5</v>
      </c>
      <c r="M64" s="18">
        <v>43.5</v>
      </c>
    </row>
    <row r="65" spans="11:13" x14ac:dyDescent="0.3">
      <c r="K65" s="37" t="s">
        <v>2192</v>
      </c>
      <c r="L65" s="18">
        <v>28</v>
      </c>
      <c r="M65" s="18">
        <v>28</v>
      </c>
    </row>
    <row r="66" spans="11:13" x14ac:dyDescent="0.3">
      <c r="K66" s="37" t="s">
        <v>157</v>
      </c>
      <c r="L66" s="18">
        <v>35.75</v>
      </c>
      <c r="M66" s="18">
        <v>35.75</v>
      </c>
    </row>
  </sheetData>
  <mergeCells count="10">
    <mergeCell ref="J57:K57"/>
    <mergeCell ref="I8:S8"/>
    <mergeCell ref="I9:S9"/>
    <mergeCell ref="I10:S10"/>
    <mergeCell ref="I2:S2"/>
    <mergeCell ref="I3:S3"/>
    <mergeCell ref="I4:S4"/>
    <mergeCell ref="I5:S5"/>
    <mergeCell ref="I6:S6"/>
    <mergeCell ref="I7:S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opLeftCell="A7" workbookViewId="0">
      <selection activeCell="P32" sqref="P32"/>
    </sheetView>
  </sheetViews>
  <sheetFormatPr defaultRowHeight="14.4" x14ac:dyDescent="0.3"/>
  <cols>
    <col min="1" max="1" width="30.33203125" bestFit="1" customWidth="1"/>
    <col min="2" max="2" width="7.5546875" bestFit="1" customWidth="1"/>
    <col min="3" max="3" width="11.88671875" bestFit="1" customWidth="1"/>
    <col min="4" max="4" width="8.33203125" bestFit="1" customWidth="1"/>
    <col min="5" max="5" width="15.33203125" bestFit="1" customWidth="1"/>
  </cols>
  <sheetData>
    <row r="1" spans="1:20" ht="23.4" x14ac:dyDescent="0.45">
      <c r="A1" s="59" t="s">
        <v>2215</v>
      </c>
      <c r="B1" s="59"/>
      <c r="C1" s="59"/>
      <c r="D1" s="59"/>
      <c r="E1" s="59"/>
      <c r="F1" s="39"/>
      <c r="G1" s="39"/>
      <c r="H1" s="39"/>
      <c r="I1" s="39"/>
      <c r="J1" s="39"/>
      <c r="K1" s="39"/>
      <c r="L1" s="39"/>
      <c r="M1" s="39"/>
      <c r="N1" s="39"/>
      <c r="O1" s="39"/>
      <c r="P1" s="39"/>
      <c r="Q1" s="39"/>
      <c r="R1" s="39"/>
      <c r="S1" s="39"/>
      <c r="T1" s="39"/>
    </row>
    <row r="2" spans="1:20" ht="23.4" x14ac:dyDescent="0.45">
      <c r="A2" s="40"/>
      <c r="B2" s="40"/>
      <c r="C2" s="40"/>
      <c r="D2" s="40"/>
      <c r="E2" s="40"/>
      <c r="F2" s="39"/>
      <c r="G2" s="57" t="s">
        <v>2216</v>
      </c>
      <c r="H2" s="57"/>
      <c r="I2" s="57"/>
      <c r="J2" s="57"/>
      <c r="K2" s="57"/>
      <c r="L2" s="57"/>
      <c r="M2" s="57"/>
      <c r="N2" s="57"/>
      <c r="O2" s="57"/>
      <c r="P2" s="57"/>
      <c r="Q2" s="57"/>
      <c r="R2" s="57"/>
      <c r="S2" s="57"/>
      <c r="T2" s="57"/>
    </row>
    <row r="3" spans="1:20" ht="23.4" x14ac:dyDescent="0.3">
      <c r="A3" s="41" t="s">
        <v>2217</v>
      </c>
      <c r="B3" s="42" t="s">
        <v>2218</v>
      </c>
      <c r="C3" s="42" t="s">
        <v>110</v>
      </c>
      <c r="D3" s="42" t="s">
        <v>2219</v>
      </c>
      <c r="E3" s="42" t="s">
        <v>122</v>
      </c>
      <c r="F3" s="39"/>
      <c r="G3" s="57"/>
      <c r="H3" s="57"/>
      <c r="I3" s="57"/>
      <c r="J3" s="57"/>
      <c r="K3" s="57"/>
      <c r="L3" s="57"/>
      <c r="M3" s="57"/>
      <c r="N3" s="57"/>
      <c r="O3" s="57"/>
      <c r="P3" s="57"/>
      <c r="Q3" s="57"/>
      <c r="R3" s="57"/>
      <c r="S3" s="57"/>
      <c r="T3" s="57"/>
    </row>
    <row r="4" spans="1:20" ht="23.4" x14ac:dyDescent="0.3">
      <c r="A4" s="43" t="s">
        <v>2220</v>
      </c>
      <c r="B4" s="44">
        <v>12</v>
      </c>
      <c r="C4" s="44">
        <v>1</v>
      </c>
      <c r="D4" s="44">
        <v>2</v>
      </c>
      <c r="E4" s="44">
        <v>5</v>
      </c>
      <c r="F4" s="39"/>
      <c r="G4" s="39"/>
      <c r="H4" s="39"/>
      <c r="I4" s="39"/>
      <c r="J4" s="39"/>
      <c r="K4" s="39"/>
      <c r="L4" s="39"/>
      <c r="M4" s="39"/>
      <c r="N4" s="39"/>
      <c r="O4" s="39"/>
      <c r="P4" s="39"/>
      <c r="Q4" s="39"/>
      <c r="R4" s="39"/>
      <c r="S4" s="39"/>
      <c r="T4" s="39"/>
    </row>
    <row r="5" spans="1:20" ht="23.4" x14ac:dyDescent="0.3">
      <c r="A5" s="43" t="s">
        <v>2221</v>
      </c>
      <c r="B5" s="44">
        <v>25</v>
      </c>
      <c r="C5" s="44">
        <v>7</v>
      </c>
      <c r="D5" s="44">
        <v>11</v>
      </c>
      <c r="E5" s="44">
        <v>23</v>
      </c>
      <c r="F5" s="39"/>
      <c r="G5" s="39"/>
      <c r="H5" s="39"/>
      <c r="I5" s="39"/>
      <c r="J5" s="39"/>
      <c r="K5" s="39"/>
      <c r="L5" s="39"/>
      <c r="M5" s="39"/>
      <c r="N5" s="39"/>
      <c r="O5" s="39"/>
      <c r="P5" s="39"/>
      <c r="Q5" s="39"/>
      <c r="R5" s="39"/>
      <c r="S5" s="39"/>
      <c r="T5" s="39"/>
    </row>
    <row r="6" spans="1:20" ht="23.4" x14ac:dyDescent="0.3">
      <c r="A6" s="43" t="s">
        <v>2222</v>
      </c>
      <c r="B6" s="44">
        <v>8</v>
      </c>
      <c r="C6" s="44">
        <v>2</v>
      </c>
      <c r="D6" s="44">
        <v>1</v>
      </c>
      <c r="E6" s="44">
        <v>3</v>
      </c>
      <c r="F6" s="39"/>
      <c r="G6" s="39"/>
      <c r="H6" s="39"/>
      <c r="I6" s="39"/>
      <c r="J6" s="39"/>
      <c r="K6" s="39"/>
      <c r="L6" s="39"/>
      <c r="M6" s="39"/>
      <c r="N6" s="39"/>
      <c r="O6" s="39"/>
      <c r="P6" s="39"/>
      <c r="Q6" s="39"/>
      <c r="R6" s="39"/>
      <c r="S6" s="39"/>
      <c r="T6" s="39"/>
    </row>
    <row r="7" spans="1:20" ht="23.4" x14ac:dyDescent="0.3">
      <c r="A7" s="43" t="s">
        <v>2223</v>
      </c>
      <c r="B7" s="44">
        <v>1</v>
      </c>
      <c r="C7" s="44">
        <v>1</v>
      </c>
      <c r="D7" s="44">
        <v>7</v>
      </c>
      <c r="E7" s="44">
        <v>5</v>
      </c>
      <c r="F7" s="39"/>
      <c r="G7" s="58" t="s">
        <v>2224</v>
      </c>
      <c r="H7" s="58"/>
      <c r="I7" s="58"/>
      <c r="J7" s="58"/>
      <c r="K7" s="39"/>
      <c r="L7" s="39"/>
      <c r="M7" s="39"/>
      <c r="N7" s="39"/>
      <c r="O7" s="39"/>
      <c r="P7" s="39"/>
      <c r="Q7" s="39"/>
      <c r="R7" s="39"/>
      <c r="S7" s="39"/>
      <c r="T7" s="39"/>
    </row>
    <row r="8" spans="1:20" ht="23.4" x14ac:dyDescent="0.3">
      <c r="A8" s="43" t="s">
        <v>2225</v>
      </c>
      <c r="B8" s="44">
        <v>18</v>
      </c>
      <c r="C8" s="44">
        <v>13</v>
      </c>
      <c r="D8" s="44">
        <v>9</v>
      </c>
      <c r="E8" s="44">
        <v>9</v>
      </c>
      <c r="F8" s="39"/>
      <c r="G8" s="39"/>
      <c r="H8" s="39"/>
      <c r="I8" s="39"/>
      <c r="J8" s="39"/>
      <c r="K8" s="39"/>
      <c r="L8" s="39"/>
      <c r="M8" s="39"/>
      <c r="N8" s="39"/>
      <c r="O8" s="39"/>
      <c r="P8" s="39"/>
      <c r="Q8" s="39"/>
      <c r="R8" s="39"/>
      <c r="S8" s="39"/>
      <c r="T8" s="39"/>
    </row>
    <row r="9" spans="1:20" ht="23.4" customHeight="1" x14ac:dyDescent="0.3">
      <c r="A9" s="43" t="s">
        <v>2226</v>
      </c>
      <c r="B9" s="44">
        <v>6</v>
      </c>
      <c r="C9" s="44">
        <v>1</v>
      </c>
      <c r="D9" s="44">
        <v>11</v>
      </c>
      <c r="E9" s="44">
        <v>11</v>
      </c>
      <c r="F9" s="39"/>
      <c r="G9" s="60" t="s">
        <v>2227</v>
      </c>
      <c r="H9" s="60"/>
      <c r="I9" s="60"/>
      <c r="J9" s="60"/>
      <c r="K9" s="39"/>
      <c r="L9" s="39"/>
      <c r="M9" s="39"/>
      <c r="N9" s="39"/>
      <c r="O9" s="39"/>
      <c r="P9" s="39"/>
      <c r="Q9" s="39"/>
      <c r="R9" s="39"/>
      <c r="S9" s="39"/>
      <c r="T9" s="39"/>
    </row>
    <row r="10" spans="1:20" ht="23.4" x14ac:dyDescent="0.3">
      <c r="A10" s="43" t="s">
        <v>2228</v>
      </c>
      <c r="B10" s="44">
        <v>2</v>
      </c>
      <c r="C10" s="44">
        <v>8</v>
      </c>
      <c r="D10" s="44">
        <v>38</v>
      </c>
      <c r="E10" s="44">
        <v>6</v>
      </c>
      <c r="F10" s="39"/>
      <c r="G10" s="39"/>
      <c r="H10" s="39"/>
      <c r="I10" s="39"/>
      <c r="J10" s="39"/>
      <c r="K10" s="39"/>
      <c r="L10" s="39"/>
      <c r="M10" s="39"/>
      <c r="N10" s="39"/>
      <c r="O10" s="39"/>
      <c r="P10" s="39"/>
      <c r="Q10" s="39"/>
      <c r="R10" s="39"/>
      <c r="S10" s="39"/>
      <c r="T10" s="39"/>
    </row>
    <row r="11" spans="1:20" ht="23.4" x14ac:dyDescent="0.3">
      <c r="A11" s="43" t="s">
        <v>2229</v>
      </c>
      <c r="B11" s="44">
        <v>4</v>
      </c>
      <c r="C11" s="44">
        <v>39</v>
      </c>
      <c r="D11" s="44">
        <v>5</v>
      </c>
      <c r="E11" s="44">
        <v>22</v>
      </c>
      <c r="F11" s="39"/>
      <c r="G11" s="39"/>
      <c r="H11" s="39"/>
      <c r="I11" s="39"/>
      <c r="J11" s="39"/>
      <c r="K11" s="39"/>
      <c r="L11" s="39"/>
      <c r="M11" s="39"/>
      <c r="N11" s="39"/>
      <c r="O11" s="39"/>
      <c r="P11" s="39"/>
      <c r="Q11" s="39"/>
      <c r="R11" s="39"/>
      <c r="S11" s="39"/>
      <c r="T11" s="39"/>
    </row>
    <row r="12" spans="1:20" ht="23.4" x14ac:dyDescent="0.3">
      <c r="A12" s="43" t="s">
        <v>2230</v>
      </c>
      <c r="B12" s="44">
        <v>20</v>
      </c>
      <c r="C12" s="44">
        <v>17</v>
      </c>
      <c r="D12" s="44">
        <v>14</v>
      </c>
      <c r="E12" s="44">
        <v>12</v>
      </c>
      <c r="F12" s="39"/>
      <c r="G12" s="39"/>
      <c r="H12" s="39"/>
      <c r="I12" s="39"/>
      <c r="J12" s="39"/>
      <c r="K12" s="39"/>
      <c r="L12" s="39"/>
      <c r="M12" s="39"/>
      <c r="N12" s="39"/>
      <c r="O12" s="39"/>
      <c r="P12" s="39"/>
      <c r="Q12" s="39"/>
      <c r="R12" s="39"/>
      <c r="S12" s="39"/>
      <c r="T12" s="39"/>
    </row>
    <row r="13" spans="1:20" ht="23.4" x14ac:dyDescent="0.3">
      <c r="A13" s="43" t="s">
        <v>2231</v>
      </c>
      <c r="B13" s="44">
        <v>4</v>
      </c>
      <c r="C13" s="44">
        <v>11</v>
      </c>
      <c r="D13" s="44">
        <v>2</v>
      </c>
      <c r="E13" s="44">
        <v>4</v>
      </c>
      <c r="F13" s="39"/>
      <c r="G13" s="46"/>
      <c r="H13" s="39"/>
      <c r="I13" s="39"/>
      <c r="J13" s="39"/>
      <c r="K13" s="39"/>
      <c r="L13" s="39"/>
      <c r="M13" s="39"/>
      <c r="N13" s="39"/>
      <c r="O13" s="39"/>
      <c r="P13" s="39"/>
      <c r="Q13" s="39"/>
      <c r="R13" s="39"/>
      <c r="S13" s="39"/>
      <c r="T13" s="39"/>
    </row>
    <row r="14" spans="1:20" ht="23.4" x14ac:dyDescent="0.3">
      <c r="A14" s="41" t="s">
        <v>2232</v>
      </c>
      <c r="B14" s="45">
        <v>100</v>
      </c>
      <c r="C14" s="45">
        <v>100</v>
      </c>
      <c r="D14" s="45">
        <v>100</v>
      </c>
      <c r="E14" s="45">
        <v>100</v>
      </c>
      <c r="F14" s="39"/>
      <c r="G14" s="39"/>
      <c r="H14" s="39"/>
      <c r="I14" s="39"/>
      <c r="J14" s="39"/>
      <c r="K14" s="39"/>
      <c r="L14" s="39"/>
      <c r="M14" s="39"/>
      <c r="N14" s="39"/>
      <c r="O14" s="39"/>
      <c r="P14" s="39"/>
      <c r="Q14" s="39"/>
      <c r="R14" s="39"/>
      <c r="S14" s="39"/>
      <c r="T14" s="39"/>
    </row>
    <row r="31" spans="3:4" ht="21" x14ac:dyDescent="0.4">
      <c r="C31" s="56" t="s">
        <v>2213</v>
      </c>
      <c r="D31" s="56"/>
    </row>
  </sheetData>
  <mergeCells count="5">
    <mergeCell ref="C31:D31"/>
    <mergeCell ref="G2:T3"/>
    <mergeCell ref="G7:J7"/>
    <mergeCell ref="A1:E1"/>
    <mergeCell ref="G9:J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9"/>
  <sheetViews>
    <sheetView topLeftCell="B47" workbookViewId="0">
      <selection activeCell="B47" sqref="B47"/>
    </sheetView>
  </sheetViews>
  <sheetFormatPr defaultRowHeight="14.4" x14ac:dyDescent="0.3"/>
  <cols>
    <col min="2" max="2" width="53.21875" customWidth="1"/>
    <col min="3" max="3" width="13.21875" bestFit="1" customWidth="1"/>
    <col min="4" max="4" width="9.77734375" bestFit="1" customWidth="1"/>
    <col min="5" max="5" width="16" bestFit="1" customWidth="1"/>
    <col min="6" max="6" width="29.6640625" bestFit="1" customWidth="1"/>
    <col min="7" max="7" width="34" bestFit="1" customWidth="1"/>
    <col min="8" max="8" width="14" bestFit="1" customWidth="1"/>
    <col min="9" max="9" width="9.88671875" bestFit="1" customWidth="1"/>
    <col min="10" max="10" width="9.5546875" bestFit="1" customWidth="1"/>
    <col min="11" max="11" width="10" bestFit="1" customWidth="1"/>
    <col min="12" max="12" width="11" bestFit="1" customWidth="1"/>
    <col min="13" max="13" width="11.44140625" bestFit="1" customWidth="1"/>
    <col min="14" max="14" width="10.109375" bestFit="1" customWidth="1"/>
  </cols>
  <sheetData>
    <row r="1" spans="1:7" ht="31.2" x14ac:dyDescent="0.6">
      <c r="A1" s="27" t="s">
        <v>159</v>
      </c>
    </row>
    <row r="5" spans="1:7" ht="46.8" customHeight="1" x14ac:dyDescent="0.3">
      <c r="A5" s="61" t="s">
        <v>2120</v>
      </c>
      <c r="B5" s="61"/>
      <c r="C5" s="61"/>
      <c r="D5" s="61"/>
      <c r="E5" s="61"/>
      <c r="F5" s="61"/>
      <c r="G5" s="61"/>
    </row>
    <row r="11" spans="1:7" s="28" customFormat="1" x14ac:dyDescent="0.3"/>
    <row r="12" spans="1:7" s="28" customFormat="1" x14ac:dyDescent="0.3"/>
    <row r="13" spans="1:7" s="28" customFormat="1" x14ac:dyDescent="0.3"/>
    <row r="14" spans="1:7" s="28" customFormat="1" x14ac:dyDescent="0.3"/>
    <row r="15" spans="1:7" s="28" customFormat="1" x14ac:dyDescent="0.3"/>
    <row r="16" spans="1:7" s="28" customFormat="1" x14ac:dyDescent="0.3"/>
    <row r="17" spans="1:15" s="28" customFormat="1" x14ac:dyDescent="0.3"/>
    <row r="18" spans="1:15" s="28" customFormat="1" x14ac:dyDescent="0.3"/>
    <row r="19" spans="1:15" s="31" customFormat="1" x14ac:dyDescent="0.3"/>
    <row r="20" spans="1:15" s="31" customFormat="1" ht="70.2" customHeight="1" x14ac:dyDescent="0.3">
      <c r="A20" s="62" t="s">
        <v>2121</v>
      </c>
      <c r="B20" s="62"/>
      <c r="C20" s="62"/>
      <c r="D20" s="32"/>
      <c r="E20" s="32"/>
      <c r="F20" s="32"/>
      <c r="G20" s="32"/>
      <c r="H20" s="32"/>
      <c r="I20" s="32"/>
      <c r="J20" s="32"/>
      <c r="K20" s="32"/>
      <c r="L20" s="32"/>
      <c r="M20" s="32"/>
      <c r="N20" s="32"/>
      <c r="O20" s="32"/>
    </row>
    <row r="21" spans="1:15" s="31" customFormat="1" ht="20.399999999999999" x14ac:dyDescent="0.3">
      <c r="A21" s="63" t="s">
        <v>2122</v>
      </c>
      <c r="B21" s="63"/>
      <c r="C21" s="63"/>
      <c r="D21" s="63"/>
      <c r="E21" s="63"/>
      <c r="F21" s="63"/>
      <c r="G21" s="63"/>
      <c r="H21" s="63"/>
      <c r="I21" s="63"/>
      <c r="J21" s="63"/>
      <c r="K21" s="63"/>
      <c r="L21" s="63"/>
      <c r="M21" s="63"/>
      <c r="N21" s="63"/>
      <c r="O21" s="63"/>
    </row>
    <row r="22" spans="1:15" s="31" customFormat="1" ht="20.399999999999999" x14ac:dyDescent="0.3">
      <c r="A22" s="64" t="s">
        <v>2123</v>
      </c>
      <c r="B22" s="64"/>
      <c r="C22" s="64"/>
      <c r="D22" s="64"/>
      <c r="E22" s="64"/>
      <c r="F22" s="64"/>
      <c r="G22" s="64"/>
      <c r="H22" s="64"/>
      <c r="I22" s="64"/>
      <c r="J22" s="64"/>
      <c r="K22" s="64"/>
      <c r="L22" s="64"/>
      <c r="M22" s="64"/>
      <c r="N22" s="64"/>
      <c r="O22" s="64"/>
    </row>
    <row r="23" spans="1:15" s="28" customFormat="1" x14ac:dyDescent="0.3"/>
    <row r="24" spans="1:15" s="28" customFormat="1" x14ac:dyDescent="0.3"/>
    <row r="25" spans="1:15" s="28" customFormat="1" x14ac:dyDescent="0.3"/>
    <row r="26" spans="1:15" s="28" customFormat="1" x14ac:dyDescent="0.3"/>
    <row r="27" spans="1:15" s="28" customFormat="1" x14ac:dyDescent="0.3"/>
    <row r="28" spans="1:15" s="28" customFormat="1" x14ac:dyDescent="0.3"/>
    <row r="29" spans="1:15" s="28" customFormat="1" x14ac:dyDescent="0.3"/>
    <row r="30" spans="1:15" s="28" customFormat="1" x14ac:dyDescent="0.3"/>
    <row r="31" spans="1:15" s="28" customFormat="1" x14ac:dyDescent="0.3"/>
    <row r="32" spans="1:15" s="33" customFormat="1" x14ac:dyDescent="0.3"/>
    <row r="33" s="33" customFormat="1" x14ac:dyDescent="0.3"/>
    <row r="34" s="33" customFormat="1" x14ac:dyDescent="0.3"/>
    <row r="35" s="33" customFormat="1" x14ac:dyDescent="0.3"/>
    <row r="36" s="33" customFormat="1" x14ac:dyDescent="0.3"/>
    <row r="37" s="28" customFormat="1" x14ac:dyDescent="0.3"/>
    <row r="38" s="33" customFormat="1" x14ac:dyDescent="0.3"/>
    <row r="39" s="33" customFormat="1" x14ac:dyDescent="0.3"/>
    <row r="40" s="28"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28" customFormat="1" x14ac:dyDescent="0.3"/>
    <row r="49" spans="1:14" ht="15.6" x14ac:dyDescent="0.3">
      <c r="A49" s="35" t="s">
        <v>160</v>
      </c>
      <c r="B49" s="35" t="s">
        <v>161</v>
      </c>
      <c r="C49" s="35" t="s">
        <v>162</v>
      </c>
      <c r="D49" s="35" t="s">
        <v>163</v>
      </c>
      <c r="E49" s="35" t="s">
        <v>164</v>
      </c>
      <c r="F49" s="35" t="s">
        <v>165</v>
      </c>
      <c r="G49" s="35" t="s">
        <v>166</v>
      </c>
      <c r="H49" s="35" t="s">
        <v>88</v>
      </c>
      <c r="I49" s="35" t="s">
        <v>167</v>
      </c>
      <c r="J49" s="35" t="s">
        <v>168</v>
      </c>
      <c r="K49" s="35" t="s">
        <v>169</v>
      </c>
      <c r="L49" s="35" t="s">
        <v>170</v>
      </c>
      <c r="M49" s="35" t="s">
        <v>171</v>
      </c>
      <c r="N49" s="35" t="s">
        <v>172</v>
      </c>
    </row>
    <row r="50" spans="1:14" x14ac:dyDescent="0.3">
      <c r="A50" s="28">
        <v>1</v>
      </c>
      <c r="B50" s="28" t="s">
        <v>173</v>
      </c>
      <c r="C50" s="29">
        <v>34131</v>
      </c>
      <c r="D50" s="28">
        <v>126</v>
      </c>
      <c r="E50" s="28" t="s">
        <v>174</v>
      </c>
      <c r="F50" s="28" t="s">
        <v>175</v>
      </c>
      <c r="G50" s="28" t="s">
        <v>176</v>
      </c>
      <c r="H50" s="28" t="s">
        <v>177</v>
      </c>
      <c r="I50" s="28" t="s">
        <v>76</v>
      </c>
      <c r="J50" s="30" t="s">
        <v>178</v>
      </c>
      <c r="K50" s="28">
        <v>63000000</v>
      </c>
      <c r="L50" s="28">
        <v>1029939903</v>
      </c>
      <c r="M50" s="28">
        <v>3</v>
      </c>
      <c r="N50" s="28">
        <v>3</v>
      </c>
    </row>
    <row r="51" spans="1:14" x14ac:dyDescent="0.3">
      <c r="A51" s="28">
        <v>2</v>
      </c>
      <c r="B51" s="28" t="s">
        <v>179</v>
      </c>
      <c r="C51" s="29">
        <v>37379</v>
      </c>
      <c r="D51" s="28">
        <v>121</v>
      </c>
      <c r="E51" s="28" t="s">
        <v>180</v>
      </c>
      <c r="F51" s="28" t="s">
        <v>181</v>
      </c>
      <c r="G51" s="28" t="s">
        <v>182</v>
      </c>
      <c r="H51" s="28" t="s">
        <v>177</v>
      </c>
      <c r="I51" s="28" t="s">
        <v>76</v>
      </c>
      <c r="J51" s="30" t="s">
        <v>183</v>
      </c>
      <c r="K51" s="28">
        <v>140000000</v>
      </c>
      <c r="L51" s="28">
        <v>821708551</v>
      </c>
      <c r="M51" s="28">
        <v>2</v>
      </c>
      <c r="N51" s="28">
        <v>0</v>
      </c>
    </row>
    <row r="52" spans="1:14" x14ac:dyDescent="0.3">
      <c r="A52" s="28">
        <v>3</v>
      </c>
      <c r="B52" s="28" t="s">
        <v>184</v>
      </c>
      <c r="C52" s="29">
        <v>38700</v>
      </c>
      <c r="D52" s="28">
        <v>187</v>
      </c>
      <c r="E52" s="28" t="s">
        <v>174</v>
      </c>
      <c r="F52" s="28" t="s">
        <v>185</v>
      </c>
      <c r="G52" s="28" t="s">
        <v>186</v>
      </c>
      <c r="H52" s="28" t="s">
        <v>187</v>
      </c>
      <c r="I52" s="28" t="s">
        <v>76</v>
      </c>
      <c r="J52" s="30" t="s">
        <v>183</v>
      </c>
      <c r="K52" s="28">
        <v>207000000</v>
      </c>
      <c r="L52" s="28">
        <v>550500000</v>
      </c>
      <c r="M52" s="28">
        <v>4</v>
      </c>
      <c r="N52" s="28">
        <v>3</v>
      </c>
    </row>
    <row r="53" spans="1:14" x14ac:dyDescent="0.3">
      <c r="A53" s="28">
        <v>5</v>
      </c>
      <c r="B53" s="28" t="s">
        <v>188</v>
      </c>
      <c r="C53" s="29">
        <v>38912</v>
      </c>
      <c r="D53" s="28">
        <v>154</v>
      </c>
      <c r="E53" s="28" t="s">
        <v>180</v>
      </c>
      <c r="F53" s="28" t="s">
        <v>189</v>
      </c>
      <c r="G53" s="28" t="s">
        <v>190</v>
      </c>
      <c r="H53" s="28" t="s">
        <v>177</v>
      </c>
      <c r="I53" s="28" t="s">
        <v>76</v>
      </c>
      <c r="J53" s="30" t="s">
        <v>183</v>
      </c>
      <c r="K53" s="28">
        <v>204000000</v>
      </c>
      <c r="L53" s="28">
        <v>391081192</v>
      </c>
      <c r="M53" s="28">
        <v>1</v>
      </c>
      <c r="N53" s="28">
        <v>0</v>
      </c>
    </row>
    <row r="54" spans="1:14" x14ac:dyDescent="0.3">
      <c r="A54" s="28">
        <v>6</v>
      </c>
      <c r="B54" s="28" t="s">
        <v>191</v>
      </c>
      <c r="C54" s="29">
        <v>35818</v>
      </c>
      <c r="D54" s="28">
        <v>194</v>
      </c>
      <c r="E54" s="28" t="s">
        <v>192</v>
      </c>
      <c r="F54" s="28" t="s">
        <v>193</v>
      </c>
      <c r="G54" s="28" t="s">
        <v>194</v>
      </c>
      <c r="H54" s="28" t="s">
        <v>177</v>
      </c>
      <c r="I54" s="28" t="s">
        <v>76</v>
      </c>
      <c r="J54" s="30">
        <v>12</v>
      </c>
      <c r="K54" s="28">
        <v>200000000</v>
      </c>
      <c r="L54" s="28">
        <v>2186772302</v>
      </c>
      <c r="M54" s="28">
        <v>14</v>
      </c>
      <c r="N54" s="28">
        <v>11</v>
      </c>
    </row>
    <row r="55" spans="1:14" x14ac:dyDescent="0.3">
      <c r="A55" s="28">
        <v>7</v>
      </c>
      <c r="B55" s="28" t="s">
        <v>195</v>
      </c>
      <c r="C55" s="29">
        <v>39255</v>
      </c>
      <c r="D55" s="28">
        <v>96</v>
      </c>
      <c r="E55" s="28" t="s">
        <v>196</v>
      </c>
      <c r="F55" s="28" t="s">
        <v>197</v>
      </c>
      <c r="G55" s="28" t="s">
        <v>198</v>
      </c>
      <c r="H55" s="28" t="s">
        <v>177</v>
      </c>
      <c r="I55" s="28" t="s">
        <v>76</v>
      </c>
      <c r="J55" s="30" t="s">
        <v>178</v>
      </c>
      <c r="K55" s="28">
        <v>175000000</v>
      </c>
      <c r="L55" s="28">
        <v>173418781</v>
      </c>
      <c r="M55" s="28">
        <v>0</v>
      </c>
      <c r="N55" s="28">
        <v>0</v>
      </c>
    </row>
    <row r="56" spans="1:14" x14ac:dyDescent="0.3">
      <c r="A56" s="28">
        <v>8</v>
      </c>
      <c r="B56" s="28" t="s">
        <v>199</v>
      </c>
      <c r="C56" s="29">
        <v>34908</v>
      </c>
      <c r="D56" s="28">
        <v>135</v>
      </c>
      <c r="E56" s="28" t="s">
        <v>174</v>
      </c>
      <c r="F56" s="28" t="s">
        <v>200</v>
      </c>
      <c r="G56" s="28" t="s">
        <v>201</v>
      </c>
      <c r="H56" s="28" t="s">
        <v>177</v>
      </c>
      <c r="I56" s="28" t="s">
        <v>76</v>
      </c>
      <c r="J56" s="30">
        <v>12</v>
      </c>
      <c r="K56" s="28">
        <v>175000000</v>
      </c>
      <c r="L56" s="28">
        <v>264218220</v>
      </c>
      <c r="M56" s="28">
        <v>1</v>
      </c>
      <c r="N56" s="28">
        <v>0</v>
      </c>
    </row>
    <row r="57" spans="1:14" x14ac:dyDescent="0.3">
      <c r="A57" s="28">
        <v>9</v>
      </c>
      <c r="B57" s="28" t="s">
        <v>202</v>
      </c>
      <c r="C57" s="29">
        <v>37032</v>
      </c>
      <c r="D57" s="28">
        <v>183</v>
      </c>
      <c r="E57" s="28" t="s">
        <v>203</v>
      </c>
      <c r="F57" s="28" t="s">
        <v>204</v>
      </c>
      <c r="G57" s="28" t="s">
        <v>205</v>
      </c>
      <c r="H57" s="28" t="s">
        <v>177</v>
      </c>
      <c r="I57" s="28" t="s">
        <v>76</v>
      </c>
      <c r="J57" s="30">
        <v>12</v>
      </c>
      <c r="K57" s="28">
        <v>140000000</v>
      </c>
      <c r="L57" s="28">
        <v>449220945</v>
      </c>
      <c r="M57" s="28">
        <v>4</v>
      </c>
      <c r="N57" s="28">
        <v>1</v>
      </c>
    </row>
    <row r="58" spans="1:14" x14ac:dyDescent="0.3">
      <c r="A58" s="28">
        <v>10</v>
      </c>
      <c r="B58" s="28" t="s">
        <v>206</v>
      </c>
      <c r="C58" s="29">
        <v>39266</v>
      </c>
      <c r="D58" s="28">
        <v>144</v>
      </c>
      <c r="E58" s="28" t="s">
        <v>207</v>
      </c>
      <c r="F58" s="28" t="s">
        <v>204</v>
      </c>
      <c r="G58" s="28" t="s">
        <v>208</v>
      </c>
      <c r="H58" s="28" t="s">
        <v>177</v>
      </c>
      <c r="I58" s="28" t="s">
        <v>76</v>
      </c>
      <c r="J58" s="30" t="s">
        <v>183</v>
      </c>
      <c r="K58" s="28">
        <v>150000000</v>
      </c>
      <c r="L58" s="28">
        <v>709709780</v>
      </c>
      <c r="M58" s="28">
        <v>3</v>
      </c>
      <c r="N58" s="28">
        <v>0</v>
      </c>
    </row>
    <row r="59" spans="1:14" x14ac:dyDescent="0.3">
      <c r="A59" s="28">
        <v>11</v>
      </c>
      <c r="B59" s="28" t="s">
        <v>209</v>
      </c>
      <c r="C59" s="29">
        <v>39274</v>
      </c>
      <c r="D59" s="28">
        <v>138</v>
      </c>
      <c r="E59" s="28" t="s">
        <v>210</v>
      </c>
      <c r="F59" s="28" t="s">
        <v>211</v>
      </c>
      <c r="G59" s="28" t="s">
        <v>212</v>
      </c>
      <c r="H59" s="28" t="s">
        <v>213</v>
      </c>
      <c r="I59" s="28" t="s">
        <v>76</v>
      </c>
      <c r="J59" s="30" t="s">
        <v>183</v>
      </c>
      <c r="K59" s="28">
        <v>150000000</v>
      </c>
      <c r="L59" s="28">
        <v>939885929</v>
      </c>
      <c r="M59" s="28">
        <v>0</v>
      </c>
      <c r="N59" s="28">
        <v>0</v>
      </c>
    </row>
    <row r="60" spans="1:14" x14ac:dyDescent="0.3">
      <c r="A60" s="28">
        <v>12</v>
      </c>
      <c r="B60" s="28" t="s">
        <v>214</v>
      </c>
      <c r="C60" s="29">
        <v>39402</v>
      </c>
      <c r="D60" s="28">
        <v>115</v>
      </c>
      <c r="E60" s="28" t="s">
        <v>210</v>
      </c>
      <c r="F60" s="28" t="s">
        <v>215</v>
      </c>
      <c r="G60" s="28" t="s">
        <v>216</v>
      </c>
      <c r="H60" s="28" t="s">
        <v>177</v>
      </c>
      <c r="I60" s="28" t="s">
        <v>76</v>
      </c>
      <c r="J60" s="30" t="s">
        <v>183</v>
      </c>
      <c r="K60" s="28">
        <v>150000000</v>
      </c>
      <c r="L60" s="28">
        <v>196393745</v>
      </c>
      <c r="M60" s="28">
        <v>0</v>
      </c>
      <c r="N60" s="28">
        <v>0</v>
      </c>
    </row>
    <row r="61" spans="1:14" x14ac:dyDescent="0.3">
      <c r="A61" s="28">
        <v>13</v>
      </c>
      <c r="B61" s="28" t="s">
        <v>217</v>
      </c>
      <c r="C61" s="29">
        <v>39388</v>
      </c>
      <c r="D61" s="28">
        <v>91</v>
      </c>
      <c r="E61" s="28" t="s">
        <v>218</v>
      </c>
      <c r="F61" s="28" t="s">
        <v>219</v>
      </c>
      <c r="G61" s="28" t="s">
        <v>220</v>
      </c>
      <c r="H61" s="28" t="s">
        <v>177</v>
      </c>
      <c r="I61" s="28" t="s">
        <v>76</v>
      </c>
      <c r="J61" s="30" t="s">
        <v>221</v>
      </c>
      <c r="K61" s="28">
        <v>150000000</v>
      </c>
      <c r="L61" s="28">
        <v>287594577</v>
      </c>
      <c r="M61" s="28">
        <v>0</v>
      </c>
      <c r="N61" s="28">
        <v>0</v>
      </c>
    </row>
    <row r="62" spans="1:14" x14ac:dyDescent="0.3">
      <c r="A62" s="28">
        <v>14</v>
      </c>
      <c r="B62" s="28" t="s">
        <v>222</v>
      </c>
      <c r="C62" s="29">
        <v>39227</v>
      </c>
      <c r="D62" s="28">
        <v>168</v>
      </c>
      <c r="E62" s="28" t="s">
        <v>174</v>
      </c>
      <c r="F62" s="28" t="s">
        <v>223</v>
      </c>
      <c r="G62" s="28" t="s">
        <v>224</v>
      </c>
      <c r="H62" s="28" t="s">
        <v>177</v>
      </c>
      <c r="I62" s="28" t="s">
        <v>76</v>
      </c>
      <c r="J62" s="30" t="s">
        <v>183</v>
      </c>
      <c r="K62" s="28">
        <v>300000000</v>
      </c>
      <c r="L62" s="28">
        <v>963420425</v>
      </c>
      <c r="M62" s="28">
        <v>2</v>
      </c>
      <c r="N62" s="28">
        <v>0</v>
      </c>
    </row>
    <row r="63" spans="1:14" x14ac:dyDescent="0.3">
      <c r="A63" s="28">
        <v>15</v>
      </c>
      <c r="B63" s="28" t="s">
        <v>225</v>
      </c>
      <c r="C63" s="29">
        <v>39430</v>
      </c>
      <c r="D63" s="28">
        <v>100</v>
      </c>
      <c r="E63" s="28" t="s">
        <v>226</v>
      </c>
      <c r="F63" s="28" t="s">
        <v>227</v>
      </c>
      <c r="G63" s="28" t="s">
        <v>228</v>
      </c>
      <c r="H63" s="28" t="s">
        <v>177</v>
      </c>
      <c r="I63" s="28" t="s">
        <v>76</v>
      </c>
      <c r="J63" s="30">
        <v>15</v>
      </c>
      <c r="K63" s="28">
        <v>150000000</v>
      </c>
      <c r="L63" s="28">
        <v>585349010</v>
      </c>
      <c r="M63" s="28">
        <v>0</v>
      </c>
      <c r="N63" s="28">
        <v>0</v>
      </c>
    </row>
    <row r="64" spans="1:14" x14ac:dyDescent="0.3">
      <c r="A64" s="28">
        <v>16</v>
      </c>
      <c r="B64" s="28" t="s">
        <v>229</v>
      </c>
      <c r="C64" s="29">
        <v>39255</v>
      </c>
      <c r="D64" s="28">
        <v>111</v>
      </c>
      <c r="E64" s="28" t="s">
        <v>218</v>
      </c>
      <c r="F64" s="28" t="s">
        <v>230</v>
      </c>
      <c r="G64" s="28" t="s">
        <v>224</v>
      </c>
      <c r="H64" s="28" t="s">
        <v>177</v>
      </c>
      <c r="I64" s="28" t="s">
        <v>76</v>
      </c>
      <c r="J64" s="30" t="s">
        <v>221</v>
      </c>
      <c r="K64" s="28">
        <v>150000000</v>
      </c>
      <c r="L64" s="28">
        <v>623722818</v>
      </c>
      <c r="M64" s="28">
        <v>5</v>
      </c>
      <c r="N64" s="28">
        <v>1</v>
      </c>
    </row>
    <row r="65" spans="1:14" x14ac:dyDescent="0.3">
      <c r="A65" s="28">
        <v>17</v>
      </c>
      <c r="B65" s="28" t="s">
        <v>231</v>
      </c>
      <c r="C65" s="29">
        <v>38121</v>
      </c>
      <c r="D65" s="28">
        <v>162</v>
      </c>
      <c r="E65" s="28" t="s">
        <v>174</v>
      </c>
      <c r="F65" s="28" t="s">
        <v>232</v>
      </c>
      <c r="G65" s="28" t="s">
        <v>233</v>
      </c>
      <c r="H65" s="28" t="s">
        <v>177</v>
      </c>
      <c r="I65" s="28" t="s">
        <v>76</v>
      </c>
      <c r="J65" s="30">
        <v>15</v>
      </c>
      <c r="K65" s="28">
        <v>175000000</v>
      </c>
      <c r="L65" s="28">
        <v>497409852</v>
      </c>
      <c r="M65" s="28">
        <v>1</v>
      </c>
      <c r="N65" s="28">
        <v>0</v>
      </c>
    </row>
    <row r="66" spans="1:14" x14ac:dyDescent="0.3">
      <c r="A66" s="28">
        <v>18</v>
      </c>
      <c r="B66" s="28" t="s">
        <v>234</v>
      </c>
      <c r="C66" s="29">
        <v>38662</v>
      </c>
      <c r="D66" s="28">
        <v>156</v>
      </c>
      <c r="E66" s="28" t="s">
        <v>210</v>
      </c>
      <c r="F66" s="28" t="s">
        <v>235</v>
      </c>
      <c r="G66" s="28" t="s">
        <v>212</v>
      </c>
      <c r="H66" s="28" t="s">
        <v>213</v>
      </c>
      <c r="I66" s="28" t="s">
        <v>76</v>
      </c>
      <c r="J66" s="30" t="s">
        <v>183</v>
      </c>
      <c r="K66" s="28">
        <v>150000000</v>
      </c>
      <c r="L66" s="28">
        <v>896911078</v>
      </c>
      <c r="M66" s="28">
        <v>1</v>
      </c>
      <c r="N66" s="28">
        <v>0</v>
      </c>
    </row>
    <row r="67" spans="1:14" x14ac:dyDescent="0.3">
      <c r="A67" s="28">
        <v>19</v>
      </c>
      <c r="B67" s="28" t="s">
        <v>236</v>
      </c>
      <c r="C67" s="29">
        <v>38518</v>
      </c>
      <c r="D67" s="28">
        <v>141</v>
      </c>
      <c r="E67" s="28" t="s">
        <v>180</v>
      </c>
      <c r="F67" s="28" t="s">
        <v>237</v>
      </c>
      <c r="G67" s="28" t="s">
        <v>190</v>
      </c>
      <c r="H67" s="28" t="s">
        <v>177</v>
      </c>
      <c r="I67" s="28" t="s">
        <v>76</v>
      </c>
      <c r="J67" s="30" t="s">
        <v>183</v>
      </c>
      <c r="K67" s="28">
        <v>150000000</v>
      </c>
      <c r="L67" s="28">
        <v>374218673</v>
      </c>
      <c r="M67" s="28">
        <v>1</v>
      </c>
      <c r="N67" s="28">
        <v>0</v>
      </c>
    </row>
    <row r="68" spans="1:14" x14ac:dyDescent="0.3">
      <c r="A68" s="28">
        <v>20</v>
      </c>
      <c r="B68" s="28" t="s">
        <v>238</v>
      </c>
      <c r="C68" s="29">
        <v>38548</v>
      </c>
      <c r="D68" s="28">
        <v>115</v>
      </c>
      <c r="E68" s="28" t="s">
        <v>210</v>
      </c>
      <c r="F68" s="28" t="s">
        <v>239</v>
      </c>
      <c r="G68" s="28" t="s">
        <v>228</v>
      </c>
      <c r="H68" s="28" t="s">
        <v>177</v>
      </c>
      <c r="I68" s="28" t="s">
        <v>76</v>
      </c>
      <c r="J68" s="30" t="s">
        <v>178</v>
      </c>
      <c r="K68" s="28">
        <v>150000000</v>
      </c>
      <c r="L68" s="28">
        <v>474968763</v>
      </c>
      <c r="M68" s="28">
        <v>1</v>
      </c>
      <c r="N68" s="28">
        <v>0</v>
      </c>
    </row>
    <row r="69" spans="1:14" x14ac:dyDescent="0.3">
      <c r="A69" s="28">
        <v>21</v>
      </c>
      <c r="B69" s="28" t="s">
        <v>240</v>
      </c>
      <c r="C69" s="29">
        <v>38904</v>
      </c>
      <c r="D69" s="28">
        <v>151</v>
      </c>
      <c r="E69" s="28" t="s">
        <v>174</v>
      </c>
      <c r="F69" s="28" t="s">
        <v>223</v>
      </c>
      <c r="G69" s="28" t="s">
        <v>224</v>
      </c>
      <c r="H69" s="28" t="s">
        <v>177</v>
      </c>
      <c r="I69" s="28" t="s">
        <v>76</v>
      </c>
      <c r="J69" s="30" t="s">
        <v>183</v>
      </c>
      <c r="K69" s="28">
        <v>225000000</v>
      </c>
      <c r="L69" s="28">
        <v>1066179725</v>
      </c>
      <c r="M69" s="28">
        <v>4</v>
      </c>
      <c r="N69" s="28">
        <v>1</v>
      </c>
    </row>
    <row r="70" spans="1:14" x14ac:dyDescent="0.3">
      <c r="A70" s="28">
        <v>22</v>
      </c>
      <c r="B70" s="28" t="s">
        <v>241</v>
      </c>
      <c r="C70" s="29">
        <v>37580</v>
      </c>
      <c r="D70" s="28">
        <v>133</v>
      </c>
      <c r="E70" s="28" t="s">
        <v>242</v>
      </c>
      <c r="F70" s="28" t="s">
        <v>243</v>
      </c>
      <c r="G70" s="28" t="s">
        <v>244</v>
      </c>
      <c r="H70" s="28" t="s">
        <v>213</v>
      </c>
      <c r="I70" s="28" t="s">
        <v>76</v>
      </c>
      <c r="J70" s="30" t="s">
        <v>183</v>
      </c>
      <c r="K70" s="28">
        <v>142000000</v>
      </c>
      <c r="L70" s="28">
        <v>431971116</v>
      </c>
      <c r="M70" s="28">
        <v>0</v>
      </c>
      <c r="N70" s="28">
        <v>0</v>
      </c>
    </row>
    <row r="71" spans="1:14" x14ac:dyDescent="0.3">
      <c r="A71" s="28">
        <v>23</v>
      </c>
      <c r="B71" s="28" t="s">
        <v>245</v>
      </c>
      <c r="C71" s="29">
        <v>35986</v>
      </c>
      <c r="D71" s="28">
        <v>127</v>
      </c>
      <c r="E71" s="28" t="s">
        <v>180</v>
      </c>
      <c r="F71" s="28" t="s">
        <v>246</v>
      </c>
      <c r="G71" s="28" t="s">
        <v>247</v>
      </c>
      <c r="H71" s="28" t="s">
        <v>177</v>
      </c>
      <c r="I71" s="28" t="s">
        <v>76</v>
      </c>
      <c r="J71" s="30">
        <v>15</v>
      </c>
      <c r="K71" s="28">
        <v>100000000</v>
      </c>
      <c r="L71" s="28">
        <v>285444603</v>
      </c>
      <c r="M71" s="28">
        <v>0</v>
      </c>
      <c r="N71" s="28">
        <v>0</v>
      </c>
    </row>
    <row r="72" spans="1:14" x14ac:dyDescent="0.3">
      <c r="A72" s="28">
        <v>24</v>
      </c>
      <c r="B72" s="28" t="s">
        <v>248</v>
      </c>
      <c r="C72" s="29">
        <v>35977</v>
      </c>
      <c r="D72" s="28">
        <v>151</v>
      </c>
      <c r="E72" s="28" t="s">
        <v>207</v>
      </c>
      <c r="F72" s="28" t="s">
        <v>204</v>
      </c>
      <c r="G72" s="28" t="s">
        <v>205</v>
      </c>
      <c r="H72" s="28" t="s">
        <v>177</v>
      </c>
      <c r="I72" s="28" t="s">
        <v>76</v>
      </c>
      <c r="J72" s="30">
        <v>12</v>
      </c>
      <c r="K72" s="28">
        <v>140000000</v>
      </c>
      <c r="L72" s="28">
        <v>553709788</v>
      </c>
      <c r="M72" s="28">
        <v>4</v>
      </c>
      <c r="N72" s="28">
        <v>0</v>
      </c>
    </row>
    <row r="73" spans="1:14" x14ac:dyDescent="0.3">
      <c r="A73" s="28">
        <v>25</v>
      </c>
      <c r="B73" s="28" t="s">
        <v>249</v>
      </c>
      <c r="C73" s="29">
        <v>37440</v>
      </c>
      <c r="D73" s="28">
        <v>89</v>
      </c>
      <c r="E73" s="28" t="s">
        <v>207</v>
      </c>
      <c r="F73" s="28" t="s">
        <v>250</v>
      </c>
      <c r="G73" s="28" t="s">
        <v>176</v>
      </c>
      <c r="H73" s="28" t="s">
        <v>177</v>
      </c>
      <c r="I73" s="28" t="s">
        <v>76</v>
      </c>
      <c r="J73" s="30" t="s">
        <v>178</v>
      </c>
      <c r="K73" s="28">
        <v>140000000</v>
      </c>
      <c r="L73" s="28">
        <v>441818803</v>
      </c>
      <c r="M73" s="28">
        <v>0</v>
      </c>
      <c r="N73" s="28">
        <v>0</v>
      </c>
    </row>
    <row r="74" spans="1:14" x14ac:dyDescent="0.3">
      <c r="A74" s="28">
        <v>26</v>
      </c>
      <c r="B74" s="28" t="s">
        <v>251</v>
      </c>
      <c r="C74" s="29">
        <v>39206</v>
      </c>
      <c r="D74" s="28">
        <v>139</v>
      </c>
      <c r="E74" s="28" t="s">
        <v>180</v>
      </c>
      <c r="F74" s="28" t="s">
        <v>181</v>
      </c>
      <c r="G74" s="28" t="s">
        <v>182</v>
      </c>
      <c r="H74" s="28" t="s">
        <v>177</v>
      </c>
      <c r="I74" s="28" t="s">
        <v>76</v>
      </c>
      <c r="J74" s="30" t="s">
        <v>183</v>
      </c>
      <c r="K74" s="28">
        <v>258000000</v>
      </c>
      <c r="L74" s="28">
        <v>890871626</v>
      </c>
      <c r="M74" s="28">
        <v>0</v>
      </c>
      <c r="N74" s="28">
        <v>0</v>
      </c>
    </row>
    <row r="75" spans="1:14" x14ac:dyDescent="0.3">
      <c r="A75" s="28">
        <v>27</v>
      </c>
      <c r="B75" s="28" t="s">
        <v>252</v>
      </c>
      <c r="C75" s="29">
        <v>38168</v>
      </c>
      <c r="D75" s="28">
        <v>127</v>
      </c>
      <c r="E75" s="28" t="s">
        <v>180</v>
      </c>
      <c r="F75" s="28" t="s">
        <v>181</v>
      </c>
      <c r="G75" s="28" t="s">
        <v>182</v>
      </c>
      <c r="H75" s="28" t="s">
        <v>177</v>
      </c>
      <c r="I75" s="28" t="s">
        <v>76</v>
      </c>
      <c r="J75" s="30" t="s">
        <v>183</v>
      </c>
      <c r="K75" s="28">
        <v>200000000</v>
      </c>
      <c r="L75" s="28">
        <v>783766341</v>
      </c>
      <c r="M75" s="28">
        <v>3</v>
      </c>
      <c r="N75" s="28">
        <v>1</v>
      </c>
    </row>
    <row r="76" spans="1:14" x14ac:dyDescent="0.3">
      <c r="A76" s="28">
        <v>28</v>
      </c>
      <c r="B76" s="28" t="s">
        <v>253</v>
      </c>
      <c r="C76" s="29">
        <v>38569</v>
      </c>
      <c r="D76" s="28">
        <v>121</v>
      </c>
      <c r="E76" s="28" t="s">
        <v>180</v>
      </c>
      <c r="F76" s="28" t="s">
        <v>254</v>
      </c>
      <c r="G76" s="28" t="s">
        <v>255</v>
      </c>
      <c r="H76" s="28" t="s">
        <v>177</v>
      </c>
      <c r="I76" s="28" t="s">
        <v>76</v>
      </c>
      <c r="J76" s="30" t="s">
        <v>183</v>
      </c>
      <c r="K76" s="28">
        <v>135000000</v>
      </c>
      <c r="L76" s="28">
        <v>76932872</v>
      </c>
      <c r="M76" s="28">
        <v>0</v>
      </c>
      <c r="N76" s="28">
        <v>0</v>
      </c>
    </row>
    <row r="77" spans="1:14" x14ac:dyDescent="0.3">
      <c r="A77" s="28">
        <v>29</v>
      </c>
      <c r="B77" s="28" t="s">
        <v>256</v>
      </c>
      <c r="C77" s="29">
        <v>37106</v>
      </c>
      <c r="D77" s="28">
        <v>106</v>
      </c>
      <c r="E77" s="28" t="s">
        <v>218</v>
      </c>
      <c r="F77" s="28" t="s">
        <v>257</v>
      </c>
      <c r="G77" s="28" t="s">
        <v>258</v>
      </c>
      <c r="H77" s="28" t="s">
        <v>177</v>
      </c>
      <c r="I77" s="28" t="s">
        <v>76</v>
      </c>
      <c r="J77" s="30" t="s">
        <v>178</v>
      </c>
      <c r="K77" s="28">
        <v>137000000</v>
      </c>
      <c r="L77" s="28">
        <v>85131830</v>
      </c>
      <c r="M77" s="28">
        <v>0</v>
      </c>
      <c r="N77" s="28">
        <v>0</v>
      </c>
    </row>
    <row r="78" spans="1:14" x14ac:dyDescent="0.3">
      <c r="A78" s="28">
        <v>30</v>
      </c>
      <c r="B78" s="28" t="s">
        <v>259</v>
      </c>
      <c r="C78" s="29">
        <v>38926</v>
      </c>
      <c r="D78" s="28">
        <v>134</v>
      </c>
      <c r="E78" s="28" t="s">
        <v>242</v>
      </c>
      <c r="F78" s="28" t="s">
        <v>260</v>
      </c>
      <c r="G78" s="28" t="s">
        <v>261</v>
      </c>
      <c r="H78" s="28" t="s">
        <v>177</v>
      </c>
      <c r="I78" s="28" t="s">
        <v>76</v>
      </c>
      <c r="J78" s="30">
        <v>15</v>
      </c>
      <c r="K78" s="28">
        <v>135000000</v>
      </c>
      <c r="L78" s="28">
        <v>163794509</v>
      </c>
      <c r="M78" s="28">
        <v>0</v>
      </c>
      <c r="N78" s="28">
        <v>0</v>
      </c>
    </row>
    <row r="79" spans="1:14" x14ac:dyDescent="0.3">
      <c r="A79" s="28">
        <v>31</v>
      </c>
      <c r="B79" s="28" t="s">
        <v>262</v>
      </c>
      <c r="C79" s="29">
        <v>36490</v>
      </c>
      <c r="D79" s="28">
        <v>128</v>
      </c>
      <c r="E79" s="28" t="s">
        <v>242</v>
      </c>
      <c r="F79" s="28" t="s">
        <v>263</v>
      </c>
      <c r="G79" s="28" t="s">
        <v>244</v>
      </c>
      <c r="H79" s="28" t="s">
        <v>213</v>
      </c>
      <c r="I79" s="28" t="s">
        <v>76</v>
      </c>
      <c r="J79" s="30">
        <v>12</v>
      </c>
      <c r="K79" s="28">
        <v>135000000</v>
      </c>
      <c r="L79" s="28">
        <v>361832400</v>
      </c>
      <c r="M79" s="28">
        <v>0</v>
      </c>
      <c r="N79" s="28">
        <v>0</v>
      </c>
    </row>
    <row r="80" spans="1:14" x14ac:dyDescent="0.3">
      <c r="A80" s="28">
        <v>32</v>
      </c>
      <c r="B80" s="28" t="s">
        <v>264</v>
      </c>
      <c r="C80" s="29">
        <v>37939</v>
      </c>
      <c r="D80" s="28">
        <v>138</v>
      </c>
      <c r="E80" s="28" t="s">
        <v>174</v>
      </c>
      <c r="F80" s="28" t="s">
        <v>265</v>
      </c>
      <c r="G80" s="28" t="s">
        <v>194</v>
      </c>
      <c r="H80" s="28" t="s">
        <v>177</v>
      </c>
      <c r="I80" s="28" t="s">
        <v>76</v>
      </c>
      <c r="J80" s="30" t="s">
        <v>183</v>
      </c>
      <c r="K80" s="28">
        <v>150000000</v>
      </c>
      <c r="L80" s="28">
        <v>212011111</v>
      </c>
      <c r="M80" s="28">
        <v>10</v>
      </c>
      <c r="N80" s="28">
        <v>2</v>
      </c>
    </row>
    <row r="81" spans="1:14" x14ac:dyDescent="0.3">
      <c r="A81" s="28">
        <v>33</v>
      </c>
      <c r="B81" s="28" t="s">
        <v>266</v>
      </c>
      <c r="C81" s="29">
        <v>38532</v>
      </c>
      <c r="D81" s="28">
        <v>116</v>
      </c>
      <c r="E81" s="28" t="s">
        <v>207</v>
      </c>
      <c r="F81" s="28" t="s">
        <v>175</v>
      </c>
      <c r="G81" s="28" t="s">
        <v>176</v>
      </c>
      <c r="H81" s="28" t="s">
        <v>177</v>
      </c>
      <c r="I81" s="28" t="s">
        <v>76</v>
      </c>
      <c r="J81" s="30" t="s">
        <v>183</v>
      </c>
      <c r="K81" s="28">
        <v>132000000</v>
      </c>
      <c r="L81" s="28">
        <v>591745540</v>
      </c>
      <c r="M81" s="28">
        <v>3</v>
      </c>
      <c r="N81" s="28">
        <v>0</v>
      </c>
    </row>
    <row r="82" spans="1:14" x14ac:dyDescent="0.3">
      <c r="A82" s="28">
        <v>34</v>
      </c>
      <c r="B82" s="28" t="s">
        <v>267</v>
      </c>
      <c r="C82" s="29">
        <v>39311</v>
      </c>
      <c r="D82" s="28">
        <v>115</v>
      </c>
      <c r="E82" s="28" t="s">
        <v>242</v>
      </c>
      <c r="F82" s="28" t="s">
        <v>268</v>
      </c>
      <c r="G82" s="28" t="s">
        <v>269</v>
      </c>
      <c r="H82" s="28" t="s">
        <v>177</v>
      </c>
      <c r="I82" s="28" t="s">
        <v>76</v>
      </c>
      <c r="J82" s="30" t="s">
        <v>183</v>
      </c>
      <c r="K82" s="28">
        <v>110000000</v>
      </c>
      <c r="L82" s="28">
        <v>442824138</v>
      </c>
      <c r="M82" s="28">
        <v>3</v>
      </c>
      <c r="N82" s="28">
        <v>3</v>
      </c>
    </row>
    <row r="83" spans="1:14" x14ac:dyDescent="0.3">
      <c r="A83" s="28">
        <v>35</v>
      </c>
      <c r="B83" s="28" t="s">
        <v>270</v>
      </c>
      <c r="C83" s="29">
        <v>38138</v>
      </c>
      <c r="D83" s="28">
        <v>141</v>
      </c>
      <c r="E83" s="28" t="s">
        <v>210</v>
      </c>
      <c r="F83" s="28" t="s">
        <v>271</v>
      </c>
      <c r="G83" s="28" t="s">
        <v>212</v>
      </c>
      <c r="H83" s="28" t="s">
        <v>213</v>
      </c>
      <c r="I83" s="28" t="s">
        <v>76</v>
      </c>
      <c r="J83" s="30" t="s">
        <v>178</v>
      </c>
      <c r="K83" s="28">
        <v>130000000</v>
      </c>
      <c r="L83" s="28">
        <v>796688549</v>
      </c>
      <c r="M83" s="28">
        <v>2</v>
      </c>
      <c r="N83" s="28">
        <v>0</v>
      </c>
    </row>
    <row r="84" spans="1:14" x14ac:dyDescent="0.3">
      <c r="A84" s="28">
        <v>36</v>
      </c>
      <c r="B84" s="28" t="s">
        <v>272</v>
      </c>
      <c r="C84" s="29">
        <v>37756</v>
      </c>
      <c r="D84" s="28">
        <v>138</v>
      </c>
      <c r="E84" s="28" t="s">
        <v>207</v>
      </c>
      <c r="F84" s="28" t="s">
        <v>273</v>
      </c>
      <c r="G84" s="28" t="s">
        <v>228</v>
      </c>
      <c r="H84" s="28" t="s">
        <v>177</v>
      </c>
      <c r="I84" s="28" t="s">
        <v>76</v>
      </c>
      <c r="J84" s="30">
        <v>15</v>
      </c>
      <c r="K84" s="28">
        <v>150000000</v>
      </c>
      <c r="L84" s="28">
        <v>742128461</v>
      </c>
      <c r="M84" s="28">
        <v>0</v>
      </c>
      <c r="N84" s="28">
        <v>0</v>
      </c>
    </row>
    <row r="85" spans="1:14" x14ac:dyDescent="0.3">
      <c r="A85" s="28">
        <v>37</v>
      </c>
      <c r="B85" s="28" t="s">
        <v>274</v>
      </c>
      <c r="C85" s="29">
        <v>38856</v>
      </c>
      <c r="D85" s="28">
        <v>146</v>
      </c>
      <c r="E85" s="28" t="s">
        <v>275</v>
      </c>
      <c r="F85" s="28" t="s">
        <v>276</v>
      </c>
      <c r="G85" s="28" t="s">
        <v>277</v>
      </c>
      <c r="H85" s="28" t="s">
        <v>177</v>
      </c>
      <c r="I85" s="28" t="s">
        <v>76</v>
      </c>
      <c r="J85" s="30" t="s">
        <v>183</v>
      </c>
      <c r="K85" s="28">
        <v>125000000</v>
      </c>
      <c r="L85" s="28">
        <v>758239851</v>
      </c>
      <c r="M85" s="28">
        <v>0</v>
      </c>
      <c r="N85" s="28">
        <v>0</v>
      </c>
    </row>
    <row r="86" spans="1:14" x14ac:dyDescent="0.3">
      <c r="A86" s="28">
        <v>38</v>
      </c>
      <c r="B86" s="28" t="s">
        <v>278</v>
      </c>
      <c r="C86" s="29">
        <v>37211</v>
      </c>
      <c r="D86" s="28">
        <v>152</v>
      </c>
      <c r="E86" s="28" t="s">
        <v>210</v>
      </c>
      <c r="F86" s="28" t="s">
        <v>279</v>
      </c>
      <c r="G86" s="28" t="s">
        <v>212</v>
      </c>
      <c r="H86" s="28" t="s">
        <v>213</v>
      </c>
      <c r="I86" s="28" t="s">
        <v>76</v>
      </c>
      <c r="J86" s="30" t="s">
        <v>178</v>
      </c>
      <c r="K86" s="28">
        <v>125000000</v>
      </c>
      <c r="L86" s="28">
        <v>974800000</v>
      </c>
      <c r="M86" s="28">
        <v>3</v>
      </c>
      <c r="N86" s="28">
        <v>0</v>
      </c>
    </row>
    <row r="87" spans="1:14" x14ac:dyDescent="0.3">
      <c r="A87" s="28">
        <v>39</v>
      </c>
      <c r="B87" s="28" t="s">
        <v>280</v>
      </c>
      <c r="C87" s="29">
        <v>38133</v>
      </c>
      <c r="D87" s="28">
        <v>124</v>
      </c>
      <c r="E87" s="28" t="s">
        <v>242</v>
      </c>
      <c r="F87" s="28" t="s">
        <v>281</v>
      </c>
      <c r="G87" s="28" t="s">
        <v>282</v>
      </c>
      <c r="H87" s="28" t="s">
        <v>177</v>
      </c>
      <c r="I87" s="28" t="s">
        <v>76</v>
      </c>
      <c r="J87" s="30" t="s">
        <v>183</v>
      </c>
      <c r="K87" s="28">
        <v>125000000</v>
      </c>
      <c r="L87" s="28">
        <v>542772402</v>
      </c>
      <c r="M87" s="28">
        <v>0</v>
      </c>
      <c r="N87" s="28">
        <v>0</v>
      </c>
    </row>
    <row r="88" spans="1:14" x14ac:dyDescent="0.3">
      <c r="A88" s="28">
        <v>40</v>
      </c>
      <c r="B88" s="28" t="s">
        <v>283</v>
      </c>
      <c r="C88" s="29">
        <v>37811</v>
      </c>
      <c r="D88" s="28">
        <v>135</v>
      </c>
      <c r="E88" s="28" t="s">
        <v>174</v>
      </c>
      <c r="F88" s="28" t="s">
        <v>223</v>
      </c>
      <c r="G88" s="28" t="s">
        <v>224</v>
      </c>
      <c r="H88" s="28" t="s">
        <v>177</v>
      </c>
      <c r="I88" s="28" t="s">
        <v>76</v>
      </c>
      <c r="J88" s="30">
        <v>12</v>
      </c>
      <c r="K88" s="28">
        <v>140000000</v>
      </c>
      <c r="L88" s="28">
        <v>654264015</v>
      </c>
      <c r="M88" s="28">
        <v>5</v>
      </c>
      <c r="N88" s="28">
        <v>0</v>
      </c>
    </row>
    <row r="89" spans="1:14" x14ac:dyDescent="0.3">
      <c r="A89" s="28">
        <v>41</v>
      </c>
      <c r="B89" s="28" t="s">
        <v>284</v>
      </c>
      <c r="C89" s="29">
        <v>37960</v>
      </c>
      <c r="D89" s="28">
        <v>154</v>
      </c>
      <c r="E89" s="28" t="s">
        <v>174</v>
      </c>
      <c r="F89" s="28" t="s">
        <v>285</v>
      </c>
      <c r="G89" s="28" t="s">
        <v>286</v>
      </c>
      <c r="H89" s="28" t="s">
        <v>177</v>
      </c>
      <c r="I89" s="28" t="s">
        <v>76</v>
      </c>
      <c r="J89" s="30">
        <v>15</v>
      </c>
      <c r="K89" s="28">
        <v>140000000</v>
      </c>
      <c r="L89" s="28">
        <v>456758981</v>
      </c>
      <c r="M89" s="28">
        <v>4</v>
      </c>
      <c r="N89" s="28">
        <v>0</v>
      </c>
    </row>
    <row r="90" spans="1:14" x14ac:dyDescent="0.3">
      <c r="A90" s="28">
        <v>42</v>
      </c>
      <c r="B90" s="28" t="s">
        <v>287</v>
      </c>
      <c r="C90" s="29">
        <v>36707</v>
      </c>
      <c r="D90" s="28">
        <v>130</v>
      </c>
      <c r="E90" s="28" t="s">
        <v>174</v>
      </c>
      <c r="F90" s="28" t="s">
        <v>232</v>
      </c>
      <c r="G90" s="28" t="s">
        <v>288</v>
      </c>
      <c r="H90" s="28" t="s">
        <v>177</v>
      </c>
      <c r="I90" s="28" t="s">
        <v>76</v>
      </c>
      <c r="J90" s="30">
        <v>12</v>
      </c>
      <c r="K90" s="28">
        <v>120000000</v>
      </c>
      <c r="L90" s="28">
        <v>328718434</v>
      </c>
      <c r="M90" s="28">
        <v>2</v>
      </c>
      <c r="N90" s="28">
        <v>0</v>
      </c>
    </row>
    <row r="91" spans="1:14" x14ac:dyDescent="0.3">
      <c r="A91" s="28">
        <v>43</v>
      </c>
      <c r="B91" s="28" t="s">
        <v>289</v>
      </c>
      <c r="C91" s="29">
        <v>38841</v>
      </c>
      <c r="D91" s="28">
        <v>125</v>
      </c>
      <c r="E91" s="28" t="s">
        <v>242</v>
      </c>
      <c r="F91" s="28" t="s">
        <v>290</v>
      </c>
      <c r="G91" s="28" t="s">
        <v>291</v>
      </c>
      <c r="H91" s="28" t="s">
        <v>177</v>
      </c>
      <c r="I91" s="28" t="s">
        <v>76</v>
      </c>
      <c r="J91" s="30" t="s">
        <v>183</v>
      </c>
      <c r="K91" s="28">
        <v>150000000</v>
      </c>
      <c r="L91" s="28">
        <v>397850012</v>
      </c>
      <c r="M91" s="28">
        <v>0</v>
      </c>
      <c r="N91" s="28">
        <v>0</v>
      </c>
    </row>
    <row r="92" spans="1:14" x14ac:dyDescent="0.3">
      <c r="A92" s="28">
        <v>44</v>
      </c>
      <c r="B92" s="28" t="s">
        <v>292</v>
      </c>
      <c r="C92" s="29">
        <v>36670</v>
      </c>
      <c r="D92" s="28">
        <v>123</v>
      </c>
      <c r="E92" s="28" t="s">
        <v>242</v>
      </c>
      <c r="F92" s="28" t="s">
        <v>293</v>
      </c>
      <c r="G92" s="28" t="s">
        <v>291</v>
      </c>
      <c r="H92" s="28" t="s">
        <v>177</v>
      </c>
      <c r="I92" s="28" t="s">
        <v>76</v>
      </c>
      <c r="J92" s="30">
        <v>15</v>
      </c>
      <c r="K92" s="28">
        <v>125000000</v>
      </c>
      <c r="L92" s="28">
        <v>546388105</v>
      </c>
      <c r="M92" s="28">
        <v>0</v>
      </c>
      <c r="N92" s="28">
        <v>0</v>
      </c>
    </row>
    <row r="93" spans="1:14" x14ac:dyDescent="0.3">
      <c r="A93" s="28">
        <v>45</v>
      </c>
      <c r="B93" s="28" t="s">
        <v>294</v>
      </c>
      <c r="C93" s="29">
        <v>37498</v>
      </c>
      <c r="D93" s="28">
        <v>134</v>
      </c>
      <c r="E93" s="28" t="s">
        <v>203</v>
      </c>
      <c r="F93" s="28" t="s">
        <v>293</v>
      </c>
      <c r="G93" s="28" t="s">
        <v>295</v>
      </c>
      <c r="H93" s="28" t="s">
        <v>177</v>
      </c>
      <c r="I93" s="28" t="s">
        <v>76</v>
      </c>
      <c r="J93" s="30">
        <v>15</v>
      </c>
      <c r="K93" s="28">
        <v>115000000</v>
      </c>
      <c r="L93" s="28">
        <v>77628265</v>
      </c>
      <c r="M93" s="28">
        <v>0</v>
      </c>
      <c r="N93" s="28">
        <v>0</v>
      </c>
    </row>
    <row r="94" spans="1:14" x14ac:dyDescent="0.3">
      <c r="A94" s="28">
        <v>46</v>
      </c>
      <c r="B94" s="28" t="s">
        <v>296</v>
      </c>
      <c r="C94" s="29">
        <v>37392</v>
      </c>
      <c r="D94" s="28">
        <v>142</v>
      </c>
      <c r="E94" s="28" t="s">
        <v>207</v>
      </c>
      <c r="F94" s="28" t="s">
        <v>297</v>
      </c>
      <c r="G94" s="28" t="s">
        <v>298</v>
      </c>
      <c r="H94" s="28" t="s">
        <v>177</v>
      </c>
      <c r="I94" s="28" t="s">
        <v>76</v>
      </c>
      <c r="J94" s="30" t="s">
        <v>178</v>
      </c>
      <c r="K94" s="28">
        <v>115000000</v>
      </c>
      <c r="L94" s="28">
        <v>649400000</v>
      </c>
      <c r="M94" s="28">
        <v>1</v>
      </c>
      <c r="N94" s="28">
        <v>0</v>
      </c>
    </row>
    <row r="95" spans="1:14" x14ac:dyDescent="0.3">
      <c r="A95" s="28">
        <v>47</v>
      </c>
      <c r="B95" s="28" t="s">
        <v>299</v>
      </c>
      <c r="C95" s="29">
        <v>37295</v>
      </c>
      <c r="D95" s="28">
        <v>92</v>
      </c>
      <c r="E95" s="28" t="s">
        <v>218</v>
      </c>
      <c r="F95" s="28" t="s">
        <v>300</v>
      </c>
      <c r="G95" s="28" t="s">
        <v>301</v>
      </c>
      <c r="H95" s="28" t="s">
        <v>177</v>
      </c>
      <c r="I95" s="28" t="s">
        <v>76</v>
      </c>
      <c r="J95" s="30" t="s">
        <v>221</v>
      </c>
      <c r="K95" s="28">
        <v>115000000</v>
      </c>
      <c r="L95" s="28">
        <v>562800000</v>
      </c>
      <c r="M95" s="28">
        <v>4</v>
      </c>
      <c r="N95" s="28">
        <v>1</v>
      </c>
    </row>
    <row r="96" spans="1:14" x14ac:dyDescent="0.3">
      <c r="A96" s="28">
        <v>48</v>
      </c>
      <c r="B96" s="28" t="s">
        <v>302</v>
      </c>
      <c r="C96" s="29">
        <v>36299</v>
      </c>
      <c r="D96" s="28">
        <v>133</v>
      </c>
      <c r="E96" s="28" t="s">
        <v>207</v>
      </c>
      <c r="F96" s="28" t="s">
        <v>297</v>
      </c>
      <c r="G96" s="28" t="s">
        <v>298</v>
      </c>
      <c r="H96" s="28" t="s">
        <v>177</v>
      </c>
      <c r="I96" s="28" t="s">
        <v>76</v>
      </c>
      <c r="J96" s="30" t="s">
        <v>221</v>
      </c>
      <c r="K96" s="28">
        <v>115000000</v>
      </c>
      <c r="L96" s="28">
        <v>1027000000</v>
      </c>
      <c r="M96" s="28">
        <v>3</v>
      </c>
      <c r="N96" s="28">
        <v>0</v>
      </c>
    </row>
    <row r="97" spans="1:14" x14ac:dyDescent="0.3">
      <c r="A97" s="28">
        <v>49</v>
      </c>
      <c r="B97" s="28" t="s">
        <v>303</v>
      </c>
      <c r="C97" s="29">
        <v>38491</v>
      </c>
      <c r="D97" s="28">
        <v>140</v>
      </c>
      <c r="E97" s="28" t="s">
        <v>207</v>
      </c>
      <c r="F97" s="28" t="s">
        <v>297</v>
      </c>
      <c r="G97" s="28" t="s">
        <v>298</v>
      </c>
      <c r="H97" s="28" t="s">
        <v>177</v>
      </c>
      <c r="I97" s="28" t="s">
        <v>76</v>
      </c>
      <c r="J97" s="30" t="s">
        <v>183</v>
      </c>
      <c r="K97" s="28">
        <v>113000000</v>
      </c>
      <c r="L97" s="28">
        <v>848800000</v>
      </c>
      <c r="M97" s="28">
        <v>1</v>
      </c>
      <c r="N97" s="28">
        <v>0</v>
      </c>
    </row>
    <row r="98" spans="1:14" x14ac:dyDescent="0.3">
      <c r="A98" s="28">
        <v>50</v>
      </c>
      <c r="B98" s="28" t="s">
        <v>304</v>
      </c>
      <c r="C98" s="29">
        <v>37930</v>
      </c>
      <c r="D98" s="28">
        <v>129</v>
      </c>
      <c r="E98" s="28" t="s">
        <v>207</v>
      </c>
      <c r="F98" s="28" t="s">
        <v>273</v>
      </c>
      <c r="G98" s="28" t="s">
        <v>228</v>
      </c>
      <c r="H98" s="28" t="s">
        <v>177</v>
      </c>
      <c r="I98" s="28" t="s">
        <v>76</v>
      </c>
      <c r="J98" s="30">
        <v>15</v>
      </c>
      <c r="K98" s="28">
        <v>150000000</v>
      </c>
      <c r="L98" s="28">
        <v>427343298</v>
      </c>
      <c r="M98" s="28">
        <v>0</v>
      </c>
      <c r="N98" s="28">
        <v>0</v>
      </c>
    </row>
    <row r="99" spans="1:14" x14ac:dyDescent="0.3">
      <c r="A99" s="28">
        <v>51</v>
      </c>
      <c r="B99" s="28" t="s">
        <v>305</v>
      </c>
      <c r="C99" s="29">
        <v>35776</v>
      </c>
      <c r="D99" s="28">
        <v>119</v>
      </c>
      <c r="E99" s="28" t="s">
        <v>242</v>
      </c>
      <c r="F99" s="28" t="s">
        <v>306</v>
      </c>
      <c r="G99" s="28" t="s">
        <v>244</v>
      </c>
      <c r="H99" s="28" t="s">
        <v>213</v>
      </c>
      <c r="I99" s="28" t="s">
        <v>76</v>
      </c>
      <c r="J99" s="30">
        <v>12</v>
      </c>
      <c r="K99" s="28">
        <v>110000000</v>
      </c>
      <c r="L99" s="28">
        <v>333011068</v>
      </c>
      <c r="M99" s="28">
        <v>0</v>
      </c>
      <c r="N99" s="28">
        <v>0</v>
      </c>
    </row>
    <row r="100" spans="1:14" x14ac:dyDescent="0.3">
      <c r="A100" s="28">
        <v>52</v>
      </c>
      <c r="B100" s="28" t="s">
        <v>307</v>
      </c>
      <c r="C100" s="29">
        <v>37302</v>
      </c>
      <c r="D100" s="28">
        <v>117</v>
      </c>
      <c r="E100" s="28" t="s">
        <v>308</v>
      </c>
      <c r="F100" s="28" t="s">
        <v>309</v>
      </c>
      <c r="G100" s="28" t="s">
        <v>310</v>
      </c>
      <c r="H100" s="28" t="s">
        <v>177</v>
      </c>
      <c r="I100" s="28" t="s">
        <v>76</v>
      </c>
      <c r="J100" s="30">
        <v>12</v>
      </c>
      <c r="K100" s="28">
        <v>85000000</v>
      </c>
      <c r="L100" s="28">
        <v>450717150</v>
      </c>
      <c r="M100" s="28">
        <v>0</v>
      </c>
      <c r="N100" s="28">
        <v>0</v>
      </c>
    </row>
    <row r="101" spans="1:14" x14ac:dyDescent="0.3">
      <c r="A101" s="28">
        <v>53</v>
      </c>
      <c r="B101" s="28" t="s">
        <v>311</v>
      </c>
      <c r="C101" s="29">
        <v>39260</v>
      </c>
      <c r="D101" s="28">
        <v>130</v>
      </c>
      <c r="E101" s="28" t="s">
        <v>180</v>
      </c>
      <c r="F101" s="28" t="s">
        <v>312</v>
      </c>
      <c r="G101" s="28" t="s">
        <v>313</v>
      </c>
      <c r="H101" s="28" t="s">
        <v>177</v>
      </c>
      <c r="I101" s="28" t="s">
        <v>76</v>
      </c>
      <c r="J101" s="30">
        <v>15</v>
      </c>
      <c r="K101" s="28">
        <v>110000000</v>
      </c>
      <c r="L101" s="28">
        <v>383500000</v>
      </c>
      <c r="M101" s="28">
        <v>0</v>
      </c>
      <c r="N101" s="28">
        <v>0</v>
      </c>
    </row>
    <row r="102" spans="1:14" x14ac:dyDescent="0.3">
      <c r="A102" s="28">
        <v>54</v>
      </c>
      <c r="B102" s="28" t="s">
        <v>314</v>
      </c>
      <c r="C102" s="29">
        <v>38154</v>
      </c>
      <c r="D102" s="28">
        <v>120</v>
      </c>
      <c r="E102" s="28" t="s">
        <v>174</v>
      </c>
      <c r="F102" s="28" t="s">
        <v>315</v>
      </c>
      <c r="G102" s="28" t="s">
        <v>316</v>
      </c>
      <c r="H102" s="28" t="s">
        <v>177</v>
      </c>
      <c r="I102" s="28" t="s">
        <v>76</v>
      </c>
      <c r="J102" s="30" t="s">
        <v>178</v>
      </c>
      <c r="K102" s="28">
        <v>110000000</v>
      </c>
      <c r="L102" s="28">
        <v>72178895</v>
      </c>
      <c r="M102" s="28">
        <v>0</v>
      </c>
      <c r="N102" s="28">
        <v>0</v>
      </c>
    </row>
    <row r="103" spans="1:14" x14ac:dyDescent="0.3">
      <c r="A103" s="28">
        <v>55</v>
      </c>
      <c r="B103" s="28" t="s">
        <v>317</v>
      </c>
      <c r="C103" s="29">
        <v>38478</v>
      </c>
      <c r="D103" s="28">
        <v>144</v>
      </c>
      <c r="E103" s="28" t="s">
        <v>174</v>
      </c>
      <c r="F103" s="28" t="s">
        <v>318</v>
      </c>
      <c r="G103" s="28" t="s">
        <v>319</v>
      </c>
      <c r="H103" s="28" t="s">
        <v>177</v>
      </c>
      <c r="I103" s="28" t="s">
        <v>76</v>
      </c>
      <c r="J103" s="30">
        <v>15</v>
      </c>
      <c r="K103" s="28">
        <v>130000000</v>
      </c>
      <c r="L103" s="28">
        <v>211398413</v>
      </c>
      <c r="M103" s="28">
        <v>0</v>
      </c>
      <c r="N103" s="28">
        <v>0</v>
      </c>
    </row>
    <row r="104" spans="1:14" x14ac:dyDescent="0.3">
      <c r="A104" s="28">
        <v>56</v>
      </c>
      <c r="B104" s="28" t="s">
        <v>320</v>
      </c>
      <c r="C104" s="29">
        <v>38513</v>
      </c>
      <c r="D104" s="28">
        <v>120</v>
      </c>
      <c r="E104" s="28" t="s">
        <v>180</v>
      </c>
      <c r="F104" s="28" t="s">
        <v>321</v>
      </c>
      <c r="G104" s="28" t="s">
        <v>322</v>
      </c>
      <c r="H104" s="28" t="s">
        <v>177</v>
      </c>
      <c r="I104" s="28" t="s">
        <v>76</v>
      </c>
      <c r="J104" s="30">
        <v>15</v>
      </c>
      <c r="K104" s="28">
        <v>110000000</v>
      </c>
      <c r="L104" s="28">
        <v>478336279</v>
      </c>
      <c r="M104" s="28">
        <v>0</v>
      </c>
      <c r="N104" s="28">
        <v>0</v>
      </c>
    </row>
    <row r="105" spans="1:14" x14ac:dyDescent="0.3">
      <c r="A105" s="28">
        <v>57</v>
      </c>
      <c r="B105" s="28" t="s">
        <v>323</v>
      </c>
      <c r="C105" s="29">
        <v>38346</v>
      </c>
      <c r="D105" s="28">
        <v>170</v>
      </c>
      <c r="E105" s="28" t="s">
        <v>324</v>
      </c>
      <c r="F105" s="28" t="s">
        <v>325</v>
      </c>
      <c r="G105" s="28" t="s">
        <v>326</v>
      </c>
      <c r="H105" s="28" t="s">
        <v>177</v>
      </c>
      <c r="I105" s="28" t="s">
        <v>76</v>
      </c>
      <c r="J105" s="30" t="s">
        <v>183</v>
      </c>
      <c r="K105" s="28">
        <v>110000000</v>
      </c>
      <c r="L105" s="28">
        <v>214608827</v>
      </c>
      <c r="M105" s="28">
        <v>11</v>
      </c>
      <c r="N105" s="28">
        <v>5</v>
      </c>
    </row>
    <row r="106" spans="1:14" x14ac:dyDescent="0.3">
      <c r="A106" s="28">
        <v>58</v>
      </c>
      <c r="B106" s="28" t="s">
        <v>327</v>
      </c>
      <c r="C106" s="29">
        <v>37250</v>
      </c>
      <c r="D106" s="28">
        <v>157</v>
      </c>
      <c r="E106" s="28" t="s">
        <v>324</v>
      </c>
      <c r="F106" s="28" t="s">
        <v>260</v>
      </c>
      <c r="G106" s="28" t="s">
        <v>328</v>
      </c>
      <c r="H106" s="28" t="s">
        <v>177</v>
      </c>
      <c r="I106" s="28" t="s">
        <v>76</v>
      </c>
      <c r="J106" s="30">
        <v>15</v>
      </c>
      <c r="K106" s="28">
        <v>107000000</v>
      </c>
      <c r="L106" s="28">
        <v>87713825</v>
      </c>
      <c r="M106" s="28">
        <v>0</v>
      </c>
      <c r="N106" s="28">
        <v>0</v>
      </c>
    </row>
    <row r="107" spans="1:14" x14ac:dyDescent="0.3">
      <c r="A107" s="28">
        <v>59</v>
      </c>
      <c r="B107" s="28" t="s">
        <v>329</v>
      </c>
      <c r="C107" s="29">
        <v>37244</v>
      </c>
      <c r="D107" s="28">
        <v>178</v>
      </c>
      <c r="E107" s="28" t="s">
        <v>210</v>
      </c>
      <c r="F107" s="28" t="s">
        <v>185</v>
      </c>
      <c r="G107" s="28" t="s">
        <v>186</v>
      </c>
      <c r="H107" s="28" t="s">
        <v>187</v>
      </c>
      <c r="I107" s="28" t="s">
        <v>76</v>
      </c>
      <c r="J107" s="30" t="s">
        <v>178</v>
      </c>
      <c r="K107" s="28">
        <v>93000000</v>
      </c>
      <c r="L107" s="28">
        <v>871530324</v>
      </c>
      <c r="M107" s="28">
        <v>13</v>
      </c>
      <c r="N107" s="28">
        <v>4</v>
      </c>
    </row>
    <row r="108" spans="1:14" x14ac:dyDescent="0.3">
      <c r="A108" s="28">
        <v>60</v>
      </c>
      <c r="B108" s="28" t="s">
        <v>330</v>
      </c>
      <c r="C108" s="29">
        <v>38183</v>
      </c>
      <c r="D108" s="28">
        <v>115</v>
      </c>
      <c r="E108" s="28" t="s">
        <v>207</v>
      </c>
      <c r="F108" s="28" t="s">
        <v>331</v>
      </c>
      <c r="G108" s="28" t="s">
        <v>332</v>
      </c>
      <c r="H108" s="28" t="s">
        <v>177</v>
      </c>
      <c r="I108" s="28" t="s">
        <v>76</v>
      </c>
      <c r="J108" s="30" t="s">
        <v>183</v>
      </c>
      <c r="K108" s="28">
        <v>120000000</v>
      </c>
      <c r="L108" s="28">
        <v>347234916</v>
      </c>
      <c r="M108" s="28">
        <v>1</v>
      </c>
      <c r="N108" s="28">
        <v>0</v>
      </c>
    </row>
    <row r="109" spans="1:14" x14ac:dyDescent="0.3">
      <c r="A109" s="28">
        <v>61</v>
      </c>
      <c r="B109" s="28" t="s">
        <v>333</v>
      </c>
      <c r="C109" s="29">
        <v>39035</v>
      </c>
      <c r="D109" s="28">
        <v>144</v>
      </c>
      <c r="E109" s="28" t="s">
        <v>242</v>
      </c>
      <c r="F109" s="28" t="s">
        <v>334</v>
      </c>
      <c r="G109" s="28" t="s">
        <v>244</v>
      </c>
      <c r="H109" s="28" t="s">
        <v>213</v>
      </c>
      <c r="I109" s="28" t="s">
        <v>76</v>
      </c>
      <c r="J109" s="30" t="s">
        <v>183</v>
      </c>
      <c r="K109" s="28">
        <v>150000000</v>
      </c>
      <c r="L109" s="28">
        <v>599000000</v>
      </c>
      <c r="M109" s="28">
        <v>0</v>
      </c>
      <c r="N109" s="28">
        <v>0</v>
      </c>
    </row>
    <row r="110" spans="1:14" x14ac:dyDescent="0.3">
      <c r="A110" s="28">
        <v>62</v>
      </c>
      <c r="B110" s="28" t="s">
        <v>335</v>
      </c>
      <c r="C110" s="29">
        <v>37441</v>
      </c>
      <c r="D110" s="28">
        <v>145</v>
      </c>
      <c r="E110" s="28" t="s">
        <v>207</v>
      </c>
      <c r="F110" s="28" t="s">
        <v>175</v>
      </c>
      <c r="G110" s="28" t="s">
        <v>176</v>
      </c>
      <c r="H110" s="28" t="s">
        <v>177</v>
      </c>
      <c r="I110" s="28" t="s">
        <v>76</v>
      </c>
      <c r="J110" s="30">
        <v>12</v>
      </c>
      <c r="K110" s="28">
        <v>102000000</v>
      </c>
      <c r="L110" s="28">
        <v>358300000</v>
      </c>
      <c r="M110" s="28">
        <v>1</v>
      </c>
      <c r="N110" s="28">
        <v>0</v>
      </c>
    </row>
    <row r="111" spans="1:14" x14ac:dyDescent="0.3">
      <c r="A111" s="28">
        <v>63</v>
      </c>
      <c r="B111" s="28" t="s">
        <v>336</v>
      </c>
      <c r="C111" s="29">
        <v>33466</v>
      </c>
      <c r="D111" s="28">
        <v>136</v>
      </c>
      <c r="E111" s="28" t="s">
        <v>207</v>
      </c>
      <c r="F111" s="28" t="s">
        <v>193</v>
      </c>
      <c r="G111" s="28" t="s">
        <v>337</v>
      </c>
      <c r="H111" s="28" t="s">
        <v>177</v>
      </c>
      <c r="I111" s="28" t="s">
        <v>76</v>
      </c>
      <c r="J111" s="30">
        <v>15</v>
      </c>
      <c r="K111" s="28">
        <v>100000000</v>
      </c>
      <c r="L111" s="28">
        <v>516816151</v>
      </c>
      <c r="M111" s="28">
        <v>4</v>
      </c>
      <c r="N111" s="28">
        <v>6</v>
      </c>
    </row>
    <row r="112" spans="1:14" x14ac:dyDescent="0.3">
      <c r="A112" s="28">
        <v>64</v>
      </c>
      <c r="B112" s="28" t="s">
        <v>338</v>
      </c>
      <c r="C112" s="29">
        <v>38212</v>
      </c>
      <c r="D112" s="28">
        <v>104</v>
      </c>
      <c r="E112" s="28" t="s">
        <v>180</v>
      </c>
      <c r="F112" s="28" t="s">
        <v>339</v>
      </c>
      <c r="G112" s="28" t="s">
        <v>228</v>
      </c>
      <c r="H112" s="28" t="s">
        <v>177</v>
      </c>
      <c r="I112" s="28" t="s">
        <v>76</v>
      </c>
      <c r="J112" s="30" t="s">
        <v>183</v>
      </c>
      <c r="K112" s="28">
        <v>100000000</v>
      </c>
      <c r="L112" s="28">
        <v>82102379</v>
      </c>
      <c r="M112" s="28">
        <v>0</v>
      </c>
      <c r="N112" s="28">
        <v>0</v>
      </c>
    </row>
    <row r="113" spans="1:14" x14ac:dyDescent="0.3">
      <c r="A113" s="28">
        <v>65</v>
      </c>
      <c r="B113" s="28" t="s">
        <v>340</v>
      </c>
      <c r="C113" s="29">
        <v>37575</v>
      </c>
      <c r="D113" s="28">
        <v>155</v>
      </c>
      <c r="E113" s="28" t="s">
        <v>210</v>
      </c>
      <c r="F113" s="28" t="s">
        <v>279</v>
      </c>
      <c r="G113" s="28" t="s">
        <v>212</v>
      </c>
      <c r="H113" s="28" t="s">
        <v>213</v>
      </c>
      <c r="I113" s="28" t="s">
        <v>76</v>
      </c>
      <c r="J113" s="30" t="s">
        <v>178</v>
      </c>
      <c r="K113" s="28">
        <v>100000000</v>
      </c>
      <c r="L113" s="28">
        <v>878979634</v>
      </c>
      <c r="M113" s="28">
        <v>0</v>
      </c>
      <c r="N113" s="28">
        <v>0</v>
      </c>
    </row>
    <row r="114" spans="1:14" x14ac:dyDescent="0.3">
      <c r="A114" s="28">
        <v>66</v>
      </c>
      <c r="B114" s="28" t="s">
        <v>341</v>
      </c>
      <c r="C114" s="29">
        <v>39402</v>
      </c>
      <c r="D114" s="28">
        <v>158</v>
      </c>
      <c r="E114" s="28" t="s">
        <v>324</v>
      </c>
      <c r="F114" s="28" t="s">
        <v>318</v>
      </c>
      <c r="G114" s="28" t="s">
        <v>277</v>
      </c>
      <c r="H114" s="28" t="s">
        <v>177</v>
      </c>
      <c r="I114" s="28" t="s">
        <v>76</v>
      </c>
      <c r="J114" s="30">
        <v>18</v>
      </c>
      <c r="K114" s="28">
        <v>100000000</v>
      </c>
      <c r="L114" s="28">
        <v>266465037</v>
      </c>
      <c r="M114" s="28">
        <v>2</v>
      </c>
      <c r="N114" s="28">
        <v>0</v>
      </c>
    </row>
    <row r="115" spans="1:14" x14ac:dyDescent="0.3">
      <c r="A115" s="28">
        <v>67</v>
      </c>
      <c r="B115" s="28" t="s">
        <v>342</v>
      </c>
      <c r="C115" s="29">
        <v>39059</v>
      </c>
      <c r="D115" s="28">
        <v>143</v>
      </c>
      <c r="E115" s="28" t="s">
        <v>174</v>
      </c>
      <c r="F115" s="28" t="s">
        <v>285</v>
      </c>
      <c r="G115" s="28" t="s">
        <v>343</v>
      </c>
      <c r="H115" s="28" t="s">
        <v>177</v>
      </c>
      <c r="I115" s="28" t="s">
        <v>76</v>
      </c>
      <c r="J115" s="30">
        <v>15</v>
      </c>
      <c r="K115" s="28">
        <v>100000000</v>
      </c>
      <c r="L115" s="28">
        <v>171407179</v>
      </c>
      <c r="M115" s="28">
        <v>5</v>
      </c>
      <c r="N115" s="28">
        <v>0</v>
      </c>
    </row>
    <row r="116" spans="1:14" x14ac:dyDescent="0.3">
      <c r="A116" s="28">
        <v>68</v>
      </c>
      <c r="B116" s="28" t="s">
        <v>344</v>
      </c>
      <c r="C116" s="29">
        <v>36651</v>
      </c>
      <c r="D116" s="28">
        <v>155</v>
      </c>
      <c r="E116" s="28" t="s">
        <v>174</v>
      </c>
      <c r="F116" s="28" t="s">
        <v>318</v>
      </c>
      <c r="G116" s="28" t="s">
        <v>319</v>
      </c>
      <c r="H116" s="28" t="s">
        <v>177</v>
      </c>
      <c r="I116" s="28" t="s">
        <v>76</v>
      </c>
      <c r="J116" s="30">
        <v>15</v>
      </c>
      <c r="K116" s="28">
        <v>103000000</v>
      </c>
      <c r="L116" s="28">
        <v>457600000</v>
      </c>
      <c r="M116" s="28">
        <v>12</v>
      </c>
      <c r="N116" s="28">
        <v>5</v>
      </c>
    </row>
    <row r="117" spans="1:14" x14ac:dyDescent="0.3">
      <c r="A117" s="28">
        <v>69</v>
      </c>
      <c r="B117" s="28" t="s">
        <v>345</v>
      </c>
      <c r="C117" s="29">
        <v>34530</v>
      </c>
      <c r="D117" s="28">
        <v>141</v>
      </c>
      <c r="E117" s="28" t="s">
        <v>242</v>
      </c>
      <c r="F117" s="28" t="s">
        <v>193</v>
      </c>
      <c r="G117" s="28" t="s">
        <v>346</v>
      </c>
      <c r="H117" s="28" t="s">
        <v>177</v>
      </c>
      <c r="I117" s="28" t="s">
        <v>76</v>
      </c>
      <c r="J117" s="30">
        <v>15</v>
      </c>
      <c r="K117" s="28">
        <v>100000000</v>
      </c>
      <c r="L117" s="28">
        <v>378882411</v>
      </c>
      <c r="M117" s="28">
        <v>1</v>
      </c>
      <c r="N117" s="28">
        <v>0</v>
      </c>
    </row>
    <row r="118" spans="1:14" x14ac:dyDescent="0.3">
      <c r="A118" s="28">
        <v>70</v>
      </c>
      <c r="B118" s="28" t="s">
        <v>347</v>
      </c>
      <c r="C118" s="29">
        <v>37610</v>
      </c>
      <c r="D118" s="28">
        <v>160</v>
      </c>
      <c r="E118" s="28" t="s">
        <v>348</v>
      </c>
      <c r="F118" s="28" t="s">
        <v>325</v>
      </c>
      <c r="G118" s="28" t="s">
        <v>205</v>
      </c>
      <c r="H118" s="28" t="s">
        <v>177</v>
      </c>
      <c r="I118" s="28" t="s">
        <v>76</v>
      </c>
      <c r="J118" s="30">
        <v>18</v>
      </c>
      <c r="K118" s="28">
        <v>97000000</v>
      </c>
      <c r="L118" s="28">
        <v>193772504</v>
      </c>
      <c r="M118" s="28">
        <v>10</v>
      </c>
      <c r="N118" s="28">
        <v>0</v>
      </c>
    </row>
    <row r="119" spans="1:14" x14ac:dyDescent="0.3">
      <c r="A119" s="28">
        <v>71</v>
      </c>
      <c r="B119" s="28" t="s">
        <v>349</v>
      </c>
      <c r="C119" s="29">
        <v>37274</v>
      </c>
      <c r="D119" s="28">
        <v>144</v>
      </c>
      <c r="E119" s="28" t="s">
        <v>203</v>
      </c>
      <c r="F119" s="28" t="s">
        <v>318</v>
      </c>
      <c r="G119" s="28" t="s">
        <v>350</v>
      </c>
      <c r="H119" s="28" t="s">
        <v>177</v>
      </c>
      <c r="I119" s="28" t="s">
        <v>76</v>
      </c>
      <c r="J119" s="30">
        <v>15</v>
      </c>
      <c r="K119" s="28">
        <v>92000000</v>
      </c>
      <c r="L119" s="28">
        <v>172989651</v>
      </c>
      <c r="M119" s="28">
        <v>4</v>
      </c>
      <c r="N119" s="28">
        <v>2</v>
      </c>
    </row>
    <row r="120" spans="1:14" x14ac:dyDescent="0.3">
      <c r="A120" s="28">
        <v>72</v>
      </c>
      <c r="B120" s="28" t="s">
        <v>351</v>
      </c>
      <c r="C120" s="29">
        <v>35557</v>
      </c>
      <c r="D120" s="28">
        <v>127</v>
      </c>
      <c r="E120" s="28" t="s">
        <v>207</v>
      </c>
      <c r="F120" s="28" t="s">
        <v>352</v>
      </c>
      <c r="G120" s="28" t="s">
        <v>353</v>
      </c>
      <c r="H120" s="28" t="s">
        <v>110</v>
      </c>
      <c r="I120" s="28" t="s">
        <v>76</v>
      </c>
      <c r="J120" s="30" t="s">
        <v>178</v>
      </c>
      <c r="K120" s="28">
        <v>90000000</v>
      </c>
      <c r="L120" s="28">
        <v>263920180</v>
      </c>
      <c r="M120" s="28">
        <v>1</v>
      </c>
      <c r="N120" s="28">
        <v>0</v>
      </c>
    </row>
    <row r="121" spans="1:14" x14ac:dyDescent="0.3">
      <c r="A121" s="28">
        <v>73</v>
      </c>
      <c r="B121" s="28" t="s">
        <v>354</v>
      </c>
      <c r="C121" s="29">
        <v>37972</v>
      </c>
      <c r="D121" s="28">
        <v>201</v>
      </c>
      <c r="E121" s="28" t="s">
        <v>210</v>
      </c>
      <c r="F121" s="28" t="s">
        <v>185</v>
      </c>
      <c r="G121" s="28" t="s">
        <v>186</v>
      </c>
      <c r="H121" s="28" t="s">
        <v>187</v>
      </c>
      <c r="I121" s="28" t="s">
        <v>76</v>
      </c>
      <c r="J121" s="30" t="s">
        <v>183</v>
      </c>
      <c r="K121" s="28">
        <v>94000000</v>
      </c>
      <c r="L121" s="28">
        <v>1119929521</v>
      </c>
      <c r="M121" s="28">
        <v>11</v>
      </c>
      <c r="N121" s="28">
        <v>11</v>
      </c>
    </row>
    <row r="122" spans="1:14" x14ac:dyDescent="0.3">
      <c r="A122" s="28">
        <v>74</v>
      </c>
      <c r="B122" s="28" t="s">
        <v>355</v>
      </c>
      <c r="C122" s="29">
        <v>37608</v>
      </c>
      <c r="D122" s="28">
        <v>179</v>
      </c>
      <c r="E122" s="28" t="s">
        <v>210</v>
      </c>
      <c r="F122" s="28" t="s">
        <v>185</v>
      </c>
      <c r="G122" s="28" t="s">
        <v>186</v>
      </c>
      <c r="H122" s="28" t="s">
        <v>187</v>
      </c>
      <c r="I122" s="28" t="s">
        <v>76</v>
      </c>
      <c r="J122" s="30" t="s">
        <v>183</v>
      </c>
      <c r="K122" s="28">
        <v>94000000</v>
      </c>
      <c r="L122" s="28">
        <v>926047111</v>
      </c>
      <c r="M122" s="28">
        <v>6</v>
      </c>
      <c r="N122" s="28">
        <v>2</v>
      </c>
    </row>
    <row r="123" spans="1:14" x14ac:dyDescent="0.3">
      <c r="A123" s="28">
        <v>75</v>
      </c>
      <c r="B123" s="28" t="s">
        <v>356</v>
      </c>
      <c r="C123" s="29">
        <v>39304</v>
      </c>
      <c r="D123" s="28">
        <v>91</v>
      </c>
      <c r="E123" s="28" t="s">
        <v>357</v>
      </c>
      <c r="F123" s="28" t="s">
        <v>358</v>
      </c>
      <c r="G123" s="28" t="s">
        <v>359</v>
      </c>
      <c r="H123" s="28" t="s">
        <v>177</v>
      </c>
      <c r="I123" s="28" t="s">
        <v>76</v>
      </c>
      <c r="J123" s="30" t="s">
        <v>183</v>
      </c>
      <c r="K123" s="28">
        <v>140000000</v>
      </c>
      <c r="L123" s="28">
        <v>258022233</v>
      </c>
      <c r="M123" s="28">
        <v>0</v>
      </c>
      <c r="N123" s="28">
        <v>0</v>
      </c>
    </row>
    <row r="124" spans="1:14" x14ac:dyDescent="0.3">
      <c r="A124" s="28">
        <v>76</v>
      </c>
      <c r="B124" s="28" t="s">
        <v>360</v>
      </c>
      <c r="C124" s="29">
        <v>37106</v>
      </c>
      <c r="D124" s="28">
        <v>90</v>
      </c>
      <c r="E124" s="28" t="s">
        <v>357</v>
      </c>
      <c r="F124" s="28" t="s">
        <v>358</v>
      </c>
      <c r="G124" s="28" t="s">
        <v>361</v>
      </c>
      <c r="H124" s="28" t="s">
        <v>177</v>
      </c>
      <c r="I124" s="28" t="s">
        <v>76</v>
      </c>
      <c r="J124" s="30">
        <v>12</v>
      </c>
      <c r="K124" s="28">
        <v>90000000</v>
      </c>
      <c r="L124" s="28">
        <v>347425832</v>
      </c>
      <c r="M124" s="28">
        <v>0</v>
      </c>
      <c r="N124" s="28">
        <v>0</v>
      </c>
    </row>
    <row r="125" spans="1:14" x14ac:dyDescent="0.3">
      <c r="A125" s="28">
        <v>77</v>
      </c>
      <c r="B125" s="28" t="s">
        <v>362</v>
      </c>
      <c r="C125" s="29">
        <v>35613</v>
      </c>
      <c r="D125" s="28">
        <v>98</v>
      </c>
      <c r="E125" s="28" t="s">
        <v>207</v>
      </c>
      <c r="F125" s="28" t="s">
        <v>250</v>
      </c>
      <c r="G125" s="28" t="s">
        <v>176</v>
      </c>
      <c r="H125" s="28" t="s">
        <v>177</v>
      </c>
      <c r="I125" s="28" t="s">
        <v>76</v>
      </c>
      <c r="J125" s="30" t="s">
        <v>178</v>
      </c>
      <c r="K125" s="28">
        <v>90000000</v>
      </c>
      <c r="L125" s="28">
        <v>589390539</v>
      </c>
      <c r="M125" s="28">
        <v>3</v>
      </c>
      <c r="N125" s="28">
        <v>1</v>
      </c>
    </row>
    <row r="126" spans="1:14" x14ac:dyDescent="0.3">
      <c r="A126" s="28">
        <v>78</v>
      </c>
      <c r="B126" s="28" t="s">
        <v>363</v>
      </c>
      <c r="C126" s="29">
        <v>38996</v>
      </c>
      <c r="D126" s="28">
        <v>151</v>
      </c>
      <c r="E126" s="28" t="s">
        <v>242</v>
      </c>
      <c r="F126" s="28" t="s">
        <v>325</v>
      </c>
      <c r="G126" s="28" t="s">
        <v>288</v>
      </c>
      <c r="H126" s="28" t="s">
        <v>177</v>
      </c>
      <c r="I126" s="28" t="s">
        <v>76</v>
      </c>
      <c r="J126" s="30">
        <v>18</v>
      </c>
      <c r="K126" s="28">
        <v>90000000</v>
      </c>
      <c r="L126" s="28">
        <v>289847354</v>
      </c>
      <c r="M126" s="28">
        <v>5</v>
      </c>
      <c r="N126" s="28">
        <v>4</v>
      </c>
    </row>
    <row r="127" spans="1:14" x14ac:dyDescent="0.3">
      <c r="A127" s="28">
        <v>79</v>
      </c>
      <c r="B127" s="28" t="s">
        <v>364</v>
      </c>
      <c r="C127" s="29">
        <v>34929</v>
      </c>
      <c r="D127" s="28">
        <v>131</v>
      </c>
      <c r="E127" s="28" t="s">
        <v>180</v>
      </c>
      <c r="F127" s="28" t="s">
        <v>365</v>
      </c>
      <c r="G127" s="28" t="s">
        <v>366</v>
      </c>
      <c r="H127" s="28" t="s">
        <v>177</v>
      </c>
      <c r="I127" s="28" t="s">
        <v>76</v>
      </c>
      <c r="J127" s="30">
        <v>15</v>
      </c>
      <c r="K127" s="28">
        <v>90000000</v>
      </c>
      <c r="L127" s="28">
        <v>366101666</v>
      </c>
      <c r="M127" s="28">
        <v>0</v>
      </c>
      <c r="N127" s="28">
        <v>0</v>
      </c>
    </row>
    <row r="128" spans="1:14" x14ac:dyDescent="0.3">
      <c r="A128" s="28">
        <v>80</v>
      </c>
      <c r="B128" s="28" t="s">
        <v>367</v>
      </c>
      <c r="C128" s="29">
        <v>38604</v>
      </c>
      <c r="D128" s="28">
        <v>144</v>
      </c>
      <c r="E128" s="28" t="s">
        <v>348</v>
      </c>
      <c r="F128" s="28" t="s">
        <v>276</v>
      </c>
      <c r="G128" s="28" t="s">
        <v>277</v>
      </c>
      <c r="H128" s="28" t="s">
        <v>177</v>
      </c>
      <c r="I128" s="28" t="s">
        <v>76</v>
      </c>
      <c r="J128" s="30" t="s">
        <v>183</v>
      </c>
      <c r="K128" s="28">
        <v>88000000</v>
      </c>
      <c r="L128" s="28">
        <v>108539911</v>
      </c>
      <c r="M128" s="28">
        <v>3</v>
      </c>
      <c r="N128" s="28">
        <v>0</v>
      </c>
    </row>
    <row r="129" spans="1:14" x14ac:dyDescent="0.3">
      <c r="A129" s="28">
        <v>81</v>
      </c>
      <c r="B129" s="28" t="s">
        <v>368</v>
      </c>
      <c r="C129" s="29">
        <v>38191</v>
      </c>
      <c r="D129" s="28">
        <v>108</v>
      </c>
      <c r="E129" s="28" t="s">
        <v>242</v>
      </c>
      <c r="F129" s="28" t="s">
        <v>268</v>
      </c>
      <c r="G129" s="28" t="s">
        <v>269</v>
      </c>
      <c r="H129" s="28" t="s">
        <v>177</v>
      </c>
      <c r="I129" s="28" t="s">
        <v>76</v>
      </c>
      <c r="J129" s="30" t="s">
        <v>183</v>
      </c>
      <c r="K129" s="28">
        <v>75000000</v>
      </c>
      <c r="L129" s="28">
        <v>288500000</v>
      </c>
      <c r="M129" s="28">
        <v>0</v>
      </c>
      <c r="N129" s="28">
        <v>0</v>
      </c>
    </row>
    <row r="130" spans="1:14" x14ac:dyDescent="0.3">
      <c r="A130" s="28">
        <v>82</v>
      </c>
      <c r="B130" s="28" t="s">
        <v>369</v>
      </c>
      <c r="C130" s="29">
        <v>34180</v>
      </c>
      <c r="D130" s="28">
        <v>130</v>
      </c>
      <c r="E130" s="28" t="s">
        <v>180</v>
      </c>
      <c r="F130" s="28" t="s">
        <v>365</v>
      </c>
      <c r="G130" s="28" t="s">
        <v>370</v>
      </c>
      <c r="H130" s="28" t="s">
        <v>177</v>
      </c>
      <c r="I130" s="28" t="s">
        <v>76</v>
      </c>
      <c r="J130" s="30">
        <v>15</v>
      </c>
      <c r="K130" s="28">
        <v>85000000</v>
      </c>
      <c r="L130" s="28">
        <v>137298489</v>
      </c>
      <c r="M130" s="28">
        <v>0</v>
      </c>
      <c r="N130" s="28">
        <v>0</v>
      </c>
    </row>
    <row r="131" spans="1:14" x14ac:dyDescent="0.3">
      <c r="A131" s="28">
        <v>83</v>
      </c>
      <c r="B131" s="28" t="s">
        <v>371</v>
      </c>
      <c r="C131" s="29">
        <v>36903</v>
      </c>
      <c r="D131" s="28">
        <v>143</v>
      </c>
      <c r="E131" s="28" t="s">
        <v>348</v>
      </c>
      <c r="F131" s="28" t="s">
        <v>215</v>
      </c>
      <c r="G131" s="28" t="s">
        <v>372</v>
      </c>
      <c r="H131" s="28" t="s">
        <v>177</v>
      </c>
      <c r="I131" s="28" t="s">
        <v>76</v>
      </c>
      <c r="J131" s="30">
        <v>12</v>
      </c>
      <c r="K131" s="28">
        <v>85000000</v>
      </c>
      <c r="L131" s="28">
        <v>427230516</v>
      </c>
      <c r="M131" s="28">
        <v>2</v>
      </c>
      <c r="N131" s="28">
        <v>0</v>
      </c>
    </row>
    <row r="132" spans="1:14" x14ac:dyDescent="0.3">
      <c r="A132" s="28">
        <v>84</v>
      </c>
      <c r="B132" s="28" t="s">
        <v>373</v>
      </c>
      <c r="C132" s="29">
        <v>38387</v>
      </c>
      <c r="D132" s="28">
        <v>125</v>
      </c>
      <c r="E132" s="28" t="s">
        <v>308</v>
      </c>
      <c r="F132" s="28" t="s">
        <v>309</v>
      </c>
      <c r="G132" s="28" t="s">
        <v>310</v>
      </c>
      <c r="H132" s="28" t="s">
        <v>177</v>
      </c>
      <c r="I132" s="28" t="s">
        <v>76</v>
      </c>
      <c r="J132" s="30" t="s">
        <v>183</v>
      </c>
      <c r="K132" s="28">
        <v>110000000</v>
      </c>
      <c r="L132" s="28">
        <v>362744280</v>
      </c>
      <c r="M132" s="28">
        <v>0</v>
      </c>
      <c r="N132" s="28">
        <v>0</v>
      </c>
    </row>
    <row r="133" spans="1:14" x14ac:dyDescent="0.3">
      <c r="A133" s="28">
        <v>85</v>
      </c>
      <c r="B133" s="28" t="s">
        <v>374</v>
      </c>
      <c r="C133" s="29">
        <v>38989</v>
      </c>
      <c r="D133" s="28">
        <v>107</v>
      </c>
      <c r="E133" s="28" t="s">
        <v>196</v>
      </c>
      <c r="F133" s="28" t="s">
        <v>315</v>
      </c>
      <c r="G133" s="28" t="s">
        <v>350</v>
      </c>
      <c r="H133" s="28" t="s">
        <v>177</v>
      </c>
      <c r="I133" s="28" t="s">
        <v>76</v>
      </c>
      <c r="J133" s="30" t="s">
        <v>183</v>
      </c>
      <c r="K133" s="28">
        <v>82500000</v>
      </c>
      <c r="L133" s="28">
        <v>237681299</v>
      </c>
      <c r="M133" s="28">
        <v>1</v>
      </c>
      <c r="N133" s="28">
        <v>0</v>
      </c>
    </row>
    <row r="134" spans="1:14" x14ac:dyDescent="0.3">
      <c r="A134" s="28">
        <v>86</v>
      </c>
      <c r="B134" s="28" t="s">
        <v>375</v>
      </c>
      <c r="C134" s="29">
        <v>37764</v>
      </c>
      <c r="D134" s="28">
        <v>101</v>
      </c>
      <c r="E134" s="28" t="s">
        <v>196</v>
      </c>
      <c r="F134" s="28" t="s">
        <v>197</v>
      </c>
      <c r="G134" s="28" t="s">
        <v>198</v>
      </c>
      <c r="H134" s="28" t="s">
        <v>177</v>
      </c>
      <c r="I134" s="28" t="s">
        <v>76</v>
      </c>
      <c r="J134" s="30" t="s">
        <v>183</v>
      </c>
      <c r="K134" s="28">
        <v>81000000</v>
      </c>
      <c r="L134" s="28">
        <v>484592874</v>
      </c>
      <c r="M134" s="28">
        <v>0</v>
      </c>
      <c r="N134" s="28">
        <v>0</v>
      </c>
    </row>
    <row r="135" spans="1:14" x14ac:dyDescent="0.3">
      <c r="A135" s="28">
        <v>87</v>
      </c>
      <c r="B135" s="28" t="s">
        <v>376</v>
      </c>
      <c r="C135" s="29">
        <v>35207</v>
      </c>
      <c r="D135" s="28">
        <v>110</v>
      </c>
      <c r="E135" s="28" t="s">
        <v>242</v>
      </c>
      <c r="F135" s="28" t="s">
        <v>377</v>
      </c>
      <c r="G135" s="28" t="s">
        <v>291</v>
      </c>
      <c r="H135" s="28" t="s">
        <v>177</v>
      </c>
      <c r="I135" s="28" t="s">
        <v>76</v>
      </c>
      <c r="J135" s="30" t="s">
        <v>178</v>
      </c>
      <c r="K135" s="28">
        <v>80000000</v>
      </c>
      <c r="L135" s="28">
        <v>457696359</v>
      </c>
      <c r="M135" s="28">
        <v>0</v>
      </c>
      <c r="N135" s="28">
        <v>0</v>
      </c>
    </row>
    <row r="136" spans="1:14" x14ac:dyDescent="0.3">
      <c r="A136" s="28">
        <v>88</v>
      </c>
      <c r="B136" s="28" t="s">
        <v>378</v>
      </c>
      <c r="C136" s="29">
        <v>35923</v>
      </c>
      <c r="D136" s="28">
        <v>121</v>
      </c>
      <c r="E136" s="28" t="s">
        <v>207</v>
      </c>
      <c r="F136" s="28" t="s">
        <v>379</v>
      </c>
      <c r="G136" s="28" t="s">
        <v>220</v>
      </c>
      <c r="H136" s="28" t="s">
        <v>177</v>
      </c>
      <c r="I136" s="28" t="s">
        <v>76</v>
      </c>
      <c r="J136" s="30">
        <v>12</v>
      </c>
      <c r="K136" s="28">
        <v>80000000</v>
      </c>
      <c r="L136" s="28">
        <v>349464664</v>
      </c>
      <c r="M136" s="28">
        <v>0</v>
      </c>
      <c r="N136" s="28">
        <v>0</v>
      </c>
    </row>
    <row r="137" spans="1:14" x14ac:dyDescent="0.3">
      <c r="A137" s="28">
        <v>89</v>
      </c>
      <c r="B137" s="28" t="s">
        <v>380</v>
      </c>
      <c r="C137" s="29">
        <v>37449</v>
      </c>
      <c r="D137" s="28">
        <v>117</v>
      </c>
      <c r="E137" s="28" t="s">
        <v>308</v>
      </c>
      <c r="F137" s="28" t="s">
        <v>381</v>
      </c>
      <c r="G137" s="28" t="s">
        <v>382</v>
      </c>
      <c r="H137" s="28" t="s">
        <v>177</v>
      </c>
      <c r="I137" s="28" t="s">
        <v>76</v>
      </c>
      <c r="J137" s="30">
        <v>15</v>
      </c>
      <c r="K137" s="28">
        <v>80000000</v>
      </c>
      <c r="L137" s="28">
        <v>181000000</v>
      </c>
      <c r="M137" s="28">
        <v>6</v>
      </c>
      <c r="N137" s="28">
        <v>1</v>
      </c>
    </row>
    <row r="138" spans="1:14" x14ac:dyDescent="0.3">
      <c r="A138" s="28">
        <v>90</v>
      </c>
      <c r="B138" s="28" t="s">
        <v>383</v>
      </c>
      <c r="C138" s="29">
        <v>37246</v>
      </c>
      <c r="D138" s="28">
        <v>135</v>
      </c>
      <c r="E138" s="28" t="s">
        <v>348</v>
      </c>
      <c r="F138" s="28" t="s">
        <v>276</v>
      </c>
      <c r="G138" s="28" t="s">
        <v>277</v>
      </c>
      <c r="H138" s="28" t="s">
        <v>177</v>
      </c>
      <c r="I138" s="28" t="s">
        <v>76</v>
      </c>
      <c r="J138" s="30">
        <v>12</v>
      </c>
      <c r="K138" s="28">
        <v>58000000</v>
      </c>
      <c r="L138" s="28">
        <v>313542341</v>
      </c>
      <c r="M138" s="28">
        <v>8</v>
      </c>
      <c r="N138" s="28">
        <v>4</v>
      </c>
    </row>
    <row r="139" spans="1:14" x14ac:dyDescent="0.3">
      <c r="A139" s="28">
        <v>91</v>
      </c>
      <c r="B139" s="28" t="s">
        <v>384</v>
      </c>
      <c r="C139" s="29">
        <v>38982</v>
      </c>
      <c r="D139" s="28">
        <v>109</v>
      </c>
      <c r="E139" s="28" t="s">
        <v>207</v>
      </c>
      <c r="F139" s="28" t="s">
        <v>271</v>
      </c>
      <c r="G139" s="28" t="s">
        <v>385</v>
      </c>
      <c r="H139" s="28" t="s">
        <v>177</v>
      </c>
      <c r="I139" s="28" t="s">
        <v>76</v>
      </c>
      <c r="J139" s="30">
        <v>15</v>
      </c>
      <c r="K139" s="28">
        <v>76000000</v>
      </c>
      <c r="L139" s="28">
        <v>69900000</v>
      </c>
      <c r="M139" s="28">
        <v>3</v>
      </c>
      <c r="N139" s="28">
        <v>0</v>
      </c>
    </row>
    <row r="140" spans="1:14" x14ac:dyDescent="0.3">
      <c r="A140" s="28">
        <v>92</v>
      </c>
      <c r="B140" s="28" t="s">
        <v>386</v>
      </c>
      <c r="C140" s="29">
        <v>38709</v>
      </c>
      <c r="D140" s="28">
        <v>163</v>
      </c>
      <c r="E140" s="28" t="s">
        <v>348</v>
      </c>
      <c r="F140" s="28" t="s">
        <v>175</v>
      </c>
      <c r="G140" s="28" t="s">
        <v>176</v>
      </c>
      <c r="H140" s="28" t="s">
        <v>177</v>
      </c>
      <c r="I140" s="28" t="s">
        <v>76</v>
      </c>
      <c r="J140" s="30">
        <v>15</v>
      </c>
      <c r="K140" s="28">
        <v>77000000</v>
      </c>
      <c r="L140" s="28">
        <v>130358911</v>
      </c>
      <c r="M140" s="28">
        <v>5</v>
      </c>
      <c r="N140" s="28">
        <v>0</v>
      </c>
    </row>
    <row r="141" spans="1:14" x14ac:dyDescent="0.3">
      <c r="A141" s="28">
        <v>93</v>
      </c>
      <c r="B141" s="28" t="s">
        <v>387</v>
      </c>
      <c r="C141" s="29">
        <v>35248</v>
      </c>
      <c r="D141" s="28">
        <v>145</v>
      </c>
      <c r="E141" s="28" t="s">
        <v>207</v>
      </c>
      <c r="F141" s="28" t="s">
        <v>281</v>
      </c>
      <c r="G141" s="28" t="s">
        <v>282</v>
      </c>
      <c r="H141" s="28" t="s">
        <v>177</v>
      </c>
      <c r="I141" s="28" t="s">
        <v>76</v>
      </c>
      <c r="J141" s="30">
        <v>12</v>
      </c>
      <c r="K141" s="28">
        <v>75000000</v>
      </c>
      <c r="L141" s="28">
        <v>817400891</v>
      </c>
      <c r="M141" s="28">
        <v>2</v>
      </c>
      <c r="N141" s="28">
        <v>1</v>
      </c>
    </row>
    <row r="142" spans="1:14" x14ac:dyDescent="0.3">
      <c r="A142" s="28">
        <v>94</v>
      </c>
      <c r="B142" s="28" t="s">
        <v>388</v>
      </c>
      <c r="C142" s="29">
        <v>36756</v>
      </c>
      <c r="D142" s="28">
        <v>104</v>
      </c>
      <c r="E142" s="28" t="s">
        <v>180</v>
      </c>
      <c r="F142" s="28" t="s">
        <v>189</v>
      </c>
      <c r="G142" s="28" t="s">
        <v>194</v>
      </c>
      <c r="H142" s="28" t="s">
        <v>177</v>
      </c>
      <c r="I142" s="28" t="s">
        <v>76</v>
      </c>
      <c r="J142" s="30">
        <v>12</v>
      </c>
      <c r="K142" s="28">
        <v>75000000</v>
      </c>
      <c r="L142" s="28">
        <v>296339527</v>
      </c>
      <c r="M142" s="28">
        <v>0</v>
      </c>
      <c r="N142" s="28">
        <v>0</v>
      </c>
    </row>
    <row r="143" spans="1:14" x14ac:dyDescent="0.3">
      <c r="A143" s="28">
        <v>95</v>
      </c>
      <c r="B143" s="28" t="s">
        <v>389</v>
      </c>
      <c r="C143" s="29">
        <v>37743</v>
      </c>
      <c r="D143" s="28">
        <v>134</v>
      </c>
      <c r="E143" s="28" t="s">
        <v>180</v>
      </c>
      <c r="F143" s="28" t="s">
        <v>189</v>
      </c>
      <c r="G143" s="28" t="s">
        <v>194</v>
      </c>
      <c r="H143" s="28" t="s">
        <v>177</v>
      </c>
      <c r="I143" s="28" t="s">
        <v>76</v>
      </c>
      <c r="J143" s="30" t="s">
        <v>183</v>
      </c>
      <c r="K143" s="28">
        <v>110000000</v>
      </c>
      <c r="L143" s="28">
        <v>407711549</v>
      </c>
      <c r="M143" s="28">
        <v>0</v>
      </c>
      <c r="N143" s="28">
        <v>0</v>
      </c>
    </row>
    <row r="144" spans="1:14" x14ac:dyDescent="0.3">
      <c r="A144" s="28">
        <v>96</v>
      </c>
      <c r="B144" s="28" t="s">
        <v>390</v>
      </c>
      <c r="C144" s="29">
        <v>35223</v>
      </c>
      <c r="D144" s="28">
        <v>136</v>
      </c>
      <c r="E144" s="28" t="s">
        <v>242</v>
      </c>
      <c r="F144" s="28" t="s">
        <v>204</v>
      </c>
      <c r="G144" s="28" t="s">
        <v>391</v>
      </c>
      <c r="H144" s="28" t="s">
        <v>177</v>
      </c>
      <c r="I144" s="28" t="s">
        <v>76</v>
      </c>
      <c r="J144" s="30">
        <v>15</v>
      </c>
      <c r="K144" s="28">
        <v>75000000</v>
      </c>
      <c r="L144" s="28">
        <v>335100000</v>
      </c>
      <c r="M144" s="28">
        <v>1</v>
      </c>
      <c r="N144" s="28">
        <v>0</v>
      </c>
    </row>
    <row r="145" spans="1:14" x14ac:dyDescent="0.3">
      <c r="A145" s="28">
        <v>97</v>
      </c>
      <c r="B145" s="28" t="s">
        <v>392</v>
      </c>
      <c r="C145" s="29">
        <v>38401</v>
      </c>
      <c r="D145" s="28">
        <v>121</v>
      </c>
      <c r="E145" s="28" t="s">
        <v>242</v>
      </c>
      <c r="F145" s="28" t="s">
        <v>227</v>
      </c>
      <c r="G145" s="28" t="s">
        <v>228</v>
      </c>
      <c r="H145" s="28" t="s">
        <v>177</v>
      </c>
      <c r="I145" s="28" t="s">
        <v>76</v>
      </c>
      <c r="J145" s="30">
        <v>15</v>
      </c>
      <c r="K145" s="28">
        <v>100000000</v>
      </c>
      <c r="L145" s="28">
        <v>230884728</v>
      </c>
      <c r="M145" s="28">
        <v>0</v>
      </c>
      <c r="N145" s="28">
        <v>0</v>
      </c>
    </row>
    <row r="146" spans="1:14" x14ac:dyDescent="0.3">
      <c r="A146" s="28">
        <v>98</v>
      </c>
      <c r="B146" s="28" t="s">
        <v>393</v>
      </c>
      <c r="C146" s="29">
        <v>36889</v>
      </c>
      <c r="D146" s="28">
        <v>106</v>
      </c>
      <c r="E146" s="28" t="s">
        <v>348</v>
      </c>
      <c r="F146" s="28" t="s">
        <v>394</v>
      </c>
      <c r="G146" s="28" t="s">
        <v>205</v>
      </c>
      <c r="H146" s="28" t="s">
        <v>177</v>
      </c>
      <c r="I146" s="28" t="s">
        <v>76</v>
      </c>
      <c r="J146" s="30">
        <v>12</v>
      </c>
      <c r="K146" s="28">
        <v>75000000</v>
      </c>
      <c r="L146" s="28">
        <v>248118121</v>
      </c>
      <c r="M146" s="28">
        <v>0</v>
      </c>
      <c r="N146" s="28">
        <v>0</v>
      </c>
    </row>
    <row r="147" spans="1:14" x14ac:dyDescent="0.3">
      <c r="A147" s="28">
        <v>99</v>
      </c>
      <c r="B147" s="28" t="s">
        <v>395</v>
      </c>
      <c r="C147" s="29">
        <v>38975</v>
      </c>
      <c r="D147" s="28">
        <v>108</v>
      </c>
      <c r="E147" s="28" t="s">
        <v>196</v>
      </c>
      <c r="F147" s="28" t="s">
        <v>396</v>
      </c>
      <c r="G147" s="28" t="s">
        <v>397</v>
      </c>
      <c r="H147" s="28" t="s">
        <v>177</v>
      </c>
      <c r="I147" s="28" t="s">
        <v>76</v>
      </c>
      <c r="J147" s="30" t="s">
        <v>183</v>
      </c>
      <c r="K147" s="28">
        <v>72500000</v>
      </c>
      <c r="L147" s="28">
        <v>162966177</v>
      </c>
      <c r="M147" s="28">
        <v>0</v>
      </c>
      <c r="N147" s="28">
        <v>0</v>
      </c>
    </row>
    <row r="148" spans="1:14" x14ac:dyDescent="0.3">
      <c r="A148" s="28">
        <v>100</v>
      </c>
      <c r="B148" s="28" t="s">
        <v>398</v>
      </c>
      <c r="C148" s="29">
        <v>39288</v>
      </c>
      <c r="D148" s="28">
        <v>87</v>
      </c>
      <c r="E148" s="28" t="s">
        <v>218</v>
      </c>
      <c r="F148" s="28" t="s">
        <v>399</v>
      </c>
      <c r="G148" s="28" t="s">
        <v>400</v>
      </c>
      <c r="H148" s="28" t="s">
        <v>177</v>
      </c>
      <c r="I148" s="28" t="s">
        <v>76</v>
      </c>
      <c r="J148" s="30" t="s">
        <v>178</v>
      </c>
      <c r="K148" s="28">
        <v>72000000</v>
      </c>
      <c r="L148" s="28">
        <v>527000000</v>
      </c>
      <c r="M148" s="28">
        <v>0</v>
      </c>
      <c r="N148" s="28">
        <v>0</v>
      </c>
    </row>
    <row r="149" spans="1:14" x14ac:dyDescent="0.3">
      <c r="A149" s="28">
        <v>101</v>
      </c>
      <c r="B149" s="28" t="s">
        <v>401</v>
      </c>
      <c r="C149" s="29">
        <v>34843</v>
      </c>
      <c r="D149" s="28">
        <v>177</v>
      </c>
      <c r="E149" s="28" t="s">
        <v>402</v>
      </c>
      <c r="F149" s="28" t="s">
        <v>403</v>
      </c>
      <c r="G149" s="28" t="s">
        <v>404</v>
      </c>
      <c r="H149" s="28" t="s">
        <v>177</v>
      </c>
      <c r="I149" s="28" t="s">
        <v>76</v>
      </c>
      <c r="J149" s="30">
        <v>15</v>
      </c>
      <c r="K149" s="28">
        <v>72000000</v>
      </c>
      <c r="L149" s="28">
        <v>210409945</v>
      </c>
      <c r="M149" s="28">
        <v>10</v>
      </c>
      <c r="N149" s="28">
        <v>5</v>
      </c>
    </row>
    <row r="150" spans="1:14" x14ac:dyDescent="0.3">
      <c r="A150" s="28">
        <v>102</v>
      </c>
      <c r="B150" s="28" t="s">
        <v>405</v>
      </c>
      <c r="C150" s="29">
        <v>38730</v>
      </c>
      <c r="D150" s="28">
        <v>125</v>
      </c>
      <c r="E150" s="28" t="s">
        <v>203</v>
      </c>
      <c r="F150" s="28" t="s">
        <v>381</v>
      </c>
      <c r="G150" s="28" t="s">
        <v>261</v>
      </c>
      <c r="H150" s="28" t="s">
        <v>177</v>
      </c>
      <c r="I150" s="28" t="s">
        <v>76</v>
      </c>
      <c r="J150" s="30">
        <v>15</v>
      </c>
      <c r="K150" s="28">
        <v>72000000</v>
      </c>
      <c r="L150" s="28">
        <v>96889998</v>
      </c>
      <c r="M150" s="28">
        <v>0</v>
      </c>
      <c r="N150" s="28">
        <v>0</v>
      </c>
    </row>
    <row r="151" spans="1:14" x14ac:dyDescent="0.3">
      <c r="A151" s="28">
        <v>103</v>
      </c>
      <c r="B151" s="28" t="s">
        <v>406</v>
      </c>
      <c r="C151" s="29">
        <v>38219</v>
      </c>
      <c r="D151" s="28">
        <v>108</v>
      </c>
      <c r="E151" s="28" t="s">
        <v>242</v>
      </c>
      <c r="F151" s="28" t="s">
        <v>394</v>
      </c>
      <c r="G151" s="28" t="s">
        <v>205</v>
      </c>
      <c r="H151" s="28" t="s">
        <v>177</v>
      </c>
      <c r="I151" s="28" t="s">
        <v>76</v>
      </c>
      <c r="J151" s="30" t="s">
        <v>183</v>
      </c>
      <c r="K151" s="28">
        <v>60000000</v>
      </c>
      <c r="L151" s="28">
        <v>256697520</v>
      </c>
      <c r="M151" s="28">
        <v>1</v>
      </c>
      <c r="N151" s="28">
        <v>0</v>
      </c>
    </row>
    <row r="152" spans="1:14" x14ac:dyDescent="0.3">
      <c r="A152" s="28">
        <v>104</v>
      </c>
      <c r="B152" s="28" t="s">
        <v>407</v>
      </c>
      <c r="C152" s="29">
        <v>39220</v>
      </c>
      <c r="D152" s="28">
        <v>93</v>
      </c>
      <c r="E152" s="28" t="s">
        <v>218</v>
      </c>
      <c r="F152" s="28" t="s">
        <v>408</v>
      </c>
      <c r="G152" s="28" t="s">
        <v>220</v>
      </c>
      <c r="H152" s="28" t="s">
        <v>177</v>
      </c>
      <c r="I152" s="28" t="s">
        <v>76</v>
      </c>
      <c r="J152" s="30" t="s">
        <v>221</v>
      </c>
      <c r="K152" s="28">
        <v>160000000</v>
      </c>
      <c r="L152" s="28">
        <v>799000000</v>
      </c>
      <c r="M152" s="28">
        <v>0</v>
      </c>
      <c r="N152" s="28">
        <v>0</v>
      </c>
    </row>
    <row r="153" spans="1:14" x14ac:dyDescent="0.3">
      <c r="A153" s="28">
        <v>105</v>
      </c>
      <c r="B153" s="28" t="s">
        <v>409</v>
      </c>
      <c r="C153" s="29">
        <v>38126</v>
      </c>
      <c r="D153" s="28">
        <v>93</v>
      </c>
      <c r="E153" s="28" t="s">
        <v>218</v>
      </c>
      <c r="F153" s="28" t="s">
        <v>410</v>
      </c>
      <c r="G153" s="28" t="s">
        <v>220</v>
      </c>
      <c r="H153" s="28" t="s">
        <v>177</v>
      </c>
      <c r="I153" s="28" t="s">
        <v>76</v>
      </c>
      <c r="J153" s="30" t="s">
        <v>221</v>
      </c>
      <c r="K153" s="28">
        <v>150000000</v>
      </c>
      <c r="L153" s="28">
        <v>919838758</v>
      </c>
      <c r="M153" s="28">
        <v>2</v>
      </c>
      <c r="N153" s="28">
        <v>0</v>
      </c>
    </row>
    <row r="154" spans="1:14" x14ac:dyDescent="0.3">
      <c r="A154" s="28">
        <v>106</v>
      </c>
      <c r="B154" s="28" t="s">
        <v>411</v>
      </c>
      <c r="C154" s="29">
        <v>32729</v>
      </c>
      <c r="D154" s="28">
        <v>140</v>
      </c>
      <c r="E154" s="28" t="s">
        <v>207</v>
      </c>
      <c r="F154" s="28" t="s">
        <v>193</v>
      </c>
      <c r="G154" s="28" t="s">
        <v>346</v>
      </c>
      <c r="H154" s="28" t="s">
        <v>177</v>
      </c>
      <c r="I154" s="28" t="s">
        <v>76</v>
      </c>
      <c r="J154" s="30">
        <v>15</v>
      </c>
      <c r="K154" s="28">
        <v>70000000</v>
      </c>
      <c r="L154" s="28">
        <v>90000098</v>
      </c>
      <c r="M154" s="28">
        <v>4</v>
      </c>
      <c r="N154" s="28">
        <v>1</v>
      </c>
    </row>
    <row r="155" spans="1:14" x14ac:dyDescent="0.3">
      <c r="A155" s="28">
        <v>107</v>
      </c>
      <c r="B155" s="28" t="s">
        <v>412</v>
      </c>
      <c r="C155" s="29">
        <v>36140</v>
      </c>
      <c r="D155" s="28">
        <v>103</v>
      </c>
      <c r="E155" s="28" t="s">
        <v>207</v>
      </c>
      <c r="F155" s="28" t="s">
        <v>413</v>
      </c>
      <c r="G155" s="28" t="s">
        <v>414</v>
      </c>
      <c r="H155" s="28" t="s">
        <v>177</v>
      </c>
      <c r="I155" s="28" t="s">
        <v>76</v>
      </c>
      <c r="J155" s="30" t="s">
        <v>178</v>
      </c>
      <c r="K155" s="28">
        <v>58000000</v>
      </c>
      <c r="L155" s="28">
        <v>112587658</v>
      </c>
      <c r="M155" s="28">
        <v>0</v>
      </c>
      <c r="N155" s="28">
        <v>0</v>
      </c>
    </row>
    <row r="156" spans="1:14" x14ac:dyDescent="0.3">
      <c r="A156" s="28">
        <v>108</v>
      </c>
      <c r="B156" s="28" t="s">
        <v>415</v>
      </c>
      <c r="C156" s="29">
        <v>32316</v>
      </c>
      <c r="D156" s="28">
        <v>103</v>
      </c>
      <c r="E156" s="28" t="s">
        <v>196</v>
      </c>
      <c r="F156" s="28" t="s">
        <v>215</v>
      </c>
      <c r="G156" s="28" t="s">
        <v>205</v>
      </c>
      <c r="H156" s="28" t="s">
        <v>177</v>
      </c>
      <c r="I156" s="28" t="s">
        <v>76</v>
      </c>
      <c r="J156" s="30" t="s">
        <v>178</v>
      </c>
      <c r="K156" s="28">
        <v>70000000</v>
      </c>
      <c r="L156" s="28">
        <v>329800000</v>
      </c>
      <c r="M156" s="28">
        <v>6</v>
      </c>
      <c r="N156" s="28">
        <v>4</v>
      </c>
    </row>
    <row r="157" spans="1:14" x14ac:dyDescent="0.3">
      <c r="A157" s="28">
        <v>109</v>
      </c>
      <c r="B157" s="28" t="s">
        <v>416</v>
      </c>
      <c r="C157" s="29">
        <v>36483</v>
      </c>
      <c r="D157" s="28">
        <v>105</v>
      </c>
      <c r="E157" s="28" t="s">
        <v>226</v>
      </c>
      <c r="F157" s="28" t="s">
        <v>239</v>
      </c>
      <c r="G157" s="28" t="s">
        <v>417</v>
      </c>
      <c r="H157" s="28" t="s">
        <v>177</v>
      </c>
      <c r="I157" s="28" t="s">
        <v>76</v>
      </c>
      <c r="J157" s="30">
        <v>15</v>
      </c>
      <c r="K157" s="28">
        <v>100000000</v>
      </c>
      <c r="L157" s="28">
        <v>206071502</v>
      </c>
      <c r="M157" s="28">
        <v>3</v>
      </c>
      <c r="N157" s="28">
        <v>1</v>
      </c>
    </row>
    <row r="158" spans="1:14" x14ac:dyDescent="0.3">
      <c r="A158" s="28">
        <v>110</v>
      </c>
      <c r="B158" s="28" t="s">
        <v>418</v>
      </c>
      <c r="C158" s="29">
        <v>37477</v>
      </c>
      <c r="D158" s="28">
        <v>124</v>
      </c>
      <c r="E158" s="28" t="s">
        <v>180</v>
      </c>
      <c r="F158" s="28" t="s">
        <v>254</v>
      </c>
      <c r="G158" s="28" t="s">
        <v>350</v>
      </c>
      <c r="H158" s="28" t="s">
        <v>177</v>
      </c>
      <c r="I158" s="28" t="s">
        <v>76</v>
      </c>
      <c r="J158" s="30">
        <v>15</v>
      </c>
      <c r="K158" s="28">
        <v>70000000</v>
      </c>
      <c r="L158" s="28">
        <v>277448382</v>
      </c>
      <c r="M158" s="28">
        <v>0</v>
      </c>
      <c r="N158" s="28">
        <v>0</v>
      </c>
    </row>
    <row r="159" spans="1:14" x14ac:dyDescent="0.3">
      <c r="A159" s="28">
        <v>111</v>
      </c>
      <c r="B159" s="28" t="s">
        <v>419</v>
      </c>
      <c r="C159" s="29">
        <v>33058</v>
      </c>
      <c r="D159" s="28">
        <v>124</v>
      </c>
      <c r="E159" s="28" t="s">
        <v>180</v>
      </c>
      <c r="F159" s="28" t="s">
        <v>420</v>
      </c>
      <c r="G159" s="28" t="s">
        <v>247</v>
      </c>
      <c r="H159" s="28" t="s">
        <v>177</v>
      </c>
      <c r="I159" s="28" t="s">
        <v>76</v>
      </c>
      <c r="J159" s="30">
        <v>15</v>
      </c>
      <c r="K159" s="28">
        <v>70000000</v>
      </c>
      <c r="L159" s="28">
        <v>240031094</v>
      </c>
      <c r="M159" s="28">
        <v>0</v>
      </c>
      <c r="N159" s="28">
        <v>0</v>
      </c>
    </row>
    <row r="160" spans="1:14" x14ac:dyDescent="0.3">
      <c r="A160" s="28">
        <v>112</v>
      </c>
      <c r="B160" s="28" t="s">
        <v>421</v>
      </c>
      <c r="C160" s="29">
        <v>35398</v>
      </c>
      <c r="D160" s="28">
        <v>120</v>
      </c>
      <c r="E160" s="28" t="s">
        <v>180</v>
      </c>
      <c r="F160" s="28" t="s">
        <v>420</v>
      </c>
      <c r="G160" s="28" t="s">
        <v>361</v>
      </c>
      <c r="H160" s="28" t="s">
        <v>177</v>
      </c>
      <c r="I160" s="28" t="s">
        <v>76</v>
      </c>
      <c r="J160" s="30">
        <v>18</v>
      </c>
      <c r="K160" s="28">
        <v>65000000</v>
      </c>
      <c r="L160" s="28">
        <v>89456761</v>
      </c>
      <c r="M160" s="28">
        <v>0</v>
      </c>
      <c r="N160" s="28">
        <v>0</v>
      </c>
    </row>
    <row r="161" spans="1:14" x14ac:dyDescent="0.3">
      <c r="A161" s="28">
        <v>113</v>
      </c>
      <c r="B161" s="28" t="s">
        <v>422</v>
      </c>
      <c r="C161" s="29">
        <v>34880</v>
      </c>
      <c r="D161" s="28">
        <v>140</v>
      </c>
      <c r="E161" s="28" t="s">
        <v>402</v>
      </c>
      <c r="F161" s="28" t="s">
        <v>276</v>
      </c>
      <c r="G161" s="28" t="s">
        <v>277</v>
      </c>
      <c r="H161" s="28" t="s">
        <v>177</v>
      </c>
      <c r="I161" s="28" t="s">
        <v>76</v>
      </c>
      <c r="J161" s="30" t="s">
        <v>178</v>
      </c>
      <c r="K161" s="28">
        <v>52000000</v>
      </c>
      <c r="L161" s="28">
        <v>355237933</v>
      </c>
      <c r="M161" s="28">
        <v>9</v>
      </c>
      <c r="N161" s="28">
        <v>2</v>
      </c>
    </row>
    <row r="162" spans="1:14" x14ac:dyDescent="0.3">
      <c r="A162" s="28">
        <v>114</v>
      </c>
      <c r="B162" s="28" t="s">
        <v>423</v>
      </c>
      <c r="C162" s="29">
        <v>36000</v>
      </c>
      <c r="D162" s="28">
        <v>170</v>
      </c>
      <c r="E162" s="28" t="s">
        <v>203</v>
      </c>
      <c r="F162" s="28" t="s">
        <v>175</v>
      </c>
      <c r="G162" s="28" t="s">
        <v>176</v>
      </c>
      <c r="H162" s="28" t="s">
        <v>177</v>
      </c>
      <c r="I162" s="28" t="s">
        <v>76</v>
      </c>
      <c r="J162" s="30">
        <v>15</v>
      </c>
      <c r="K162" s="28">
        <v>70000000</v>
      </c>
      <c r="L162" s="28">
        <v>481840909</v>
      </c>
      <c r="M162" s="28">
        <v>11</v>
      </c>
      <c r="N162" s="28">
        <v>5</v>
      </c>
    </row>
    <row r="163" spans="1:14" x14ac:dyDescent="0.3">
      <c r="A163" s="28">
        <v>115</v>
      </c>
      <c r="B163" s="28" t="s">
        <v>424</v>
      </c>
      <c r="C163" s="29">
        <v>36448</v>
      </c>
      <c r="D163" s="28">
        <v>139</v>
      </c>
      <c r="E163" s="28" t="s">
        <v>242</v>
      </c>
      <c r="F163" s="28" t="s">
        <v>425</v>
      </c>
      <c r="G163" s="28" t="s">
        <v>426</v>
      </c>
      <c r="H163" s="28" t="s">
        <v>177</v>
      </c>
      <c r="I163" s="28" t="s">
        <v>76</v>
      </c>
      <c r="J163" s="30">
        <v>18</v>
      </c>
      <c r="K163" s="28">
        <v>63000000</v>
      </c>
      <c r="L163" s="28">
        <v>100900000</v>
      </c>
      <c r="M163" s="28">
        <v>1</v>
      </c>
      <c r="N163" s="28">
        <v>0</v>
      </c>
    </row>
    <row r="164" spans="1:14" x14ac:dyDescent="0.3">
      <c r="A164" s="28">
        <v>116</v>
      </c>
      <c r="B164" s="28" t="s">
        <v>427</v>
      </c>
      <c r="C164" s="29">
        <v>36322</v>
      </c>
      <c r="D164" s="28">
        <v>136</v>
      </c>
      <c r="E164" s="28" t="s">
        <v>207</v>
      </c>
      <c r="F164" s="28" t="s">
        <v>273</v>
      </c>
      <c r="G164" s="28" t="s">
        <v>228</v>
      </c>
      <c r="H164" s="28" t="s">
        <v>177</v>
      </c>
      <c r="I164" s="28" t="s">
        <v>76</v>
      </c>
      <c r="J164" s="30">
        <v>15</v>
      </c>
      <c r="K164" s="28">
        <v>65000000</v>
      </c>
      <c r="L164" s="28">
        <v>463500000</v>
      </c>
      <c r="M164" s="28">
        <v>4</v>
      </c>
      <c r="N164" s="28">
        <v>4</v>
      </c>
    </row>
    <row r="165" spans="1:14" x14ac:dyDescent="0.3">
      <c r="A165" s="28">
        <v>117</v>
      </c>
      <c r="B165" s="28" t="s">
        <v>428</v>
      </c>
      <c r="C165" s="29">
        <v>33025</v>
      </c>
      <c r="D165" s="28">
        <v>113</v>
      </c>
      <c r="E165" s="28" t="s">
        <v>207</v>
      </c>
      <c r="F165" s="28" t="s">
        <v>429</v>
      </c>
      <c r="G165" s="28" t="s">
        <v>337</v>
      </c>
      <c r="H165" s="28" t="s">
        <v>177</v>
      </c>
      <c r="I165" s="28" t="s">
        <v>76</v>
      </c>
      <c r="J165" s="30">
        <v>18</v>
      </c>
      <c r="K165" s="28">
        <v>60000000</v>
      </c>
      <c r="L165" s="28">
        <v>261300000</v>
      </c>
      <c r="M165" s="28">
        <v>2</v>
      </c>
      <c r="N165" s="28">
        <v>1</v>
      </c>
    </row>
    <row r="166" spans="1:14" x14ac:dyDescent="0.3">
      <c r="A166" s="28">
        <v>118</v>
      </c>
      <c r="B166" s="28" t="s">
        <v>430</v>
      </c>
      <c r="C166" s="29">
        <v>34145</v>
      </c>
      <c r="D166" s="28">
        <v>113</v>
      </c>
      <c r="E166" s="28" t="s">
        <v>180</v>
      </c>
      <c r="F166" s="28" t="s">
        <v>420</v>
      </c>
      <c r="G166" s="28" t="s">
        <v>337</v>
      </c>
      <c r="H166" s="28" t="s">
        <v>177</v>
      </c>
      <c r="I166" s="28" t="s">
        <v>76</v>
      </c>
      <c r="J166" s="30">
        <v>15</v>
      </c>
      <c r="K166" s="28">
        <v>65000000</v>
      </c>
      <c r="L166" s="28">
        <v>255325036</v>
      </c>
      <c r="M166" s="28">
        <v>3</v>
      </c>
      <c r="N166" s="28">
        <v>0</v>
      </c>
    </row>
    <row r="167" spans="1:14" x14ac:dyDescent="0.3">
      <c r="A167" s="28">
        <v>119</v>
      </c>
      <c r="B167" s="28" t="s">
        <v>431</v>
      </c>
      <c r="C167" s="29">
        <v>34549</v>
      </c>
      <c r="D167" s="28">
        <v>141</v>
      </c>
      <c r="E167" s="28" t="s">
        <v>242</v>
      </c>
      <c r="F167" s="28" t="s">
        <v>432</v>
      </c>
      <c r="G167" s="28" t="s">
        <v>414</v>
      </c>
      <c r="H167" s="28" t="s">
        <v>177</v>
      </c>
      <c r="I167" s="28" t="s">
        <v>76</v>
      </c>
      <c r="J167" s="30">
        <v>12</v>
      </c>
      <c r="K167" s="28">
        <v>62000000</v>
      </c>
      <c r="L167" s="28">
        <v>215887717</v>
      </c>
      <c r="M167" s="28">
        <v>2</v>
      </c>
      <c r="N167" s="28">
        <v>0</v>
      </c>
    </row>
    <row r="168" spans="1:14" x14ac:dyDescent="0.3">
      <c r="A168" s="28">
        <v>120</v>
      </c>
      <c r="B168" s="28" t="s">
        <v>433</v>
      </c>
      <c r="C168" s="29">
        <v>35027</v>
      </c>
      <c r="D168" s="28">
        <v>130</v>
      </c>
      <c r="E168" s="28" t="s">
        <v>242</v>
      </c>
      <c r="F168" s="28" t="s">
        <v>334</v>
      </c>
      <c r="G168" s="28" t="s">
        <v>244</v>
      </c>
      <c r="H168" s="28" t="s">
        <v>213</v>
      </c>
      <c r="I168" s="28" t="s">
        <v>76</v>
      </c>
      <c r="J168" s="30">
        <v>12</v>
      </c>
      <c r="K168" s="28">
        <v>58000000</v>
      </c>
      <c r="L168" s="28">
        <v>352194034</v>
      </c>
      <c r="M168" s="28">
        <v>0</v>
      </c>
      <c r="N168" s="28">
        <v>0</v>
      </c>
    </row>
    <row r="169" spans="1:14" x14ac:dyDescent="0.3">
      <c r="A169" s="28">
        <v>121</v>
      </c>
      <c r="B169" s="28" t="s">
        <v>434</v>
      </c>
      <c r="C169" s="29">
        <v>38975</v>
      </c>
      <c r="D169" s="28">
        <v>122</v>
      </c>
      <c r="E169" s="28" t="s">
        <v>308</v>
      </c>
      <c r="F169" s="28" t="s">
        <v>377</v>
      </c>
      <c r="G169" s="28" t="s">
        <v>435</v>
      </c>
      <c r="H169" s="28" t="s">
        <v>177</v>
      </c>
      <c r="I169" s="28" t="s">
        <v>76</v>
      </c>
      <c r="J169" s="30">
        <v>15</v>
      </c>
      <c r="K169" s="28">
        <v>50000000</v>
      </c>
      <c r="L169" s="28">
        <v>49332692</v>
      </c>
      <c r="M169" s="28">
        <v>1</v>
      </c>
      <c r="N169" s="28">
        <v>0</v>
      </c>
    </row>
    <row r="170" spans="1:14" x14ac:dyDescent="0.3">
      <c r="A170" s="28">
        <v>122</v>
      </c>
      <c r="B170" s="28" t="s">
        <v>436</v>
      </c>
      <c r="C170" s="29">
        <v>35951</v>
      </c>
      <c r="D170" s="28">
        <v>103</v>
      </c>
      <c r="E170" s="28" t="s">
        <v>348</v>
      </c>
      <c r="F170" s="28" t="s">
        <v>265</v>
      </c>
      <c r="G170" s="28" t="s">
        <v>437</v>
      </c>
      <c r="H170" s="28" t="s">
        <v>177</v>
      </c>
      <c r="I170" s="28" t="s">
        <v>76</v>
      </c>
      <c r="J170" s="30" t="s">
        <v>178</v>
      </c>
      <c r="K170" s="28">
        <v>60000000</v>
      </c>
      <c r="L170" s="28">
        <v>264118201</v>
      </c>
      <c r="M170" s="28">
        <v>3</v>
      </c>
      <c r="N170" s="28">
        <v>0</v>
      </c>
    </row>
    <row r="171" spans="1:14" x14ac:dyDescent="0.3">
      <c r="A171" s="28">
        <v>123</v>
      </c>
      <c r="B171" s="28" t="s">
        <v>438</v>
      </c>
      <c r="C171" s="29">
        <v>35657</v>
      </c>
      <c r="D171" s="28">
        <v>96</v>
      </c>
      <c r="E171" s="28" t="s">
        <v>207</v>
      </c>
      <c r="F171" s="28" t="s">
        <v>439</v>
      </c>
      <c r="G171" s="28" t="s">
        <v>414</v>
      </c>
      <c r="H171" s="28" t="s">
        <v>177</v>
      </c>
      <c r="I171" s="28" t="s">
        <v>76</v>
      </c>
      <c r="J171" s="30">
        <v>18</v>
      </c>
      <c r="K171" s="28">
        <v>60000000</v>
      </c>
      <c r="L171" s="28">
        <v>47073851</v>
      </c>
      <c r="M171" s="28">
        <v>0</v>
      </c>
      <c r="N171" s="28">
        <v>0</v>
      </c>
    </row>
    <row r="172" spans="1:14" x14ac:dyDescent="0.3">
      <c r="A172" s="28">
        <v>124</v>
      </c>
      <c r="B172" s="28" t="s">
        <v>440</v>
      </c>
      <c r="C172" s="29">
        <v>37421</v>
      </c>
      <c r="D172" s="28">
        <v>118</v>
      </c>
      <c r="E172" s="28" t="s">
        <v>242</v>
      </c>
      <c r="F172" s="28" t="s">
        <v>321</v>
      </c>
      <c r="G172" s="28" t="s">
        <v>269</v>
      </c>
      <c r="H172" s="28" t="s">
        <v>177</v>
      </c>
      <c r="I172" s="28" t="s">
        <v>76</v>
      </c>
      <c r="J172" s="30" t="s">
        <v>183</v>
      </c>
      <c r="K172" s="28">
        <v>60000000</v>
      </c>
      <c r="L172" s="28">
        <v>214034224</v>
      </c>
      <c r="M172" s="28">
        <v>0</v>
      </c>
      <c r="N172" s="28">
        <v>0</v>
      </c>
    </row>
    <row r="173" spans="1:14" x14ac:dyDescent="0.3">
      <c r="A173" s="28">
        <v>125</v>
      </c>
      <c r="B173" s="28" t="s">
        <v>441</v>
      </c>
      <c r="C173" s="29">
        <v>38079</v>
      </c>
      <c r="D173" s="28">
        <v>122</v>
      </c>
      <c r="E173" s="28" t="s">
        <v>180</v>
      </c>
      <c r="F173" s="28" t="s">
        <v>442</v>
      </c>
      <c r="G173" s="28" t="s">
        <v>350</v>
      </c>
      <c r="H173" s="28" t="s">
        <v>177</v>
      </c>
      <c r="I173" s="28" t="s">
        <v>76</v>
      </c>
      <c r="J173" s="30" t="s">
        <v>183</v>
      </c>
      <c r="K173" s="28">
        <v>66000000</v>
      </c>
      <c r="L173" s="28">
        <v>99318987</v>
      </c>
      <c r="M173" s="28">
        <v>0</v>
      </c>
      <c r="N173" s="28">
        <v>0</v>
      </c>
    </row>
    <row r="174" spans="1:14" x14ac:dyDescent="0.3">
      <c r="A174" s="28">
        <v>126</v>
      </c>
      <c r="B174" s="28" t="s">
        <v>443</v>
      </c>
      <c r="C174" s="29">
        <v>38065</v>
      </c>
      <c r="D174" s="28">
        <v>101</v>
      </c>
      <c r="E174" s="28" t="s">
        <v>196</v>
      </c>
      <c r="F174" s="28" t="s">
        <v>444</v>
      </c>
      <c r="G174" s="28" t="s">
        <v>445</v>
      </c>
      <c r="H174" s="28" t="s">
        <v>177</v>
      </c>
      <c r="I174" s="28" t="s">
        <v>76</v>
      </c>
      <c r="J174" s="30">
        <v>15</v>
      </c>
      <c r="K174" s="28">
        <v>60000000</v>
      </c>
      <c r="L174" s="28">
        <v>170268750</v>
      </c>
      <c r="M174" s="28">
        <v>0</v>
      </c>
      <c r="N174" s="28">
        <v>0</v>
      </c>
    </row>
    <row r="175" spans="1:14" x14ac:dyDescent="0.3">
      <c r="A175" s="28">
        <v>127</v>
      </c>
      <c r="B175" s="28" t="s">
        <v>446</v>
      </c>
      <c r="C175" s="29">
        <v>37904</v>
      </c>
      <c r="D175" s="28">
        <v>100</v>
      </c>
      <c r="E175" s="28" t="s">
        <v>196</v>
      </c>
      <c r="F175" s="28" t="s">
        <v>447</v>
      </c>
      <c r="G175" s="28" t="s">
        <v>277</v>
      </c>
      <c r="H175" s="28" t="s">
        <v>177</v>
      </c>
      <c r="I175" s="28" t="s">
        <v>76</v>
      </c>
      <c r="J175" s="30" t="s">
        <v>183</v>
      </c>
      <c r="K175" s="28">
        <v>60000000</v>
      </c>
      <c r="L175" s="28">
        <v>120217409</v>
      </c>
      <c r="M175" s="28">
        <v>0</v>
      </c>
      <c r="N175" s="28">
        <v>0</v>
      </c>
    </row>
    <row r="176" spans="1:14" x14ac:dyDescent="0.3">
      <c r="A176" s="28">
        <v>128</v>
      </c>
      <c r="B176" s="28">
        <v>300</v>
      </c>
      <c r="C176" s="29">
        <v>39164</v>
      </c>
      <c r="D176" s="28">
        <v>117</v>
      </c>
      <c r="E176" s="28" t="s">
        <v>174</v>
      </c>
      <c r="F176" s="28" t="s">
        <v>448</v>
      </c>
      <c r="G176" s="28" t="s">
        <v>190</v>
      </c>
      <c r="H176" s="28" t="s">
        <v>177</v>
      </c>
      <c r="I176" s="28" t="s">
        <v>76</v>
      </c>
      <c r="J176" s="30">
        <v>15</v>
      </c>
      <c r="K176" s="28">
        <v>65000000</v>
      </c>
      <c r="L176" s="28">
        <v>456000000</v>
      </c>
      <c r="M176" s="28">
        <v>0</v>
      </c>
      <c r="N176" s="28">
        <v>0</v>
      </c>
    </row>
    <row r="177" spans="1:14" x14ac:dyDescent="0.3">
      <c r="A177" s="28">
        <v>129</v>
      </c>
      <c r="B177" s="28" t="s">
        <v>449</v>
      </c>
      <c r="C177" s="29">
        <v>37624</v>
      </c>
      <c r="D177" s="28">
        <v>116</v>
      </c>
      <c r="E177" s="28" t="s">
        <v>207</v>
      </c>
      <c r="F177" s="28" t="s">
        <v>450</v>
      </c>
      <c r="G177" s="28" t="s">
        <v>414</v>
      </c>
      <c r="H177" s="28" t="s">
        <v>177</v>
      </c>
      <c r="I177" s="28" t="s">
        <v>76</v>
      </c>
      <c r="J177" s="30" t="s">
        <v>183</v>
      </c>
      <c r="K177" s="28">
        <v>60000000</v>
      </c>
      <c r="L177" s="28">
        <v>67312826</v>
      </c>
      <c r="M177" s="28">
        <v>0</v>
      </c>
      <c r="N177" s="28">
        <v>0</v>
      </c>
    </row>
    <row r="178" spans="1:14" x14ac:dyDescent="0.3">
      <c r="A178" s="28">
        <v>130</v>
      </c>
      <c r="B178" s="28" t="s">
        <v>451</v>
      </c>
      <c r="C178" s="29">
        <v>28834</v>
      </c>
      <c r="D178" s="28">
        <v>143</v>
      </c>
      <c r="E178" s="28" t="s">
        <v>174</v>
      </c>
      <c r="F178" s="28" t="s">
        <v>246</v>
      </c>
      <c r="G178" s="28" t="s">
        <v>452</v>
      </c>
      <c r="H178" s="28" t="s">
        <v>177</v>
      </c>
      <c r="I178" s="28" t="s">
        <v>76</v>
      </c>
      <c r="J178" s="30" t="s">
        <v>178</v>
      </c>
      <c r="K178" s="28">
        <v>55000000</v>
      </c>
      <c r="L178" s="28">
        <v>300218018</v>
      </c>
      <c r="M178" s="28">
        <v>3</v>
      </c>
      <c r="N178" s="28">
        <v>0</v>
      </c>
    </row>
    <row r="179" spans="1:14" x14ac:dyDescent="0.3">
      <c r="A179" s="28">
        <v>131</v>
      </c>
      <c r="B179" s="28" t="s">
        <v>453</v>
      </c>
      <c r="C179" s="29">
        <v>34831</v>
      </c>
      <c r="D179" s="28">
        <v>116</v>
      </c>
      <c r="E179" s="28" t="s">
        <v>242</v>
      </c>
      <c r="F179" s="28" t="s">
        <v>454</v>
      </c>
      <c r="G179" s="28" t="s">
        <v>391</v>
      </c>
      <c r="H179" s="28" t="s">
        <v>177</v>
      </c>
      <c r="I179" s="28" t="s">
        <v>76</v>
      </c>
      <c r="J179" s="30">
        <v>15</v>
      </c>
      <c r="K179" s="28">
        <v>53000000</v>
      </c>
      <c r="L179" s="28">
        <v>157387195</v>
      </c>
      <c r="M179" s="28">
        <v>3</v>
      </c>
      <c r="N179" s="28">
        <v>0</v>
      </c>
    </row>
    <row r="180" spans="1:14" x14ac:dyDescent="0.3">
      <c r="A180" s="28">
        <v>132</v>
      </c>
      <c r="B180" s="28" t="s">
        <v>455</v>
      </c>
      <c r="C180" s="29">
        <v>39043</v>
      </c>
      <c r="D180" s="28">
        <v>126</v>
      </c>
      <c r="E180" s="28" t="s">
        <v>242</v>
      </c>
      <c r="F180" s="28" t="s">
        <v>454</v>
      </c>
      <c r="G180" s="28" t="s">
        <v>205</v>
      </c>
      <c r="H180" s="28" t="s">
        <v>177</v>
      </c>
      <c r="I180" s="28" t="s">
        <v>76</v>
      </c>
      <c r="J180" s="30" t="s">
        <v>183</v>
      </c>
      <c r="K180" s="28">
        <v>75000000</v>
      </c>
      <c r="L180" s="28">
        <v>180557550</v>
      </c>
      <c r="M180" s="28">
        <v>0</v>
      </c>
      <c r="N180" s="28">
        <v>0</v>
      </c>
    </row>
    <row r="181" spans="1:14" x14ac:dyDescent="0.3">
      <c r="A181" s="28">
        <v>133</v>
      </c>
      <c r="B181" s="28" t="s">
        <v>456</v>
      </c>
      <c r="C181" s="29">
        <v>38098</v>
      </c>
      <c r="D181" s="28">
        <v>146</v>
      </c>
      <c r="E181" s="28" t="s">
        <v>242</v>
      </c>
      <c r="F181" s="28" t="s">
        <v>454</v>
      </c>
      <c r="G181" s="28" t="s">
        <v>322</v>
      </c>
      <c r="H181" s="28" t="s">
        <v>177</v>
      </c>
      <c r="I181" s="28" t="s">
        <v>76</v>
      </c>
      <c r="J181" s="30">
        <v>18</v>
      </c>
      <c r="K181" s="28">
        <v>70000000</v>
      </c>
      <c r="L181" s="28">
        <v>130293714</v>
      </c>
      <c r="M181" s="28">
        <v>0</v>
      </c>
      <c r="N181" s="28">
        <v>0</v>
      </c>
    </row>
    <row r="182" spans="1:14" x14ac:dyDescent="0.3">
      <c r="A182" s="28">
        <v>134</v>
      </c>
      <c r="B182" s="28" t="s">
        <v>457</v>
      </c>
      <c r="C182" s="29">
        <v>36155</v>
      </c>
      <c r="D182" s="28">
        <v>132</v>
      </c>
      <c r="E182" s="28" t="s">
        <v>242</v>
      </c>
      <c r="F182" s="28" t="s">
        <v>454</v>
      </c>
      <c r="G182" s="28" t="s">
        <v>205</v>
      </c>
      <c r="H182" s="28" t="s">
        <v>177</v>
      </c>
      <c r="I182" s="28" t="s">
        <v>76</v>
      </c>
      <c r="J182" s="30">
        <v>15</v>
      </c>
      <c r="K182" s="28">
        <v>90000000</v>
      </c>
      <c r="L182" s="28">
        <v>250649836</v>
      </c>
      <c r="M182" s="28">
        <v>0</v>
      </c>
      <c r="N182" s="28">
        <v>0</v>
      </c>
    </row>
    <row r="183" spans="1:14" x14ac:dyDescent="0.3">
      <c r="A183" s="28">
        <v>135</v>
      </c>
      <c r="B183" s="28" t="s">
        <v>458</v>
      </c>
      <c r="C183" s="29">
        <v>37911</v>
      </c>
      <c r="D183" s="28">
        <v>111</v>
      </c>
      <c r="E183" s="28" t="s">
        <v>357</v>
      </c>
      <c r="F183" s="28" t="s">
        <v>459</v>
      </c>
      <c r="G183" s="28" t="s">
        <v>460</v>
      </c>
      <c r="H183" s="28" t="s">
        <v>177</v>
      </c>
      <c r="I183" s="28" t="s">
        <v>76</v>
      </c>
      <c r="J183" s="30">
        <v>18</v>
      </c>
      <c r="K183" s="28">
        <v>30000000</v>
      </c>
      <c r="L183" s="28">
        <v>180900000</v>
      </c>
      <c r="M183" s="28">
        <v>0</v>
      </c>
      <c r="N183" s="28">
        <v>0</v>
      </c>
    </row>
    <row r="184" spans="1:14" x14ac:dyDescent="0.3">
      <c r="A184" s="28">
        <v>136</v>
      </c>
      <c r="B184" s="28" t="s">
        <v>461</v>
      </c>
      <c r="C184" s="29">
        <v>33746</v>
      </c>
      <c r="D184" s="28">
        <v>115</v>
      </c>
      <c r="E184" s="28" t="s">
        <v>207</v>
      </c>
      <c r="F184" s="28" t="s">
        <v>425</v>
      </c>
      <c r="G184" s="28" t="s">
        <v>462</v>
      </c>
      <c r="H184" s="28" t="s">
        <v>177</v>
      </c>
      <c r="I184" s="28" t="s">
        <v>76</v>
      </c>
      <c r="J184" s="30">
        <v>18</v>
      </c>
      <c r="K184" s="28">
        <v>55000000</v>
      </c>
      <c r="L184" s="28">
        <v>159800000</v>
      </c>
      <c r="M184" s="28">
        <v>1</v>
      </c>
      <c r="N184" s="28">
        <v>0</v>
      </c>
    </row>
    <row r="185" spans="1:14" x14ac:dyDescent="0.3">
      <c r="A185" s="28">
        <v>137</v>
      </c>
      <c r="B185" s="28" t="s">
        <v>463</v>
      </c>
      <c r="C185" s="29">
        <v>36672</v>
      </c>
      <c r="D185" s="28">
        <v>110</v>
      </c>
      <c r="E185" s="28" t="s">
        <v>357</v>
      </c>
      <c r="F185" s="28" t="s">
        <v>464</v>
      </c>
      <c r="G185" s="28" t="s">
        <v>205</v>
      </c>
      <c r="H185" s="28" t="s">
        <v>177</v>
      </c>
      <c r="I185" s="28" t="s">
        <v>76</v>
      </c>
      <c r="J185" s="30">
        <v>12</v>
      </c>
      <c r="K185" s="28">
        <v>55000000</v>
      </c>
      <c r="L185" s="28">
        <v>99274467</v>
      </c>
      <c r="M185" s="28">
        <v>0</v>
      </c>
      <c r="N185" s="28">
        <v>0</v>
      </c>
    </row>
    <row r="186" spans="1:14" x14ac:dyDescent="0.3">
      <c r="A186" s="28">
        <v>138</v>
      </c>
      <c r="B186" s="28" t="s">
        <v>465</v>
      </c>
      <c r="C186" s="29">
        <v>38100</v>
      </c>
      <c r="D186" s="28">
        <v>136</v>
      </c>
      <c r="E186" s="28" t="s">
        <v>357</v>
      </c>
      <c r="F186" s="28" t="s">
        <v>459</v>
      </c>
      <c r="G186" s="28" t="s">
        <v>460</v>
      </c>
      <c r="H186" s="28" t="s">
        <v>177</v>
      </c>
      <c r="I186" s="28" t="s">
        <v>76</v>
      </c>
      <c r="J186" s="30">
        <v>18</v>
      </c>
      <c r="K186" s="28">
        <v>30000000</v>
      </c>
      <c r="L186" s="28">
        <v>152159461</v>
      </c>
      <c r="M186" s="28">
        <v>0</v>
      </c>
      <c r="N186" s="28">
        <v>0</v>
      </c>
    </row>
    <row r="187" spans="1:14" x14ac:dyDescent="0.3">
      <c r="A187" s="28">
        <v>139</v>
      </c>
      <c r="B187" s="28" t="s">
        <v>466</v>
      </c>
      <c r="C187" s="29">
        <v>37337</v>
      </c>
      <c r="D187" s="28">
        <v>116</v>
      </c>
      <c r="E187" s="28" t="s">
        <v>180</v>
      </c>
      <c r="F187" s="28" t="s">
        <v>442</v>
      </c>
      <c r="G187" s="28" t="s">
        <v>361</v>
      </c>
      <c r="H187" s="28" t="s">
        <v>177</v>
      </c>
      <c r="I187" s="28" t="s">
        <v>76</v>
      </c>
      <c r="J187" s="30">
        <v>18</v>
      </c>
      <c r="K187" s="28">
        <v>50000000</v>
      </c>
      <c r="L187" s="28">
        <v>155010032</v>
      </c>
      <c r="M187" s="28">
        <v>0</v>
      </c>
      <c r="N187" s="28">
        <v>0</v>
      </c>
    </row>
    <row r="188" spans="1:14" x14ac:dyDescent="0.3">
      <c r="A188" s="28">
        <v>140</v>
      </c>
      <c r="B188" s="28" t="s">
        <v>467</v>
      </c>
      <c r="C188" s="29">
        <v>39010</v>
      </c>
      <c r="D188" s="28">
        <v>132</v>
      </c>
      <c r="E188" s="28" t="s">
        <v>203</v>
      </c>
      <c r="F188" s="28" t="s">
        <v>468</v>
      </c>
      <c r="G188" s="28" t="s">
        <v>414</v>
      </c>
      <c r="H188" s="28" t="s">
        <v>177</v>
      </c>
      <c r="I188" s="28" t="s">
        <v>76</v>
      </c>
      <c r="J188" s="30">
        <v>15</v>
      </c>
      <c r="K188" s="28">
        <v>55000000</v>
      </c>
      <c r="L188" s="28">
        <v>65900249</v>
      </c>
      <c r="M188" s="28">
        <v>2</v>
      </c>
      <c r="N188" s="28">
        <v>0</v>
      </c>
    </row>
    <row r="189" spans="1:14" x14ac:dyDescent="0.3">
      <c r="A189" s="28">
        <v>141</v>
      </c>
      <c r="B189" s="28" t="s">
        <v>469</v>
      </c>
      <c r="C189" s="29">
        <v>35118</v>
      </c>
      <c r="D189" s="28">
        <v>178</v>
      </c>
      <c r="E189" s="28" t="s">
        <v>308</v>
      </c>
      <c r="F189" s="28" t="s">
        <v>325</v>
      </c>
      <c r="G189" s="28" t="s">
        <v>261</v>
      </c>
      <c r="H189" s="28" t="s">
        <v>177</v>
      </c>
      <c r="I189" s="28" t="s">
        <v>76</v>
      </c>
      <c r="J189" s="30">
        <v>18</v>
      </c>
      <c r="K189" s="28">
        <v>50000000</v>
      </c>
      <c r="L189" s="28">
        <v>116112375</v>
      </c>
      <c r="M189" s="28">
        <v>1</v>
      </c>
      <c r="N189" s="28">
        <v>0</v>
      </c>
    </row>
    <row r="190" spans="1:14" x14ac:dyDescent="0.3">
      <c r="A190" s="28">
        <v>142</v>
      </c>
      <c r="B190" s="28" t="s">
        <v>470</v>
      </c>
      <c r="C190" s="29">
        <v>33403</v>
      </c>
      <c r="D190" s="28">
        <v>155</v>
      </c>
      <c r="E190" s="28" t="s">
        <v>174</v>
      </c>
      <c r="F190" s="28" t="s">
        <v>200</v>
      </c>
      <c r="G190" s="28" t="s">
        <v>471</v>
      </c>
      <c r="H190" s="28" t="s">
        <v>177</v>
      </c>
      <c r="I190" s="28" t="s">
        <v>76</v>
      </c>
      <c r="J190" s="30" t="s">
        <v>178</v>
      </c>
      <c r="K190" s="28">
        <v>48000000</v>
      </c>
      <c r="L190" s="28">
        <v>390493908</v>
      </c>
      <c r="M190" s="28">
        <v>1</v>
      </c>
      <c r="N190" s="28">
        <v>0</v>
      </c>
    </row>
    <row r="191" spans="1:14" x14ac:dyDescent="0.3">
      <c r="A191" s="28">
        <v>143</v>
      </c>
      <c r="B191" s="28" t="s">
        <v>472</v>
      </c>
      <c r="C191" s="29">
        <v>37029</v>
      </c>
      <c r="D191" s="28">
        <v>90</v>
      </c>
      <c r="E191" s="28" t="s">
        <v>218</v>
      </c>
      <c r="F191" s="28" t="s">
        <v>410</v>
      </c>
      <c r="G191" s="28" t="s">
        <v>473</v>
      </c>
      <c r="H191" s="28" t="s">
        <v>177</v>
      </c>
      <c r="I191" s="28" t="s">
        <v>76</v>
      </c>
      <c r="J191" s="30" t="s">
        <v>221</v>
      </c>
      <c r="K191" s="28">
        <v>60000000</v>
      </c>
      <c r="L191" s="28">
        <v>484409218</v>
      </c>
      <c r="M191" s="28">
        <v>2</v>
      </c>
      <c r="N191" s="28">
        <v>1</v>
      </c>
    </row>
    <row r="192" spans="1:14" x14ac:dyDescent="0.3">
      <c r="A192" s="28">
        <v>144</v>
      </c>
      <c r="B192" s="28" t="s">
        <v>474</v>
      </c>
      <c r="C192" s="29">
        <v>37659</v>
      </c>
      <c r="D192" s="28">
        <v>114</v>
      </c>
      <c r="E192" s="28" t="s">
        <v>357</v>
      </c>
      <c r="F192" s="28" t="s">
        <v>475</v>
      </c>
      <c r="G192" s="28" t="s">
        <v>205</v>
      </c>
      <c r="H192" s="28" t="s">
        <v>177</v>
      </c>
      <c r="I192" s="28" t="s">
        <v>76</v>
      </c>
      <c r="J192" s="30" t="s">
        <v>183</v>
      </c>
      <c r="K192" s="28">
        <v>50000000</v>
      </c>
      <c r="L192" s="28">
        <v>88323487</v>
      </c>
      <c r="M192" s="28">
        <v>0</v>
      </c>
      <c r="N192" s="28">
        <v>0</v>
      </c>
    </row>
    <row r="193" spans="1:14" x14ac:dyDescent="0.3">
      <c r="A193" s="28">
        <v>145</v>
      </c>
      <c r="B193" s="28" t="s">
        <v>476</v>
      </c>
      <c r="C193" s="29">
        <v>32652</v>
      </c>
      <c r="D193" s="28">
        <v>127</v>
      </c>
      <c r="E193" s="28" t="s">
        <v>174</v>
      </c>
      <c r="F193" s="28" t="s">
        <v>175</v>
      </c>
      <c r="G193" s="28" t="s">
        <v>298</v>
      </c>
      <c r="H193" s="28" t="s">
        <v>177</v>
      </c>
      <c r="I193" s="28" t="s">
        <v>76</v>
      </c>
      <c r="J193" s="30" t="s">
        <v>178</v>
      </c>
      <c r="K193" s="28">
        <v>48000000</v>
      </c>
      <c r="L193" s="28">
        <v>474200000</v>
      </c>
      <c r="M193" s="28">
        <v>3</v>
      </c>
      <c r="N193" s="28">
        <v>1</v>
      </c>
    </row>
    <row r="194" spans="1:14" x14ac:dyDescent="0.3">
      <c r="A194" s="28">
        <v>146</v>
      </c>
      <c r="B194" s="28" t="s">
        <v>477</v>
      </c>
      <c r="C194" s="29">
        <v>35391</v>
      </c>
      <c r="D194" s="28">
        <v>111</v>
      </c>
      <c r="E194" s="28" t="s">
        <v>207</v>
      </c>
      <c r="F194" s="28" t="s">
        <v>413</v>
      </c>
      <c r="G194" s="28" t="s">
        <v>414</v>
      </c>
      <c r="H194" s="28" t="s">
        <v>177</v>
      </c>
      <c r="I194" s="28" t="s">
        <v>76</v>
      </c>
      <c r="J194" s="30">
        <v>12</v>
      </c>
      <c r="K194" s="28">
        <v>45000000</v>
      </c>
      <c r="L194" s="28">
        <v>146027888</v>
      </c>
      <c r="M194" s="28">
        <v>1</v>
      </c>
      <c r="N194" s="28">
        <v>0</v>
      </c>
    </row>
    <row r="195" spans="1:14" x14ac:dyDescent="0.3">
      <c r="A195" s="28">
        <v>147</v>
      </c>
      <c r="B195" s="28" t="s">
        <v>478</v>
      </c>
      <c r="C195" s="29">
        <v>36028</v>
      </c>
      <c r="D195" s="28">
        <v>120</v>
      </c>
      <c r="E195" s="28" t="s">
        <v>210</v>
      </c>
      <c r="F195" s="28" t="s">
        <v>479</v>
      </c>
      <c r="G195" s="28" t="s">
        <v>361</v>
      </c>
      <c r="H195" s="28" t="s">
        <v>177</v>
      </c>
      <c r="I195" s="28" t="s">
        <v>76</v>
      </c>
      <c r="J195" s="30">
        <v>18</v>
      </c>
      <c r="K195" s="28">
        <v>40000000</v>
      </c>
      <c r="L195" s="28">
        <v>131183530</v>
      </c>
      <c r="M195" s="28">
        <v>0</v>
      </c>
      <c r="N195" s="28">
        <v>0</v>
      </c>
    </row>
    <row r="196" spans="1:14" x14ac:dyDescent="0.3">
      <c r="A196" s="28">
        <v>148</v>
      </c>
      <c r="B196" s="28" t="s">
        <v>480</v>
      </c>
      <c r="C196" s="29">
        <v>33760</v>
      </c>
      <c r="D196" s="28">
        <v>117</v>
      </c>
      <c r="E196" s="28" t="s">
        <v>242</v>
      </c>
      <c r="F196" s="28" t="s">
        <v>432</v>
      </c>
      <c r="G196" s="28" t="s">
        <v>414</v>
      </c>
      <c r="H196" s="28" t="s">
        <v>177</v>
      </c>
      <c r="I196" s="28" t="s">
        <v>76</v>
      </c>
      <c r="J196" s="30">
        <v>15</v>
      </c>
      <c r="K196" s="28">
        <v>45000000</v>
      </c>
      <c r="L196" s="28">
        <v>178051587</v>
      </c>
      <c r="M196" s="28">
        <v>0</v>
      </c>
      <c r="N196" s="28">
        <v>0</v>
      </c>
    </row>
    <row r="197" spans="1:14" x14ac:dyDescent="0.3">
      <c r="A197" s="28">
        <v>149</v>
      </c>
      <c r="B197" s="28" t="s">
        <v>481</v>
      </c>
      <c r="C197" s="29">
        <v>34187</v>
      </c>
      <c r="D197" s="28">
        <v>130</v>
      </c>
      <c r="E197" s="28" t="s">
        <v>242</v>
      </c>
      <c r="F197" s="28" t="s">
        <v>482</v>
      </c>
      <c r="G197" s="28" t="s">
        <v>288</v>
      </c>
      <c r="H197" s="28" t="s">
        <v>177</v>
      </c>
      <c r="I197" s="28" t="s">
        <v>76</v>
      </c>
      <c r="J197" s="30">
        <v>12</v>
      </c>
      <c r="K197" s="28">
        <v>44000000</v>
      </c>
      <c r="L197" s="28">
        <v>368875760</v>
      </c>
      <c r="M197" s="28">
        <v>7</v>
      </c>
      <c r="N197" s="28">
        <v>1</v>
      </c>
    </row>
    <row r="198" spans="1:14" x14ac:dyDescent="0.3">
      <c r="A198" s="28">
        <v>150</v>
      </c>
      <c r="B198" s="28" t="s">
        <v>483</v>
      </c>
      <c r="C198" s="29">
        <v>39010</v>
      </c>
      <c r="D198" s="28">
        <v>130</v>
      </c>
      <c r="E198" s="28" t="s">
        <v>275</v>
      </c>
      <c r="F198" s="28" t="s">
        <v>237</v>
      </c>
      <c r="G198" s="28" t="s">
        <v>205</v>
      </c>
      <c r="H198" s="28" t="s">
        <v>177</v>
      </c>
      <c r="I198" s="28" t="s">
        <v>76</v>
      </c>
      <c r="J198" s="30" t="s">
        <v>183</v>
      </c>
      <c r="K198" s="28">
        <v>40000000</v>
      </c>
      <c r="L198" s="28">
        <v>109700000</v>
      </c>
      <c r="M198" s="28">
        <v>2</v>
      </c>
      <c r="N198" s="28">
        <v>0</v>
      </c>
    </row>
    <row r="199" spans="1:14" x14ac:dyDescent="0.3">
      <c r="A199" s="28">
        <v>151</v>
      </c>
      <c r="B199" s="28" t="s">
        <v>484</v>
      </c>
      <c r="C199" s="29">
        <v>33872</v>
      </c>
      <c r="D199" s="28">
        <v>112</v>
      </c>
      <c r="E199" s="28" t="s">
        <v>174</v>
      </c>
      <c r="F199" s="28" t="s">
        <v>260</v>
      </c>
      <c r="G199" s="28" t="s">
        <v>471</v>
      </c>
      <c r="H199" s="28" t="s">
        <v>177</v>
      </c>
      <c r="I199" s="28" t="s">
        <v>76</v>
      </c>
      <c r="J199" s="30">
        <v>12</v>
      </c>
      <c r="K199" s="28">
        <v>40000000</v>
      </c>
      <c r="L199" s="28">
        <v>75505856</v>
      </c>
      <c r="M199" s="28">
        <v>1</v>
      </c>
      <c r="N199" s="28">
        <v>1</v>
      </c>
    </row>
    <row r="200" spans="1:14" x14ac:dyDescent="0.3">
      <c r="A200" s="28">
        <v>152</v>
      </c>
      <c r="B200" s="28" t="s">
        <v>485</v>
      </c>
      <c r="C200" s="29">
        <v>39059</v>
      </c>
      <c r="D200" s="28">
        <v>138</v>
      </c>
      <c r="E200" s="28" t="s">
        <v>174</v>
      </c>
      <c r="F200" s="28" t="s">
        <v>403</v>
      </c>
      <c r="G200" s="28" t="s">
        <v>205</v>
      </c>
      <c r="H200" s="28" t="s">
        <v>177</v>
      </c>
      <c r="I200" s="28" t="s">
        <v>486</v>
      </c>
      <c r="J200" s="30">
        <v>18</v>
      </c>
      <c r="K200" s="28">
        <v>40000000</v>
      </c>
      <c r="L200" s="28">
        <v>120600000</v>
      </c>
      <c r="M200" s="28">
        <v>3</v>
      </c>
      <c r="N200" s="28">
        <v>0</v>
      </c>
    </row>
    <row r="201" spans="1:14" x14ac:dyDescent="0.3">
      <c r="A201" s="28">
        <v>153</v>
      </c>
      <c r="B201" s="28" t="s">
        <v>487</v>
      </c>
      <c r="C201" s="29">
        <v>38548</v>
      </c>
      <c r="D201" s="28">
        <v>119</v>
      </c>
      <c r="E201" s="28" t="s">
        <v>196</v>
      </c>
      <c r="F201" s="28" t="s">
        <v>475</v>
      </c>
      <c r="G201" s="28" t="s">
        <v>488</v>
      </c>
      <c r="H201" s="28" t="s">
        <v>177</v>
      </c>
      <c r="I201" s="28" t="s">
        <v>76</v>
      </c>
      <c r="J201" s="30">
        <v>15</v>
      </c>
      <c r="K201" s="28">
        <v>40000000</v>
      </c>
      <c r="L201" s="28">
        <v>285176741</v>
      </c>
      <c r="M201" s="28">
        <v>0</v>
      </c>
      <c r="N201" s="28">
        <v>0</v>
      </c>
    </row>
    <row r="202" spans="1:14" x14ac:dyDescent="0.3">
      <c r="A202" s="28">
        <v>154</v>
      </c>
      <c r="B202" s="28" t="s">
        <v>489</v>
      </c>
      <c r="C202" s="29">
        <v>33018</v>
      </c>
      <c r="D202" s="28">
        <v>118</v>
      </c>
      <c r="E202" s="28" t="s">
        <v>207</v>
      </c>
      <c r="F202" s="28" t="s">
        <v>215</v>
      </c>
      <c r="G202" s="28" t="s">
        <v>176</v>
      </c>
      <c r="H202" s="28" t="s">
        <v>177</v>
      </c>
      <c r="I202" s="28" t="s">
        <v>76</v>
      </c>
      <c r="J202" s="30" t="s">
        <v>178</v>
      </c>
      <c r="K202" s="28">
        <v>40000000</v>
      </c>
      <c r="L202" s="28">
        <v>244500000</v>
      </c>
      <c r="M202" s="28">
        <v>0</v>
      </c>
      <c r="N202" s="28">
        <v>0</v>
      </c>
    </row>
    <row r="203" spans="1:14" x14ac:dyDescent="0.3">
      <c r="A203" s="28">
        <v>155</v>
      </c>
      <c r="B203" s="28" t="s">
        <v>490</v>
      </c>
      <c r="C203" s="29">
        <v>32834</v>
      </c>
      <c r="D203" s="28">
        <v>108</v>
      </c>
      <c r="E203" s="28" t="s">
        <v>207</v>
      </c>
      <c r="F203" s="28" t="s">
        <v>215</v>
      </c>
      <c r="G203" s="28" t="s">
        <v>176</v>
      </c>
      <c r="H203" s="28" t="s">
        <v>177</v>
      </c>
      <c r="I203" s="28" t="s">
        <v>76</v>
      </c>
      <c r="J203" s="30" t="s">
        <v>178</v>
      </c>
      <c r="K203" s="28">
        <v>40000000</v>
      </c>
      <c r="L203" s="28">
        <v>331900000</v>
      </c>
      <c r="M203" s="28">
        <v>1</v>
      </c>
      <c r="N203" s="28">
        <v>0</v>
      </c>
    </row>
    <row r="204" spans="1:14" x14ac:dyDescent="0.3">
      <c r="A204" s="28">
        <v>156</v>
      </c>
      <c r="B204" s="28" t="s">
        <v>491</v>
      </c>
      <c r="C204" s="29">
        <v>32672</v>
      </c>
      <c r="D204" s="28">
        <v>133</v>
      </c>
      <c r="E204" s="28" t="s">
        <v>242</v>
      </c>
      <c r="F204" s="28" t="s">
        <v>492</v>
      </c>
      <c r="G204" s="28" t="s">
        <v>244</v>
      </c>
      <c r="H204" s="28" t="s">
        <v>213</v>
      </c>
      <c r="I204" s="28" t="s">
        <v>76</v>
      </c>
      <c r="J204" s="30">
        <v>15</v>
      </c>
      <c r="K204" s="28">
        <v>32000000</v>
      </c>
      <c r="L204" s="28">
        <v>156000000</v>
      </c>
      <c r="M204" s="28">
        <v>0</v>
      </c>
      <c r="N204" s="28">
        <v>0</v>
      </c>
    </row>
    <row r="205" spans="1:14" x14ac:dyDescent="0.3">
      <c r="A205" s="28">
        <v>157</v>
      </c>
      <c r="B205" s="28" t="s">
        <v>493</v>
      </c>
      <c r="C205" s="29">
        <v>31955</v>
      </c>
      <c r="D205" s="28">
        <v>131</v>
      </c>
      <c r="E205" s="28" t="s">
        <v>242</v>
      </c>
      <c r="F205" s="28" t="s">
        <v>492</v>
      </c>
      <c r="G205" s="28" t="s">
        <v>244</v>
      </c>
      <c r="H205" s="28" t="s">
        <v>213</v>
      </c>
      <c r="I205" s="28" t="s">
        <v>76</v>
      </c>
      <c r="J205" s="30" t="s">
        <v>178</v>
      </c>
      <c r="K205" s="28">
        <v>40000000</v>
      </c>
      <c r="L205" s="28">
        <v>191200000</v>
      </c>
      <c r="M205" s="28">
        <v>0</v>
      </c>
      <c r="N205" s="28">
        <v>0</v>
      </c>
    </row>
    <row r="206" spans="1:14" x14ac:dyDescent="0.3">
      <c r="A206" s="28">
        <v>158</v>
      </c>
      <c r="B206" s="28" t="s">
        <v>494</v>
      </c>
      <c r="C206" s="29">
        <v>38443</v>
      </c>
      <c r="D206" s="28">
        <v>124</v>
      </c>
      <c r="E206" s="28" t="s">
        <v>308</v>
      </c>
      <c r="F206" s="28" t="s">
        <v>495</v>
      </c>
      <c r="G206" s="28" t="s">
        <v>496</v>
      </c>
      <c r="H206" s="28" t="s">
        <v>177</v>
      </c>
      <c r="I206" s="28" t="s">
        <v>76</v>
      </c>
      <c r="J206" s="30">
        <v>18</v>
      </c>
      <c r="K206" s="28">
        <v>40000000</v>
      </c>
      <c r="L206" s="28">
        <v>158800000</v>
      </c>
      <c r="M206" s="28">
        <v>0</v>
      </c>
      <c r="N206" s="28">
        <v>0</v>
      </c>
    </row>
    <row r="207" spans="1:14" x14ac:dyDescent="0.3">
      <c r="A207" s="28">
        <v>159</v>
      </c>
      <c r="B207" s="28" t="s">
        <v>497</v>
      </c>
      <c r="C207" s="29">
        <v>38632</v>
      </c>
      <c r="D207" s="28">
        <v>119</v>
      </c>
      <c r="E207" s="28" t="s">
        <v>207</v>
      </c>
      <c r="F207" s="28" t="s">
        <v>498</v>
      </c>
      <c r="G207" s="28" t="s">
        <v>261</v>
      </c>
      <c r="H207" s="28" t="s">
        <v>177</v>
      </c>
      <c r="I207" s="28" t="s">
        <v>76</v>
      </c>
      <c r="J207" s="30">
        <v>15</v>
      </c>
      <c r="K207" s="28">
        <v>39000000</v>
      </c>
      <c r="L207" s="28">
        <v>38869464</v>
      </c>
      <c r="M207" s="28">
        <v>0</v>
      </c>
      <c r="N207" s="28">
        <v>0</v>
      </c>
    </row>
    <row r="208" spans="1:14" x14ac:dyDescent="0.3">
      <c r="A208" s="28">
        <v>160</v>
      </c>
      <c r="B208" s="28" t="s">
        <v>499</v>
      </c>
      <c r="C208" s="29">
        <v>34656</v>
      </c>
      <c r="D208" s="28">
        <v>118</v>
      </c>
      <c r="E208" s="28" t="s">
        <v>207</v>
      </c>
      <c r="F208" s="28" t="s">
        <v>500</v>
      </c>
      <c r="G208" s="28" t="s">
        <v>414</v>
      </c>
      <c r="H208" s="28" t="s">
        <v>177</v>
      </c>
      <c r="I208" s="28" t="s">
        <v>76</v>
      </c>
      <c r="J208" s="30" t="s">
        <v>178</v>
      </c>
      <c r="K208" s="28">
        <v>35000000</v>
      </c>
      <c r="L208" s="28">
        <v>118071125</v>
      </c>
      <c r="M208" s="28">
        <v>0</v>
      </c>
      <c r="N208" s="28">
        <v>0</v>
      </c>
    </row>
    <row r="209" spans="1:14" x14ac:dyDescent="0.3">
      <c r="A209" s="28">
        <v>161</v>
      </c>
      <c r="B209" s="28" t="s">
        <v>501</v>
      </c>
      <c r="C209" s="29">
        <v>30596</v>
      </c>
      <c r="D209" s="28">
        <v>134</v>
      </c>
      <c r="E209" s="28" t="s">
        <v>242</v>
      </c>
      <c r="F209" s="28" t="s">
        <v>502</v>
      </c>
      <c r="G209" s="28" t="s">
        <v>503</v>
      </c>
      <c r="H209" s="28" t="s">
        <v>177</v>
      </c>
      <c r="I209" s="28" t="s">
        <v>76</v>
      </c>
      <c r="J209" s="30" t="s">
        <v>178</v>
      </c>
      <c r="K209" s="28">
        <v>36000000</v>
      </c>
      <c r="L209" s="28">
        <v>160000000</v>
      </c>
      <c r="M209" s="28">
        <v>0</v>
      </c>
      <c r="N209" s="28">
        <v>0</v>
      </c>
    </row>
    <row r="210" spans="1:14" x14ac:dyDescent="0.3">
      <c r="A210" s="28">
        <v>162</v>
      </c>
      <c r="B210" s="28" t="s">
        <v>504</v>
      </c>
      <c r="C210" s="29">
        <v>29196</v>
      </c>
      <c r="D210" s="28">
        <v>132</v>
      </c>
      <c r="E210" s="28" t="s">
        <v>207</v>
      </c>
      <c r="F210" s="28" t="s">
        <v>505</v>
      </c>
      <c r="G210" s="28" t="s">
        <v>414</v>
      </c>
      <c r="H210" s="28" t="s">
        <v>177</v>
      </c>
      <c r="I210" s="28" t="s">
        <v>76</v>
      </c>
      <c r="J210" s="30" t="s">
        <v>221</v>
      </c>
      <c r="K210" s="28">
        <v>46000000</v>
      </c>
      <c r="L210" s="28">
        <v>139000000</v>
      </c>
      <c r="M210" s="28">
        <v>3</v>
      </c>
      <c r="N210" s="28">
        <v>0</v>
      </c>
    </row>
    <row r="211" spans="1:14" x14ac:dyDescent="0.3">
      <c r="A211" s="28">
        <v>163</v>
      </c>
      <c r="B211" s="28" t="s">
        <v>506</v>
      </c>
      <c r="C211" s="29">
        <v>36133</v>
      </c>
      <c r="D211" s="28">
        <v>97</v>
      </c>
      <c r="E211" s="28" t="s">
        <v>180</v>
      </c>
      <c r="F211" s="28" t="s">
        <v>358</v>
      </c>
      <c r="G211" s="28" t="s">
        <v>359</v>
      </c>
      <c r="H211" s="28" t="s">
        <v>177</v>
      </c>
      <c r="I211" s="28" t="s">
        <v>76</v>
      </c>
      <c r="J211" s="30">
        <v>15</v>
      </c>
      <c r="K211" s="28">
        <v>33000000</v>
      </c>
      <c r="L211" s="28">
        <v>244386864</v>
      </c>
      <c r="M211" s="28">
        <v>0</v>
      </c>
      <c r="N211" s="28">
        <v>0</v>
      </c>
    </row>
    <row r="212" spans="1:14" x14ac:dyDescent="0.3">
      <c r="A212" s="28">
        <v>164</v>
      </c>
      <c r="B212" s="28" t="s">
        <v>507</v>
      </c>
      <c r="C212" s="29">
        <v>33830</v>
      </c>
      <c r="D212" s="28">
        <v>118</v>
      </c>
      <c r="E212" s="28" t="s">
        <v>180</v>
      </c>
      <c r="F212" s="28" t="s">
        <v>246</v>
      </c>
      <c r="G212" s="28" t="s">
        <v>247</v>
      </c>
      <c r="H212" s="28" t="s">
        <v>177</v>
      </c>
      <c r="I212" s="28" t="s">
        <v>76</v>
      </c>
      <c r="J212" s="30">
        <v>15</v>
      </c>
      <c r="K212" s="28">
        <v>35000000</v>
      </c>
      <c r="L212" s="28">
        <v>321731527</v>
      </c>
      <c r="M212" s="28">
        <v>0</v>
      </c>
      <c r="N212" s="28">
        <v>0</v>
      </c>
    </row>
    <row r="213" spans="1:14" x14ac:dyDescent="0.3">
      <c r="A213" s="28">
        <v>165</v>
      </c>
      <c r="B213" s="28" t="s">
        <v>508</v>
      </c>
      <c r="C213" s="29">
        <v>30461</v>
      </c>
      <c r="D213" s="28">
        <v>132</v>
      </c>
      <c r="E213" s="28" t="s">
        <v>207</v>
      </c>
      <c r="F213" s="28" t="s">
        <v>509</v>
      </c>
      <c r="G213" s="28" t="s">
        <v>298</v>
      </c>
      <c r="H213" s="28" t="s">
        <v>177</v>
      </c>
      <c r="I213" s="28" t="s">
        <v>76</v>
      </c>
      <c r="J213" s="30" t="s">
        <v>221</v>
      </c>
      <c r="K213" s="28">
        <v>42700000</v>
      </c>
      <c r="L213" s="28">
        <v>475100000</v>
      </c>
      <c r="M213" s="28">
        <v>4</v>
      </c>
      <c r="N213" s="28">
        <v>0</v>
      </c>
    </row>
    <row r="214" spans="1:14" x14ac:dyDescent="0.3">
      <c r="A214" s="28">
        <v>166</v>
      </c>
      <c r="B214" s="28" t="s">
        <v>510</v>
      </c>
      <c r="C214" s="29">
        <v>38618</v>
      </c>
      <c r="D214" s="28">
        <v>96</v>
      </c>
      <c r="E214" s="28" t="s">
        <v>348</v>
      </c>
      <c r="F214" s="28" t="s">
        <v>511</v>
      </c>
      <c r="G214" s="28" t="s">
        <v>361</v>
      </c>
      <c r="H214" s="28" t="s">
        <v>177</v>
      </c>
      <c r="I214" s="28" t="s">
        <v>76</v>
      </c>
      <c r="J214" s="30">
        <v>18</v>
      </c>
      <c r="K214" s="28">
        <v>32000000</v>
      </c>
      <c r="L214" s="28">
        <v>60740827</v>
      </c>
      <c r="M214" s="28">
        <v>2</v>
      </c>
      <c r="N214" s="28">
        <v>0</v>
      </c>
    </row>
    <row r="215" spans="1:14" x14ac:dyDescent="0.3">
      <c r="A215" s="28">
        <v>167</v>
      </c>
      <c r="B215" s="28" t="s">
        <v>512</v>
      </c>
      <c r="C215" s="29">
        <v>29035</v>
      </c>
      <c r="D215" s="28">
        <v>126</v>
      </c>
      <c r="E215" s="28" t="s">
        <v>242</v>
      </c>
      <c r="F215" s="28" t="s">
        <v>513</v>
      </c>
      <c r="G215" s="28" t="s">
        <v>244</v>
      </c>
      <c r="H215" s="28" t="s">
        <v>213</v>
      </c>
      <c r="I215" s="28" t="s">
        <v>76</v>
      </c>
      <c r="J215" s="30" t="s">
        <v>178</v>
      </c>
      <c r="K215" s="28">
        <v>34000000</v>
      </c>
      <c r="L215" s="28">
        <v>210300000</v>
      </c>
      <c r="M215" s="28">
        <v>1</v>
      </c>
      <c r="N215" s="28">
        <v>0</v>
      </c>
    </row>
    <row r="216" spans="1:14" x14ac:dyDescent="0.3">
      <c r="A216" s="28">
        <v>168</v>
      </c>
      <c r="B216" s="28" t="s">
        <v>514</v>
      </c>
      <c r="C216" s="29">
        <v>34992</v>
      </c>
      <c r="D216" s="28">
        <v>105</v>
      </c>
      <c r="E216" s="28" t="s">
        <v>308</v>
      </c>
      <c r="F216" s="28" t="s">
        <v>250</v>
      </c>
      <c r="G216" s="28" t="s">
        <v>515</v>
      </c>
      <c r="H216" s="28" t="s">
        <v>177</v>
      </c>
      <c r="I216" s="28" t="s">
        <v>76</v>
      </c>
      <c r="J216" s="30">
        <v>15</v>
      </c>
      <c r="K216" s="28">
        <v>30250000</v>
      </c>
      <c r="L216" s="28">
        <v>115101622</v>
      </c>
      <c r="M216" s="28">
        <v>0</v>
      </c>
      <c r="N216" s="28">
        <v>0</v>
      </c>
    </row>
    <row r="217" spans="1:14" x14ac:dyDescent="0.3">
      <c r="A217" s="28">
        <v>169</v>
      </c>
      <c r="B217" s="28" t="s">
        <v>516</v>
      </c>
      <c r="C217" s="29">
        <v>39346</v>
      </c>
      <c r="D217" s="28">
        <v>159</v>
      </c>
      <c r="E217" s="28" t="s">
        <v>517</v>
      </c>
      <c r="F217" s="28" t="s">
        <v>518</v>
      </c>
      <c r="G217" s="28" t="s">
        <v>519</v>
      </c>
      <c r="H217" s="28" t="s">
        <v>177</v>
      </c>
      <c r="I217" s="28" t="s">
        <v>76</v>
      </c>
      <c r="J217" s="30">
        <v>15</v>
      </c>
      <c r="K217" s="28">
        <v>30000000</v>
      </c>
      <c r="L217" s="28">
        <v>15000000</v>
      </c>
      <c r="M217" s="28">
        <v>2</v>
      </c>
      <c r="N217" s="28">
        <v>0</v>
      </c>
    </row>
    <row r="218" spans="1:14" x14ac:dyDescent="0.3">
      <c r="A218" s="28">
        <v>170</v>
      </c>
      <c r="B218" s="28" t="s">
        <v>520</v>
      </c>
      <c r="C218" s="29">
        <v>38366</v>
      </c>
      <c r="D218" s="28">
        <v>132</v>
      </c>
      <c r="E218" s="28" t="s">
        <v>521</v>
      </c>
      <c r="F218" s="28" t="s">
        <v>468</v>
      </c>
      <c r="G218" s="28" t="s">
        <v>522</v>
      </c>
      <c r="H218" s="28" t="s">
        <v>177</v>
      </c>
      <c r="I218" s="28" t="s">
        <v>76</v>
      </c>
      <c r="J218" s="30" t="s">
        <v>183</v>
      </c>
      <c r="K218" s="28">
        <v>30000000</v>
      </c>
      <c r="L218" s="28">
        <v>216800000</v>
      </c>
      <c r="M218" s="28">
        <v>7</v>
      </c>
      <c r="N218" s="28">
        <v>4</v>
      </c>
    </row>
    <row r="219" spans="1:14" x14ac:dyDescent="0.3">
      <c r="A219" s="28">
        <v>171</v>
      </c>
      <c r="B219" s="28" t="s">
        <v>523</v>
      </c>
      <c r="C219" s="29">
        <v>34964</v>
      </c>
      <c r="D219" s="28">
        <v>127</v>
      </c>
      <c r="E219" s="28" t="s">
        <v>242</v>
      </c>
      <c r="F219" s="28" t="s">
        <v>425</v>
      </c>
      <c r="G219" s="28" t="s">
        <v>361</v>
      </c>
      <c r="H219" s="28" t="s">
        <v>177</v>
      </c>
      <c r="I219" s="28" t="s">
        <v>76</v>
      </c>
      <c r="J219" s="30">
        <v>18</v>
      </c>
      <c r="K219" s="28">
        <v>33000000</v>
      </c>
      <c r="L219" s="28">
        <v>327300000</v>
      </c>
      <c r="M219" s="28">
        <v>1</v>
      </c>
      <c r="N219" s="28">
        <v>0</v>
      </c>
    </row>
    <row r="220" spans="1:14" x14ac:dyDescent="0.3">
      <c r="A220" s="28">
        <v>172</v>
      </c>
      <c r="B220" s="28" t="s">
        <v>524</v>
      </c>
      <c r="C220" s="29">
        <v>32934</v>
      </c>
      <c r="D220" s="28">
        <v>134</v>
      </c>
      <c r="E220" s="28" t="s">
        <v>242</v>
      </c>
      <c r="F220" s="28" t="s">
        <v>365</v>
      </c>
      <c r="G220" s="28" t="s">
        <v>525</v>
      </c>
      <c r="H220" s="28" t="s">
        <v>177</v>
      </c>
      <c r="I220" s="28" t="s">
        <v>76</v>
      </c>
      <c r="J220" s="30" t="s">
        <v>178</v>
      </c>
      <c r="K220" s="28">
        <v>30000000</v>
      </c>
      <c r="L220" s="28">
        <v>200512643</v>
      </c>
      <c r="M220" s="28">
        <v>3</v>
      </c>
      <c r="N220" s="28">
        <v>1</v>
      </c>
    </row>
    <row r="221" spans="1:14" x14ac:dyDescent="0.3">
      <c r="A221" s="28">
        <v>173</v>
      </c>
      <c r="B221" s="28" t="s">
        <v>526</v>
      </c>
      <c r="C221" s="29">
        <v>30840</v>
      </c>
      <c r="D221" s="28">
        <v>107</v>
      </c>
      <c r="E221" s="28" t="s">
        <v>196</v>
      </c>
      <c r="F221" s="28" t="s">
        <v>527</v>
      </c>
      <c r="G221" s="28" t="s">
        <v>528</v>
      </c>
      <c r="H221" s="28" t="s">
        <v>177</v>
      </c>
      <c r="I221" s="28" t="s">
        <v>76</v>
      </c>
      <c r="J221" s="30" t="s">
        <v>178</v>
      </c>
      <c r="K221" s="28">
        <v>30000000</v>
      </c>
      <c r="L221" s="28">
        <v>295200000</v>
      </c>
      <c r="M221" s="28">
        <v>2</v>
      </c>
      <c r="N221" s="28">
        <v>0</v>
      </c>
    </row>
    <row r="222" spans="1:14" x14ac:dyDescent="0.3">
      <c r="A222" s="28">
        <v>174</v>
      </c>
      <c r="B222" s="28" t="s">
        <v>529</v>
      </c>
      <c r="C222" s="29">
        <v>32668</v>
      </c>
      <c r="D222" s="28">
        <v>106</v>
      </c>
      <c r="E222" s="28" t="s">
        <v>207</v>
      </c>
      <c r="F222" s="28" t="s">
        <v>530</v>
      </c>
      <c r="G222" s="28" t="s">
        <v>414</v>
      </c>
      <c r="H222" s="28" t="s">
        <v>177</v>
      </c>
      <c r="I222" s="28" t="s">
        <v>76</v>
      </c>
      <c r="J222" s="30" t="s">
        <v>178</v>
      </c>
      <c r="K222" s="28">
        <v>33000000</v>
      </c>
      <c r="L222" s="28">
        <v>63000000</v>
      </c>
      <c r="M222" s="28">
        <v>0</v>
      </c>
      <c r="N222" s="28">
        <v>0</v>
      </c>
    </row>
    <row r="223" spans="1:14" x14ac:dyDescent="0.3">
      <c r="A223" s="28">
        <v>175</v>
      </c>
      <c r="B223" s="28" t="s">
        <v>531</v>
      </c>
      <c r="C223" s="29">
        <v>30825</v>
      </c>
      <c r="D223" s="28">
        <v>118</v>
      </c>
      <c r="E223" s="28" t="s">
        <v>174</v>
      </c>
      <c r="F223" s="28" t="s">
        <v>175</v>
      </c>
      <c r="G223" s="28" t="s">
        <v>298</v>
      </c>
      <c r="H223" s="28" t="s">
        <v>177</v>
      </c>
      <c r="I223" s="28" t="s">
        <v>76</v>
      </c>
      <c r="J223" s="30">
        <v>12</v>
      </c>
      <c r="K223" s="28">
        <v>28170000</v>
      </c>
      <c r="L223" s="28">
        <v>333107271</v>
      </c>
      <c r="M223" s="28">
        <v>2</v>
      </c>
      <c r="N223" s="28">
        <v>1</v>
      </c>
    </row>
    <row r="224" spans="1:14" x14ac:dyDescent="0.3">
      <c r="A224" s="28">
        <v>176</v>
      </c>
      <c r="B224" s="28" t="s">
        <v>532</v>
      </c>
      <c r="C224" s="29">
        <v>30127</v>
      </c>
      <c r="D224" s="28">
        <v>116</v>
      </c>
      <c r="E224" s="28" t="s">
        <v>207</v>
      </c>
      <c r="F224" s="28" t="s">
        <v>318</v>
      </c>
      <c r="G224" s="28" t="s">
        <v>533</v>
      </c>
      <c r="H224" s="28" t="s">
        <v>177</v>
      </c>
      <c r="I224" s="28" t="s">
        <v>76</v>
      </c>
      <c r="J224" s="30">
        <v>15</v>
      </c>
      <c r="K224" s="28">
        <v>28000000</v>
      </c>
      <c r="L224" s="28">
        <v>33800000</v>
      </c>
      <c r="M224" s="28">
        <v>2</v>
      </c>
      <c r="N224" s="28">
        <v>0</v>
      </c>
    </row>
    <row r="225" spans="1:14" x14ac:dyDescent="0.3">
      <c r="A225" s="28">
        <v>177</v>
      </c>
      <c r="B225" s="28" t="s">
        <v>534</v>
      </c>
      <c r="C225" s="29">
        <v>32339</v>
      </c>
      <c r="D225" s="28">
        <v>132</v>
      </c>
      <c r="E225" s="28" t="s">
        <v>180</v>
      </c>
      <c r="F225" s="28" t="s">
        <v>365</v>
      </c>
      <c r="G225" s="28" t="s">
        <v>247</v>
      </c>
      <c r="H225" s="28" t="s">
        <v>177</v>
      </c>
      <c r="I225" s="28" t="s">
        <v>76</v>
      </c>
      <c r="J225" s="30">
        <v>15</v>
      </c>
      <c r="K225" s="28">
        <v>28000000</v>
      </c>
      <c r="L225" s="28">
        <v>140700000</v>
      </c>
      <c r="M225" s="28">
        <v>4</v>
      </c>
      <c r="N225" s="28">
        <v>0</v>
      </c>
    </row>
    <row r="226" spans="1:14" x14ac:dyDescent="0.3">
      <c r="A226" s="28">
        <v>178</v>
      </c>
      <c r="B226" s="28" t="s">
        <v>535</v>
      </c>
      <c r="C226" s="29">
        <v>29761</v>
      </c>
      <c r="D226" s="28">
        <v>127</v>
      </c>
      <c r="E226" s="28" t="s">
        <v>242</v>
      </c>
      <c r="F226" s="28" t="s">
        <v>492</v>
      </c>
      <c r="G226" s="28" t="s">
        <v>244</v>
      </c>
      <c r="H226" s="28" t="s">
        <v>213</v>
      </c>
      <c r="I226" s="28" t="s">
        <v>76</v>
      </c>
      <c r="J226" s="30" t="s">
        <v>178</v>
      </c>
      <c r="K226" s="28">
        <v>28000000</v>
      </c>
      <c r="L226" s="28">
        <v>194900000</v>
      </c>
      <c r="M226" s="28">
        <v>1</v>
      </c>
      <c r="N226" s="28">
        <v>0</v>
      </c>
    </row>
    <row r="227" spans="1:14" x14ac:dyDescent="0.3">
      <c r="A227" s="28">
        <v>179</v>
      </c>
      <c r="B227" s="28" t="s">
        <v>536</v>
      </c>
      <c r="C227" s="29">
        <v>30473</v>
      </c>
      <c r="D227" s="28">
        <v>131</v>
      </c>
      <c r="E227" s="28" t="s">
        <v>242</v>
      </c>
      <c r="F227" s="28" t="s">
        <v>492</v>
      </c>
      <c r="G227" s="28" t="s">
        <v>244</v>
      </c>
      <c r="H227" s="28" t="s">
        <v>177</v>
      </c>
      <c r="I227" s="28" t="s">
        <v>76</v>
      </c>
      <c r="J227" s="30" t="s">
        <v>178</v>
      </c>
      <c r="K227" s="28">
        <v>27500000</v>
      </c>
      <c r="L227" s="28">
        <v>183700000</v>
      </c>
      <c r="M227" s="28">
        <v>0</v>
      </c>
      <c r="N227" s="28">
        <v>0</v>
      </c>
    </row>
    <row r="228" spans="1:14" x14ac:dyDescent="0.3">
      <c r="A228" s="28">
        <v>180</v>
      </c>
      <c r="B228" s="28" t="s">
        <v>537</v>
      </c>
      <c r="C228" s="29">
        <v>33578</v>
      </c>
      <c r="D228" s="28">
        <v>113</v>
      </c>
      <c r="E228" s="28" t="s">
        <v>207</v>
      </c>
      <c r="F228" s="28" t="s">
        <v>538</v>
      </c>
      <c r="G228" s="28" t="s">
        <v>414</v>
      </c>
      <c r="H228" s="28" t="s">
        <v>177</v>
      </c>
      <c r="I228" s="28" t="s">
        <v>76</v>
      </c>
      <c r="J228" s="30" t="s">
        <v>178</v>
      </c>
      <c r="K228" s="28">
        <v>27000000</v>
      </c>
      <c r="L228" s="28">
        <v>96888996</v>
      </c>
      <c r="M228" s="28">
        <v>2</v>
      </c>
      <c r="N228" s="28">
        <v>0</v>
      </c>
    </row>
    <row r="229" spans="1:14" x14ac:dyDescent="0.3">
      <c r="A229" s="28">
        <v>181</v>
      </c>
      <c r="B229" s="28" t="s">
        <v>539</v>
      </c>
      <c r="C229" s="29">
        <v>32094</v>
      </c>
      <c r="D229" s="28">
        <v>101</v>
      </c>
      <c r="E229" s="28" t="s">
        <v>207</v>
      </c>
      <c r="F229" s="28" t="s">
        <v>540</v>
      </c>
      <c r="G229" s="28" t="s">
        <v>541</v>
      </c>
      <c r="H229" s="28" t="s">
        <v>177</v>
      </c>
      <c r="I229" s="28" t="s">
        <v>76</v>
      </c>
      <c r="J229" s="30">
        <v>18</v>
      </c>
      <c r="K229" s="28">
        <v>27000000</v>
      </c>
      <c r="L229" s="28">
        <v>38122105</v>
      </c>
      <c r="M229" s="28">
        <v>0</v>
      </c>
      <c r="N229" s="28">
        <v>0</v>
      </c>
    </row>
    <row r="230" spans="1:14" x14ac:dyDescent="0.3">
      <c r="A230" s="28">
        <v>182</v>
      </c>
      <c r="B230" s="28" t="s">
        <v>542</v>
      </c>
      <c r="C230" s="29">
        <v>37848</v>
      </c>
      <c r="D230" s="28">
        <v>139</v>
      </c>
      <c r="E230" s="28" t="s">
        <v>517</v>
      </c>
      <c r="F230" s="28" t="s">
        <v>543</v>
      </c>
      <c r="G230" s="28" t="s">
        <v>205</v>
      </c>
      <c r="H230" s="28" t="s">
        <v>177</v>
      </c>
      <c r="I230" s="28" t="s">
        <v>76</v>
      </c>
      <c r="J230" s="30" t="s">
        <v>183</v>
      </c>
      <c r="K230" s="28">
        <v>22000000</v>
      </c>
      <c r="L230" s="28">
        <v>68296293</v>
      </c>
      <c r="M230" s="28">
        <v>0</v>
      </c>
      <c r="N230" s="28">
        <v>0</v>
      </c>
    </row>
    <row r="231" spans="1:14" x14ac:dyDescent="0.3">
      <c r="A231" s="28">
        <v>183</v>
      </c>
      <c r="B231" s="28" t="s">
        <v>544</v>
      </c>
      <c r="C231" s="29">
        <v>33270</v>
      </c>
      <c r="D231" s="28">
        <v>111</v>
      </c>
      <c r="E231" s="28" t="s">
        <v>196</v>
      </c>
      <c r="F231" s="28" t="s">
        <v>527</v>
      </c>
      <c r="G231" s="28" t="s">
        <v>277</v>
      </c>
      <c r="H231" s="28" t="s">
        <v>177</v>
      </c>
      <c r="I231" s="28" t="s">
        <v>76</v>
      </c>
      <c r="J231" s="30">
        <v>15</v>
      </c>
      <c r="K231" s="28">
        <v>15000000</v>
      </c>
      <c r="L231" s="28">
        <v>201957688</v>
      </c>
      <c r="M231" s="28">
        <v>0</v>
      </c>
      <c r="N231" s="28">
        <v>0</v>
      </c>
    </row>
    <row r="232" spans="1:14" x14ac:dyDescent="0.3">
      <c r="A232" s="28">
        <v>184</v>
      </c>
      <c r="B232" s="28" t="s">
        <v>545</v>
      </c>
      <c r="C232" s="29">
        <v>36784</v>
      </c>
      <c r="D232" s="28">
        <v>107</v>
      </c>
      <c r="E232" s="28" t="s">
        <v>196</v>
      </c>
      <c r="F232" s="28" t="s">
        <v>447</v>
      </c>
      <c r="G232" s="28" t="s">
        <v>205</v>
      </c>
      <c r="H232" s="28" t="s">
        <v>177</v>
      </c>
      <c r="I232" s="28" t="s">
        <v>76</v>
      </c>
      <c r="J232" s="30">
        <v>12</v>
      </c>
      <c r="K232" s="28">
        <v>26000000</v>
      </c>
      <c r="L232" s="28">
        <v>71900000</v>
      </c>
      <c r="M232" s="28">
        <v>2</v>
      </c>
      <c r="N232" s="28">
        <v>0</v>
      </c>
    </row>
    <row r="233" spans="1:14" x14ac:dyDescent="0.3">
      <c r="A233" s="28">
        <v>185</v>
      </c>
      <c r="B233" s="28" t="s">
        <v>546</v>
      </c>
      <c r="C233" s="29">
        <v>33135</v>
      </c>
      <c r="D233" s="28">
        <v>146</v>
      </c>
      <c r="E233" s="28" t="s">
        <v>308</v>
      </c>
      <c r="F233" s="28" t="s">
        <v>325</v>
      </c>
      <c r="G233" s="28" t="s">
        <v>288</v>
      </c>
      <c r="H233" s="28" t="s">
        <v>177</v>
      </c>
      <c r="I233" s="28" t="s">
        <v>76</v>
      </c>
      <c r="J233" s="30">
        <v>18</v>
      </c>
      <c r="K233" s="28">
        <v>25000000</v>
      </c>
      <c r="L233" s="28">
        <v>46800000</v>
      </c>
      <c r="M233" s="28">
        <v>6</v>
      </c>
      <c r="N233" s="28">
        <v>1</v>
      </c>
    </row>
    <row r="234" spans="1:14" x14ac:dyDescent="0.3">
      <c r="A234" s="28">
        <v>186</v>
      </c>
      <c r="B234" s="28" t="s">
        <v>547</v>
      </c>
      <c r="C234" s="29">
        <v>38072</v>
      </c>
      <c r="D234" s="28">
        <v>126</v>
      </c>
      <c r="E234" s="28" t="s">
        <v>348</v>
      </c>
      <c r="F234" s="28" t="s">
        <v>403</v>
      </c>
      <c r="G234" s="28" t="s">
        <v>404</v>
      </c>
      <c r="H234" s="28" t="s">
        <v>177</v>
      </c>
      <c r="I234" s="28" t="s">
        <v>548</v>
      </c>
      <c r="J234" s="30">
        <v>18</v>
      </c>
      <c r="K234" s="28">
        <v>30000000</v>
      </c>
      <c r="L234" s="28">
        <v>611900000</v>
      </c>
      <c r="M234" s="28">
        <v>3</v>
      </c>
      <c r="N234" s="28">
        <v>0</v>
      </c>
    </row>
    <row r="235" spans="1:14" x14ac:dyDescent="0.3">
      <c r="A235" s="28">
        <v>187</v>
      </c>
      <c r="B235" s="28" t="s">
        <v>549</v>
      </c>
      <c r="C235" s="29">
        <v>31931</v>
      </c>
      <c r="D235" s="28">
        <v>119</v>
      </c>
      <c r="E235" s="28" t="s">
        <v>308</v>
      </c>
      <c r="F235" s="28" t="s">
        <v>377</v>
      </c>
      <c r="G235" s="28" t="s">
        <v>414</v>
      </c>
      <c r="H235" s="28" t="s">
        <v>177</v>
      </c>
      <c r="I235" s="28" t="s">
        <v>76</v>
      </c>
      <c r="J235" s="30">
        <v>15</v>
      </c>
      <c r="K235" s="28">
        <v>25000000</v>
      </c>
      <c r="L235" s="28">
        <v>106240936</v>
      </c>
      <c r="M235" s="28">
        <v>4</v>
      </c>
      <c r="N235" s="28">
        <v>1</v>
      </c>
    </row>
    <row r="236" spans="1:14" x14ac:dyDescent="0.3">
      <c r="A236" s="28">
        <v>188</v>
      </c>
      <c r="B236" s="28" t="s">
        <v>550</v>
      </c>
      <c r="C236" s="29">
        <v>34318</v>
      </c>
      <c r="D236" s="28">
        <v>197</v>
      </c>
      <c r="E236" s="28" t="s">
        <v>402</v>
      </c>
      <c r="F236" s="28" t="s">
        <v>175</v>
      </c>
      <c r="G236" s="28" t="s">
        <v>176</v>
      </c>
      <c r="H236" s="28" t="s">
        <v>177</v>
      </c>
      <c r="I236" s="28" t="s">
        <v>76</v>
      </c>
      <c r="J236" s="30">
        <v>15</v>
      </c>
      <c r="K236" s="28">
        <v>22000000</v>
      </c>
      <c r="L236" s="28">
        <v>321200000</v>
      </c>
      <c r="M236" s="28">
        <v>12</v>
      </c>
      <c r="N236" s="28">
        <v>7</v>
      </c>
    </row>
    <row r="237" spans="1:14" x14ac:dyDescent="0.3">
      <c r="A237" s="28">
        <v>189</v>
      </c>
      <c r="B237" s="28" t="s">
        <v>551</v>
      </c>
      <c r="C237" s="29">
        <v>38240</v>
      </c>
      <c r="D237" s="28">
        <v>95</v>
      </c>
      <c r="E237" s="28" t="s">
        <v>196</v>
      </c>
      <c r="F237" s="28" t="s">
        <v>396</v>
      </c>
      <c r="G237" s="28" t="s">
        <v>397</v>
      </c>
      <c r="H237" s="28" t="s">
        <v>177</v>
      </c>
      <c r="I237" s="28" t="s">
        <v>76</v>
      </c>
      <c r="J237" s="30" t="s">
        <v>183</v>
      </c>
      <c r="K237" s="28">
        <v>26000000</v>
      </c>
      <c r="L237" s="28">
        <v>90600000</v>
      </c>
      <c r="M237" s="28">
        <v>0</v>
      </c>
      <c r="N237" s="28">
        <v>0</v>
      </c>
    </row>
    <row r="238" spans="1:14" x14ac:dyDescent="0.3">
      <c r="A238" s="28">
        <v>190</v>
      </c>
      <c r="B238" s="28" t="s">
        <v>552</v>
      </c>
      <c r="C238" s="29">
        <v>30659</v>
      </c>
      <c r="D238" s="28">
        <v>170</v>
      </c>
      <c r="E238" s="28" t="s">
        <v>308</v>
      </c>
      <c r="F238" s="28" t="s">
        <v>377</v>
      </c>
      <c r="G238" s="28" t="s">
        <v>261</v>
      </c>
      <c r="H238" s="28" t="s">
        <v>177</v>
      </c>
      <c r="I238" s="28" t="s">
        <v>76</v>
      </c>
      <c r="J238" s="30">
        <v>18</v>
      </c>
      <c r="K238" s="28">
        <v>25000000</v>
      </c>
      <c r="L238" s="28">
        <v>65900000</v>
      </c>
      <c r="M238" s="28">
        <v>0</v>
      </c>
      <c r="N238" s="28">
        <v>0</v>
      </c>
    </row>
    <row r="239" spans="1:14" x14ac:dyDescent="0.3">
      <c r="A239" s="28">
        <v>191</v>
      </c>
      <c r="B239" s="28" t="s">
        <v>553</v>
      </c>
      <c r="C239" s="29">
        <v>31742</v>
      </c>
      <c r="D239" s="28">
        <v>122</v>
      </c>
      <c r="E239" s="28" t="s">
        <v>207</v>
      </c>
      <c r="F239" s="28" t="s">
        <v>554</v>
      </c>
      <c r="G239" s="28" t="s">
        <v>414</v>
      </c>
      <c r="H239" s="28" t="s">
        <v>177</v>
      </c>
      <c r="I239" s="28" t="s">
        <v>76</v>
      </c>
      <c r="J239" s="30" t="s">
        <v>178</v>
      </c>
      <c r="K239" s="28">
        <v>21000000</v>
      </c>
      <c r="L239" s="28">
        <v>133000000</v>
      </c>
      <c r="M239" s="28">
        <v>4</v>
      </c>
      <c r="N239" s="28">
        <v>0</v>
      </c>
    </row>
    <row r="240" spans="1:14" x14ac:dyDescent="0.3">
      <c r="A240" s="28">
        <v>192</v>
      </c>
      <c r="B240" s="28" t="s">
        <v>184</v>
      </c>
      <c r="C240" s="29">
        <v>28111</v>
      </c>
      <c r="D240" s="28">
        <v>134</v>
      </c>
      <c r="E240" s="28" t="s">
        <v>174</v>
      </c>
      <c r="F240" s="28" t="s">
        <v>555</v>
      </c>
      <c r="G240" s="28" t="s">
        <v>556</v>
      </c>
      <c r="H240" s="28" t="s">
        <v>177</v>
      </c>
      <c r="I240" s="28" t="s">
        <v>76</v>
      </c>
      <c r="J240" s="30" t="s">
        <v>178</v>
      </c>
      <c r="K240" s="28">
        <v>24000000</v>
      </c>
      <c r="L240" s="28">
        <v>90614445</v>
      </c>
      <c r="M240" s="28">
        <v>2</v>
      </c>
      <c r="N240" s="28">
        <v>0</v>
      </c>
    </row>
    <row r="241" spans="1:14" x14ac:dyDescent="0.3">
      <c r="A241" s="28">
        <v>193</v>
      </c>
      <c r="B241" s="28" t="s">
        <v>557</v>
      </c>
      <c r="C241" s="29">
        <v>29362</v>
      </c>
      <c r="D241" s="28">
        <v>124</v>
      </c>
      <c r="E241" s="28" t="s">
        <v>207</v>
      </c>
      <c r="F241" s="28" t="s">
        <v>502</v>
      </c>
      <c r="G241" s="28" t="s">
        <v>298</v>
      </c>
      <c r="H241" s="28" t="s">
        <v>177</v>
      </c>
      <c r="I241" s="28" t="s">
        <v>76</v>
      </c>
      <c r="J241" s="30" t="s">
        <v>221</v>
      </c>
      <c r="K241" s="28">
        <v>33000000</v>
      </c>
      <c r="L241" s="28">
        <v>538400000</v>
      </c>
      <c r="M241" s="28">
        <v>4</v>
      </c>
      <c r="N241" s="28">
        <v>2</v>
      </c>
    </row>
    <row r="242" spans="1:14" x14ac:dyDescent="0.3">
      <c r="A242" s="28">
        <v>194</v>
      </c>
      <c r="B242" s="28" t="s">
        <v>558</v>
      </c>
      <c r="C242" s="29">
        <v>30287</v>
      </c>
      <c r="D242" s="28">
        <v>188</v>
      </c>
      <c r="E242" s="28" t="s">
        <v>324</v>
      </c>
      <c r="F242" s="28" t="s">
        <v>559</v>
      </c>
      <c r="G242" s="28" t="s">
        <v>560</v>
      </c>
      <c r="H242" s="28" t="s">
        <v>213</v>
      </c>
      <c r="I242" s="28" t="s">
        <v>76</v>
      </c>
      <c r="J242" s="30" t="s">
        <v>178</v>
      </c>
      <c r="K242" s="28">
        <v>22000000</v>
      </c>
      <c r="L242" s="28">
        <v>52767889</v>
      </c>
      <c r="M242" s="28">
        <v>11</v>
      </c>
      <c r="N242" s="28">
        <v>8</v>
      </c>
    </row>
    <row r="243" spans="1:14" x14ac:dyDescent="0.3">
      <c r="A243" s="28">
        <v>195</v>
      </c>
      <c r="B243" s="28" t="s">
        <v>561</v>
      </c>
      <c r="C243" s="29">
        <v>37596</v>
      </c>
      <c r="D243" s="28">
        <v>107</v>
      </c>
      <c r="E243" s="28" t="s">
        <v>207</v>
      </c>
      <c r="F243" s="28" t="s">
        <v>562</v>
      </c>
      <c r="G243" s="28" t="s">
        <v>496</v>
      </c>
      <c r="H243" s="28" t="s">
        <v>177</v>
      </c>
      <c r="I243" s="28" t="s">
        <v>76</v>
      </c>
      <c r="J243" s="30">
        <v>15</v>
      </c>
      <c r="K243" s="28">
        <v>20000000</v>
      </c>
      <c r="L243" s="28">
        <v>5345000</v>
      </c>
      <c r="M243" s="28">
        <v>0</v>
      </c>
      <c r="N243" s="28">
        <v>0</v>
      </c>
    </row>
    <row r="244" spans="1:14" x14ac:dyDescent="0.3">
      <c r="A244" s="28">
        <v>196</v>
      </c>
      <c r="B244" s="28" t="s">
        <v>563</v>
      </c>
      <c r="C244" s="29">
        <v>35083</v>
      </c>
      <c r="D244" s="28">
        <v>108</v>
      </c>
      <c r="E244" s="28" t="s">
        <v>226</v>
      </c>
      <c r="F244" s="28" t="s">
        <v>564</v>
      </c>
      <c r="G244" s="28" t="s">
        <v>496</v>
      </c>
      <c r="H244" s="28" t="s">
        <v>177</v>
      </c>
      <c r="I244" s="28" t="s">
        <v>76</v>
      </c>
      <c r="J244" s="30">
        <v>18</v>
      </c>
      <c r="K244" s="28">
        <v>20000000</v>
      </c>
      <c r="L244" s="28">
        <v>25728961</v>
      </c>
      <c r="M244" s="28">
        <v>0</v>
      </c>
      <c r="N244" s="28">
        <v>0</v>
      </c>
    </row>
    <row r="245" spans="1:14" x14ac:dyDescent="0.3">
      <c r="A245" s="28">
        <v>197</v>
      </c>
      <c r="B245" s="28" t="s">
        <v>565</v>
      </c>
      <c r="C245" s="29">
        <v>29749</v>
      </c>
      <c r="D245" s="28">
        <v>115</v>
      </c>
      <c r="E245" s="28" t="s">
        <v>174</v>
      </c>
      <c r="F245" s="28" t="s">
        <v>175</v>
      </c>
      <c r="G245" s="28" t="s">
        <v>298</v>
      </c>
      <c r="H245" s="28" t="s">
        <v>177</v>
      </c>
      <c r="I245" s="28" t="s">
        <v>76</v>
      </c>
      <c r="J245" s="30" t="s">
        <v>178</v>
      </c>
      <c r="K245" s="28">
        <v>18000000</v>
      </c>
      <c r="L245" s="28">
        <v>389900000</v>
      </c>
      <c r="M245" s="28">
        <v>9</v>
      </c>
      <c r="N245" s="28">
        <v>5</v>
      </c>
    </row>
    <row r="246" spans="1:14" x14ac:dyDescent="0.3">
      <c r="A246" s="28">
        <v>199</v>
      </c>
      <c r="B246" s="28" t="s">
        <v>566</v>
      </c>
      <c r="C246" s="29">
        <v>31231</v>
      </c>
      <c r="D246" s="28">
        <v>116</v>
      </c>
      <c r="E246" s="28" t="s">
        <v>207</v>
      </c>
      <c r="F246" s="28" t="s">
        <v>215</v>
      </c>
      <c r="G246" s="28" t="s">
        <v>176</v>
      </c>
      <c r="H246" s="28" t="s">
        <v>177</v>
      </c>
      <c r="I246" s="28" t="s">
        <v>76</v>
      </c>
      <c r="J246" s="30" t="s">
        <v>178</v>
      </c>
      <c r="K246" s="28">
        <v>19000000</v>
      </c>
      <c r="L246" s="28">
        <v>392000000</v>
      </c>
      <c r="M246" s="28">
        <v>4</v>
      </c>
      <c r="N246" s="28">
        <v>1</v>
      </c>
    </row>
    <row r="247" spans="1:14" x14ac:dyDescent="0.3">
      <c r="A247" s="28">
        <v>200</v>
      </c>
      <c r="B247" s="28" t="s">
        <v>567</v>
      </c>
      <c r="C247" s="29">
        <v>33165</v>
      </c>
      <c r="D247" s="28">
        <v>180</v>
      </c>
      <c r="E247" s="28" t="s">
        <v>517</v>
      </c>
      <c r="F247" s="28" t="s">
        <v>543</v>
      </c>
      <c r="G247" s="28" t="s">
        <v>568</v>
      </c>
      <c r="H247" s="28" t="s">
        <v>177</v>
      </c>
      <c r="I247" s="28" t="s">
        <v>76</v>
      </c>
      <c r="J247" s="30">
        <v>15</v>
      </c>
      <c r="K247" s="28">
        <v>2000000</v>
      </c>
      <c r="L247" s="28">
        <v>424208848</v>
      </c>
      <c r="M247" s="28">
        <v>12</v>
      </c>
      <c r="N247" s="28">
        <v>7</v>
      </c>
    </row>
    <row r="248" spans="1:14" x14ac:dyDescent="0.3">
      <c r="A248" s="28">
        <v>201</v>
      </c>
      <c r="B248" s="28" t="s">
        <v>569</v>
      </c>
      <c r="C248" s="29">
        <v>30834</v>
      </c>
      <c r="D248" s="28">
        <v>105</v>
      </c>
      <c r="E248" s="28" t="s">
        <v>207</v>
      </c>
      <c r="F248" s="28" t="s">
        <v>554</v>
      </c>
      <c r="G248" s="28" t="s">
        <v>414</v>
      </c>
      <c r="H248" s="28" t="s">
        <v>177</v>
      </c>
      <c r="I248" s="28" t="s">
        <v>76</v>
      </c>
      <c r="J248" s="30" t="s">
        <v>178</v>
      </c>
      <c r="K248" s="28">
        <v>16000000</v>
      </c>
      <c r="L248" s="28">
        <v>87000000</v>
      </c>
      <c r="M248" s="28">
        <v>0</v>
      </c>
      <c r="N248" s="28">
        <v>0</v>
      </c>
    </row>
    <row r="249" spans="1:14" x14ac:dyDescent="0.3">
      <c r="A249" s="28">
        <v>202</v>
      </c>
      <c r="B249" s="28" t="s">
        <v>570</v>
      </c>
      <c r="C249" s="29">
        <v>39023</v>
      </c>
      <c r="D249" s="28">
        <v>84</v>
      </c>
      <c r="E249" s="28" t="s">
        <v>196</v>
      </c>
      <c r="F249" s="28" t="s">
        <v>571</v>
      </c>
      <c r="G249" s="28" t="s">
        <v>572</v>
      </c>
      <c r="H249" s="28" t="s">
        <v>213</v>
      </c>
      <c r="I249" s="28" t="s">
        <v>76</v>
      </c>
      <c r="J249" s="30">
        <v>15</v>
      </c>
      <c r="K249" s="28">
        <v>18000000</v>
      </c>
      <c r="L249" s="28">
        <v>261600000</v>
      </c>
      <c r="M249" s="28">
        <v>1</v>
      </c>
      <c r="N249" s="28">
        <v>0</v>
      </c>
    </row>
    <row r="250" spans="1:14" x14ac:dyDescent="0.3">
      <c r="A250" s="28">
        <v>203</v>
      </c>
      <c r="B250" s="28" t="s">
        <v>573</v>
      </c>
      <c r="C250" s="29">
        <v>29539</v>
      </c>
      <c r="D250" s="28">
        <v>129</v>
      </c>
      <c r="E250" s="28" t="s">
        <v>521</v>
      </c>
      <c r="F250" s="28" t="s">
        <v>325</v>
      </c>
      <c r="G250" s="28" t="s">
        <v>574</v>
      </c>
      <c r="H250" s="28" t="s">
        <v>177</v>
      </c>
      <c r="I250" s="28" t="s">
        <v>76</v>
      </c>
      <c r="J250" s="30">
        <v>18</v>
      </c>
      <c r="K250" s="28">
        <v>18000000</v>
      </c>
      <c r="L250" s="28">
        <v>23400000</v>
      </c>
      <c r="M250" s="28">
        <v>8</v>
      </c>
      <c r="N250" s="28">
        <v>2</v>
      </c>
    </row>
    <row r="251" spans="1:14" x14ac:dyDescent="0.3">
      <c r="A251" s="28">
        <v>204</v>
      </c>
      <c r="B251" s="28" t="s">
        <v>575</v>
      </c>
      <c r="C251" s="29">
        <v>31611</v>
      </c>
      <c r="D251" s="28">
        <v>137</v>
      </c>
      <c r="E251" s="28" t="s">
        <v>207</v>
      </c>
      <c r="F251" s="28" t="s">
        <v>193</v>
      </c>
      <c r="G251" s="28" t="s">
        <v>462</v>
      </c>
      <c r="H251" s="28" t="s">
        <v>177</v>
      </c>
      <c r="I251" s="28" t="s">
        <v>76</v>
      </c>
      <c r="J251" s="30">
        <v>18</v>
      </c>
      <c r="K251" s="28">
        <v>18000000</v>
      </c>
      <c r="L251" s="28">
        <v>183300000</v>
      </c>
      <c r="M251" s="28">
        <v>7</v>
      </c>
      <c r="N251" s="28">
        <v>2</v>
      </c>
    </row>
    <row r="252" spans="1:14" x14ac:dyDescent="0.3">
      <c r="A252" s="28">
        <v>205</v>
      </c>
      <c r="B252" s="28" t="s">
        <v>576</v>
      </c>
      <c r="C252" s="29">
        <v>37553</v>
      </c>
      <c r="D252" s="28">
        <v>99</v>
      </c>
      <c r="E252" s="28" t="s">
        <v>357</v>
      </c>
      <c r="F252" s="28" t="s">
        <v>577</v>
      </c>
      <c r="G252" s="28" t="s">
        <v>578</v>
      </c>
      <c r="H252" s="28" t="s">
        <v>579</v>
      </c>
      <c r="I252" s="28" t="s">
        <v>580</v>
      </c>
      <c r="J252" s="30" t="s">
        <v>183</v>
      </c>
      <c r="K252" s="28">
        <v>31000000</v>
      </c>
      <c r="L252" s="28">
        <v>177394432</v>
      </c>
      <c r="M252" s="28">
        <v>1</v>
      </c>
      <c r="N252" s="28">
        <v>0</v>
      </c>
    </row>
    <row r="253" spans="1:14" x14ac:dyDescent="0.3">
      <c r="A253" s="28">
        <v>206</v>
      </c>
      <c r="B253" s="28" t="s">
        <v>581</v>
      </c>
      <c r="C253" s="29">
        <v>39127</v>
      </c>
      <c r="D253" s="28">
        <v>121</v>
      </c>
      <c r="E253" s="28" t="s">
        <v>196</v>
      </c>
      <c r="F253" s="28" t="s">
        <v>582</v>
      </c>
      <c r="G253" s="28" t="s">
        <v>583</v>
      </c>
      <c r="H253" s="28" t="s">
        <v>213</v>
      </c>
      <c r="I253" s="28" t="s">
        <v>76</v>
      </c>
      <c r="J253" s="30">
        <v>15</v>
      </c>
      <c r="K253" s="28">
        <v>12000000</v>
      </c>
      <c r="L253" s="28">
        <v>80700000</v>
      </c>
      <c r="M253" s="28">
        <v>0</v>
      </c>
      <c r="N253" s="28">
        <v>0</v>
      </c>
    </row>
    <row r="254" spans="1:14" x14ac:dyDescent="0.3">
      <c r="A254" s="28">
        <v>207</v>
      </c>
      <c r="B254" s="28" t="s">
        <v>584</v>
      </c>
      <c r="C254" s="29">
        <v>34591</v>
      </c>
      <c r="D254" s="28">
        <v>110</v>
      </c>
      <c r="E254" s="28" t="s">
        <v>242</v>
      </c>
      <c r="F254" s="28" t="s">
        <v>352</v>
      </c>
      <c r="G254" s="28" t="s">
        <v>353</v>
      </c>
      <c r="H254" s="28" t="s">
        <v>110</v>
      </c>
      <c r="I254" s="28" t="s">
        <v>76</v>
      </c>
      <c r="J254" s="30">
        <v>18</v>
      </c>
      <c r="K254" s="28">
        <v>16000000</v>
      </c>
      <c r="L254" s="28">
        <v>45284974</v>
      </c>
      <c r="M254" s="28">
        <v>0</v>
      </c>
      <c r="N254" s="28">
        <v>0</v>
      </c>
    </row>
    <row r="255" spans="1:14" x14ac:dyDescent="0.3">
      <c r="A255" s="28">
        <v>208</v>
      </c>
      <c r="B255" s="28" t="s">
        <v>585</v>
      </c>
      <c r="C255" s="29">
        <v>26898</v>
      </c>
      <c r="D255" s="28">
        <v>105</v>
      </c>
      <c r="E255" s="28" t="s">
        <v>517</v>
      </c>
      <c r="F255" s="28" t="s">
        <v>468</v>
      </c>
      <c r="G255" s="28" t="s">
        <v>586</v>
      </c>
      <c r="H255" s="28" t="s">
        <v>177</v>
      </c>
      <c r="I255" s="28" t="s">
        <v>76</v>
      </c>
      <c r="J255" s="30">
        <v>18</v>
      </c>
      <c r="K255" s="28">
        <v>5500000</v>
      </c>
      <c r="L255" s="28">
        <v>15700000</v>
      </c>
      <c r="M255" s="28">
        <v>0</v>
      </c>
      <c r="N255" s="28">
        <v>0</v>
      </c>
    </row>
    <row r="256" spans="1:14" x14ac:dyDescent="0.3">
      <c r="A256" s="28">
        <v>209</v>
      </c>
      <c r="B256" s="28" t="s">
        <v>587</v>
      </c>
      <c r="C256" s="29">
        <v>38205</v>
      </c>
      <c r="D256" s="28">
        <v>120</v>
      </c>
      <c r="E256" s="28" t="s">
        <v>242</v>
      </c>
      <c r="F256" s="28" t="s">
        <v>260</v>
      </c>
      <c r="G256" s="28" t="s">
        <v>414</v>
      </c>
      <c r="H256" s="28" t="s">
        <v>177</v>
      </c>
      <c r="I256" s="28" t="s">
        <v>76</v>
      </c>
      <c r="J256" s="30">
        <v>15</v>
      </c>
      <c r="K256" s="28">
        <v>65000000</v>
      </c>
      <c r="L256" s="28">
        <v>217800000</v>
      </c>
      <c r="M256" s="28">
        <v>2</v>
      </c>
      <c r="N256" s="28">
        <v>0</v>
      </c>
    </row>
    <row r="257" spans="1:14" x14ac:dyDescent="0.3">
      <c r="A257" s="28">
        <v>210</v>
      </c>
      <c r="B257" s="28" t="s">
        <v>588</v>
      </c>
      <c r="C257" s="29">
        <v>36411</v>
      </c>
      <c r="D257" s="28">
        <v>122</v>
      </c>
      <c r="E257" s="28" t="s">
        <v>348</v>
      </c>
      <c r="F257" s="28" t="s">
        <v>381</v>
      </c>
      <c r="G257" s="28" t="s">
        <v>589</v>
      </c>
      <c r="H257" s="28" t="s">
        <v>177</v>
      </c>
      <c r="I257" s="28" t="s">
        <v>76</v>
      </c>
      <c r="J257" s="30">
        <v>18</v>
      </c>
      <c r="K257" s="28">
        <v>15000000</v>
      </c>
      <c r="L257" s="28">
        <v>356296601</v>
      </c>
      <c r="M257" s="28">
        <v>8</v>
      </c>
      <c r="N257" s="28">
        <v>5</v>
      </c>
    </row>
    <row r="258" spans="1:14" x14ac:dyDescent="0.3">
      <c r="A258" s="28">
        <v>211</v>
      </c>
      <c r="B258" s="28" t="s">
        <v>590</v>
      </c>
      <c r="C258" s="29">
        <v>31842</v>
      </c>
      <c r="D258" s="28">
        <v>110</v>
      </c>
      <c r="E258" s="28" t="s">
        <v>180</v>
      </c>
      <c r="F258" s="28" t="s">
        <v>246</v>
      </c>
      <c r="G258" s="28" t="s">
        <v>247</v>
      </c>
      <c r="H258" s="28" t="s">
        <v>177</v>
      </c>
      <c r="I258" s="28" t="s">
        <v>76</v>
      </c>
      <c r="J258" s="30">
        <v>18</v>
      </c>
      <c r="K258" s="28">
        <v>15000000</v>
      </c>
      <c r="L258" s="28">
        <v>120207127</v>
      </c>
      <c r="M258" s="28">
        <v>1</v>
      </c>
      <c r="N258" s="28">
        <v>0</v>
      </c>
    </row>
    <row r="259" spans="1:14" x14ac:dyDescent="0.3">
      <c r="A259" s="28">
        <v>212</v>
      </c>
      <c r="B259" s="28" t="s">
        <v>591</v>
      </c>
      <c r="C259" s="29">
        <v>32696</v>
      </c>
      <c r="D259" s="28">
        <v>114</v>
      </c>
      <c r="E259" s="28" t="s">
        <v>180</v>
      </c>
      <c r="F259" s="28" t="s">
        <v>246</v>
      </c>
      <c r="G259" s="28" t="s">
        <v>247</v>
      </c>
      <c r="H259" s="28" t="s">
        <v>177</v>
      </c>
      <c r="I259" s="28" t="s">
        <v>76</v>
      </c>
      <c r="J259" s="30">
        <v>15</v>
      </c>
      <c r="K259" s="28">
        <v>25000000</v>
      </c>
      <c r="L259" s="28">
        <v>227853986</v>
      </c>
      <c r="M259" s="28">
        <v>1</v>
      </c>
      <c r="N259" s="28">
        <v>0</v>
      </c>
    </row>
    <row r="260" spans="1:14" x14ac:dyDescent="0.3">
      <c r="A260" s="28">
        <v>213</v>
      </c>
      <c r="B260" s="28" t="s">
        <v>592</v>
      </c>
      <c r="C260" s="29">
        <v>36713</v>
      </c>
      <c r="D260" s="28">
        <v>120</v>
      </c>
      <c r="E260" s="28" t="s">
        <v>357</v>
      </c>
      <c r="F260" s="28" t="s">
        <v>593</v>
      </c>
      <c r="G260" s="28" t="s">
        <v>594</v>
      </c>
      <c r="H260" s="28" t="s">
        <v>579</v>
      </c>
      <c r="I260" s="28" t="s">
        <v>580</v>
      </c>
      <c r="J260" s="30">
        <v>12</v>
      </c>
      <c r="K260" s="28">
        <v>17000000</v>
      </c>
      <c r="L260" s="28">
        <v>213525736</v>
      </c>
      <c r="M260" s="28">
        <v>10</v>
      </c>
      <c r="N260" s="28">
        <v>4</v>
      </c>
    </row>
    <row r="261" spans="1:14" x14ac:dyDescent="0.3">
      <c r="A261" s="28">
        <v>214</v>
      </c>
      <c r="B261" s="28" t="s">
        <v>595</v>
      </c>
      <c r="C261" s="29">
        <v>38695</v>
      </c>
      <c r="D261" s="28">
        <v>134</v>
      </c>
      <c r="E261" s="28" t="s">
        <v>348</v>
      </c>
      <c r="F261" s="28" t="s">
        <v>593</v>
      </c>
      <c r="G261" s="28" t="s">
        <v>596</v>
      </c>
      <c r="H261" s="28" t="s">
        <v>177</v>
      </c>
      <c r="I261" s="28" t="s">
        <v>76</v>
      </c>
      <c r="J261" s="30">
        <v>15</v>
      </c>
      <c r="K261" s="28">
        <v>14000000</v>
      </c>
      <c r="L261" s="28">
        <v>178000000</v>
      </c>
      <c r="M261" s="28">
        <v>8</v>
      </c>
      <c r="N261" s="28">
        <v>3</v>
      </c>
    </row>
    <row r="262" spans="1:14" x14ac:dyDescent="0.3">
      <c r="A262" s="28">
        <v>215</v>
      </c>
      <c r="B262" s="28" t="s">
        <v>597</v>
      </c>
      <c r="C262" s="29">
        <v>37792</v>
      </c>
      <c r="D262" s="28">
        <v>138</v>
      </c>
      <c r="E262" s="28" t="s">
        <v>180</v>
      </c>
      <c r="F262" s="28" t="s">
        <v>593</v>
      </c>
      <c r="G262" s="28" t="s">
        <v>261</v>
      </c>
      <c r="H262" s="28" t="s">
        <v>177</v>
      </c>
      <c r="I262" s="28" t="s">
        <v>76</v>
      </c>
      <c r="J262" s="30" t="s">
        <v>183</v>
      </c>
      <c r="K262" s="28">
        <v>137000000</v>
      </c>
      <c r="L262" s="28">
        <v>245300000</v>
      </c>
      <c r="M262" s="28">
        <v>0</v>
      </c>
      <c r="N262" s="28">
        <v>0</v>
      </c>
    </row>
    <row r="263" spans="1:14" x14ac:dyDescent="0.3">
      <c r="A263" s="28">
        <v>216</v>
      </c>
      <c r="B263" s="28" t="s">
        <v>598</v>
      </c>
      <c r="C263" s="29">
        <v>35046</v>
      </c>
      <c r="D263" s="28">
        <v>136</v>
      </c>
      <c r="E263" s="28" t="s">
        <v>192</v>
      </c>
      <c r="F263" s="28" t="s">
        <v>593</v>
      </c>
      <c r="G263" s="28" t="s">
        <v>370</v>
      </c>
      <c r="H263" s="28" t="s">
        <v>213</v>
      </c>
      <c r="I263" s="28" t="s">
        <v>76</v>
      </c>
      <c r="J263" s="30" t="s">
        <v>221</v>
      </c>
      <c r="K263" s="28">
        <v>16000000</v>
      </c>
      <c r="L263" s="28">
        <v>134993774</v>
      </c>
      <c r="M263" s="28">
        <v>7</v>
      </c>
      <c r="N263" s="28">
        <v>1</v>
      </c>
    </row>
    <row r="264" spans="1:14" x14ac:dyDescent="0.3">
      <c r="A264" s="28">
        <v>217</v>
      </c>
      <c r="B264" s="28" t="s">
        <v>599</v>
      </c>
      <c r="C264" s="29">
        <v>36490</v>
      </c>
      <c r="D264" s="28">
        <v>138</v>
      </c>
      <c r="E264" s="28" t="s">
        <v>517</v>
      </c>
      <c r="F264" s="28" t="s">
        <v>593</v>
      </c>
      <c r="G264" s="28" t="s">
        <v>261</v>
      </c>
      <c r="H264" s="28" t="s">
        <v>177</v>
      </c>
      <c r="I264" s="28" t="s">
        <v>76</v>
      </c>
      <c r="J264" s="30">
        <v>15</v>
      </c>
      <c r="K264" s="28">
        <v>38000000</v>
      </c>
      <c r="L264" s="28">
        <v>635096</v>
      </c>
      <c r="M264" s="28">
        <v>0</v>
      </c>
      <c r="N264" s="28">
        <v>0</v>
      </c>
    </row>
    <row r="265" spans="1:14" x14ac:dyDescent="0.3">
      <c r="A265" s="28">
        <v>218</v>
      </c>
      <c r="B265" s="28" t="s">
        <v>600</v>
      </c>
      <c r="C265" s="29">
        <v>32486</v>
      </c>
      <c r="D265" s="28">
        <v>105</v>
      </c>
      <c r="E265" s="28" t="s">
        <v>196</v>
      </c>
      <c r="F265" s="28" t="s">
        <v>527</v>
      </c>
      <c r="G265" s="28" t="s">
        <v>261</v>
      </c>
      <c r="H265" s="28" t="s">
        <v>177</v>
      </c>
      <c r="I265" s="28" t="s">
        <v>76</v>
      </c>
      <c r="J265" s="30" t="s">
        <v>178</v>
      </c>
      <c r="K265" s="28">
        <v>18000000</v>
      </c>
      <c r="L265" s="28">
        <v>216614388</v>
      </c>
      <c r="M265" s="28">
        <v>0</v>
      </c>
      <c r="N265" s="28">
        <v>0</v>
      </c>
    </row>
    <row r="266" spans="1:14" x14ac:dyDescent="0.3">
      <c r="A266" s="28">
        <v>219</v>
      </c>
      <c r="B266" s="28" t="s">
        <v>601</v>
      </c>
      <c r="C266" s="29">
        <v>37561</v>
      </c>
      <c r="D266" s="28">
        <v>113</v>
      </c>
      <c r="E266" s="28" t="s">
        <v>226</v>
      </c>
      <c r="F266" s="28" t="s">
        <v>602</v>
      </c>
      <c r="G266" s="28" t="s">
        <v>603</v>
      </c>
      <c r="H266" s="28" t="s">
        <v>213</v>
      </c>
      <c r="I266" s="28" t="s">
        <v>76</v>
      </c>
      <c r="J266" s="30">
        <v>18</v>
      </c>
      <c r="K266" s="28">
        <v>8000000</v>
      </c>
      <c r="L266" s="28">
        <v>82719885</v>
      </c>
      <c r="M266" s="28">
        <v>0</v>
      </c>
      <c r="N266" s="28">
        <v>0</v>
      </c>
    </row>
    <row r="267" spans="1:14" x14ac:dyDescent="0.3">
      <c r="A267" s="28">
        <v>220</v>
      </c>
      <c r="B267" s="28" t="s">
        <v>604</v>
      </c>
      <c r="C267" s="29">
        <v>36567</v>
      </c>
      <c r="D267" s="28">
        <v>115</v>
      </c>
      <c r="E267" s="28" t="s">
        <v>348</v>
      </c>
      <c r="F267" s="28" t="s">
        <v>602</v>
      </c>
      <c r="G267" s="28" t="s">
        <v>194</v>
      </c>
      <c r="H267" s="28" t="s">
        <v>213</v>
      </c>
      <c r="I267" s="28" t="s">
        <v>76</v>
      </c>
      <c r="J267" s="30">
        <v>15</v>
      </c>
      <c r="K267" s="28">
        <v>50000000</v>
      </c>
      <c r="L267" s="28">
        <v>144000000</v>
      </c>
      <c r="M267" s="28">
        <v>0</v>
      </c>
      <c r="N267" s="28">
        <v>0</v>
      </c>
    </row>
    <row r="268" spans="1:14" x14ac:dyDescent="0.3">
      <c r="A268" s="28">
        <v>221</v>
      </c>
      <c r="B268" s="28" t="s">
        <v>605</v>
      </c>
      <c r="C268" s="29">
        <v>35118</v>
      </c>
      <c r="D268" s="28">
        <v>93</v>
      </c>
      <c r="E268" s="28" t="s">
        <v>348</v>
      </c>
      <c r="F268" s="28" t="s">
        <v>602</v>
      </c>
      <c r="G268" s="28" t="s">
        <v>606</v>
      </c>
      <c r="H268" s="28" t="s">
        <v>213</v>
      </c>
      <c r="I268" s="28" t="s">
        <v>76</v>
      </c>
      <c r="J268" s="30">
        <v>18</v>
      </c>
      <c r="K268" s="28">
        <v>3100000</v>
      </c>
      <c r="L268" s="28">
        <v>72000000</v>
      </c>
      <c r="M268" s="28">
        <v>1</v>
      </c>
      <c r="N268" s="28">
        <v>0</v>
      </c>
    </row>
    <row r="269" spans="1:14" x14ac:dyDescent="0.3">
      <c r="A269" s="28">
        <v>222</v>
      </c>
      <c r="B269" s="28" t="s">
        <v>607</v>
      </c>
      <c r="C269" s="29">
        <v>28313</v>
      </c>
      <c r="D269" s="28">
        <v>125</v>
      </c>
      <c r="E269" s="28" t="s">
        <v>242</v>
      </c>
      <c r="F269" s="28" t="s">
        <v>513</v>
      </c>
      <c r="G269" s="28" t="s">
        <v>244</v>
      </c>
      <c r="H269" s="28" t="s">
        <v>213</v>
      </c>
      <c r="I269" s="28" t="s">
        <v>76</v>
      </c>
      <c r="J269" s="30" t="s">
        <v>178</v>
      </c>
      <c r="K269" s="28">
        <v>14000000</v>
      </c>
      <c r="L269" s="28">
        <v>185400000</v>
      </c>
      <c r="M269" s="28">
        <v>3</v>
      </c>
      <c r="N269" s="28">
        <v>0</v>
      </c>
    </row>
    <row r="270" spans="1:14" x14ac:dyDescent="0.3">
      <c r="A270" s="28">
        <v>223</v>
      </c>
      <c r="B270" s="28" t="s">
        <v>608</v>
      </c>
      <c r="C270" s="29">
        <v>38246</v>
      </c>
      <c r="D270" s="28">
        <v>155</v>
      </c>
      <c r="E270" s="28" t="s">
        <v>203</v>
      </c>
      <c r="F270" s="28" t="s">
        <v>609</v>
      </c>
      <c r="G270" s="28" t="s">
        <v>610</v>
      </c>
      <c r="H270" s="28" t="s">
        <v>122</v>
      </c>
      <c r="I270" s="28" t="s">
        <v>611</v>
      </c>
      <c r="J270" s="30">
        <v>15</v>
      </c>
      <c r="K270" s="28">
        <v>13500000</v>
      </c>
      <c r="L270" s="28">
        <v>72649179</v>
      </c>
      <c r="M270" s="28">
        <v>1</v>
      </c>
      <c r="N270" s="28">
        <v>0</v>
      </c>
    </row>
    <row r="271" spans="1:14" x14ac:dyDescent="0.3">
      <c r="A271" s="28">
        <v>224</v>
      </c>
      <c r="B271" s="28" t="s">
        <v>612</v>
      </c>
      <c r="C271" s="29">
        <v>39060</v>
      </c>
      <c r="D271" s="28">
        <v>141</v>
      </c>
      <c r="E271" s="28" t="s">
        <v>203</v>
      </c>
      <c r="F271" s="28" t="s">
        <v>468</v>
      </c>
      <c r="G271" s="28" t="s">
        <v>220</v>
      </c>
      <c r="H271" s="28" t="s">
        <v>177</v>
      </c>
      <c r="I271" s="28" t="s">
        <v>613</v>
      </c>
      <c r="J271" s="30">
        <v>15</v>
      </c>
      <c r="K271" s="28">
        <v>19000000</v>
      </c>
      <c r="L271" s="28">
        <v>68673228</v>
      </c>
      <c r="M271" s="28">
        <v>4</v>
      </c>
      <c r="N271" s="28">
        <v>1</v>
      </c>
    </row>
    <row r="272" spans="1:14" x14ac:dyDescent="0.3">
      <c r="A272" s="28">
        <v>225</v>
      </c>
      <c r="B272" s="28" t="s">
        <v>614</v>
      </c>
      <c r="C272" s="29">
        <v>30106</v>
      </c>
      <c r="D272" s="28">
        <v>113</v>
      </c>
      <c r="E272" s="28" t="s">
        <v>207</v>
      </c>
      <c r="F272" s="28" t="s">
        <v>538</v>
      </c>
      <c r="G272" s="28" t="s">
        <v>414</v>
      </c>
      <c r="H272" s="28" t="s">
        <v>177</v>
      </c>
      <c r="I272" s="28" t="s">
        <v>76</v>
      </c>
      <c r="J272" s="30">
        <v>12</v>
      </c>
      <c r="K272" s="28">
        <v>11200000</v>
      </c>
      <c r="L272" s="28">
        <v>97000000</v>
      </c>
      <c r="M272" s="28">
        <v>0</v>
      </c>
      <c r="N272" s="28">
        <v>0</v>
      </c>
    </row>
    <row r="273" spans="1:14" x14ac:dyDescent="0.3">
      <c r="A273" s="28">
        <v>226</v>
      </c>
      <c r="B273" s="28" t="s">
        <v>615</v>
      </c>
      <c r="C273" s="29">
        <v>38126</v>
      </c>
      <c r="D273" s="28">
        <v>119</v>
      </c>
      <c r="E273" s="28" t="s">
        <v>357</v>
      </c>
      <c r="F273" s="28" t="s">
        <v>577</v>
      </c>
      <c r="G273" s="28" t="s">
        <v>594</v>
      </c>
      <c r="H273" s="28" t="s">
        <v>579</v>
      </c>
      <c r="I273" s="28" t="s">
        <v>580</v>
      </c>
      <c r="J273" s="30">
        <v>15</v>
      </c>
      <c r="K273" s="28">
        <v>12000000</v>
      </c>
      <c r="L273" s="28">
        <v>92863945</v>
      </c>
      <c r="M273" s="28">
        <v>1</v>
      </c>
      <c r="N273" s="28">
        <v>0</v>
      </c>
    </row>
    <row r="274" spans="1:14" x14ac:dyDescent="0.3">
      <c r="A274" s="28">
        <v>227</v>
      </c>
      <c r="B274" s="28" t="s">
        <v>616</v>
      </c>
      <c r="C274" s="29">
        <v>29846</v>
      </c>
      <c r="D274" s="28">
        <v>149</v>
      </c>
      <c r="E274" s="28" t="s">
        <v>203</v>
      </c>
      <c r="F274" s="28" t="s">
        <v>232</v>
      </c>
      <c r="G274" s="28" t="s">
        <v>617</v>
      </c>
      <c r="H274" s="28" t="s">
        <v>122</v>
      </c>
      <c r="I274" s="28" t="s">
        <v>611</v>
      </c>
      <c r="J274" s="30">
        <v>15</v>
      </c>
      <c r="K274" s="28">
        <v>12000000</v>
      </c>
      <c r="L274" s="28">
        <v>84970337</v>
      </c>
      <c r="M274" s="28">
        <v>6</v>
      </c>
      <c r="N274" s="28">
        <v>0</v>
      </c>
    </row>
    <row r="275" spans="1:14" x14ac:dyDescent="0.3">
      <c r="A275" s="28">
        <v>228</v>
      </c>
      <c r="B275" s="28" t="s">
        <v>333</v>
      </c>
      <c r="C275" s="29">
        <v>24590</v>
      </c>
      <c r="D275" s="28">
        <v>131</v>
      </c>
      <c r="E275" s="28" t="s">
        <v>242</v>
      </c>
      <c r="F275" s="28" t="s">
        <v>618</v>
      </c>
      <c r="G275" s="28" t="s">
        <v>370</v>
      </c>
      <c r="H275" s="28" t="s">
        <v>213</v>
      </c>
      <c r="I275" s="28" t="s">
        <v>76</v>
      </c>
      <c r="J275" s="30" t="s">
        <v>221</v>
      </c>
      <c r="K275" s="28">
        <v>12000000</v>
      </c>
      <c r="L275" s="28">
        <v>41700000</v>
      </c>
      <c r="M275" s="28">
        <v>1</v>
      </c>
      <c r="N275" s="28">
        <v>0</v>
      </c>
    </row>
    <row r="276" spans="1:14" x14ac:dyDescent="0.3">
      <c r="A276" s="28">
        <v>229</v>
      </c>
      <c r="B276" s="28" t="s">
        <v>619</v>
      </c>
      <c r="C276" s="29">
        <v>28270</v>
      </c>
      <c r="D276" s="28">
        <v>121</v>
      </c>
      <c r="E276" s="28" t="s">
        <v>207</v>
      </c>
      <c r="F276" s="28" t="s">
        <v>297</v>
      </c>
      <c r="G276" s="28" t="s">
        <v>298</v>
      </c>
      <c r="H276" s="28" t="s">
        <v>177</v>
      </c>
      <c r="I276" s="28" t="s">
        <v>76</v>
      </c>
      <c r="J276" s="30" t="s">
        <v>221</v>
      </c>
      <c r="K276" s="28">
        <v>11000000</v>
      </c>
      <c r="L276" s="28">
        <v>775400000</v>
      </c>
      <c r="M276" s="28">
        <v>11</v>
      </c>
      <c r="N276" s="28">
        <v>7</v>
      </c>
    </row>
    <row r="277" spans="1:14" x14ac:dyDescent="0.3">
      <c r="A277" s="28">
        <v>230</v>
      </c>
      <c r="B277" s="28" t="s">
        <v>620</v>
      </c>
      <c r="C277" s="29">
        <v>30113</v>
      </c>
      <c r="D277" s="28">
        <v>115</v>
      </c>
      <c r="E277" s="28" t="s">
        <v>207</v>
      </c>
      <c r="F277" s="28" t="s">
        <v>175</v>
      </c>
      <c r="G277" s="28" t="s">
        <v>176</v>
      </c>
      <c r="H277" s="28" t="s">
        <v>177</v>
      </c>
      <c r="I277" s="28" t="s">
        <v>76</v>
      </c>
      <c r="J277" s="30" t="s">
        <v>221</v>
      </c>
      <c r="K277" s="28">
        <v>10500000</v>
      </c>
      <c r="L277" s="28">
        <v>792900000</v>
      </c>
      <c r="M277" s="28">
        <v>9</v>
      </c>
      <c r="N277" s="28">
        <v>4</v>
      </c>
    </row>
    <row r="278" spans="1:14" x14ac:dyDescent="0.3">
      <c r="A278" s="28">
        <v>231</v>
      </c>
      <c r="B278" s="28" t="s">
        <v>621</v>
      </c>
      <c r="C278" s="29">
        <v>37006</v>
      </c>
      <c r="D278" s="28">
        <v>123</v>
      </c>
      <c r="E278" s="28" t="s">
        <v>196</v>
      </c>
      <c r="F278" s="28" t="s">
        <v>622</v>
      </c>
      <c r="G278" s="28" t="s">
        <v>623</v>
      </c>
      <c r="H278" s="28" t="s">
        <v>110</v>
      </c>
      <c r="I278" s="28" t="s">
        <v>624</v>
      </c>
      <c r="J278" s="30">
        <v>15</v>
      </c>
      <c r="K278" s="28">
        <v>10000000</v>
      </c>
      <c r="L278" s="28">
        <v>173921954</v>
      </c>
      <c r="M278" s="28">
        <v>5</v>
      </c>
      <c r="N278" s="28">
        <v>0</v>
      </c>
    </row>
    <row r="279" spans="1:14" x14ac:dyDescent="0.3">
      <c r="A279" s="28">
        <v>232</v>
      </c>
      <c r="B279" s="28" t="s">
        <v>625</v>
      </c>
      <c r="C279" s="29">
        <v>24635</v>
      </c>
      <c r="D279" s="28">
        <v>117</v>
      </c>
      <c r="E279" s="28" t="s">
        <v>242</v>
      </c>
      <c r="F279" s="28" t="s">
        <v>513</v>
      </c>
      <c r="G279" s="28" t="s">
        <v>244</v>
      </c>
      <c r="H279" s="28" t="s">
        <v>177</v>
      </c>
      <c r="I279" s="28" t="s">
        <v>76</v>
      </c>
      <c r="J279" s="30" t="s">
        <v>178</v>
      </c>
      <c r="K279" s="28">
        <v>10300000</v>
      </c>
      <c r="L279" s="28">
        <v>111000000</v>
      </c>
      <c r="M279" s="28">
        <v>0</v>
      </c>
      <c r="N279" s="28">
        <v>0</v>
      </c>
    </row>
    <row r="280" spans="1:14" x14ac:dyDescent="0.3">
      <c r="A280" s="28">
        <v>233</v>
      </c>
      <c r="B280" s="28" t="s">
        <v>626</v>
      </c>
      <c r="C280" s="29">
        <v>24085</v>
      </c>
      <c r="D280" s="28">
        <v>130</v>
      </c>
      <c r="E280" s="28" t="s">
        <v>242</v>
      </c>
      <c r="F280" s="28" t="s">
        <v>627</v>
      </c>
      <c r="G280" s="28" t="s">
        <v>244</v>
      </c>
      <c r="H280" s="28" t="s">
        <v>213</v>
      </c>
      <c r="I280" s="28" t="s">
        <v>76</v>
      </c>
      <c r="J280" s="30" t="s">
        <v>178</v>
      </c>
      <c r="K280" s="28">
        <v>9000000</v>
      </c>
      <c r="L280" s="28">
        <v>141200000</v>
      </c>
      <c r="M280" s="28">
        <v>1</v>
      </c>
      <c r="N280" s="28">
        <v>1</v>
      </c>
    </row>
    <row r="281" spans="1:14" x14ac:dyDescent="0.3">
      <c r="A281" s="28">
        <v>234</v>
      </c>
      <c r="B281" s="28" t="s">
        <v>628</v>
      </c>
      <c r="C281" s="29">
        <v>29000</v>
      </c>
      <c r="D281" s="28">
        <v>117</v>
      </c>
      <c r="E281" s="28" t="s">
        <v>207</v>
      </c>
      <c r="F281" s="28" t="s">
        <v>318</v>
      </c>
      <c r="G281" s="28" t="s">
        <v>462</v>
      </c>
      <c r="H281" s="28" t="s">
        <v>177</v>
      </c>
      <c r="I281" s="28" t="s">
        <v>76</v>
      </c>
      <c r="J281" s="30">
        <v>18</v>
      </c>
      <c r="K281" s="28">
        <v>11000000</v>
      </c>
      <c r="L281" s="28">
        <v>203600000</v>
      </c>
      <c r="M281" s="28">
        <v>2</v>
      </c>
      <c r="N281" s="28">
        <v>1</v>
      </c>
    </row>
    <row r="282" spans="1:14" x14ac:dyDescent="0.3">
      <c r="A282" s="28">
        <v>236</v>
      </c>
      <c r="B282" s="28" t="s">
        <v>629</v>
      </c>
      <c r="C282" s="29">
        <v>25555</v>
      </c>
      <c r="D282" s="28">
        <v>140</v>
      </c>
      <c r="E282" s="28" t="s">
        <v>242</v>
      </c>
      <c r="F282" s="28" t="s">
        <v>630</v>
      </c>
      <c r="G282" s="28" t="s">
        <v>244</v>
      </c>
      <c r="H282" s="28" t="s">
        <v>213</v>
      </c>
      <c r="I282" s="28" t="s">
        <v>76</v>
      </c>
      <c r="J282" s="30" t="s">
        <v>178</v>
      </c>
      <c r="K282" s="28">
        <v>7000000</v>
      </c>
      <c r="L282" s="28">
        <v>64600000</v>
      </c>
      <c r="M282" s="28">
        <v>0</v>
      </c>
      <c r="N282" s="28">
        <v>0</v>
      </c>
    </row>
    <row r="283" spans="1:14" x14ac:dyDescent="0.3">
      <c r="A283" s="28">
        <v>237</v>
      </c>
      <c r="B283" s="28" t="s">
        <v>631</v>
      </c>
      <c r="C283" s="29">
        <v>34621</v>
      </c>
      <c r="D283" s="28">
        <v>154</v>
      </c>
      <c r="E283" s="28" t="s">
        <v>308</v>
      </c>
      <c r="F283" s="28" t="s">
        <v>459</v>
      </c>
      <c r="G283" s="28" t="s">
        <v>460</v>
      </c>
      <c r="H283" s="28" t="s">
        <v>177</v>
      </c>
      <c r="I283" s="28" t="s">
        <v>76</v>
      </c>
      <c r="J283" s="30">
        <v>18</v>
      </c>
      <c r="K283" s="28">
        <v>8500000</v>
      </c>
      <c r="L283" s="28">
        <v>213900000</v>
      </c>
      <c r="M283" s="28">
        <v>7</v>
      </c>
      <c r="N283" s="28">
        <v>1</v>
      </c>
    </row>
    <row r="284" spans="1:14" x14ac:dyDescent="0.3">
      <c r="A284" s="28">
        <v>238</v>
      </c>
      <c r="B284" s="28" t="s">
        <v>632</v>
      </c>
      <c r="C284" s="29">
        <v>34720</v>
      </c>
      <c r="D284" s="28">
        <v>106</v>
      </c>
      <c r="E284" s="28" t="s">
        <v>357</v>
      </c>
      <c r="F284" s="28" t="s">
        <v>633</v>
      </c>
      <c r="G284" s="28" t="s">
        <v>634</v>
      </c>
      <c r="H284" s="28" t="s">
        <v>635</v>
      </c>
      <c r="I284" s="28" t="s">
        <v>636</v>
      </c>
      <c r="J284" s="30">
        <v>15</v>
      </c>
      <c r="K284" s="28">
        <v>7500000</v>
      </c>
      <c r="L284" s="28">
        <v>32392047</v>
      </c>
      <c r="M284" s="28">
        <v>0</v>
      </c>
      <c r="N284" s="28">
        <v>0</v>
      </c>
    </row>
    <row r="285" spans="1:14" x14ac:dyDescent="0.3">
      <c r="A285" s="28">
        <v>239</v>
      </c>
      <c r="B285" s="28" t="s">
        <v>637</v>
      </c>
      <c r="C285" s="29">
        <v>26281</v>
      </c>
      <c r="D285" s="28">
        <v>120</v>
      </c>
      <c r="E285" s="28" t="s">
        <v>242</v>
      </c>
      <c r="F285" s="28" t="s">
        <v>638</v>
      </c>
      <c r="G285" s="28" t="s">
        <v>244</v>
      </c>
      <c r="H285" s="28" t="s">
        <v>213</v>
      </c>
      <c r="I285" s="28" t="s">
        <v>76</v>
      </c>
      <c r="J285" s="30" t="s">
        <v>178</v>
      </c>
      <c r="K285" s="28">
        <v>7200000</v>
      </c>
      <c r="L285" s="28">
        <v>116000000</v>
      </c>
      <c r="M285" s="28">
        <v>1</v>
      </c>
      <c r="N285" s="28">
        <v>0</v>
      </c>
    </row>
    <row r="286" spans="1:14" x14ac:dyDescent="0.3">
      <c r="A286" s="28">
        <v>240</v>
      </c>
      <c r="B286" s="28" t="s">
        <v>639</v>
      </c>
      <c r="C286" s="29">
        <v>35132</v>
      </c>
      <c r="D286" s="28">
        <v>98</v>
      </c>
      <c r="E286" s="28" t="s">
        <v>308</v>
      </c>
      <c r="F286" s="28" t="s">
        <v>447</v>
      </c>
      <c r="G286" s="28" t="s">
        <v>640</v>
      </c>
      <c r="H286" s="28" t="s">
        <v>177</v>
      </c>
      <c r="I286" s="28" t="s">
        <v>76</v>
      </c>
      <c r="J286" s="30">
        <v>18</v>
      </c>
      <c r="K286" s="28">
        <v>7000000</v>
      </c>
      <c r="L286" s="28">
        <v>60611975</v>
      </c>
      <c r="M286" s="28">
        <v>7</v>
      </c>
      <c r="N286" s="28">
        <v>2</v>
      </c>
    </row>
    <row r="287" spans="1:14" x14ac:dyDescent="0.3">
      <c r="A287" s="28">
        <v>241</v>
      </c>
      <c r="B287" s="28" t="s">
        <v>641</v>
      </c>
      <c r="C287" s="29">
        <v>26842</v>
      </c>
      <c r="D287" s="28">
        <v>121</v>
      </c>
      <c r="E287" s="28" t="s">
        <v>242</v>
      </c>
      <c r="F287" s="28" t="s">
        <v>638</v>
      </c>
      <c r="G287" s="28" t="s">
        <v>244</v>
      </c>
      <c r="H287" s="28" t="s">
        <v>213</v>
      </c>
      <c r="I287" s="28" t="s">
        <v>76</v>
      </c>
      <c r="J287" s="30" t="s">
        <v>178</v>
      </c>
      <c r="K287" s="28">
        <v>7000000</v>
      </c>
      <c r="L287" s="28">
        <v>126400000</v>
      </c>
      <c r="M287" s="28">
        <v>1</v>
      </c>
      <c r="N287" s="28">
        <v>0</v>
      </c>
    </row>
    <row r="288" spans="1:14" x14ac:dyDescent="0.3">
      <c r="A288" s="28">
        <v>242</v>
      </c>
      <c r="B288" s="28" t="s">
        <v>642</v>
      </c>
      <c r="C288" s="29">
        <v>27382</v>
      </c>
      <c r="D288" s="28">
        <v>125</v>
      </c>
      <c r="E288" s="28" t="s">
        <v>242</v>
      </c>
      <c r="F288" s="28" t="s">
        <v>638</v>
      </c>
      <c r="G288" s="28" t="s">
        <v>244</v>
      </c>
      <c r="H288" s="28" t="s">
        <v>213</v>
      </c>
      <c r="I288" s="28" t="s">
        <v>76</v>
      </c>
      <c r="J288" s="30" t="s">
        <v>178</v>
      </c>
      <c r="K288" s="28">
        <v>7000000</v>
      </c>
      <c r="L288" s="28">
        <v>98500000</v>
      </c>
      <c r="M288" s="28">
        <v>0</v>
      </c>
      <c r="N288" s="28">
        <v>0</v>
      </c>
    </row>
    <row r="289" spans="1:14" x14ac:dyDescent="0.3">
      <c r="A289" s="28">
        <v>243</v>
      </c>
      <c r="B289" s="28" t="s">
        <v>643</v>
      </c>
      <c r="C289" s="29">
        <v>38632</v>
      </c>
      <c r="D289" s="28">
        <v>93</v>
      </c>
      <c r="E289" s="28" t="s">
        <v>348</v>
      </c>
      <c r="F289" s="28" t="s">
        <v>644</v>
      </c>
      <c r="G289" s="28" t="s">
        <v>645</v>
      </c>
      <c r="H289" s="28" t="s">
        <v>177</v>
      </c>
      <c r="I289" s="28" t="s">
        <v>76</v>
      </c>
      <c r="J289" s="30" t="s">
        <v>178</v>
      </c>
      <c r="K289" s="28">
        <v>7000000</v>
      </c>
      <c r="L289" s="28">
        <v>56500000</v>
      </c>
      <c r="M289" s="28">
        <v>6</v>
      </c>
      <c r="N289" s="28">
        <v>0</v>
      </c>
    </row>
    <row r="290" spans="1:14" x14ac:dyDescent="0.3">
      <c r="A290" s="28">
        <v>244</v>
      </c>
      <c r="B290" s="28" t="s">
        <v>646</v>
      </c>
      <c r="C290" s="29">
        <v>31224</v>
      </c>
      <c r="D290" s="28">
        <v>116</v>
      </c>
      <c r="E290" s="28" t="s">
        <v>517</v>
      </c>
      <c r="F290" s="28" t="s">
        <v>468</v>
      </c>
      <c r="G290" s="28" t="s">
        <v>586</v>
      </c>
      <c r="H290" s="28" t="s">
        <v>177</v>
      </c>
      <c r="I290" s="28" t="s">
        <v>76</v>
      </c>
      <c r="J290" s="30">
        <v>15</v>
      </c>
      <c r="K290" s="28">
        <v>6900000</v>
      </c>
      <c r="L290" s="28">
        <v>41410568</v>
      </c>
      <c r="M290" s="28">
        <v>0</v>
      </c>
      <c r="N290" s="28">
        <v>0</v>
      </c>
    </row>
    <row r="291" spans="1:14" x14ac:dyDescent="0.3">
      <c r="A291" s="28">
        <v>245</v>
      </c>
      <c r="B291" s="28" t="s">
        <v>647</v>
      </c>
      <c r="C291" s="29">
        <v>30981</v>
      </c>
      <c r="D291" s="28">
        <v>108</v>
      </c>
      <c r="E291" s="28" t="s">
        <v>207</v>
      </c>
      <c r="F291" s="28" t="s">
        <v>193</v>
      </c>
      <c r="G291" s="28" t="s">
        <v>648</v>
      </c>
      <c r="H291" s="28" t="s">
        <v>177</v>
      </c>
      <c r="I291" s="28" t="s">
        <v>76</v>
      </c>
      <c r="J291" s="30">
        <v>15</v>
      </c>
      <c r="K291" s="28">
        <v>6400000</v>
      </c>
      <c r="L291" s="28">
        <v>78400000</v>
      </c>
      <c r="M291" s="28">
        <v>0</v>
      </c>
      <c r="N291" s="28">
        <v>0</v>
      </c>
    </row>
    <row r="292" spans="1:14" x14ac:dyDescent="0.3">
      <c r="A292" s="28">
        <v>246</v>
      </c>
      <c r="B292" s="28" t="s">
        <v>314</v>
      </c>
      <c r="C292" s="29">
        <v>20745</v>
      </c>
      <c r="D292" s="28">
        <v>183</v>
      </c>
      <c r="E292" s="28" t="s">
        <v>174</v>
      </c>
      <c r="F292" s="28" t="s">
        <v>649</v>
      </c>
      <c r="G292" s="28" t="s">
        <v>574</v>
      </c>
      <c r="H292" s="28" t="s">
        <v>177</v>
      </c>
      <c r="I292" s="28" t="s">
        <v>76</v>
      </c>
      <c r="J292" s="30" t="s">
        <v>221</v>
      </c>
      <c r="K292" s="28">
        <v>6000000</v>
      </c>
      <c r="L292" s="28">
        <v>42000000</v>
      </c>
      <c r="M292" s="28">
        <v>8</v>
      </c>
      <c r="N292" s="28">
        <v>5</v>
      </c>
    </row>
    <row r="293" spans="1:14" x14ac:dyDescent="0.3">
      <c r="A293" s="28">
        <v>249</v>
      </c>
      <c r="B293" s="28" t="s">
        <v>650</v>
      </c>
      <c r="C293" s="29">
        <v>34936</v>
      </c>
      <c r="D293" s="28">
        <v>106</v>
      </c>
      <c r="E293" s="28" t="s">
        <v>308</v>
      </c>
      <c r="F293" s="28" t="s">
        <v>189</v>
      </c>
      <c r="G293" s="28" t="s">
        <v>651</v>
      </c>
      <c r="H293" s="28" t="s">
        <v>177</v>
      </c>
      <c r="I293" s="28" t="s">
        <v>76</v>
      </c>
      <c r="J293" s="30">
        <v>18</v>
      </c>
      <c r="K293" s="28">
        <v>6000000</v>
      </c>
      <c r="L293" s="28">
        <v>23300000</v>
      </c>
      <c r="M293" s="28">
        <v>2</v>
      </c>
      <c r="N293" s="28">
        <v>2</v>
      </c>
    </row>
    <row r="294" spans="1:14" x14ac:dyDescent="0.3">
      <c r="A294" s="28">
        <v>250</v>
      </c>
      <c r="B294" s="28" t="s">
        <v>652</v>
      </c>
      <c r="C294" s="29">
        <v>36774</v>
      </c>
      <c r="D294" s="28">
        <v>113</v>
      </c>
      <c r="E294" s="28" t="s">
        <v>242</v>
      </c>
      <c r="F294" s="28" t="s">
        <v>237</v>
      </c>
      <c r="G294" s="28" t="s">
        <v>653</v>
      </c>
      <c r="H294" s="28" t="s">
        <v>177</v>
      </c>
      <c r="I294" s="28" t="s">
        <v>76</v>
      </c>
      <c r="J294" s="30">
        <v>15</v>
      </c>
      <c r="K294" s="28">
        <v>9000000</v>
      </c>
      <c r="L294" s="28">
        <v>39700000</v>
      </c>
      <c r="M294" s="28">
        <v>2</v>
      </c>
      <c r="N294" s="28">
        <v>0</v>
      </c>
    </row>
    <row r="295" spans="1:14" x14ac:dyDescent="0.3">
      <c r="A295" s="28">
        <v>251</v>
      </c>
      <c r="B295" s="28" t="s">
        <v>654</v>
      </c>
      <c r="C295" s="29">
        <v>38086</v>
      </c>
      <c r="D295" s="28">
        <v>99</v>
      </c>
      <c r="E295" s="28" t="s">
        <v>196</v>
      </c>
      <c r="F295" s="28" t="s">
        <v>582</v>
      </c>
      <c r="G295" s="28" t="s">
        <v>583</v>
      </c>
      <c r="H295" s="28" t="s">
        <v>213</v>
      </c>
      <c r="I295" s="28" t="s">
        <v>76</v>
      </c>
      <c r="J295" s="30">
        <v>15</v>
      </c>
      <c r="K295" s="28">
        <v>6000000</v>
      </c>
      <c r="L295" s="28">
        <v>30000000</v>
      </c>
      <c r="M295" s="28">
        <v>0</v>
      </c>
      <c r="N295" s="28">
        <v>0</v>
      </c>
    </row>
    <row r="296" spans="1:14" x14ac:dyDescent="0.3">
      <c r="A296" s="28">
        <v>252</v>
      </c>
      <c r="B296" s="28" t="s">
        <v>655</v>
      </c>
      <c r="C296" s="29">
        <v>34467</v>
      </c>
      <c r="D296" s="28">
        <v>117</v>
      </c>
      <c r="E296" s="28" t="s">
        <v>192</v>
      </c>
      <c r="F296" s="28" t="s">
        <v>235</v>
      </c>
      <c r="G296" s="28" t="s">
        <v>606</v>
      </c>
      <c r="H296" s="28" t="s">
        <v>213</v>
      </c>
      <c r="I296" s="28" t="s">
        <v>76</v>
      </c>
      <c r="J296" s="30">
        <v>15</v>
      </c>
      <c r="K296" s="28">
        <v>4500000</v>
      </c>
      <c r="L296" s="28">
        <v>257700832</v>
      </c>
      <c r="M296" s="28">
        <v>2</v>
      </c>
      <c r="N296" s="28">
        <v>0</v>
      </c>
    </row>
    <row r="297" spans="1:14" x14ac:dyDescent="0.3">
      <c r="A297" s="28">
        <v>253</v>
      </c>
      <c r="B297" s="28" t="s">
        <v>656</v>
      </c>
      <c r="C297" s="29">
        <v>38176</v>
      </c>
      <c r="D297" s="28">
        <v>114</v>
      </c>
      <c r="E297" s="28" t="s">
        <v>210</v>
      </c>
      <c r="F297" s="28" t="s">
        <v>657</v>
      </c>
      <c r="G297" s="28" t="s">
        <v>658</v>
      </c>
      <c r="H297" s="28" t="s">
        <v>659</v>
      </c>
      <c r="I297" s="28" t="s">
        <v>660</v>
      </c>
      <c r="J297" s="30">
        <v>15</v>
      </c>
      <c r="K297" s="28">
        <v>4200000</v>
      </c>
      <c r="L297" s="28">
        <v>33899078</v>
      </c>
      <c r="M297" s="28">
        <v>0</v>
      </c>
      <c r="N297" s="28">
        <v>0</v>
      </c>
    </row>
    <row r="298" spans="1:14" x14ac:dyDescent="0.3">
      <c r="A298" s="28">
        <v>254</v>
      </c>
      <c r="B298" s="28" t="s">
        <v>661</v>
      </c>
      <c r="C298" s="29">
        <v>23637</v>
      </c>
      <c r="D298" s="28">
        <v>110</v>
      </c>
      <c r="E298" s="28" t="s">
        <v>242</v>
      </c>
      <c r="F298" s="28" t="s">
        <v>638</v>
      </c>
      <c r="G298" s="28" t="s">
        <v>244</v>
      </c>
      <c r="H298" s="28" t="s">
        <v>177</v>
      </c>
      <c r="I298" s="28" t="s">
        <v>76</v>
      </c>
      <c r="J298" s="30" t="s">
        <v>178</v>
      </c>
      <c r="K298" s="28">
        <v>3000000</v>
      </c>
      <c r="L298" s="28">
        <v>124900000</v>
      </c>
      <c r="M298" s="28">
        <v>1</v>
      </c>
      <c r="N298" s="28">
        <v>1</v>
      </c>
    </row>
    <row r="299" spans="1:14" x14ac:dyDescent="0.3">
      <c r="A299" s="28">
        <v>255</v>
      </c>
      <c r="B299" s="28" t="s">
        <v>662</v>
      </c>
      <c r="C299" s="29">
        <v>38799</v>
      </c>
      <c r="D299" s="28">
        <v>137</v>
      </c>
      <c r="E299" s="28" t="s">
        <v>348</v>
      </c>
      <c r="F299" s="28" t="s">
        <v>663</v>
      </c>
      <c r="G299" s="28" t="s">
        <v>664</v>
      </c>
      <c r="H299" s="28" t="s">
        <v>122</v>
      </c>
      <c r="I299" s="28" t="s">
        <v>611</v>
      </c>
      <c r="J299" s="30">
        <v>15</v>
      </c>
      <c r="K299" s="28">
        <v>2000000</v>
      </c>
      <c r="L299" s="28">
        <v>77356942</v>
      </c>
      <c r="M299" s="28">
        <v>1</v>
      </c>
      <c r="N299" s="28">
        <v>1</v>
      </c>
    </row>
    <row r="300" spans="1:14" x14ac:dyDescent="0.3">
      <c r="A300" s="28">
        <v>256</v>
      </c>
      <c r="B300" s="28" t="s">
        <v>665</v>
      </c>
      <c r="C300" s="29">
        <v>23294</v>
      </c>
      <c r="D300" s="28">
        <v>115</v>
      </c>
      <c r="E300" s="28" t="s">
        <v>242</v>
      </c>
      <c r="F300" s="28" t="s">
        <v>627</v>
      </c>
      <c r="G300" s="28" t="s">
        <v>244</v>
      </c>
      <c r="H300" s="28" t="s">
        <v>213</v>
      </c>
      <c r="I300" s="28" t="s">
        <v>76</v>
      </c>
      <c r="J300" s="30" t="s">
        <v>178</v>
      </c>
      <c r="K300" s="28">
        <v>2000000</v>
      </c>
      <c r="L300" s="28">
        <v>78900000</v>
      </c>
      <c r="M300" s="28">
        <v>0</v>
      </c>
      <c r="N300" s="28">
        <v>0</v>
      </c>
    </row>
    <row r="301" spans="1:14" x14ac:dyDescent="0.3">
      <c r="A301" s="28">
        <v>257</v>
      </c>
      <c r="B301" s="28" t="s">
        <v>666</v>
      </c>
      <c r="C301" s="29">
        <v>33900</v>
      </c>
      <c r="D301" s="28">
        <v>99</v>
      </c>
      <c r="E301" s="28" t="s">
        <v>308</v>
      </c>
      <c r="F301" s="28" t="s">
        <v>459</v>
      </c>
      <c r="G301" s="28" t="s">
        <v>667</v>
      </c>
      <c r="H301" s="28" t="s">
        <v>177</v>
      </c>
      <c r="I301" s="28" t="s">
        <v>76</v>
      </c>
      <c r="J301" s="30">
        <v>18</v>
      </c>
      <c r="K301" s="28">
        <v>1200000</v>
      </c>
      <c r="L301" s="28">
        <v>22000000</v>
      </c>
      <c r="M301" s="28">
        <v>0</v>
      </c>
      <c r="N301" s="28">
        <v>0</v>
      </c>
    </row>
    <row r="302" spans="1:14" x14ac:dyDescent="0.3">
      <c r="A302" s="28">
        <v>258</v>
      </c>
      <c r="B302" s="28" t="s">
        <v>668</v>
      </c>
      <c r="C302" s="29">
        <v>22924</v>
      </c>
      <c r="D302" s="28">
        <v>109</v>
      </c>
      <c r="E302" s="28" t="s">
        <v>242</v>
      </c>
      <c r="F302" s="28" t="s">
        <v>627</v>
      </c>
      <c r="G302" s="28" t="s">
        <v>244</v>
      </c>
      <c r="H302" s="28" t="s">
        <v>213</v>
      </c>
      <c r="I302" s="28" t="s">
        <v>76</v>
      </c>
      <c r="J302" s="30" t="s">
        <v>178</v>
      </c>
      <c r="K302" s="28">
        <v>1100000</v>
      </c>
      <c r="L302" s="28">
        <v>59500000</v>
      </c>
      <c r="M302" s="28">
        <v>0</v>
      </c>
      <c r="N302" s="28">
        <v>0</v>
      </c>
    </row>
    <row r="303" spans="1:14" x14ac:dyDescent="0.3">
      <c r="A303" s="28">
        <v>259</v>
      </c>
      <c r="B303" s="28" t="s">
        <v>184</v>
      </c>
      <c r="C303" s="29">
        <v>12151</v>
      </c>
      <c r="D303" s="28">
        <v>100</v>
      </c>
      <c r="E303" s="28" t="s">
        <v>174</v>
      </c>
      <c r="F303" s="28" t="s">
        <v>669</v>
      </c>
      <c r="G303" s="28" t="s">
        <v>670</v>
      </c>
      <c r="H303" s="28" t="s">
        <v>177</v>
      </c>
      <c r="I303" s="28" t="s">
        <v>76</v>
      </c>
      <c r="J303" s="30" t="s">
        <v>178</v>
      </c>
      <c r="K303" s="28">
        <v>672000</v>
      </c>
      <c r="L303" s="28">
        <v>2847000</v>
      </c>
      <c r="M303" s="28">
        <v>0</v>
      </c>
      <c r="N303" s="28">
        <v>0</v>
      </c>
    </row>
    <row r="304" spans="1:14" x14ac:dyDescent="0.3">
      <c r="A304" s="28">
        <v>260</v>
      </c>
      <c r="B304" s="28" t="s">
        <v>671</v>
      </c>
      <c r="C304" s="29">
        <v>19840</v>
      </c>
      <c r="D304" s="28">
        <v>207</v>
      </c>
      <c r="E304" s="28" t="s">
        <v>180</v>
      </c>
      <c r="F304" s="28" t="s">
        <v>672</v>
      </c>
      <c r="G304" s="28" t="s">
        <v>673</v>
      </c>
      <c r="H304" s="28" t="s">
        <v>674</v>
      </c>
      <c r="I304" s="28" t="s">
        <v>613</v>
      </c>
      <c r="J304" s="30" t="s">
        <v>178</v>
      </c>
      <c r="K304" s="28">
        <v>2000000</v>
      </c>
      <c r="L304" s="28">
        <v>4500000</v>
      </c>
      <c r="M304" s="28">
        <v>2</v>
      </c>
      <c r="N304" s="28">
        <v>0</v>
      </c>
    </row>
    <row r="305" spans="1:14" x14ac:dyDescent="0.3">
      <c r="A305" s="28">
        <v>261</v>
      </c>
      <c r="B305" s="28" t="s">
        <v>675</v>
      </c>
      <c r="C305" s="29">
        <v>38240</v>
      </c>
      <c r="D305" s="28">
        <v>98</v>
      </c>
      <c r="E305" s="28" t="s">
        <v>676</v>
      </c>
      <c r="F305" s="28" t="s">
        <v>677</v>
      </c>
      <c r="G305" s="28" t="s">
        <v>678</v>
      </c>
      <c r="H305" s="28" t="s">
        <v>177</v>
      </c>
      <c r="I305" s="28" t="s">
        <v>76</v>
      </c>
      <c r="J305" s="30" t="s">
        <v>183</v>
      </c>
      <c r="K305" s="28">
        <v>65000</v>
      </c>
      <c r="L305" s="28">
        <v>29529368</v>
      </c>
      <c r="M305" s="28">
        <v>1</v>
      </c>
      <c r="N305" s="28">
        <v>0</v>
      </c>
    </row>
    <row r="306" spans="1:14" x14ac:dyDescent="0.3">
      <c r="A306" s="28">
        <v>262</v>
      </c>
      <c r="B306" s="28" t="s">
        <v>679</v>
      </c>
      <c r="C306" s="29">
        <v>29337</v>
      </c>
      <c r="D306" s="28">
        <v>180</v>
      </c>
      <c r="E306" s="28" t="s">
        <v>348</v>
      </c>
      <c r="F306" s="28" t="s">
        <v>672</v>
      </c>
      <c r="G306" s="28" t="s">
        <v>673</v>
      </c>
      <c r="H306" s="28" t="s">
        <v>674</v>
      </c>
      <c r="I306" s="28" t="s">
        <v>613</v>
      </c>
      <c r="J306" s="30" t="s">
        <v>178</v>
      </c>
      <c r="K306" s="28">
        <v>7500000</v>
      </c>
      <c r="L306" s="28">
        <v>26000000</v>
      </c>
      <c r="M306" s="28">
        <v>2</v>
      </c>
      <c r="N306" s="28">
        <v>0</v>
      </c>
    </row>
    <row r="307" spans="1:14" x14ac:dyDescent="0.3">
      <c r="A307" s="28">
        <v>263</v>
      </c>
      <c r="B307" s="28" t="s">
        <v>680</v>
      </c>
      <c r="C307" s="29">
        <v>31198</v>
      </c>
      <c r="D307" s="28">
        <v>162</v>
      </c>
      <c r="E307" s="28" t="s">
        <v>348</v>
      </c>
      <c r="F307" s="28" t="s">
        <v>672</v>
      </c>
      <c r="G307" s="28" t="s">
        <v>681</v>
      </c>
      <c r="H307" s="28" t="s">
        <v>674</v>
      </c>
      <c r="I307" s="28" t="s">
        <v>613</v>
      </c>
      <c r="J307" s="30">
        <v>15</v>
      </c>
      <c r="K307" s="28">
        <v>12000000</v>
      </c>
      <c r="L307" s="28">
        <v>15000000</v>
      </c>
      <c r="M307" s="28">
        <v>4</v>
      </c>
      <c r="N307" s="28">
        <v>1</v>
      </c>
    </row>
    <row r="308" spans="1:14" x14ac:dyDescent="0.3">
      <c r="A308" s="28">
        <v>264</v>
      </c>
      <c r="B308" s="28" t="s">
        <v>682</v>
      </c>
      <c r="C308" s="29">
        <v>39178</v>
      </c>
      <c r="D308" s="28">
        <v>107</v>
      </c>
      <c r="E308" s="28" t="s">
        <v>207</v>
      </c>
      <c r="F308" s="28" t="s">
        <v>602</v>
      </c>
      <c r="G308" s="28" t="s">
        <v>683</v>
      </c>
      <c r="H308" s="28" t="s">
        <v>213</v>
      </c>
      <c r="I308" s="28" t="s">
        <v>76</v>
      </c>
      <c r="J308" s="30">
        <v>15</v>
      </c>
      <c r="K308" s="28">
        <v>40000000</v>
      </c>
      <c r="L308" s="28">
        <v>32017803</v>
      </c>
      <c r="M308" s="28">
        <v>0</v>
      </c>
      <c r="N308" s="28">
        <v>0</v>
      </c>
    </row>
    <row r="309" spans="1:14" x14ac:dyDescent="0.3">
      <c r="A309" s="28">
        <v>265</v>
      </c>
      <c r="B309" s="28" t="s">
        <v>684</v>
      </c>
      <c r="C309" s="29">
        <v>34803</v>
      </c>
      <c r="D309" s="28">
        <v>102</v>
      </c>
      <c r="E309" s="28" t="s">
        <v>348</v>
      </c>
      <c r="F309" s="28" t="s">
        <v>243</v>
      </c>
      <c r="G309" s="28" t="s">
        <v>685</v>
      </c>
      <c r="H309" s="28" t="s">
        <v>187</v>
      </c>
      <c r="I309" s="28" t="s">
        <v>76</v>
      </c>
      <c r="J309" s="30">
        <v>18</v>
      </c>
      <c r="K309" s="28">
        <v>1000000</v>
      </c>
      <c r="L309" s="28">
        <v>1608570</v>
      </c>
      <c r="M309" s="28">
        <v>0</v>
      </c>
      <c r="N309" s="28">
        <v>0</v>
      </c>
    </row>
    <row r="310" spans="1:14" x14ac:dyDescent="0.3">
      <c r="A310" s="28">
        <v>266</v>
      </c>
      <c r="B310" s="28" t="s">
        <v>686</v>
      </c>
      <c r="C310" s="29">
        <v>39024</v>
      </c>
      <c r="D310" s="28">
        <v>85</v>
      </c>
      <c r="E310" s="28" t="s">
        <v>218</v>
      </c>
      <c r="F310" s="28" t="s">
        <v>687</v>
      </c>
      <c r="G310" s="28" t="s">
        <v>688</v>
      </c>
      <c r="H310" s="28" t="s">
        <v>213</v>
      </c>
      <c r="I310" s="28" t="s">
        <v>76</v>
      </c>
      <c r="J310" s="30" t="s">
        <v>178</v>
      </c>
      <c r="K310" s="28">
        <v>149000000</v>
      </c>
      <c r="L310" s="28">
        <v>178120010</v>
      </c>
      <c r="M310" s="28">
        <v>0</v>
      </c>
      <c r="N310" s="28">
        <v>0</v>
      </c>
    </row>
    <row r="311" spans="1:14" x14ac:dyDescent="0.3">
      <c r="A311" s="28">
        <v>267</v>
      </c>
      <c r="B311" s="28" t="s">
        <v>689</v>
      </c>
      <c r="C311" s="29">
        <v>39590</v>
      </c>
      <c r="D311" s="28">
        <v>122</v>
      </c>
      <c r="E311" s="28" t="s">
        <v>174</v>
      </c>
      <c r="F311" s="28" t="s">
        <v>175</v>
      </c>
      <c r="G311" s="28" t="s">
        <v>298</v>
      </c>
      <c r="H311" s="28" t="s">
        <v>177</v>
      </c>
      <c r="I311" s="28" t="s">
        <v>76</v>
      </c>
      <c r="J311" s="30" t="s">
        <v>183</v>
      </c>
      <c r="K311" s="28">
        <v>185000000</v>
      </c>
      <c r="L311" s="28">
        <v>786600000</v>
      </c>
      <c r="M311" s="28">
        <v>0</v>
      </c>
      <c r="N311" s="28">
        <v>0</v>
      </c>
    </row>
    <row r="312" spans="1:14" x14ac:dyDescent="0.3">
      <c r="A312" s="28">
        <v>270</v>
      </c>
      <c r="B312" s="28" t="s">
        <v>690</v>
      </c>
      <c r="C312" s="29">
        <v>41817</v>
      </c>
      <c r="D312" s="28">
        <v>165</v>
      </c>
      <c r="E312" s="28" t="s">
        <v>207</v>
      </c>
      <c r="F312" s="28" t="s">
        <v>204</v>
      </c>
      <c r="G312" s="28" t="s">
        <v>208</v>
      </c>
      <c r="H312" s="28" t="s">
        <v>177</v>
      </c>
      <c r="I312" s="28" t="s">
        <v>76</v>
      </c>
      <c r="J312" s="30" t="s">
        <v>183</v>
      </c>
      <c r="K312" s="28">
        <v>210000000</v>
      </c>
      <c r="L312" s="28">
        <v>1091000000</v>
      </c>
      <c r="M312" s="28">
        <v>0</v>
      </c>
      <c r="N312" s="28">
        <v>0</v>
      </c>
    </row>
    <row r="313" spans="1:14" x14ac:dyDescent="0.3">
      <c r="A313" s="28">
        <v>271</v>
      </c>
      <c r="B313" s="28" t="s">
        <v>691</v>
      </c>
      <c r="C313" s="29">
        <v>41974</v>
      </c>
      <c r="D313" s="28">
        <v>174</v>
      </c>
      <c r="E313" s="28" t="s">
        <v>210</v>
      </c>
      <c r="F313" s="28" t="s">
        <v>185</v>
      </c>
      <c r="G313" s="28" t="s">
        <v>361</v>
      </c>
      <c r="H313" s="28" t="s">
        <v>187</v>
      </c>
      <c r="I313" s="28" t="s">
        <v>76</v>
      </c>
      <c r="J313" s="30" t="s">
        <v>183</v>
      </c>
      <c r="K313" s="28">
        <v>250000000</v>
      </c>
      <c r="L313" s="28">
        <v>955100000</v>
      </c>
      <c r="M313" s="28">
        <v>1</v>
      </c>
      <c r="N313" s="28">
        <v>0</v>
      </c>
    </row>
    <row r="314" spans="1:14" x14ac:dyDescent="0.3">
      <c r="A314" s="28">
        <v>272</v>
      </c>
      <c r="B314" s="28" t="s">
        <v>692</v>
      </c>
      <c r="C314" s="29">
        <v>41852</v>
      </c>
      <c r="D314" s="28">
        <v>122</v>
      </c>
      <c r="E314" s="28" t="s">
        <v>207</v>
      </c>
      <c r="F314" s="28" t="s">
        <v>693</v>
      </c>
      <c r="G314" s="28" t="s">
        <v>182</v>
      </c>
      <c r="H314" s="28" t="s">
        <v>177</v>
      </c>
      <c r="I314" s="28" t="s">
        <v>76</v>
      </c>
      <c r="J314" s="30" t="s">
        <v>183</v>
      </c>
      <c r="K314" s="28">
        <v>195900000</v>
      </c>
      <c r="L314" s="28">
        <v>774200000</v>
      </c>
      <c r="M314" s="28">
        <v>2</v>
      </c>
      <c r="N314" s="28">
        <v>0</v>
      </c>
    </row>
    <row r="315" spans="1:14" x14ac:dyDescent="0.3">
      <c r="A315" s="28">
        <v>273</v>
      </c>
      <c r="B315" s="28" t="s">
        <v>694</v>
      </c>
      <c r="C315" s="29">
        <v>41787</v>
      </c>
      <c r="D315" s="28">
        <v>98</v>
      </c>
      <c r="E315" s="28" t="s">
        <v>210</v>
      </c>
      <c r="F315" s="28" t="s">
        <v>695</v>
      </c>
      <c r="G315" s="28" t="s">
        <v>224</v>
      </c>
      <c r="H315" s="28" t="s">
        <v>177</v>
      </c>
      <c r="I315" s="28" t="s">
        <v>76</v>
      </c>
      <c r="J315" s="30" t="s">
        <v>178</v>
      </c>
      <c r="K315" s="28">
        <v>180000000</v>
      </c>
      <c r="L315" s="28">
        <v>758400000</v>
      </c>
      <c r="M315" s="28">
        <v>1</v>
      </c>
      <c r="N315" s="28">
        <v>0</v>
      </c>
    </row>
    <row r="316" spans="1:14" x14ac:dyDescent="0.3">
      <c r="A316" s="28">
        <v>274</v>
      </c>
      <c r="B316" s="28" t="s">
        <v>696</v>
      </c>
      <c r="C316" s="29">
        <v>41781</v>
      </c>
      <c r="D316" s="28">
        <v>131</v>
      </c>
      <c r="E316" s="28" t="s">
        <v>180</v>
      </c>
      <c r="F316" s="28" t="s">
        <v>189</v>
      </c>
      <c r="G316" s="28" t="s">
        <v>182</v>
      </c>
      <c r="H316" s="28" t="s">
        <v>177</v>
      </c>
      <c r="I316" s="28" t="s">
        <v>76</v>
      </c>
      <c r="J316" s="30" t="s">
        <v>183</v>
      </c>
      <c r="K316" s="28">
        <v>200000000</v>
      </c>
      <c r="L316" s="28">
        <v>748100000</v>
      </c>
      <c r="M316" s="28">
        <v>0</v>
      </c>
      <c r="N316" s="28">
        <v>0</v>
      </c>
    </row>
    <row r="317" spans="1:14" x14ac:dyDescent="0.3">
      <c r="A317" s="28">
        <v>275</v>
      </c>
      <c r="B317" s="28" t="s">
        <v>697</v>
      </c>
      <c r="C317" s="29">
        <v>41733</v>
      </c>
      <c r="D317" s="28">
        <v>136</v>
      </c>
      <c r="E317" s="28" t="s">
        <v>180</v>
      </c>
      <c r="F317" s="28" t="s">
        <v>698</v>
      </c>
      <c r="G317" s="28" t="s">
        <v>182</v>
      </c>
      <c r="H317" s="28" t="s">
        <v>177</v>
      </c>
      <c r="I317" s="28" t="s">
        <v>76</v>
      </c>
      <c r="J317" s="30" t="s">
        <v>183</v>
      </c>
      <c r="K317" s="28">
        <v>170000000</v>
      </c>
      <c r="L317" s="28">
        <v>714400000</v>
      </c>
      <c r="M317" s="28">
        <v>1</v>
      </c>
      <c r="N317" s="28">
        <v>0</v>
      </c>
    </row>
    <row r="318" spans="1:14" x14ac:dyDescent="0.3">
      <c r="A318" s="28">
        <v>276</v>
      </c>
      <c r="B318" s="28" t="s">
        <v>699</v>
      </c>
      <c r="C318" s="29">
        <v>41953</v>
      </c>
      <c r="D318" s="28">
        <v>123</v>
      </c>
      <c r="E318" s="28" t="s">
        <v>174</v>
      </c>
      <c r="F318" s="28" t="s">
        <v>227</v>
      </c>
      <c r="G318" s="28" t="s">
        <v>700</v>
      </c>
      <c r="H318" s="28" t="s">
        <v>177</v>
      </c>
      <c r="I318" s="28" t="s">
        <v>76</v>
      </c>
      <c r="J318" s="30" t="s">
        <v>183</v>
      </c>
      <c r="K318" s="28">
        <v>125000000</v>
      </c>
      <c r="L318" s="28">
        <v>755400000</v>
      </c>
      <c r="M318" s="28">
        <v>0</v>
      </c>
      <c r="N318" s="28">
        <v>0</v>
      </c>
    </row>
    <row r="319" spans="1:14" x14ac:dyDescent="0.3">
      <c r="A319" s="28">
        <v>277</v>
      </c>
      <c r="B319" s="28" t="s">
        <v>701</v>
      </c>
      <c r="C319" s="29">
        <v>41739</v>
      </c>
      <c r="D319" s="28">
        <v>141</v>
      </c>
      <c r="E319" s="28" t="s">
        <v>180</v>
      </c>
      <c r="F319" s="28" t="s">
        <v>702</v>
      </c>
      <c r="G319" s="28" t="s">
        <v>182</v>
      </c>
      <c r="H319" s="28" t="s">
        <v>177</v>
      </c>
      <c r="I319" s="28" t="s">
        <v>76</v>
      </c>
      <c r="J319" s="30" t="s">
        <v>183</v>
      </c>
      <c r="K319" s="28">
        <v>255000000</v>
      </c>
      <c r="L319" s="28">
        <v>709000000</v>
      </c>
      <c r="M319" s="28">
        <v>0</v>
      </c>
      <c r="N319" s="28">
        <v>0</v>
      </c>
    </row>
    <row r="320" spans="1:14" x14ac:dyDescent="0.3">
      <c r="A320" s="28">
        <v>278</v>
      </c>
      <c r="B320" s="28" t="s">
        <v>703</v>
      </c>
      <c r="C320" s="29">
        <v>41831</v>
      </c>
      <c r="D320" s="28">
        <v>130</v>
      </c>
      <c r="E320" s="28" t="s">
        <v>180</v>
      </c>
      <c r="F320" s="28" t="s">
        <v>704</v>
      </c>
      <c r="G320" s="28" t="s">
        <v>705</v>
      </c>
      <c r="H320" s="28" t="s">
        <v>177</v>
      </c>
      <c r="I320" s="28" t="s">
        <v>76</v>
      </c>
      <c r="J320" s="30" t="s">
        <v>183</v>
      </c>
      <c r="K320" s="28">
        <v>170000000</v>
      </c>
      <c r="L320" s="28">
        <v>710600000</v>
      </c>
      <c r="M320" s="28">
        <v>1</v>
      </c>
      <c r="N320" s="28">
        <v>0</v>
      </c>
    </row>
    <row r="321" spans="1:14" x14ac:dyDescent="0.3">
      <c r="A321" s="28">
        <v>279</v>
      </c>
      <c r="B321" s="28" t="s">
        <v>706</v>
      </c>
      <c r="C321" s="29">
        <v>41950</v>
      </c>
      <c r="D321" s="28">
        <v>169</v>
      </c>
      <c r="E321" s="28" t="s">
        <v>207</v>
      </c>
      <c r="F321" s="28" t="s">
        <v>237</v>
      </c>
      <c r="G321" s="28" t="s">
        <v>190</v>
      </c>
      <c r="H321" s="28" t="s">
        <v>177</v>
      </c>
      <c r="I321" s="28" t="s">
        <v>76</v>
      </c>
      <c r="J321" s="30" t="s">
        <v>183</v>
      </c>
      <c r="K321" s="28">
        <v>165000000</v>
      </c>
      <c r="L321" s="28">
        <v>675100000</v>
      </c>
      <c r="M321" s="28">
        <v>5</v>
      </c>
      <c r="N321" s="28">
        <v>1</v>
      </c>
    </row>
    <row r="322" spans="1:14" x14ac:dyDescent="0.3">
      <c r="A322" s="28">
        <v>280</v>
      </c>
      <c r="B322" s="28" t="s">
        <v>707</v>
      </c>
      <c r="C322" s="29">
        <v>41605</v>
      </c>
      <c r="D322" s="28">
        <v>102</v>
      </c>
      <c r="E322" s="28" t="s">
        <v>218</v>
      </c>
      <c r="F322" s="28" t="s">
        <v>708</v>
      </c>
      <c r="G322" s="28" t="s">
        <v>224</v>
      </c>
      <c r="H322" s="28" t="s">
        <v>177</v>
      </c>
      <c r="I322" s="28" t="s">
        <v>76</v>
      </c>
      <c r="J322" s="30" t="s">
        <v>178</v>
      </c>
      <c r="K322" s="28">
        <v>150000000</v>
      </c>
      <c r="L322" s="28">
        <v>1276000000</v>
      </c>
      <c r="M322" s="28">
        <v>2</v>
      </c>
      <c r="N322" s="28">
        <v>2</v>
      </c>
    </row>
    <row r="323" spans="1:14" x14ac:dyDescent="0.3">
      <c r="A323" s="28">
        <v>281</v>
      </c>
      <c r="B323" s="28" t="s">
        <v>709</v>
      </c>
      <c r="C323" s="29">
        <v>41397</v>
      </c>
      <c r="D323" s="28">
        <v>130</v>
      </c>
      <c r="E323" s="28" t="s">
        <v>180</v>
      </c>
      <c r="F323" s="28" t="s">
        <v>710</v>
      </c>
      <c r="G323" s="28" t="s">
        <v>182</v>
      </c>
      <c r="H323" s="28" t="s">
        <v>177</v>
      </c>
      <c r="I323" s="28" t="s">
        <v>76</v>
      </c>
      <c r="J323" s="30" t="s">
        <v>183</v>
      </c>
      <c r="K323" s="28">
        <v>200000000</v>
      </c>
      <c r="L323" s="28">
        <v>1215000000</v>
      </c>
      <c r="M323" s="28">
        <v>1</v>
      </c>
      <c r="N323" s="28">
        <v>0</v>
      </c>
    </row>
    <row r="324" spans="1:14" x14ac:dyDescent="0.3">
      <c r="A324" s="28">
        <v>282</v>
      </c>
      <c r="B324" s="28" t="s">
        <v>711</v>
      </c>
      <c r="C324" s="29">
        <v>41458</v>
      </c>
      <c r="D324" s="28">
        <v>98</v>
      </c>
      <c r="E324" s="28" t="s">
        <v>218</v>
      </c>
      <c r="F324" s="28" t="s">
        <v>712</v>
      </c>
      <c r="G324" s="28" t="s">
        <v>713</v>
      </c>
      <c r="H324" s="28" t="s">
        <v>177</v>
      </c>
      <c r="I324" s="28" t="s">
        <v>76</v>
      </c>
      <c r="J324" s="30" t="s">
        <v>221</v>
      </c>
      <c r="K324" s="28">
        <v>76000000</v>
      </c>
      <c r="L324" s="28">
        <v>970800000</v>
      </c>
      <c r="M324" s="28">
        <v>2</v>
      </c>
      <c r="N324" s="28">
        <v>0</v>
      </c>
    </row>
    <row r="325" spans="1:14" x14ac:dyDescent="0.3">
      <c r="A325" s="28">
        <v>283</v>
      </c>
      <c r="B325" s="28" t="s">
        <v>714</v>
      </c>
      <c r="C325" s="29">
        <v>41621</v>
      </c>
      <c r="D325" s="28">
        <v>161</v>
      </c>
      <c r="E325" s="28" t="s">
        <v>210</v>
      </c>
      <c r="F325" s="28" t="s">
        <v>185</v>
      </c>
      <c r="G325" s="28" t="s">
        <v>186</v>
      </c>
      <c r="H325" s="28" t="s">
        <v>187</v>
      </c>
      <c r="I325" s="28" t="s">
        <v>76</v>
      </c>
      <c r="J325" s="30" t="s">
        <v>183</v>
      </c>
      <c r="K325" s="28">
        <v>225000000</v>
      </c>
      <c r="L325" s="28">
        <v>958400000</v>
      </c>
      <c r="M325" s="28">
        <v>3</v>
      </c>
      <c r="N325" s="28">
        <v>0</v>
      </c>
    </row>
    <row r="326" spans="1:14" x14ac:dyDescent="0.3">
      <c r="A326" s="28">
        <v>284</v>
      </c>
      <c r="B326" s="28" t="s">
        <v>715</v>
      </c>
      <c r="C326" s="29">
        <v>41589</v>
      </c>
      <c r="D326" s="28">
        <v>146</v>
      </c>
      <c r="E326" s="28" t="s">
        <v>174</v>
      </c>
      <c r="F326" s="28" t="s">
        <v>227</v>
      </c>
      <c r="G326" s="28" t="s">
        <v>700</v>
      </c>
      <c r="H326" s="28" t="s">
        <v>177</v>
      </c>
      <c r="I326" s="28" t="s">
        <v>76</v>
      </c>
      <c r="J326" s="30" t="s">
        <v>183</v>
      </c>
      <c r="K326" s="28">
        <v>130000000</v>
      </c>
      <c r="L326" s="28">
        <v>865000000</v>
      </c>
      <c r="M326" s="28">
        <v>0</v>
      </c>
      <c r="N326" s="28">
        <v>0</v>
      </c>
    </row>
    <row r="327" spans="1:14" x14ac:dyDescent="0.3">
      <c r="A327" s="28">
        <v>285</v>
      </c>
      <c r="B327" s="28" t="s">
        <v>716</v>
      </c>
      <c r="C327" s="29">
        <v>41401</v>
      </c>
      <c r="D327" s="28">
        <v>130</v>
      </c>
      <c r="E327" s="28" t="s">
        <v>180</v>
      </c>
      <c r="F327" s="28" t="s">
        <v>717</v>
      </c>
      <c r="G327" s="28" t="s">
        <v>255</v>
      </c>
      <c r="H327" s="28" t="s">
        <v>177</v>
      </c>
      <c r="I327" s="28" t="s">
        <v>76</v>
      </c>
      <c r="J327" s="30" t="s">
        <v>183</v>
      </c>
      <c r="K327" s="28">
        <v>160000000</v>
      </c>
      <c r="L327" s="28">
        <v>788700000</v>
      </c>
      <c r="M327" s="28">
        <v>0</v>
      </c>
      <c r="N327" s="28">
        <v>0</v>
      </c>
    </row>
    <row r="328" spans="1:14" x14ac:dyDescent="0.3">
      <c r="A328" s="28">
        <v>286</v>
      </c>
      <c r="B328" s="28" t="s">
        <v>718</v>
      </c>
      <c r="C328" s="29">
        <v>41446</v>
      </c>
      <c r="D328" s="28">
        <v>104</v>
      </c>
      <c r="E328" s="28" t="s">
        <v>218</v>
      </c>
      <c r="F328" s="28" t="s">
        <v>719</v>
      </c>
      <c r="G328" s="28" t="s">
        <v>301</v>
      </c>
      <c r="H328" s="28" t="s">
        <v>177</v>
      </c>
      <c r="I328" s="28" t="s">
        <v>76</v>
      </c>
      <c r="J328" s="30" t="s">
        <v>221</v>
      </c>
      <c r="K328" s="28">
        <v>200000000</v>
      </c>
      <c r="L328" s="28">
        <v>743600000</v>
      </c>
      <c r="M328" s="28">
        <v>0</v>
      </c>
      <c r="N328" s="28">
        <v>0</v>
      </c>
    </row>
    <row r="329" spans="1:14" x14ac:dyDescent="0.3">
      <c r="A329" s="28">
        <v>287</v>
      </c>
      <c r="B329" s="28" t="s">
        <v>720</v>
      </c>
      <c r="C329" s="29">
        <v>41551</v>
      </c>
      <c r="D329" s="28">
        <v>91</v>
      </c>
      <c r="E329" s="28" t="s">
        <v>207</v>
      </c>
      <c r="F329" s="28" t="s">
        <v>271</v>
      </c>
      <c r="G329" s="28" t="s">
        <v>212</v>
      </c>
      <c r="H329" s="28" t="s">
        <v>177</v>
      </c>
      <c r="I329" s="28" t="s">
        <v>76</v>
      </c>
      <c r="J329" s="30" t="s">
        <v>183</v>
      </c>
      <c r="K329" s="28">
        <v>100000000</v>
      </c>
      <c r="L329" s="28">
        <v>723200000</v>
      </c>
      <c r="M329" s="28">
        <v>10</v>
      </c>
      <c r="N329" s="28">
        <v>7</v>
      </c>
    </row>
    <row r="330" spans="1:14" x14ac:dyDescent="0.3">
      <c r="A330" s="28">
        <v>288</v>
      </c>
      <c r="B330" s="28" t="s">
        <v>721</v>
      </c>
      <c r="C330" s="29">
        <v>41439</v>
      </c>
      <c r="D330" s="28">
        <v>143</v>
      </c>
      <c r="E330" s="28" t="s">
        <v>180</v>
      </c>
      <c r="F330" s="28" t="s">
        <v>448</v>
      </c>
      <c r="G330" s="28" t="s">
        <v>190</v>
      </c>
      <c r="H330" s="28" t="s">
        <v>177</v>
      </c>
      <c r="I330" s="28" t="s">
        <v>76</v>
      </c>
      <c r="J330" s="30" t="s">
        <v>183</v>
      </c>
      <c r="K330" s="28">
        <v>225000000</v>
      </c>
      <c r="L330" s="28">
        <v>668000000</v>
      </c>
      <c r="M330" s="28">
        <v>0</v>
      </c>
      <c r="N330" s="28">
        <v>0</v>
      </c>
    </row>
    <row r="331" spans="1:14" x14ac:dyDescent="0.3">
      <c r="A331" s="28">
        <v>289</v>
      </c>
      <c r="B331" s="28" t="s">
        <v>722</v>
      </c>
      <c r="C331" s="29">
        <v>41569</v>
      </c>
      <c r="D331" s="28">
        <v>112</v>
      </c>
      <c r="E331" s="28" t="s">
        <v>180</v>
      </c>
      <c r="F331" s="28" t="s">
        <v>723</v>
      </c>
      <c r="G331" s="28" t="s">
        <v>182</v>
      </c>
      <c r="H331" s="28" t="s">
        <v>177</v>
      </c>
      <c r="I331" s="28" t="s">
        <v>76</v>
      </c>
      <c r="J331" s="30" t="s">
        <v>183</v>
      </c>
      <c r="K331" s="28">
        <v>170000000</v>
      </c>
      <c r="L331" s="28">
        <v>644600000</v>
      </c>
      <c r="M331" s="28">
        <v>0</v>
      </c>
      <c r="N331" s="28">
        <v>0</v>
      </c>
    </row>
    <row r="332" spans="1:14" x14ac:dyDescent="0.3">
      <c r="A332" s="28">
        <v>290</v>
      </c>
      <c r="B332" s="28" t="s">
        <v>724</v>
      </c>
      <c r="C332" s="29">
        <v>41033</v>
      </c>
      <c r="D332" s="28">
        <v>143</v>
      </c>
      <c r="E332" s="28" t="s">
        <v>180</v>
      </c>
      <c r="F332" s="28" t="s">
        <v>498</v>
      </c>
      <c r="G332" s="28" t="s">
        <v>182</v>
      </c>
      <c r="H332" s="28" t="s">
        <v>177</v>
      </c>
      <c r="I332" s="28" t="s">
        <v>76</v>
      </c>
      <c r="J332" s="30" t="s">
        <v>183</v>
      </c>
      <c r="K332" s="28">
        <v>220000000</v>
      </c>
      <c r="L332" s="28">
        <v>1520000000</v>
      </c>
      <c r="M332" s="28">
        <v>1</v>
      </c>
      <c r="N332" s="28">
        <v>0</v>
      </c>
    </row>
    <row r="333" spans="1:14" x14ac:dyDescent="0.3">
      <c r="A333" s="28">
        <v>291</v>
      </c>
      <c r="B333" s="28" t="s">
        <v>725</v>
      </c>
      <c r="C333" s="29">
        <v>41208</v>
      </c>
      <c r="D333" s="28">
        <v>143</v>
      </c>
      <c r="E333" s="28" t="s">
        <v>242</v>
      </c>
      <c r="F333" s="28" t="s">
        <v>381</v>
      </c>
      <c r="G333" s="28" t="s">
        <v>244</v>
      </c>
      <c r="H333" s="28" t="s">
        <v>213</v>
      </c>
      <c r="I333" s="28" t="s">
        <v>76</v>
      </c>
      <c r="J333" s="30" t="s">
        <v>183</v>
      </c>
      <c r="K333" s="28">
        <v>150000000</v>
      </c>
      <c r="L333" s="28">
        <v>1109000000</v>
      </c>
      <c r="M333" s="28">
        <v>5</v>
      </c>
      <c r="N333" s="28">
        <v>2</v>
      </c>
    </row>
    <row r="334" spans="1:14" x14ac:dyDescent="0.3">
      <c r="A334" s="28">
        <v>292</v>
      </c>
      <c r="B334" s="28" t="s">
        <v>726</v>
      </c>
      <c r="C334" s="29">
        <v>41110</v>
      </c>
      <c r="D334" s="28">
        <v>165</v>
      </c>
      <c r="E334" s="28" t="s">
        <v>180</v>
      </c>
      <c r="F334" s="28" t="s">
        <v>237</v>
      </c>
      <c r="G334" s="28" t="s">
        <v>190</v>
      </c>
      <c r="H334" s="28" t="s">
        <v>177</v>
      </c>
      <c r="I334" s="28" t="s">
        <v>76</v>
      </c>
      <c r="J334" s="30" t="s">
        <v>183</v>
      </c>
      <c r="K334" s="28">
        <v>230000000</v>
      </c>
      <c r="L334" s="28">
        <v>1085000000</v>
      </c>
      <c r="M334" s="28">
        <v>0</v>
      </c>
      <c r="N334" s="28">
        <v>0</v>
      </c>
    </row>
    <row r="335" spans="1:14" x14ac:dyDescent="0.3">
      <c r="A335" s="28">
        <v>293</v>
      </c>
      <c r="B335" s="28" t="s">
        <v>727</v>
      </c>
      <c r="C335" s="29">
        <v>41257</v>
      </c>
      <c r="D335" s="28">
        <v>169</v>
      </c>
      <c r="E335" s="28" t="s">
        <v>210</v>
      </c>
      <c r="F335" s="28" t="s">
        <v>185</v>
      </c>
      <c r="G335" s="28" t="s">
        <v>186</v>
      </c>
      <c r="H335" s="28" t="s">
        <v>187</v>
      </c>
      <c r="I335" s="28" t="s">
        <v>76</v>
      </c>
      <c r="J335" s="30" t="s">
        <v>183</v>
      </c>
      <c r="K335" s="28">
        <v>200000000</v>
      </c>
      <c r="L335" s="28">
        <v>1021000000</v>
      </c>
      <c r="M335" s="28">
        <v>3</v>
      </c>
      <c r="N335" s="28">
        <v>0</v>
      </c>
    </row>
    <row r="336" spans="1:14" x14ac:dyDescent="0.3">
      <c r="A336" s="28">
        <v>294</v>
      </c>
      <c r="B336" s="28" t="s">
        <v>728</v>
      </c>
      <c r="C336" s="29">
        <v>41087</v>
      </c>
      <c r="D336" s="28">
        <v>88</v>
      </c>
      <c r="E336" s="28" t="s">
        <v>218</v>
      </c>
      <c r="F336" s="28" t="s">
        <v>729</v>
      </c>
      <c r="G336" s="28" t="s">
        <v>194</v>
      </c>
      <c r="H336" s="28" t="s">
        <v>177</v>
      </c>
      <c r="I336" s="28" t="s">
        <v>76</v>
      </c>
      <c r="J336" s="30" t="s">
        <v>221</v>
      </c>
      <c r="K336" s="28">
        <v>95000000</v>
      </c>
      <c r="L336" s="28">
        <v>877200000</v>
      </c>
      <c r="M336" s="28">
        <v>0</v>
      </c>
      <c r="N336" s="28">
        <v>0</v>
      </c>
    </row>
    <row r="337" spans="1:14" x14ac:dyDescent="0.3">
      <c r="A337" s="28">
        <v>295</v>
      </c>
      <c r="B337" s="28" t="s">
        <v>730</v>
      </c>
      <c r="C337" s="29">
        <v>41229</v>
      </c>
      <c r="D337" s="28">
        <v>115</v>
      </c>
      <c r="E337" s="28" t="s">
        <v>731</v>
      </c>
      <c r="F337" s="28" t="s">
        <v>732</v>
      </c>
      <c r="G337" s="28" t="s">
        <v>653</v>
      </c>
      <c r="H337" s="28" t="s">
        <v>177</v>
      </c>
      <c r="I337" s="28" t="s">
        <v>76</v>
      </c>
      <c r="J337" s="30" t="s">
        <v>183</v>
      </c>
      <c r="K337" s="28">
        <v>120000000</v>
      </c>
      <c r="L337" s="28">
        <v>829700000</v>
      </c>
      <c r="M337" s="28">
        <v>0</v>
      </c>
      <c r="N337" s="28">
        <v>0</v>
      </c>
    </row>
    <row r="338" spans="1:14" x14ac:dyDescent="0.3">
      <c r="A338" s="28">
        <v>296</v>
      </c>
      <c r="B338" s="28" t="s">
        <v>733</v>
      </c>
      <c r="C338" s="29">
        <v>41093</v>
      </c>
      <c r="D338" s="28">
        <v>136</v>
      </c>
      <c r="E338" s="28" t="s">
        <v>180</v>
      </c>
      <c r="F338" s="28" t="s">
        <v>702</v>
      </c>
      <c r="G338" s="28" t="s">
        <v>182</v>
      </c>
      <c r="H338" s="28" t="s">
        <v>177</v>
      </c>
      <c r="I338" s="28" t="s">
        <v>76</v>
      </c>
      <c r="J338" s="30" t="s">
        <v>183</v>
      </c>
      <c r="K338" s="28">
        <v>230000000</v>
      </c>
      <c r="L338" s="28">
        <v>757900000</v>
      </c>
      <c r="M338" s="28">
        <v>0</v>
      </c>
      <c r="N338" s="28">
        <v>0</v>
      </c>
    </row>
    <row r="339" spans="1:14" x14ac:dyDescent="0.3">
      <c r="A339" s="28">
        <v>297</v>
      </c>
      <c r="B339" s="28" t="s">
        <v>734</v>
      </c>
      <c r="C339" s="29">
        <v>41068</v>
      </c>
      <c r="D339" s="28">
        <v>93</v>
      </c>
      <c r="E339" s="28" t="s">
        <v>218</v>
      </c>
      <c r="F339" s="28" t="s">
        <v>735</v>
      </c>
      <c r="G339" s="28" t="s">
        <v>220</v>
      </c>
      <c r="H339" s="28" t="s">
        <v>177</v>
      </c>
      <c r="I339" s="28" t="s">
        <v>76</v>
      </c>
      <c r="J339" s="30" t="s">
        <v>178</v>
      </c>
      <c r="K339" s="28">
        <v>145000000</v>
      </c>
      <c r="L339" s="28">
        <v>746900000</v>
      </c>
      <c r="M339" s="28">
        <v>0</v>
      </c>
      <c r="N339" s="28">
        <v>0</v>
      </c>
    </row>
    <row r="340" spans="1:14" x14ac:dyDescent="0.3">
      <c r="A340" s="28">
        <v>298</v>
      </c>
      <c r="B340" s="28" t="s">
        <v>736</v>
      </c>
      <c r="C340" s="29">
        <v>40991</v>
      </c>
      <c r="D340" s="28">
        <v>142</v>
      </c>
      <c r="E340" s="28" t="s">
        <v>207</v>
      </c>
      <c r="F340" s="28" t="s">
        <v>737</v>
      </c>
      <c r="G340" s="28" t="s">
        <v>700</v>
      </c>
      <c r="H340" s="28" t="s">
        <v>177</v>
      </c>
      <c r="I340" s="28" t="s">
        <v>76</v>
      </c>
      <c r="J340" s="30" t="s">
        <v>183</v>
      </c>
      <c r="K340" s="28">
        <v>78000000</v>
      </c>
      <c r="L340" s="28">
        <v>694400000</v>
      </c>
      <c r="M340" s="28">
        <v>0</v>
      </c>
      <c r="N340" s="28">
        <v>0</v>
      </c>
    </row>
    <row r="341" spans="1:14" x14ac:dyDescent="0.3">
      <c r="A341" s="28">
        <v>299</v>
      </c>
      <c r="B341" s="28" t="s">
        <v>738</v>
      </c>
      <c r="C341" s="29">
        <v>41054</v>
      </c>
      <c r="D341" s="28">
        <v>106</v>
      </c>
      <c r="E341" s="28" t="s">
        <v>207</v>
      </c>
      <c r="F341" s="28" t="s">
        <v>250</v>
      </c>
      <c r="G341" s="28" t="s">
        <v>176</v>
      </c>
      <c r="H341" s="28" t="s">
        <v>177</v>
      </c>
      <c r="I341" s="28" t="s">
        <v>76</v>
      </c>
      <c r="J341" s="30" t="s">
        <v>178</v>
      </c>
      <c r="K341" s="28">
        <v>215000000</v>
      </c>
      <c r="L341" s="28">
        <v>624000000</v>
      </c>
      <c r="M341" s="28">
        <v>0</v>
      </c>
      <c r="N341" s="28">
        <v>0</v>
      </c>
    </row>
    <row r="342" spans="1:14" x14ac:dyDescent="0.3">
      <c r="A342" s="28">
        <v>300</v>
      </c>
      <c r="B342" s="28" t="s">
        <v>739</v>
      </c>
      <c r="C342" s="29">
        <v>40739</v>
      </c>
      <c r="D342" s="28">
        <v>130</v>
      </c>
      <c r="E342" s="28" t="s">
        <v>210</v>
      </c>
      <c r="F342" s="28" t="s">
        <v>211</v>
      </c>
      <c r="G342" s="28" t="s">
        <v>212</v>
      </c>
      <c r="H342" s="28" t="s">
        <v>213</v>
      </c>
      <c r="I342" s="28" t="s">
        <v>76</v>
      </c>
      <c r="J342" s="30" t="s">
        <v>183</v>
      </c>
      <c r="K342" s="28">
        <v>250000000</v>
      </c>
      <c r="L342" s="28">
        <v>1342000000</v>
      </c>
      <c r="M342" s="28">
        <v>3</v>
      </c>
      <c r="N342" s="28">
        <v>0</v>
      </c>
    </row>
    <row r="343" spans="1:14" x14ac:dyDescent="0.3">
      <c r="A343" s="28">
        <v>301</v>
      </c>
      <c r="B343" s="28" t="s">
        <v>740</v>
      </c>
      <c r="C343" s="29">
        <v>40723</v>
      </c>
      <c r="D343" s="28">
        <v>157</v>
      </c>
      <c r="E343" s="28" t="s">
        <v>207</v>
      </c>
      <c r="F343" s="28" t="s">
        <v>204</v>
      </c>
      <c r="G343" s="28" t="s">
        <v>208</v>
      </c>
      <c r="H343" s="28" t="s">
        <v>177</v>
      </c>
      <c r="I343" s="28" t="s">
        <v>76</v>
      </c>
      <c r="J343" s="30" t="s">
        <v>183</v>
      </c>
      <c r="K343" s="28">
        <v>195000000</v>
      </c>
      <c r="L343" s="28">
        <v>1124000000</v>
      </c>
      <c r="M343" s="28">
        <v>3</v>
      </c>
      <c r="N343" s="28">
        <v>0</v>
      </c>
    </row>
    <row r="344" spans="1:14" x14ac:dyDescent="0.3">
      <c r="A344" s="28">
        <v>302</v>
      </c>
      <c r="B344" s="28" t="s">
        <v>741</v>
      </c>
      <c r="C344" s="29">
        <v>40683</v>
      </c>
      <c r="D344" s="28">
        <v>137</v>
      </c>
      <c r="E344" s="28" t="s">
        <v>174</v>
      </c>
      <c r="F344" s="28" t="s">
        <v>742</v>
      </c>
      <c r="G344" s="28" t="s">
        <v>224</v>
      </c>
      <c r="H344" s="28" t="s">
        <v>177</v>
      </c>
      <c r="I344" s="28" t="s">
        <v>76</v>
      </c>
      <c r="J344" s="30" t="s">
        <v>183</v>
      </c>
      <c r="K344" s="28">
        <v>378500000</v>
      </c>
      <c r="L344" s="28">
        <v>1046000000</v>
      </c>
      <c r="M344" s="28">
        <v>0</v>
      </c>
      <c r="N344" s="28">
        <v>0</v>
      </c>
    </row>
    <row r="345" spans="1:14" x14ac:dyDescent="0.3">
      <c r="A345" s="28">
        <v>303</v>
      </c>
      <c r="B345" s="28" t="s">
        <v>743</v>
      </c>
      <c r="C345" s="29">
        <v>40865</v>
      </c>
      <c r="D345" s="28">
        <v>117</v>
      </c>
      <c r="E345" s="28" t="s">
        <v>731</v>
      </c>
      <c r="F345" s="28" t="s">
        <v>732</v>
      </c>
      <c r="G345" s="28" t="s">
        <v>744</v>
      </c>
      <c r="H345" s="28" t="s">
        <v>177</v>
      </c>
      <c r="I345" s="28" t="s">
        <v>76</v>
      </c>
      <c r="J345" s="30" t="s">
        <v>183</v>
      </c>
      <c r="K345" s="28">
        <v>110000000</v>
      </c>
      <c r="L345" s="28">
        <v>712200000</v>
      </c>
      <c r="M345" s="28">
        <v>0</v>
      </c>
      <c r="N345" s="28">
        <v>0</v>
      </c>
    </row>
    <row r="346" spans="1:14" x14ac:dyDescent="0.3">
      <c r="A346" s="28">
        <v>304</v>
      </c>
      <c r="B346" s="28" t="s">
        <v>745</v>
      </c>
      <c r="C346" s="29">
        <v>40893</v>
      </c>
      <c r="D346" s="28">
        <v>133</v>
      </c>
      <c r="E346" s="28" t="s">
        <v>242</v>
      </c>
      <c r="F346" s="28" t="s">
        <v>230</v>
      </c>
      <c r="G346" s="28" t="s">
        <v>746</v>
      </c>
      <c r="H346" s="28" t="s">
        <v>177</v>
      </c>
      <c r="I346" s="28" t="s">
        <v>76</v>
      </c>
      <c r="J346" s="30" t="s">
        <v>183</v>
      </c>
      <c r="K346" s="28">
        <v>145000000</v>
      </c>
      <c r="L346" s="28">
        <v>694700000</v>
      </c>
      <c r="M346" s="28">
        <v>0</v>
      </c>
      <c r="N346" s="28">
        <v>0</v>
      </c>
    </row>
    <row r="347" spans="1:14" x14ac:dyDescent="0.3">
      <c r="A347" s="28">
        <v>305</v>
      </c>
      <c r="B347" s="28" t="s">
        <v>747</v>
      </c>
      <c r="C347" s="29">
        <v>40689</v>
      </c>
      <c r="D347" s="28">
        <v>90</v>
      </c>
      <c r="E347" s="28" t="s">
        <v>218</v>
      </c>
      <c r="F347" s="28" t="s">
        <v>748</v>
      </c>
      <c r="G347" s="28" t="s">
        <v>220</v>
      </c>
      <c r="H347" s="28" t="s">
        <v>177</v>
      </c>
      <c r="I347" s="28" t="s">
        <v>76</v>
      </c>
      <c r="J347" s="30" t="s">
        <v>178</v>
      </c>
      <c r="K347" s="28">
        <v>150000000</v>
      </c>
      <c r="L347" s="28">
        <v>665700000</v>
      </c>
      <c r="M347" s="28">
        <v>1</v>
      </c>
      <c r="N347" s="28">
        <v>0</v>
      </c>
    </row>
    <row r="348" spans="1:14" x14ac:dyDescent="0.3">
      <c r="A348" s="28">
        <v>306</v>
      </c>
      <c r="B348" s="28" t="s">
        <v>749</v>
      </c>
      <c r="C348" s="29">
        <v>40662</v>
      </c>
      <c r="D348" s="28">
        <v>130</v>
      </c>
      <c r="E348" s="28" t="s">
        <v>180</v>
      </c>
      <c r="F348" s="28" t="s">
        <v>717</v>
      </c>
      <c r="G348" s="28" t="s">
        <v>255</v>
      </c>
      <c r="H348" s="28" t="s">
        <v>177</v>
      </c>
      <c r="I348" s="28" t="s">
        <v>76</v>
      </c>
      <c r="J348" s="30" t="s">
        <v>183</v>
      </c>
      <c r="K348" s="28">
        <v>125000000</v>
      </c>
      <c r="L348" s="28">
        <v>626100000</v>
      </c>
      <c r="M348" s="28">
        <v>0</v>
      </c>
      <c r="N348" s="28">
        <v>0</v>
      </c>
    </row>
    <row r="349" spans="1:14" x14ac:dyDescent="0.3">
      <c r="A349" s="28">
        <v>307</v>
      </c>
      <c r="B349" s="28" t="s">
        <v>750</v>
      </c>
      <c r="C349" s="29">
        <v>40689</v>
      </c>
      <c r="D349" s="28">
        <v>102</v>
      </c>
      <c r="E349" s="28" t="s">
        <v>196</v>
      </c>
      <c r="F349" s="28" t="s">
        <v>444</v>
      </c>
      <c r="G349" s="28" t="s">
        <v>190</v>
      </c>
      <c r="H349" s="28" t="s">
        <v>177</v>
      </c>
      <c r="I349" s="28" t="s">
        <v>76</v>
      </c>
      <c r="J349" s="30">
        <v>15</v>
      </c>
      <c r="K349" s="28">
        <v>80000000</v>
      </c>
      <c r="L349" s="28">
        <v>586800000</v>
      </c>
      <c r="M349" s="28">
        <v>0</v>
      </c>
      <c r="N349" s="28">
        <v>0</v>
      </c>
    </row>
    <row r="350" spans="1:14" x14ac:dyDescent="0.3">
      <c r="A350" s="28">
        <v>308</v>
      </c>
      <c r="B350" s="28" t="s">
        <v>751</v>
      </c>
      <c r="C350" s="29">
        <v>40753</v>
      </c>
      <c r="D350" s="28">
        <v>103</v>
      </c>
      <c r="E350" s="28" t="s">
        <v>218</v>
      </c>
      <c r="F350" s="28" t="s">
        <v>752</v>
      </c>
      <c r="G350" s="28" t="s">
        <v>753</v>
      </c>
      <c r="H350" s="28" t="s">
        <v>177</v>
      </c>
      <c r="I350" s="28" t="s">
        <v>76</v>
      </c>
      <c r="J350" s="30" t="s">
        <v>221</v>
      </c>
      <c r="K350" s="28">
        <v>110000000</v>
      </c>
      <c r="L350" s="28">
        <v>563700000</v>
      </c>
      <c r="M350" s="28">
        <v>0</v>
      </c>
      <c r="N350" s="28">
        <v>0</v>
      </c>
    </row>
    <row r="351" spans="1:14" x14ac:dyDescent="0.3">
      <c r="A351" s="28">
        <v>309</v>
      </c>
      <c r="B351" s="28" t="s">
        <v>754</v>
      </c>
      <c r="C351" s="29">
        <v>40718</v>
      </c>
      <c r="D351" s="28">
        <v>106</v>
      </c>
      <c r="E351" s="28" t="s">
        <v>218</v>
      </c>
      <c r="F351" s="28" t="s">
        <v>755</v>
      </c>
      <c r="G351" s="28" t="s">
        <v>301</v>
      </c>
      <c r="H351" s="28" t="s">
        <v>177</v>
      </c>
      <c r="I351" s="28" t="s">
        <v>76</v>
      </c>
      <c r="J351" s="30" t="s">
        <v>221</v>
      </c>
      <c r="K351" s="28">
        <v>200000000</v>
      </c>
      <c r="L351" s="28">
        <v>559900000</v>
      </c>
      <c r="M351" s="28">
        <v>0</v>
      </c>
      <c r="N351" s="28">
        <v>0</v>
      </c>
    </row>
    <row r="352" spans="1:14" x14ac:dyDescent="0.3">
      <c r="A352" s="28">
        <v>310</v>
      </c>
      <c r="B352" s="28" t="s">
        <v>756</v>
      </c>
      <c r="C352" s="29">
        <v>40347</v>
      </c>
      <c r="D352" s="28">
        <v>103</v>
      </c>
      <c r="E352" s="28" t="s">
        <v>218</v>
      </c>
      <c r="F352" s="28" t="s">
        <v>757</v>
      </c>
      <c r="G352" s="28" t="s">
        <v>301</v>
      </c>
      <c r="H352" s="28" t="s">
        <v>177</v>
      </c>
      <c r="I352" s="28" t="s">
        <v>76</v>
      </c>
      <c r="J352" s="30" t="s">
        <v>221</v>
      </c>
      <c r="K352" s="28">
        <v>200000000</v>
      </c>
      <c r="L352" s="28">
        <v>1063000000</v>
      </c>
      <c r="M352" s="28">
        <v>5</v>
      </c>
      <c r="N352" s="28">
        <v>2</v>
      </c>
    </row>
    <row r="353" spans="1:14" x14ac:dyDescent="0.3">
      <c r="A353" s="28">
        <v>311</v>
      </c>
      <c r="B353" s="28" t="s">
        <v>758</v>
      </c>
      <c r="C353" s="29">
        <v>40234</v>
      </c>
      <c r="D353" s="28">
        <v>108</v>
      </c>
      <c r="E353" s="28" t="s">
        <v>210</v>
      </c>
      <c r="F353" s="28" t="s">
        <v>239</v>
      </c>
      <c r="G353" s="28" t="s">
        <v>224</v>
      </c>
      <c r="H353" s="28" t="s">
        <v>213</v>
      </c>
      <c r="I353" s="28" t="s">
        <v>76</v>
      </c>
      <c r="J353" s="30" t="s">
        <v>178</v>
      </c>
      <c r="K353" s="28">
        <v>150000000</v>
      </c>
      <c r="L353" s="28">
        <v>1025000000</v>
      </c>
      <c r="M353" s="28">
        <v>3</v>
      </c>
      <c r="N353" s="28">
        <v>2</v>
      </c>
    </row>
    <row r="354" spans="1:14" x14ac:dyDescent="0.3">
      <c r="A354" s="28">
        <v>312</v>
      </c>
      <c r="B354" s="28" t="s">
        <v>759</v>
      </c>
      <c r="C354" s="29">
        <v>40501</v>
      </c>
      <c r="D354" s="28">
        <v>146</v>
      </c>
      <c r="E354" s="28" t="s">
        <v>210</v>
      </c>
      <c r="F354" s="28" t="s">
        <v>211</v>
      </c>
      <c r="G354" s="28" t="s">
        <v>212</v>
      </c>
      <c r="H354" s="28" t="s">
        <v>213</v>
      </c>
      <c r="I354" s="28" t="s">
        <v>76</v>
      </c>
      <c r="J354" s="30" t="s">
        <v>183</v>
      </c>
      <c r="K354" s="28">
        <v>250000000</v>
      </c>
      <c r="L354" s="28">
        <v>960300000</v>
      </c>
      <c r="M354" s="28">
        <v>2</v>
      </c>
      <c r="N354" s="28">
        <v>0</v>
      </c>
    </row>
    <row r="355" spans="1:14" x14ac:dyDescent="0.3">
      <c r="A355" s="28">
        <v>313</v>
      </c>
      <c r="B355" s="28" t="s">
        <v>760</v>
      </c>
      <c r="C355" s="29">
        <v>40375</v>
      </c>
      <c r="D355" s="28">
        <v>148</v>
      </c>
      <c r="E355" s="28" t="s">
        <v>207</v>
      </c>
      <c r="F355" s="28" t="s">
        <v>237</v>
      </c>
      <c r="G355" s="28" t="s">
        <v>190</v>
      </c>
      <c r="H355" s="28" t="s">
        <v>177</v>
      </c>
      <c r="I355" s="28" t="s">
        <v>76</v>
      </c>
      <c r="J355" s="30" t="s">
        <v>183</v>
      </c>
      <c r="K355" s="28">
        <v>160000000</v>
      </c>
      <c r="L355" s="28">
        <v>825500000</v>
      </c>
      <c r="M355" s="28">
        <v>8</v>
      </c>
      <c r="N355" s="28">
        <v>4</v>
      </c>
    </row>
    <row r="356" spans="1:14" x14ac:dyDescent="0.3">
      <c r="A356" s="28">
        <v>314</v>
      </c>
      <c r="B356" s="28" t="s">
        <v>761</v>
      </c>
      <c r="C356" s="29">
        <v>40319</v>
      </c>
      <c r="D356" s="28">
        <v>93</v>
      </c>
      <c r="E356" s="28" t="s">
        <v>218</v>
      </c>
      <c r="F356" s="28" t="s">
        <v>762</v>
      </c>
      <c r="G356" s="28" t="s">
        <v>220</v>
      </c>
      <c r="H356" s="28" t="s">
        <v>177</v>
      </c>
      <c r="I356" s="28" t="s">
        <v>76</v>
      </c>
      <c r="J356" s="30" t="s">
        <v>221</v>
      </c>
      <c r="K356" s="28">
        <v>135000000</v>
      </c>
      <c r="L356" s="28">
        <v>753000000</v>
      </c>
      <c r="M356" s="28">
        <v>0</v>
      </c>
      <c r="N356" s="28">
        <v>0</v>
      </c>
    </row>
    <row r="357" spans="1:14" x14ac:dyDescent="0.3">
      <c r="A357" s="28">
        <v>315</v>
      </c>
      <c r="B357" s="28" t="s">
        <v>763</v>
      </c>
      <c r="C357" s="29">
        <v>40359</v>
      </c>
      <c r="D357" s="28">
        <v>123</v>
      </c>
      <c r="E357" s="28" t="s">
        <v>731</v>
      </c>
      <c r="F357" s="28" t="s">
        <v>764</v>
      </c>
      <c r="G357" s="28" t="s">
        <v>744</v>
      </c>
      <c r="H357" s="28" t="s">
        <v>177</v>
      </c>
      <c r="I357" s="28" t="s">
        <v>76</v>
      </c>
      <c r="J357" s="30" t="s">
        <v>183</v>
      </c>
      <c r="K357" s="28">
        <v>68000000</v>
      </c>
      <c r="L357" s="28">
        <v>698500000</v>
      </c>
      <c r="M357" s="28">
        <v>0</v>
      </c>
      <c r="N357" s="28">
        <v>0</v>
      </c>
    </row>
    <row r="358" spans="1:14" x14ac:dyDescent="0.3">
      <c r="A358" s="28">
        <v>316</v>
      </c>
      <c r="B358" s="28" t="s">
        <v>765</v>
      </c>
      <c r="C358" s="29">
        <v>40305</v>
      </c>
      <c r="D358" s="28">
        <v>125</v>
      </c>
      <c r="E358" s="28" t="s">
        <v>180</v>
      </c>
      <c r="F358" s="28" t="s">
        <v>766</v>
      </c>
      <c r="G358" s="28" t="s">
        <v>182</v>
      </c>
      <c r="H358" s="28" t="s">
        <v>177</v>
      </c>
      <c r="I358" s="28" t="s">
        <v>76</v>
      </c>
      <c r="J358" s="30" t="s">
        <v>183</v>
      </c>
      <c r="K358" s="28">
        <v>200000000</v>
      </c>
      <c r="L358" s="28">
        <v>623900000</v>
      </c>
      <c r="M358" s="28">
        <v>1</v>
      </c>
      <c r="N358" s="28">
        <v>0</v>
      </c>
    </row>
    <row r="359" spans="1:14" x14ac:dyDescent="0.3">
      <c r="A359" s="28">
        <v>317</v>
      </c>
      <c r="B359" s="28" t="s">
        <v>767</v>
      </c>
      <c r="C359" s="29">
        <v>40506</v>
      </c>
      <c r="D359" s="28">
        <v>100</v>
      </c>
      <c r="E359" s="28" t="s">
        <v>218</v>
      </c>
      <c r="F359" s="28" t="s">
        <v>768</v>
      </c>
      <c r="G359" s="28" t="s">
        <v>224</v>
      </c>
      <c r="H359" s="28" t="s">
        <v>177</v>
      </c>
      <c r="I359" s="28" t="s">
        <v>76</v>
      </c>
      <c r="J359" s="30" t="s">
        <v>178</v>
      </c>
      <c r="K359" s="28">
        <v>260000000</v>
      </c>
      <c r="L359" s="28">
        <v>591800000</v>
      </c>
      <c r="M359" s="28">
        <v>1</v>
      </c>
      <c r="N359" s="28">
        <v>0</v>
      </c>
    </row>
    <row r="360" spans="1:14" x14ac:dyDescent="0.3">
      <c r="A360" s="28">
        <v>318</v>
      </c>
      <c r="B360" s="28" t="s">
        <v>769</v>
      </c>
      <c r="C360" s="29">
        <v>40368</v>
      </c>
      <c r="D360" s="28">
        <v>95</v>
      </c>
      <c r="E360" s="28" t="s">
        <v>218</v>
      </c>
      <c r="F360" s="28" t="s">
        <v>712</v>
      </c>
      <c r="G360" s="28" t="s">
        <v>713</v>
      </c>
      <c r="H360" s="28" t="s">
        <v>177</v>
      </c>
      <c r="I360" s="28" t="s">
        <v>76</v>
      </c>
      <c r="J360" s="30" t="s">
        <v>221</v>
      </c>
      <c r="K360" s="28">
        <v>69000000</v>
      </c>
      <c r="L360" s="28">
        <v>543200000</v>
      </c>
      <c r="M360" s="28">
        <v>0</v>
      </c>
      <c r="N360" s="28">
        <v>0</v>
      </c>
    </row>
    <row r="361" spans="1:14" x14ac:dyDescent="0.3">
      <c r="A361" s="28">
        <v>319</v>
      </c>
      <c r="B361" s="28" t="s">
        <v>770</v>
      </c>
      <c r="C361" s="29">
        <v>40263</v>
      </c>
      <c r="D361" s="28">
        <v>98</v>
      </c>
      <c r="E361" s="28" t="s">
        <v>218</v>
      </c>
      <c r="F361" s="28" t="s">
        <v>771</v>
      </c>
      <c r="G361" s="28" t="s">
        <v>220</v>
      </c>
      <c r="H361" s="28" t="s">
        <v>177</v>
      </c>
      <c r="I361" s="28" t="s">
        <v>76</v>
      </c>
      <c r="J361" s="30" t="s">
        <v>178</v>
      </c>
      <c r="K361" s="28">
        <v>165000000</v>
      </c>
      <c r="L361" s="28">
        <v>494900000</v>
      </c>
      <c r="M361" s="28">
        <v>2</v>
      </c>
      <c r="N361" s="28">
        <v>0</v>
      </c>
    </row>
    <row r="362" spans="1:14" x14ac:dyDescent="0.3">
      <c r="A362" s="28">
        <v>320</v>
      </c>
      <c r="B362" s="28" t="s">
        <v>772</v>
      </c>
      <c r="C362" s="29">
        <v>40164</v>
      </c>
      <c r="D362" s="28">
        <v>161</v>
      </c>
      <c r="E362" s="28" t="s">
        <v>207</v>
      </c>
      <c r="F362" s="28" t="s">
        <v>193</v>
      </c>
      <c r="G362" s="28" t="s">
        <v>346</v>
      </c>
      <c r="H362" s="28" t="s">
        <v>177</v>
      </c>
      <c r="I362" s="28" t="s">
        <v>76</v>
      </c>
      <c r="J362" s="30" t="s">
        <v>183</v>
      </c>
      <c r="K362" s="28">
        <v>237000000</v>
      </c>
      <c r="L362" s="28">
        <v>2788000000</v>
      </c>
      <c r="M362" s="28">
        <v>9</v>
      </c>
      <c r="N362" s="28">
        <v>3</v>
      </c>
    </row>
    <row r="363" spans="1:14" x14ac:dyDescent="0.3">
      <c r="A363" s="28">
        <v>321</v>
      </c>
      <c r="B363" s="28" t="s">
        <v>773</v>
      </c>
      <c r="C363" s="29">
        <v>40009</v>
      </c>
      <c r="D363" s="28">
        <v>153</v>
      </c>
      <c r="E363" s="28" t="s">
        <v>210</v>
      </c>
      <c r="F363" s="28" t="s">
        <v>211</v>
      </c>
      <c r="G363" s="28" t="s">
        <v>212</v>
      </c>
      <c r="H363" s="28" t="s">
        <v>213</v>
      </c>
      <c r="I363" s="28" t="s">
        <v>76</v>
      </c>
      <c r="J363" s="30" t="s">
        <v>183</v>
      </c>
      <c r="K363" s="28">
        <v>250000000</v>
      </c>
      <c r="L363" s="28">
        <v>934400000</v>
      </c>
      <c r="M363" s="28">
        <v>1</v>
      </c>
      <c r="N363" s="28">
        <v>0</v>
      </c>
    </row>
    <row r="364" spans="1:14" x14ac:dyDescent="0.3">
      <c r="A364" s="28">
        <v>322</v>
      </c>
      <c r="B364" s="28" t="s">
        <v>774</v>
      </c>
      <c r="C364" s="29">
        <v>39995</v>
      </c>
      <c r="D364" s="28">
        <v>94</v>
      </c>
      <c r="E364" s="28" t="s">
        <v>218</v>
      </c>
      <c r="F364" s="28" t="s">
        <v>775</v>
      </c>
      <c r="G364" s="28" t="s">
        <v>194</v>
      </c>
      <c r="H364" s="28" t="s">
        <v>177</v>
      </c>
      <c r="I364" s="28" t="s">
        <v>76</v>
      </c>
      <c r="J364" s="30" t="s">
        <v>221</v>
      </c>
      <c r="K364" s="28">
        <v>90000000</v>
      </c>
      <c r="L364" s="28">
        <v>886700000</v>
      </c>
      <c r="M364" s="28">
        <v>0</v>
      </c>
      <c r="N364" s="28">
        <v>0</v>
      </c>
    </row>
    <row r="365" spans="1:14" x14ac:dyDescent="0.3">
      <c r="A365" s="28">
        <v>323</v>
      </c>
      <c r="B365" s="28" t="s">
        <v>776</v>
      </c>
      <c r="C365" s="29">
        <v>39983</v>
      </c>
      <c r="D365" s="28">
        <v>150</v>
      </c>
      <c r="E365" s="28" t="s">
        <v>207</v>
      </c>
      <c r="F365" s="28" t="s">
        <v>204</v>
      </c>
      <c r="G365" s="28" t="s">
        <v>208</v>
      </c>
      <c r="H365" s="28" t="s">
        <v>177</v>
      </c>
      <c r="I365" s="28" t="s">
        <v>76</v>
      </c>
      <c r="J365" s="30" t="s">
        <v>183</v>
      </c>
      <c r="K365" s="28">
        <v>200000000</v>
      </c>
      <c r="L365" s="28">
        <v>836300000</v>
      </c>
      <c r="M365" s="28">
        <v>1</v>
      </c>
      <c r="N365" s="28">
        <v>0</v>
      </c>
    </row>
    <row r="366" spans="1:14" x14ac:dyDescent="0.3">
      <c r="A366" s="28">
        <v>324</v>
      </c>
      <c r="B366" s="28">
        <v>2012</v>
      </c>
      <c r="C366" s="29">
        <v>40130</v>
      </c>
      <c r="D366" s="28">
        <v>158</v>
      </c>
      <c r="E366" s="28" t="s">
        <v>777</v>
      </c>
      <c r="F366" s="28" t="s">
        <v>281</v>
      </c>
      <c r="G366" s="28" t="s">
        <v>282</v>
      </c>
      <c r="H366" s="28" t="s">
        <v>177</v>
      </c>
      <c r="I366" s="28" t="s">
        <v>76</v>
      </c>
      <c r="J366" s="30" t="s">
        <v>183</v>
      </c>
      <c r="K366" s="28">
        <v>200000000</v>
      </c>
      <c r="L366" s="28">
        <v>769700000</v>
      </c>
      <c r="M366" s="28">
        <v>0</v>
      </c>
      <c r="N366" s="28">
        <v>0</v>
      </c>
    </row>
    <row r="367" spans="1:14" x14ac:dyDescent="0.3">
      <c r="A367" s="28">
        <v>325</v>
      </c>
      <c r="B367" s="28" t="s">
        <v>778</v>
      </c>
      <c r="C367" s="29">
        <v>39962</v>
      </c>
      <c r="D367" s="28">
        <v>96</v>
      </c>
      <c r="E367" s="28" t="s">
        <v>218</v>
      </c>
      <c r="F367" s="28" t="s">
        <v>300</v>
      </c>
      <c r="G367" s="28" t="s">
        <v>301</v>
      </c>
      <c r="H367" s="28" t="s">
        <v>177</v>
      </c>
      <c r="I367" s="28" t="s">
        <v>76</v>
      </c>
      <c r="J367" s="30" t="s">
        <v>221</v>
      </c>
      <c r="K367" s="28">
        <v>175000000</v>
      </c>
      <c r="L367" s="28">
        <v>731400000</v>
      </c>
      <c r="M367" s="28">
        <v>5</v>
      </c>
      <c r="N367" s="28">
        <v>2</v>
      </c>
    </row>
    <row r="368" spans="1:14" x14ac:dyDescent="0.3">
      <c r="A368" s="28">
        <v>326</v>
      </c>
      <c r="B368" s="28" t="s">
        <v>779</v>
      </c>
      <c r="C368" s="29">
        <v>40137</v>
      </c>
      <c r="D368" s="28">
        <v>130</v>
      </c>
      <c r="E368" s="28" t="s">
        <v>731</v>
      </c>
      <c r="F368" s="28" t="s">
        <v>780</v>
      </c>
      <c r="G368" s="28" t="s">
        <v>744</v>
      </c>
      <c r="H368" s="28" t="s">
        <v>177</v>
      </c>
      <c r="I368" s="28" t="s">
        <v>76</v>
      </c>
      <c r="J368" s="30" t="s">
        <v>183</v>
      </c>
      <c r="K368" s="28">
        <v>50000000</v>
      </c>
      <c r="L368" s="28">
        <v>709700000</v>
      </c>
      <c r="M368" s="28">
        <v>0</v>
      </c>
      <c r="N368" s="28">
        <v>0</v>
      </c>
    </row>
    <row r="369" spans="1:14" x14ac:dyDescent="0.3">
      <c r="A369" s="28">
        <v>327</v>
      </c>
      <c r="B369" s="28" t="s">
        <v>781</v>
      </c>
      <c r="C369" s="29">
        <v>40173</v>
      </c>
      <c r="D369" s="28">
        <v>128</v>
      </c>
      <c r="E369" s="28" t="s">
        <v>275</v>
      </c>
      <c r="F369" s="28" t="s">
        <v>782</v>
      </c>
      <c r="G369" s="28" t="s">
        <v>247</v>
      </c>
      <c r="H369" s="28" t="s">
        <v>213</v>
      </c>
      <c r="I369" s="28" t="s">
        <v>76</v>
      </c>
      <c r="J369" s="30" t="s">
        <v>183</v>
      </c>
      <c r="K369" s="28">
        <v>90000000</v>
      </c>
      <c r="L369" s="28">
        <v>524000000</v>
      </c>
      <c r="M369" s="28">
        <v>2</v>
      </c>
      <c r="N369" s="28">
        <v>0</v>
      </c>
    </row>
    <row r="370" spans="1:14" x14ac:dyDescent="0.3">
      <c r="A370" s="28">
        <v>328</v>
      </c>
      <c r="B370" s="28" t="s">
        <v>783</v>
      </c>
      <c r="C370" s="29">
        <v>39948</v>
      </c>
      <c r="D370" s="28">
        <v>138</v>
      </c>
      <c r="E370" s="28" t="s">
        <v>275</v>
      </c>
      <c r="F370" s="28" t="s">
        <v>276</v>
      </c>
      <c r="G370" s="28" t="s">
        <v>277</v>
      </c>
      <c r="H370" s="28" t="s">
        <v>177</v>
      </c>
      <c r="I370" s="28" t="s">
        <v>76</v>
      </c>
      <c r="J370" s="30">
        <v>15</v>
      </c>
      <c r="K370" s="28">
        <v>150000000</v>
      </c>
      <c r="L370" s="28">
        <v>485900000</v>
      </c>
      <c r="M370" s="28">
        <v>0</v>
      </c>
      <c r="N370" s="28">
        <v>0</v>
      </c>
    </row>
    <row r="371" spans="1:14" x14ac:dyDescent="0.3">
      <c r="A371" s="28">
        <v>329</v>
      </c>
      <c r="B371" s="28" t="s">
        <v>784</v>
      </c>
      <c r="C371" s="29">
        <v>39969</v>
      </c>
      <c r="D371" s="28">
        <v>100</v>
      </c>
      <c r="E371" s="28" t="s">
        <v>196</v>
      </c>
      <c r="F371" s="28" t="s">
        <v>444</v>
      </c>
      <c r="G371" s="28" t="s">
        <v>190</v>
      </c>
      <c r="H371" s="28" t="s">
        <v>177</v>
      </c>
      <c r="I371" s="28" t="s">
        <v>76</v>
      </c>
      <c r="J371" s="30">
        <v>15</v>
      </c>
      <c r="K371" s="28">
        <v>35000000</v>
      </c>
      <c r="L371" s="28">
        <v>467500000</v>
      </c>
      <c r="M371" s="28">
        <v>0</v>
      </c>
      <c r="N371" s="28">
        <v>0</v>
      </c>
    </row>
    <row r="372" spans="1:14" x14ac:dyDescent="0.3">
      <c r="A372" s="28">
        <v>330</v>
      </c>
      <c r="B372" s="28" t="s">
        <v>785</v>
      </c>
      <c r="C372" s="29">
        <v>39653</v>
      </c>
      <c r="D372" s="28">
        <v>152</v>
      </c>
      <c r="E372" s="28" t="s">
        <v>180</v>
      </c>
      <c r="F372" s="28" t="s">
        <v>237</v>
      </c>
      <c r="G372" s="28" t="s">
        <v>190</v>
      </c>
      <c r="H372" s="28" t="s">
        <v>177</v>
      </c>
      <c r="I372" s="28" t="s">
        <v>76</v>
      </c>
      <c r="J372" s="30" t="s">
        <v>183</v>
      </c>
      <c r="K372" s="28">
        <v>185000000</v>
      </c>
      <c r="L372" s="28">
        <v>1005000000</v>
      </c>
      <c r="M372" s="28">
        <v>8</v>
      </c>
      <c r="N372" s="28">
        <v>2</v>
      </c>
    </row>
    <row r="373" spans="1:14" x14ac:dyDescent="0.3">
      <c r="A373" s="28">
        <v>332</v>
      </c>
      <c r="B373" s="28" t="s">
        <v>786</v>
      </c>
      <c r="C373" s="29">
        <v>39605</v>
      </c>
      <c r="D373" s="28">
        <v>92</v>
      </c>
      <c r="E373" s="28" t="s">
        <v>218</v>
      </c>
      <c r="F373" s="28" t="s">
        <v>787</v>
      </c>
      <c r="G373" s="28" t="s">
        <v>220</v>
      </c>
      <c r="H373" s="28" t="s">
        <v>177</v>
      </c>
      <c r="I373" s="28" t="s">
        <v>76</v>
      </c>
      <c r="J373" s="30" t="s">
        <v>178</v>
      </c>
      <c r="K373" s="28">
        <v>130000000</v>
      </c>
      <c r="L373" s="28">
        <v>631700000</v>
      </c>
      <c r="M373" s="28">
        <v>1</v>
      </c>
      <c r="N373" s="28">
        <v>0</v>
      </c>
    </row>
    <row r="374" spans="1:14" x14ac:dyDescent="0.3">
      <c r="A374" s="28">
        <v>333</v>
      </c>
      <c r="B374" s="28" t="s">
        <v>788</v>
      </c>
      <c r="C374" s="29">
        <v>39631</v>
      </c>
      <c r="D374" s="28">
        <v>92</v>
      </c>
      <c r="E374" s="28" t="s">
        <v>180</v>
      </c>
      <c r="F374" s="28" t="s">
        <v>789</v>
      </c>
      <c r="G374" s="28" t="s">
        <v>790</v>
      </c>
      <c r="H374" s="28" t="s">
        <v>177</v>
      </c>
      <c r="I374" s="28" t="s">
        <v>76</v>
      </c>
      <c r="J374" s="30" t="s">
        <v>183</v>
      </c>
      <c r="K374" s="28">
        <v>150000000</v>
      </c>
      <c r="L374" s="28">
        <v>624300000</v>
      </c>
      <c r="M374" s="28">
        <v>0</v>
      </c>
      <c r="N374" s="28">
        <v>0</v>
      </c>
    </row>
    <row r="375" spans="1:14" x14ac:dyDescent="0.3">
      <c r="A375" s="28">
        <v>334</v>
      </c>
      <c r="B375" s="28" t="s">
        <v>791</v>
      </c>
      <c r="C375" s="29">
        <v>39629</v>
      </c>
      <c r="D375" s="28">
        <v>109</v>
      </c>
      <c r="E375" s="28" t="s">
        <v>792</v>
      </c>
      <c r="F375" s="28" t="s">
        <v>793</v>
      </c>
      <c r="G375" s="28" t="s">
        <v>794</v>
      </c>
      <c r="H375" s="28" t="s">
        <v>213</v>
      </c>
      <c r="I375" s="28" t="s">
        <v>76</v>
      </c>
      <c r="J375" s="30" t="s">
        <v>178</v>
      </c>
      <c r="K375" s="28">
        <v>52000000</v>
      </c>
      <c r="L375" s="28">
        <v>609800000</v>
      </c>
      <c r="M375" s="28">
        <v>0</v>
      </c>
      <c r="N375" s="28">
        <v>0</v>
      </c>
    </row>
    <row r="376" spans="1:14" x14ac:dyDescent="0.3">
      <c r="A376" s="28">
        <v>335</v>
      </c>
      <c r="B376" s="28" t="s">
        <v>795</v>
      </c>
      <c r="C376" s="29">
        <v>39759</v>
      </c>
      <c r="D376" s="28">
        <v>89</v>
      </c>
      <c r="E376" s="28" t="s">
        <v>218</v>
      </c>
      <c r="F376" s="28" t="s">
        <v>735</v>
      </c>
      <c r="G376" s="28" t="s">
        <v>220</v>
      </c>
      <c r="H376" s="28" t="s">
        <v>177</v>
      </c>
      <c r="I376" s="28" t="s">
        <v>76</v>
      </c>
      <c r="J376" s="30" t="s">
        <v>178</v>
      </c>
      <c r="K376" s="28">
        <v>150000000</v>
      </c>
      <c r="L376" s="28">
        <v>602300000</v>
      </c>
      <c r="M376" s="28">
        <v>0</v>
      </c>
      <c r="N376" s="28">
        <v>0</v>
      </c>
    </row>
    <row r="377" spans="1:14" x14ac:dyDescent="0.3">
      <c r="A377" s="28">
        <v>336</v>
      </c>
      <c r="B377" s="28" t="s">
        <v>796</v>
      </c>
      <c r="C377" s="29">
        <v>39752</v>
      </c>
      <c r="D377" s="28">
        <v>106</v>
      </c>
      <c r="E377" s="28" t="s">
        <v>242</v>
      </c>
      <c r="F377" s="28" t="s">
        <v>797</v>
      </c>
      <c r="G377" s="28" t="s">
        <v>244</v>
      </c>
      <c r="H377" s="28" t="s">
        <v>213</v>
      </c>
      <c r="I377" s="28" t="s">
        <v>76</v>
      </c>
      <c r="J377" s="30" t="s">
        <v>183</v>
      </c>
      <c r="K377" s="28">
        <v>200000000</v>
      </c>
      <c r="L377" s="28">
        <v>586100000</v>
      </c>
      <c r="M377" s="28">
        <v>0</v>
      </c>
      <c r="N377" s="28">
        <v>0</v>
      </c>
    </row>
    <row r="378" spans="1:14" x14ac:dyDescent="0.3">
      <c r="A378" s="28">
        <v>337</v>
      </c>
      <c r="B378" s="28" t="s">
        <v>798</v>
      </c>
      <c r="C378" s="29">
        <v>39570</v>
      </c>
      <c r="D378" s="28">
        <v>126</v>
      </c>
      <c r="E378" s="28" t="s">
        <v>180</v>
      </c>
      <c r="F378" s="28" t="s">
        <v>766</v>
      </c>
      <c r="G378" s="28" t="s">
        <v>182</v>
      </c>
      <c r="H378" s="28" t="s">
        <v>177</v>
      </c>
      <c r="I378" s="28" t="s">
        <v>76</v>
      </c>
      <c r="J378" s="30" t="s">
        <v>183</v>
      </c>
      <c r="K378" s="28">
        <v>140000000</v>
      </c>
      <c r="L378" s="28">
        <v>585200000</v>
      </c>
      <c r="M378" s="28">
        <v>2</v>
      </c>
      <c r="N378" s="28">
        <v>0</v>
      </c>
    </row>
    <row r="379" spans="1:14" x14ac:dyDescent="0.3">
      <c r="A379" s="28">
        <v>338</v>
      </c>
      <c r="B379" s="28" t="s">
        <v>799</v>
      </c>
      <c r="C379" s="29">
        <v>39626</v>
      </c>
      <c r="D379" s="28">
        <v>98</v>
      </c>
      <c r="E379" s="28" t="s">
        <v>218</v>
      </c>
      <c r="F379" s="28" t="s">
        <v>800</v>
      </c>
      <c r="G379" s="28" t="s">
        <v>301</v>
      </c>
      <c r="H379" s="28" t="s">
        <v>177</v>
      </c>
      <c r="I379" s="28" t="s">
        <v>76</v>
      </c>
      <c r="J379" s="30" t="s">
        <v>221</v>
      </c>
      <c r="K379" s="28">
        <v>180000000</v>
      </c>
      <c r="L379" s="28">
        <v>521300000</v>
      </c>
      <c r="M379" s="28">
        <v>6</v>
      </c>
      <c r="N379" s="28">
        <v>1</v>
      </c>
    </row>
    <row r="380" spans="1:14" x14ac:dyDescent="0.3">
      <c r="A380" s="28">
        <v>339</v>
      </c>
      <c r="B380" s="28" t="s">
        <v>801</v>
      </c>
      <c r="C380" s="29">
        <v>39584</v>
      </c>
      <c r="D380" s="28">
        <v>150</v>
      </c>
      <c r="E380" s="28" t="s">
        <v>210</v>
      </c>
      <c r="F380" s="28" t="s">
        <v>410</v>
      </c>
      <c r="G380" s="28" t="s">
        <v>224</v>
      </c>
      <c r="H380" s="28" t="s">
        <v>213</v>
      </c>
      <c r="I380" s="28" t="s">
        <v>76</v>
      </c>
      <c r="J380" s="30" t="s">
        <v>178</v>
      </c>
      <c r="K380" s="28">
        <v>225000000</v>
      </c>
      <c r="L380" s="28">
        <v>419700000</v>
      </c>
      <c r="M380" s="28">
        <v>0</v>
      </c>
      <c r="N380" s="28">
        <v>0</v>
      </c>
    </row>
    <row r="381" spans="1:14" x14ac:dyDescent="0.3">
      <c r="A381" s="28">
        <v>340</v>
      </c>
      <c r="B381" s="28" t="s">
        <v>802</v>
      </c>
      <c r="C381" s="29">
        <v>39437</v>
      </c>
      <c r="D381" s="28">
        <v>124</v>
      </c>
      <c r="E381" s="28" t="s">
        <v>174</v>
      </c>
      <c r="F381" s="28" t="s">
        <v>803</v>
      </c>
      <c r="G381" s="28" t="s">
        <v>804</v>
      </c>
      <c r="H381" s="28" t="s">
        <v>177</v>
      </c>
      <c r="I381" s="28" t="s">
        <v>76</v>
      </c>
      <c r="J381" s="30" t="s">
        <v>178</v>
      </c>
      <c r="K381" s="28">
        <v>130000000</v>
      </c>
      <c r="L381" s="28">
        <v>457400000</v>
      </c>
      <c r="M381" s="28">
        <v>0</v>
      </c>
      <c r="N381" s="28">
        <v>0</v>
      </c>
    </row>
    <row r="382" spans="1:14" x14ac:dyDescent="0.3">
      <c r="A382" s="28">
        <v>341</v>
      </c>
      <c r="B382" s="28" t="s">
        <v>805</v>
      </c>
      <c r="C382" s="29">
        <v>39736</v>
      </c>
      <c r="D382" s="28">
        <v>122</v>
      </c>
      <c r="E382" s="28" t="s">
        <v>348</v>
      </c>
      <c r="F382" s="28" t="s">
        <v>276</v>
      </c>
      <c r="G382" s="28" t="s">
        <v>277</v>
      </c>
      <c r="H382" s="28" t="s">
        <v>177</v>
      </c>
      <c r="I382" s="28" t="s">
        <v>76</v>
      </c>
      <c r="J382" s="30">
        <v>15</v>
      </c>
      <c r="K382" s="28">
        <v>25000000</v>
      </c>
      <c r="L382" s="28">
        <v>27400000</v>
      </c>
      <c r="M382" s="28">
        <v>5</v>
      </c>
      <c r="N382" s="28">
        <v>0</v>
      </c>
    </row>
    <row r="383" spans="1:14" x14ac:dyDescent="0.3">
      <c r="A383" s="28">
        <v>342</v>
      </c>
      <c r="B383" s="28" t="s">
        <v>806</v>
      </c>
      <c r="C383" s="29">
        <v>38807</v>
      </c>
      <c r="D383" s="28">
        <v>91</v>
      </c>
      <c r="E383" s="28" t="s">
        <v>218</v>
      </c>
      <c r="F383" s="28" t="s">
        <v>775</v>
      </c>
      <c r="G383" s="28" t="s">
        <v>194</v>
      </c>
      <c r="H383" s="28" t="s">
        <v>177</v>
      </c>
      <c r="I383" s="28" t="s">
        <v>76</v>
      </c>
      <c r="J383" s="30" t="s">
        <v>221</v>
      </c>
      <c r="K383" s="28">
        <v>80000000</v>
      </c>
      <c r="L383" s="28">
        <v>660900000</v>
      </c>
      <c r="M383" s="28">
        <v>0</v>
      </c>
      <c r="N383" s="28">
        <v>0</v>
      </c>
    </row>
    <row r="384" spans="1:14" x14ac:dyDescent="0.3">
      <c r="A384" s="28">
        <v>343</v>
      </c>
      <c r="B384" s="28" t="s">
        <v>807</v>
      </c>
      <c r="C384" s="29">
        <v>39073</v>
      </c>
      <c r="D384" s="28">
        <v>108</v>
      </c>
      <c r="E384" s="28" t="s">
        <v>174</v>
      </c>
      <c r="F384" s="28" t="s">
        <v>808</v>
      </c>
      <c r="G384" s="28" t="s">
        <v>572</v>
      </c>
      <c r="H384" s="28" t="s">
        <v>177</v>
      </c>
      <c r="I384" s="28" t="s">
        <v>76</v>
      </c>
      <c r="J384" s="30" t="s">
        <v>178</v>
      </c>
      <c r="K384" s="28">
        <v>110000000</v>
      </c>
      <c r="L384" s="28">
        <v>574500000</v>
      </c>
      <c r="M384" s="28">
        <v>0</v>
      </c>
      <c r="N384" s="28">
        <v>0</v>
      </c>
    </row>
    <row r="385" spans="1:14" x14ac:dyDescent="0.3">
      <c r="A385" s="28">
        <v>344</v>
      </c>
      <c r="B385" s="28" t="s">
        <v>809</v>
      </c>
      <c r="C385" s="29">
        <v>38877</v>
      </c>
      <c r="D385" s="28">
        <v>116</v>
      </c>
      <c r="E385" s="28" t="s">
        <v>218</v>
      </c>
      <c r="F385" s="28" t="s">
        <v>755</v>
      </c>
      <c r="G385" s="28" t="s">
        <v>301</v>
      </c>
      <c r="H385" s="28" t="s">
        <v>177</v>
      </c>
      <c r="I385" s="28" t="s">
        <v>76</v>
      </c>
      <c r="J385" s="30" t="s">
        <v>178</v>
      </c>
      <c r="K385" s="28">
        <v>120000000</v>
      </c>
      <c r="L385" s="28">
        <v>462000000</v>
      </c>
      <c r="M385" s="28">
        <v>2</v>
      </c>
      <c r="N385" s="28">
        <v>0</v>
      </c>
    </row>
    <row r="386" spans="1:14" x14ac:dyDescent="0.3">
      <c r="A386" s="28">
        <v>345</v>
      </c>
      <c r="B386" s="28" t="s">
        <v>810</v>
      </c>
      <c r="C386" s="29">
        <v>39038</v>
      </c>
      <c r="D386" s="28">
        <v>108</v>
      </c>
      <c r="E386" s="28" t="s">
        <v>218</v>
      </c>
      <c r="F386" s="28" t="s">
        <v>811</v>
      </c>
      <c r="G386" s="28" t="s">
        <v>228</v>
      </c>
      <c r="H386" s="28" t="s">
        <v>94</v>
      </c>
      <c r="I386" s="28" t="s">
        <v>76</v>
      </c>
      <c r="J386" s="30" t="s">
        <v>221</v>
      </c>
      <c r="K386" s="28">
        <v>100000000</v>
      </c>
      <c r="L386" s="28">
        <v>384300000</v>
      </c>
      <c r="M386" s="28">
        <v>1</v>
      </c>
      <c r="N386" s="28">
        <v>1</v>
      </c>
    </row>
    <row r="387" spans="1:14" x14ac:dyDescent="0.3">
      <c r="A387" s="28">
        <v>346</v>
      </c>
      <c r="B387" s="28" t="s">
        <v>812</v>
      </c>
      <c r="C387" s="29">
        <v>38694</v>
      </c>
      <c r="D387" s="28">
        <v>145</v>
      </c>
      <c r="E387" s="28" t="s">
        <v>210</v>
      </c>
      <c r="F387" s="28" t="s">
        <v>410</v>
      </c>
      <c r="G387" s="28" t="s">
        <v>316</v>
      </c>
      <c r="H387" s="28" t="s">
        <v>213</v>
      </c>
      <c r="I387" s="28" t="s">
        <v>76</v>
      </c>
      <c r="J387" s="30" t="s">
        <v>178</v>
      </c>
      <c r="K387" s="28">
        <v>180000000</v>
      </c>
      <c r="L387" s="28">
        <v>745000000</v>
      </c>
      <c r="M387" s="28">
        <v>3</v>
      </c>
      <c r="N387" s="28">
        <v>1</v>
      </c>
    </row>
    <row r="388" spans="1:14" x14ac:dyDescent="0.3">
      <c r="A388" s="28">
        <v>347</v>
      </c>
      <c r="B388" s="28" t="s">
        <v>813</v>
      </c>
      <c r="C388" s="29">
        <v>38499</v>
      </c>
      <c r="D388" s="28">
        <v>86</v>
      </c>
      <c r="E388" s="28" t="s">
        <v>218</v>
      </c>
      <c r="F388" s="28" t="s">
        <v>735</v>
      </c>
      <c r="G388" s="28" t="s">
        <v>220</v>
      </c>
      <c r="H388" s="28" t="s">
        <v>177</v>
      </c>
      <c r="I388" s="28" t="s">
        <v>76</v>
      </c>
      <c r="J388" s="30" t="s">
        <v>221</v>
      </c>
      <c r="K388" s="28">
        <v>75000000</v>
      </c>
      <c r="L388" s="28">
        <v>532700000</v>
      </c>
      <c r="M388" s="28">
        <v>0</v>
      </c>
      <c r="N388" s="28">
        <v>0</v>
      </c>
    </row>
    <row r="389" spans="1:14" x14ac:dyDescent="0.3">
      <c r="A389" s="28">
        <v>348</v>
      </c>
      <c r="B389" s="28" t="s">
        <v>814</v>
      </c>
      <c r="C389" s="29">
        <v>38394</v>
      </c>
      <c r="D389" s="28">
        <v>118</v>
      </c>
      <c r="E389" s="28" t="s">
        <v>192</v>
      </c>
      <c r="F389" s="28" t="s">
        <v>815</v>
      </c>
      <c r="G389" s="28" t="s">
        <v>816</v>
      </c>
      <c r="H389" s="28" t="s">
        <v>177</v>
      </c>
      <c r="I389" s="28" t="s">
        <v>76</v>
      </c>
      <c r="J389" s="30" t="s">
        <v>183</v>
      </c>
      <c r="K389" s="28">
        <v>70000000</v>
      </c>
      <c r="L389" s="28">
        <v>368100000</v>
      </c>
      <c r="M389" s="28">
        <v>0</v>
      </c>
      <c r="N389" s="28">
        <v>0</v>
      </c>
    </row>
    <row r="390" spans="1:14" x14ac:dyDescent="0.3">
      <c r="A390" s="28">
        <v>349</v>
      </c>
      <c r="B390" s="28" t="s">
        <v>817</v>
      </c>
      <c r="C390" s="29">
        <v>38296</v>
      </c>
      <c r="D390" s="28">
        <v>115</v>
      </c>
      <c r="E390" s="28" t="s">
        <v>218</v>
      </c>
      <c r="F390" s="28" t="s">
        <v>230</v>
      </c>
      <c r="G390" s="28" t="s">
        <v>301</v>
      </c>
      <c r="H390" s="28" t="s">
        <v>177</v>
      </c>
      <c r="I390" s="28" t="s">
        <v>76</v>
      </c>
      <c r="J390" s="30" t="s">
        <v>221</v>
      </c>
      <c r="K390" s="28">
        <v>92000000</v>
      </c>
      <c r="L390" s="28">
        <v>633000000</v>
      </c>
      <c r="M390" s="28">
        <v>4</v>
      </c>
      <c r="N390" s="28">
        <v>2</v>
      </c>
    </row>
    <row r="391" spans="1:14" x14ac:dyDescent="0.3">
      <c r="A391" s="28">
        <v>350</v>
      </c>
      <c r="B391" s="28" t="s">
        <v>818</v>
      </c>
      <c r="C391" s="29">
        <v>38343</v>
      </c>
      <c r="D391" s="28">
        <v>115</v>
      </c>
      <c r="E391" s="28" t="s">
        <v>196</v>
      </c>
      <c r="F391" s="28" t="s">
        <v>819</v>
      </c>
      <c r="G391" s="28" t="s">
        <v>820</v>
      </c>
      <c r="H391" s="28" t="s">
        <v>177</v>
      </c>
      <c r="I391" s="28" t="s">
        <v>76</v>
      </c>
      <c r="J391" s="30" t="s">
        <v>183</v>
      </c>
      <c r="K391" s="28">
        <v>80000000</v>
      </c>
      <c r="L391" s="28">
        <v>516000000</v>
      </c>
      <c r="M391" s="28">
        <v>0</v>
      </c>
      <c r="N391" s="28">
        <v>0</v>
      </c>
    </row>
    <row r="392" spans="1:14" x14ac:dyDescent="0.3">
      <c r="A392" s="28">
        <v>351</v>
      </c>
      <c r="B392" s="28" t="s">
        <v>821</v>
      </c>
      <c r="C392" s="29">
        <v>38261</v>
      </c>
      <c r="D392" s="28">
        <v>90</v>
      </c>
      <c r="E392" s="28" t="s">
        <v>218</v>
      </c>
      <c r="F392" s="28" t="s">
        <v>822</v>
      </c>
      <c r="G392" s="28" t="s">
        <v>220</v>
      </c>
      <c r="H392" s="28" t="s">
        <v>177</v>
      </c>
      <c r="I392" s="28" t="s">
        <v>76</v>
      </c>
      <c r="J392" s="30" t="s">
        <v>221</v>
      </c>
      <c r="K392" s="28">
        <v>75000000</v>
      </c>
      <c r="L392" s="28">
        <v>367300000</v>
      </c>
      <c r="M392" s="28">
        <v>1</v>
      </c>
      <c r="N392" s="28">
        <v>0</v>
      </c>
    </row>
    <row r="393" spans="1:14" x14ac:dyDescent="0.3">
      <c r="A393" s="28">
        <v>352</v>
      </c>
      <c r="B393" s="28" t="s">
        <v>823</v>
      </c>
      <c r="C393" s="29">
        <v>37771</v>
      </c>
      <c r="D393" s="28">
        <v>100</v>
      </c>
      <c r="E393" s="28" t="s">
        <v>218</v>
      </c>
      <c r="F393" s="28" t="s">
        <v>800</v>
      </c>
      <c r="G393" s="28" t="s">
        <v>301</v>
      </c>
      <c r="H393" s="28" t="s">
        <v>177</v>
      </c>
      <c r="I393" s="28" t="s">
        <v>76</v>
      </c>
      <c r="J393" s="30" t="s">
        <v>221</v>
      </c>
      <c r="K393" s="28">
        <v>94000000</v>
      </c>
      <c r="L393" s="28">
        <v>940300000</v>
      </c>
      <c r="M393" s="28">
        <v>4</v>
      </c>
      <c r="N393" s="28">
        <v>1</v>
      </c>
    </row>
    <row r="394" spans="1:14" x14ac:dyDescent="0.3">
      <c r="A394" s="28">
        <v>353</v>
      </c>
      <c r="B394" s="28" t="s">
        <v>824</v>
      </c>
      <c r="C394" s="29">
        <v>37804</v>
      </c>
      <c r="D394" s="28">
        <v>109</v>
      </c>
      <c r="E394" s="28" t="s">
        <v>207</v>
      </c>
      <c r="F394" s="28" t="s">
        <v>825</v>
      </c>
      <c r="G394" s="28" t="s">
        <v>826</v>
      </c>
      <c r="H394" s="28" t="s">
        <v>177</v>
      </c>
      <c r="I394" s="28" t="s">
        <v>76</v>
      </c>
      <c r="J394" s="30" t="s">
        <v>183</v>
      </c>
      <c r="K394" s="28">
        <v>187300000</v>
      </c>
      <c r="L394" s="28">
        <v>433400000</v>
      </c>
      <c r="M394" s="28">
        <v>0</v>
      </c>
      <c r="N394" s="28">
        <v>0</v>
      </c>
    </row>
    <row r="395" spans="1:14" x14ac:dyDescent="0.3">
      <c r="A395" s="28">
        <v>354</v>
      </c>
      <c r="B395" s="28" t="s">
        <v>827</v>
      </c>
      <c r="C395" s="29">
        <v>37820</v>
      </c>
      <c r="D395" s="28">
        <v>147</v>
      </c>
      <c r="E395" s="28" t="s">
        <v>180</v>
      </c>
      <c r="F395" s="28" t="s">
        <v>204</v>
      </c>
      <c r="G395" s="28" t="s">
        <v>804</v>
      </c>
      <c r="H395" s="28" t="s">
        <v>177</v>
      </c>
      <c r="I395" s="28" t="s">
        <v>76</v>
      </c>
      <c r="J395" s="30">
        <v>15</v>
      </c>
      <c r="K395" s="28">
        <v>130000000</v>
      </c>
      <c r="L395" s="28">
        <v>273300000</v>
      </c>
      <c r="M395" s="28">
        <v>0</v>
      </c>
      <c r="N395" s="28">
        <v>0</v>
      </c>
    </row>
    <row r="396" spans="1:14" x14ac:dyDescent="0.3">
      <c r="A396" s="28">
        <v>355</v>
      </c>
      <c r="B396" s="28" t="s">
        <v>828</v>
      </c>
      <c r="C396" s="29">
        <v>37470</v>
      </c>
      <c r="D396" s="28">
        <v>107</v>
      </c>
      <c r="E396" s="28" t="s">
        <v>275</v>
      </c>
      <c r="F396" s="28" t="s">
        <v>394</v>
      </c>
      <c r="G396" s="28" t="s">
        <v>205</v>
      </c>
      <c r="H396" s="28" t="s">
        <v>177</v>
      </c>
      <c r="I396" s="28" t="s">
        <v>76</v>
      </c>
      <c r="J396" s="30" t="s">
        <v>183</v>
      </c>
      <c r="K396" s="28">
        <v>72000000</v>
      </c>
      <c r="L396" s="28">
        <v>408200000</v>
      </c>
      <c r="M396" s="28">
        <v>0</v>
      </c>
      <c r="N396" s="28">
        <v>0</v>
      </c>
    </row>
    <row r="397" spans="1:14" x14ac:dyDescent="0.3">
      <c r="A397" s="28">
        <v>356</v>
      </c>
      <c r="B397" s="28" t="s">
        <v>829</v>
      </c>
      <c r="C397" s="29">
        <v>37330</v>
      </c>
      <c r="D397" s="28">
        <v>81</v>
      </c>
      <c r="E397" s="28" t="s">
        <v>218</v>
      </c>
      <c r="F397" s="28" t="s">
        <v>775</v>
      </c>
      <c r="G397" s="28" t="s">
        <v>194</v>
      </c>
      <c r="H397" s="28" t="s">
        <v>177</v>
      </c>
      <c r="I397" s="28" t="s">
        <v>76</v>
      </c>
      <c r="J397" s="30" t="s">
        <v>221</v>
      </c>
      <c r="K397" s="28">
        <v>59000000</v>
      </c>
      <c r="L397" s="28">
        <v>383300000</v>
      </c>
      <c r="M397" s="28">
        <v>1</v>
      </c>
      <c r="N397" s="28">
        <v>0</v>
      </c>
    </row>
    <row r="398" spans="1:14" x14ac:dyDescent="0.3">
      <c r="A398" s="28">
        <v>357</v>
      </c>
      <c r="B398" s="28" t="s">
        <v>830</v>
      </c>
      <c r="C398" s="29">
        <v>37365</v>
      </c>
      <c r="D398" s="28">
        <v>95</v>
      </c>
      <c r="E398" s="28" t="s">
        <v>196</v>
      </c>
      <c r="F398" s="28" t="s">
        <v>831</v>
      </c>
      <c r="G398" s="28" t="s">
        <v>832</v>
      </c>
      <c r="H398" s="28" t="s">
        <v>833</v>
      </c>
      <c r="I398" s="28" t="s">
        <v>76</v>
      </c>
      <c r="J398" s="30" t="s">
        <v>178</v>
      </c>
      <c r="K398" s="28">
        <v>5000000</v>
      </c>
      <c r="L398" s="28">
        <v>368700000</v>
      </c>
      <c r="M398" s="28">
        <v>1</v>
      </c>
      <c r="N398" s="28">
        <v>0</v>
      </c>
    </row>
    <row r="399" spans="1:14" x14ac:dyDescent="0.3">
      <c r="A399" s="28">
        <v>358</v>
      </c>
      <c r="B399" s="28" t="s">
        <v>834</v>
      </c>
      <c r="C399" s="29">
        <v>37015</v>
      </c>
      <c r="D399" s="28">
        <v>130</v>
      </c>
      <c r="E399" s="28" t="s">
        <v>174</v>
      </c>
      <c r="F399" s="28" t="s">
        <v>835</v>
      </c>
      <c r="G399" s="28" t="s">
        <v>836</v>
      </c>
      <c r="H399" s="28" t="s">
        <v>177</v>
      </c>
      <c r="I399" s="28" t="s">
        <v>76</v>
      </c>
      <c r="J399" s="30">
        <v>12</v>
      </c>
      <c r="K399" s="28">
        <v>98000000</v>
      </c>
      <c r="L399" s="28">
        <v>433000000</v>
      </c>
      <c r="M399" s="28">
        <v>0</v>
      </c>
      <c r="N399" s="28">
        <v>0</v>
      </c>
    </row>
    <row r="400" spans="1:14" x14ac:dyDescent="0.3">
      <c r="A400" s="28">
        <v>359</v>
      </c>
      <c r="B400" s="28" t="s">
        <v>837</v>
      </c>
      <c r="C400" s="29">
        <v>37090</v>
      </c>
      <c r="D400" s="28">
        <v>92</v>
      </c>
      <c r="E400" s="28" t="s">
        <v>174</v>
      </c>
      <c r="F400" s="28" t="s">
        <v>838</v>
      </c>
      <c r="G400" s="28" t="s">
        <v>176</v>
      </c>
      <c r="H400" s="28" t="s">
        <v>177</v>
      </c>
      <c r="I400" s="28" t="s">
        <v>76</v>
      </c>
      <c r="J400" s="30" t="s">
        <v>178</v>
      </c>
      <c r="K400" s="28">
        <v>93000000</v>
      </c>
      <c r="L400" s="28">
        <v>368800000</v>
      </c>
      <c r="M400" s="28">
        <v>0</v>
      </c>
      <c r="N400" s="28">
        <v>0</v>
      </c>
    </row>
    <row r="401" spans="1:14" x14ac:dyDescent="0.3">
      <c r="A401" s="28">
        <v>360</v>
      </c>
      <c r="B401" s="28" t="s">
        <v>839</v>
      </c>
      <c r="C401" s="29">
        <v>36931</v>
      </c>
      <c r="D401" s="28">
        <v>132</v>
      </c>
      <c r="E401" s="28" t="s">
        <v>242</v>
      </c>
      <c r="F401" s="28" t="s">
        <v>318</v>
      </c>
      <c r="G401" s="28" t="s">
        <v>556</v>
      </c>
      <c r="H401" s="28" t="s">
        <v>177</v>
      </c>
      <c r="I401" s="28" t="s">
        <v>76</v>
      </c>
      <c r="J401" s="30">
        <v>18</v>
      </c>
      <c r="K401" s="28">
        <v>87000000</v>
      </c>
      <c r="L401" s="28">
        <v>351600000</v>
      </c>
      <c r="M401" s="28">
        <v>0</v>
      </c>
      <c r="N401" s="28">
        <v>0</v>
      </c>
    </row>
    <row r="402" spans="1:14" x14ac:dyDescent="0.3">
      <c r="A402" s="28">
        <v>361</v>
      </c>
      <c r="B402" s="28" t="s">
        <v>840</v>
      </c>
      <c r="C402" s="29">
        <v>36875</v>
      </c>
      <c r="D402" s="28">
        <v>127</v>
      </c>
      <c r="E402" s="28" t="s">
        <v>196</v>
      </c>
      <c r="F402" s="28" t="s">
        <v>841</v>
      </c>
      <c r="G402" s="28" t="s">
        <v>404</v>
      </c>
      <c r="H402" s="28" t="s">
        <v>177</v>
      </c>
      <c r="I402" s="28" t="s">
        <v>76</v>
      </c>
      <c r="J402" s="30">
        <v>12</v>
      </c>
      <c r="K402" s="28">
        <v>70000000</v>
      </c>
      <c r="L402" s="28">
        <v>374111707</v>
      </c>
      <c r="M402" s="28">
        <v>0</v>
      </c>
      <c r="N402" s="28">
        <v>0</v>
      </c>
    </row>
    <row r="403" spans="1:14" x14ac:dyDescent="0.3">
      <c r="A403" s="28">
        <v>362</v>
      </c>
      <c r="B403" s="28" t="s">
        <v>842</v>
      </c>
      <c r="C403" s="29">
        <v>36665</v>
      </c>
      <c r="D403" s="28">
        <v>82</v>
      </c>
      <c r="E403" s="28" t="s">
        <v>218</v>
      </c>
      <c r="F403" s="28" t="s">
        <v>843</v>
      </c>
      <c r="G403" s="28" t="s">
        <v>224</v>
      </c>
      <c r="H403" s="28" t="s">
        <v>177</v>
      </c>
      <c r="I403" s="28" t="s">
        <v>76</v>
      </c>
      <c r="J403" s="30" t="s">
        <v>178</v>
      </c>
      <c r="K403" s="28">
        <v>127500000</v>
      </c>
      <c r="L403" s="28">
        <v>349800000</v>
      </c>
      <c r="M403" s="28">
        <v>0</v>
      </c>
      <c r="N403" s="28">
        <v>0</v>
      </c>
    </row>
    <row r="404" spans="1:14" x14ac:dyDescent="0.3">
      <c r="A404" s="28">
        <v>363</v>
      </c>
      <c r="B404" s="28" t="s">
        <v>844</v>
      </c>
      <c r="C404" s="29">
        <v>36847</v>
      </c>
      <c r="D404" s="28">
        <v>104</v>
      </c>
      <c r="E404" s="28" t="s">
        <v>196</v>
      </c>
      <c r="F404" s="28" t="s">
        <v>276</v>
      </c>
      <c r="G404" s="28" t="s">
        <v>277</v>
      </c>
      <c r="H404" s="28" t="s">
        <v>177</v>
      </c>
      <c r="I404" s="28" t="s">
        <v>76</v>
      </c>
      <c r="J404" s="30" t="s">
        <v>178</v>
      </c>
      <c r="K404" s="28">
        <v>123000000</v>
      </c>
      <c r="L404" s="28">
        <v>345100000</v>
      </c>
      <c r="M404" s="28">
        <v>3</v>
      </c>
      <c r="N404" s="28">
        <v>1</v>
      </c>
    </row>
    <row r="405" spans="1:14" x14ac:dyDescent="0.3">
      <c r="A405" s="28">
        <v>364</v>
      </c>
      <c r="B405" s="28" t="s">
        <v>845</v>
      </c>
      <c r="C405" s="29">
        <v>36805</v>
      </c>
      <c r="D405" s="28">
        <v>108</v>
      </c>
      <c r="E405" s="28" t="s">
        <v>196</v>
      </c>
      <c r="F405" s="28" t="s">
        <v>819</v>
      </c>
      <c r="G405" s="28" t="s">
        <v>820</v>
      </c>
      <c r="H405" s="28" t="s">
        <v>177</v>
      </c>
      <c r="I405" s="28" t="s">
        <v>76</v>
      </c>
      <c r="J405" s="30">
        <v>12</v>
      </c>
      <c r="K405" s="28">
        <v>55000000</v>
      </c>
      <c r="L405" s="28">
        <v>330400000</v>
      </c>
      <c r="M405" s="28">
        <v>1</v>
      </c>
      <c r="N405" s="28">
        <v>0</v>
      </c>
    </row>
    <row r="406" spans="1:14" x14ac:dyDescent="0.3">
      <c r="A406" s="28">
        <v>365</v>
      </c>
      <c r="B406" s="28" t="s">
        <v>846</v>
      </c>
      <c r="C406" s="29">
        <v>36728</v>
      </c>
      <c r="D406" s="28">
        <v>130</v>
      </c>
      <c r="E406" s="28" t="s">
        <v>226</v>
      </c>
      <c r="F406" s="28" t="s">
        <v>215</v>
      </c>
      <c r="G406" s="28" t="s">
        <v>372</v>
      </c>
      <c r="H406" s="28" t="s">
        <v>177</v>
      </c>
      <c r="I406" s="28" t="s">
        <v>76</v>
      </c>
      <c r="J406" s="30">
        <v>15</v>
      </c>
      <c r="K406" s="28">
        <v>100000000</v>
      </c>
      <c r="L406" s="28">
        <v>291400000</v>
      </c>
      <c r="M406" s="28">
        <v>0</v>
      </c>
      <c r="N406" s="28">
        <v>0</v>
      </c>
    </row>
    <row r="407" spans="1:14" x14ac:dyDescent="0.3">
      <c r="A407" s="28">
        <v>366</v>
      </c>
      <c r="B407" s="28" t="s">
        <v>847</v>
      </c>
      <c r="C407" s="29">
        <v>36488</v>
      </c>
      <c r="D407" s="28">
        <v>95</v>
      </c>
      <c r="E407" s="28" t="s">
        <v>218</v>
      </c>
      <c r="F407" s="28" t="s">
        <v>755</v>
      </c>
      <c r="G407" s="28" t="s">
        <v>301</v>
      </c>
      <c r="H407" s="28" t="s">
        <v>177</v>
      </c>
      <c r="I407" s="28" t="s">
        <v>76</v>
      </c>
      <c r="J407" s="30" t="s">
        <v>221</v>
      </c>
      <c r="K407" s="28">
        <v>90000000</v>
      </c>
      <c r="L407" s="28">
        <v>497400000</v>
      </c>
      <c r="M407" s="28">
        <v>1</v>
      </c>
      <c r="N407" s="28">
        <v>0</v>
      </c>
    </row>
    <row r="408" spans="1:14" x14ac:dyDescent="0.3">
      <c r="A408" s="28">
        <v>367</v>
      </c>
      <c r="B408" s="28" t="s">
        <v>848</v>
      </c>
      <c r="C408" s="29">
        <v>36327</v>
      </c>
      <c r="D408" s="28">
        <v>88</v>
      </c>
      <c r="E408" s="28" t="s">
        <v>218</v>
      </c>
      <c r="F408" s="28" t="s">
        <v>849</v>
      </c>
      <c r="G408" s="28" t="s">
        <v>224</v>
      </c>
      <c r="H408" s="28" t="s">
        <v>177</v>
      </c>
      <c r="I408" s="28" t="s">
        <v>76</v>
      </c>
      <c r="J408" s="30" t="s">
        <v>221</v>
      </c>
      <c r="K408" s="28">
        <v>130000000</v>
      </c>
      <c r="L408" s="28">
        <v>448200000</v>
      </c>
      <c r="M408" s="28">
        <v>1</v>
      </c>
      <c r="N408" s="28">
        <v>1</v>
      </c>
    </row>
    <row r="409" spans="1:14" x14ac:dyDescent="0.3">
      <c r="A409" s="28">
        <v>368</v>
      </c>
      <c r="B409" s="28" t="s">
        <v>850</v>
      </c>
      <c r="C409" s="29">
        <v>36287</v>
      </c>
      <c r="D409" s="28">
        <v>125</v>
      </c>
      <c r="E409" s="28" t="s">
        <v>174</v>
      </c>
      <c r="F409" s="28" t="s">
        <v>835</v>
      </c>
      <c r="G409" s="28" t="s">
        <v>836</v>
      </c>
      <c r="H409" s="28" t="s">
        <v>177</v>
      </c>
      <c r="I409" s="28" t="s">
        <v>76</v>
      </c>
      <c r="J409" s="30">
        <v>12</v>
      </c>
      <c r="K409" s="28">
        <v>80000000</v>
      </c>
      <c r="L409" s="28">
        <v>415900000</v>
      </c>
      <c r="M409" s="28">
        <v>1</v>
      </c>
      <c r="N409" s="28">
        <v>0</v>
      </c>
    </row>
    <row r="410" spans="1:14" x14ac:dyDescent="0.3">
      <c r="A410" s="28">
        <v>369</v>
      </c>
      <c r="B410" s="28" t="s">
        <v>851</v>
      </c>
      <c r="C410" s="29">
        <v>36301</v>
      </c>
      <c r="D410" s="28">
        <v>124</v>
      </c>
      <c r="E410" s="28" t="s">
        <v>852</v>
      </c>
      <c r="F410" s="28" t="s">
        <v>853</v>
      </c>
      <c r="G410" s="28" t="s">
        <v>640</v>
      </c>
      <c r="H410" s="28" t="s">
        <v>213</v>
      </c>
      <c r="I410" s="28" t="s">
        <v>76</v>
      </c>
      <c r="J410" s="30">
        <v>15</v>
      </c>
      <c r="K410" s="28">
        <v>43000000</v>
      </c>
      <c r="L410" s="28">
        <v>363889678</v>
      </c>
      <c r="M410" s="28">
        <v>0</v>
      </c>
      <c r="N410" s="28">
        <v>0</v>
      </c>
    </row>
    <row r="411" spans="1:14" x14ac:dyDescent="0.3">
      <c r="A411" s="28">
        <v>370</v>
      </c>
      <c r="B411" s="28" t="s">
        <v>854</v>
      </c>
      <c r="C411" s="29">
        <v>36322</v>
      </c>
      <c r="D411" s="28">
        <v>96</v>
      </c>
      <c r="E411" s="28" t="s">
        <v>196</v>
      </c>
      <c r="F411" s="28" t="s">
        <v>819</v>
      </c>
      <c r="G411" s="28" t="s">
        <v>855</v>
      </c>
      <c r="H411" s="28" t="s">
        <v>177</v>
      </c>
      <c r="I411" s="28" t="s">
        <v>76</v>
      </c>
      <c r="J411" s="30">
        <v>12</v>
      </c>
      <c r="K411" s="28">
        <v>33000000</v>
      </c>
      <c r="L411" s="28">
        <v>312000000</v>
      </c>
      <c r="M411" s="28">
        <v>1</v>
      </c>
      <c r="N411" s="28">
        <v>0</v>
      </c>
    </row>
    <row r="412" spans="1:14" x14ac:dyDescent="0.3">
      <c r="A412" s="28">
        <v>371</v>
      </c>
      <c r="B412" s="28" t="s">
        <v>856</v>
      </c>
      <c r="C412" s="29">
        <v>35935</v>
      </c>
      <c r="D412" s="28">
        <v>139</v>
      </c>
      <c r="E412" s="28" t="s">
        <v>207</v>
      </c>
      <c r="F412" s="28" t="s">
        <v>281</v>
      </c>
      <c r="G412" s="28" t="s">
        <v>282</v>
      </c>
      <c r="H412" s="28" t="s">
        <v>177</v>
      </c>
      <c r="I412" s="28" t="s">
        <v>76</v>
      </c>
      <c r="J412" s="30" t="s">
        <v>178</v>
      </c>
      <c r="K412" s="28">
        <v>130000000</v>
      </c>
      <c r="L412" s="28">
        <v>379000000</v>
      </c>
      <c r="M412" s="28">
        <v>0</v>
      </c>
      <c r="N412" s="28">
        <v>0</v>
      </c>
    </row>
    <row r="413" spans="1:14" x14ac:dyDescent="0.3">
      <c r="A413" s="28">
        <v>372</v>
      </c>
      <c r="B413" s="28" t="s">
        <v>857</v>
      </c>
      <c r="C413" s="29">
        <v>35991</v>
      </c>
      <c r="D413" s="28">
        <v>119</v>
      </c>
      <c r="E413" s="28" t="s">
        <v>196</v>
      </c>
      <c r="F413" s="28" t="s">
        <v>858</v>
      </c>
      <c r="G413" s="28" t="s">
        <v>194</v>
      </c>
      <c r="H413" s="28" t="s">
        <v>177</v>
      </c>
      <c r="I413" s="28" t="s">
        <v>76</v>
      </c>
      <c r="J413" s="30">
        <v>15</v>
      </c>
      <c r="K413" s="28">
        <v>23000000</v>
      </c>
      <c r="L413" s="28">
        <v>369900000</v>
      </c>
      <c r="M413" s="28">
        <v>0</v>
      </c>
      <c r="N413" s="28">
        <v>0</v>
      </c>
    </row>
    <row r="414" spans="1:14" x14ac:dyDescent="0.3">
      <c r="A414" s="28">
        <v>373</v>
      </c>
      <c r="B414" s="28" t="s">
        <v>859</v>
      </c>
      <c r="C414" s="29">
        <v>36124</v>
      </c>
      <c r="D414" s="28">
        <v>95</v>
      </c>
      <c r="E414" s="28" t="s">
        <v>218</v>
      </c>
      <c r="F414" s="28" t="s">
        <v>755</v>
      </c>
      <c r="G414" s="28" t="s">
        <v>301</v>
      </c>
      <c r="H414" s="28" t="s">
        <v>177</v>
      </c>
      <c r="I414" s="28" t="s">
        <v>76</v>
      </c>
      <c r="J414" s="30" t="s">
        <v>221</v>
      </c>
      <c r="K414" s="28">
        <v>120000000</v>
      </c>
      <c r="L414" s="28">
        <v>363300000</v>
      </c>
      <c r="M414" s="28">
        <v>1</v>
      </c>
      <c r="N414" s="28">
        <v>0</v>
      </c>
    </row>
    <row r="415" spans="1:14" x14ac:dyDescent="0.3">
      <c r="A415" s="28">
        <v>374</v>
      </c>
      <c r="B415" s="28" t="s">
        <v>860</v>
      </c>
      <c r="C415" s="29">
        <v>35965</v>
      </c>
      <c r="D415" s="28">
        <v>87</v>
      </c>
      <c r="E415" s="28" t="s">
        <v>218</v>
      </c>
      <c r="F415" s="28" t="s">
        <v>861</v>
      </c>
      <c r="G415" s="28" t="s">
        <v>224</v>
      </c>
      <c r="H415" s="28" t="s">
        <v>177</v>
      </c>
      <c r="I415" s="28" t="s">
        <v>76</v>
      </c>
      <c r="J415" s="30" t="s">
        <v>221</v>
      </c>
      <c r="K415" s="28">
        <v>90000000</v>
      </c>
      <c r="L415" s="28">
        <v>304300000</v>
      </c>
      <c r="M415" s="28">
        <v>1</v>
      </c>
      <c r="N415" s="28">
        <v>0</v>
      </c>
    </row>
    <row r="416" spans="1:14" x14ac:dyDescent="0.3">
      <c r="A416" s="28">
        <v>375</v>
      </c>
      <c r="B416" s="28" t="s">
        <v>862</v>
      </c>
      <c r="C416" s="29">
        <v>35972</v>
      </c>
      <c r="D416" s="28">
        <v>85</v>
      </c>
      <c r="E416" s="28" t="s">
        <v>196</v>
      </c>
      <c r="F416" s="28" t="s">
        <v>863</v>
      </c>
      <c r="G416" s="28" t="s">
        <v>332</v>
      </c>
      <c r="H416" s="28" t="s">
        <v>177</v>
      </c>
      <c r="I416" s="28" t="s">
        <v>76</v>
      </c>
      <c r="J416" s="30" t="s">
        <v>178</v>
      </c>
      <c r="K416" s="28">
        <v>70500000</v>
      </c>
      <c r="L416" s="28">
        <v>294400000</v>
      </c>
      <c r="M416" s="28">
        <v>0</v>
      </c>
      <c r="N416" s="28">
        <v>0</v>
      </c>
    </row>
    <row r="417" spans="1:14" x14ac:dyDescent="0.3">
      <c r="A417" s="28">
        <v>376</v>
      </c>
      <c r="B417" s="28" t="s">
        <v>864</v>
      </c>
      <c r="C417" s="29">
        <v>36132</v>
      </c>
      <c r="D417" s="28">
        <v>123</v>
      </c>
      <c r="E417" s="28" t="s">
        <v>852</v>
      </c>
      <c r="F417" s="28" t="s">
        <v>865</v>
      </c>
      <c r="G417" s="28" t="s">
        <v>343</v>
      </c>
      <c r="H417" s="28" t="s">
        <v>213</v>
      </c>
      <c r="I417" s="28" t="s">
        <v>76</v>
      </c>
      <c r="J417" s="30">
        <v>15</v>
      </c>
      <c r="K417" s="28">
        <v>25000000</v>
      </c>
      <c r="L417" s="28">
        <v>289300000</v>
      </c>
      <c r="M417" s="28">
        <v>13</v>
      </c>
      <c r="N417" s="28">
        <v>7</v>
      </c>
    </row>
    <row r="418" spans="1:14" x14ac:dyDescent="0.3">
      <c r="A418" s="28">
        <v>377</v>
      </c>
      <c r="B418" s="28" t="s">
        <v>866</v>
      </c>
      <c r="C418" s="29">
        <v>35573</v>
      </c>
      <c r="D418" s="28">
        <v>129</v>
      </c>
      <c r="E418" s="28" t="s">
        <v>174</v>
      </c>
      <c r="F418" s="28" t="s">
        <v>175</v>
      </c>
      <c r="G418" s="28" t="s">
        <v>176</v>
      </c>
      <c r="H418" s="28" t="s">
        <v>177</v>
      </c>
      <c r="I418" s="28" t="s">
        <v>76</v>
      </c>
      <c r="J418" s="30" t="s">
        <v>178</v>
      </c>
      <c r="K418" s="28">
        <v>73000000</v>
      </c>
      <c r="L418" s="28">
        <v>618600000</v>
      </c>
      <c r="M418" s="28">
        <v>1</v>
      </c>
      <c r="N418" s="28">
        <v>0</v>
      </c>
    </row>
    <row r="419" spans="1:14" x14ac:dyDescent="0.3">
      <c r="A419" s="28">
        <v>378</v>
      </c>
      <c r="B419" s="28" t="s">
        <v>867</v>
      </c>
      <c r="C419" s="29">
        <v>35636</v>
      </c>
      <c r="D419" s="28">
        <v>124</v>
      </c>
      <c r="E419" s="28" t="s">
        <v>242</v>
      </c>
      <c r="F419" s="28" t="s">
        <v>232</v>
      </c>
      <c r="G419" s="28" t="s">
        <v>205</v>
      </c>
      <c r="H419" s="28" t="s">
        <v>177</v>
      </c>
      <c r="I419" s="28" t="s">
        <v>76</v>
      </c>
      <c r="J419" s="30">
        <v>15</v>
      </c>
      <c r="K419" s="28">
        <v>85000000</v>
      </c>
      <c r="L419" s="28">
        <v>315100000</v>
      </c>
      <c r="M419" s="28">
        <v>2</v>
      </c>
      <c r="N419" s="28">
        <v>0</v>
      </c>
    </row>
    <row r="420" spans="1:14" x14ac:dyDescent="0.3">
      <c r="A420" s="28">
        <v>380</v>
      </c>
      <c r="B420" s="28" t="s">
        <v>868</v>
      </c>
      <c r="C420" s="29">
        <v>35510</v>
      </c>
      <c r="D420" s="28">
        <v>88</v>
      </c>
      <c r="E420" s="28" t="s">
        <v>196</v>
      </c>
      <c r="F420" s="28" t="s">
        <v>197</v>
      </c>
      <c r="G420" s="28" t="s">
        <v>277</v>
      </c>
      <c r="H420" s="28" t="s">
        <v>177</v>
      </c>
      <c r="I420" s="28" t="s">
        <v>76</v>
      </c>
      <c r="J420" s="30">
        <v>12</v>
      </c>
      <c r="K420" s="28">
        <v>45000000</v>
      </c>
      <c r="L420" s="28">
        <v>302700000</v>
      </c>
      <c r="M420" s="28">
        <v>0</v>
      </c>
      <c r="N420" s="28">
        <v>0</v>
      </c>
    </row>
    <row r="421" spans="1:14" x14ac:dyDescent="0.3">
      <c r="A421" s="28">
        <v>381</v>
      </c>
      <c r="B421" s="28" t="s">
        <v>869</v>
      </c>
      <c r="C421" s="29">
        <v>35601</v>
      </c>
      <c r="D421" s="28">
        <v>104</v>
      </c>
      <c r="E421" s="28" t="s">
        <v>852</v>
      </c>
      <c r="F421" s="28" t="s">
        <v>870</v>
      </c>
      <c r="G421" s="28" t="s">
        <v>871</v>
      </c>
      <c r="H421" s="28" t="s">
        <v>177</v>
      </c>
      <c r="I421" s="28" t="s">
        <v>76</v>
      </c>
      <c r="J421" s="30">
        <v>12</v>
      </c>
      <c r="K421" s="28">
        <v>38000000</v>
      </c>
      <c r="L421" s="28">
        <v>299300000</v>
      </c>
      <c r="M421" s="28">
        <v>1</v>
      </c>
      <c r="N421" s="28">
        <v>0</v>
      </c>
    </row>
    <row r="422" spans="1:14" x14ac:dyDescent="0.3">
      <c r="A422" s="28">
        <v>382</v>
      </c>
      <c r="B422" s="28" t="s">
        <v>872</v>
      </c>
      <c r="C422" s="29">
        <v>35671</v>
      </c>
      <c r="D422" s="28">
        <v>91</v>
      </c>
      <c r="E422" s="28" t="s">
        <v>196</v>
      </c>
      <c r="F422" s="28" t="s">
        <v>873</v>
      </c>
      <c r="G422" s="28" t="s">
        <v>606</v>
      </c>
      <c r="H422" s="28" t="s">
        <v>213</v>
      </c>
      <c r="I422" s="28" t="s">
        <v>76</v>
      </c>
      <c r="J422" s="30">
        <v>15</v>
      </c>
      <c r="K422" s="28">
        <v>3500000</v>
      </c>
      <c r="L422" s="28">
        <v>258000000</v>
      </c>
      <c r="M422" s="28">
        <v>4</v>
      </c>
      <c r="N422" s="28">
        <v>1</v>
      </c>
    </row>
    <row r="423" spans="1:14" x14ac:dyDescent="0.3">
      <c r="A423" s="28">
        <v>383</v>
      </c>
      <c r="B423" s="28" t="s">
        <v>874</v>
      </c>
      <c r="C423" s="29">
        <v>35202</v>
      </c>
      <c r="D423" s="28">
        <v>113</v>
      </c>
      <c r="E423" s="28" t="s">
        <v>777</v>
      </c>
      <c r="F423" s="28" t="s">
        <v>875</v>
      </c>
      <c r="G423" s="28" t="s">
        <v>176</v>
      </c>
      <c r="H423" s="28" t="s">
        <v>177</v>
      </c>
      <c r="I423" s="28" t="s">
        <v>76</v>
      </c>
      <c r="J423" s="30" t="s">
        <v>178</v>
      </c>
      <c r="K423" s="28">
        <v>92000000</v>
      </c>
      <c r="L423" s="28">
        <v>494400000</v>
      </c>
      <c r="M423" s="28">
        <v>2</v>
      </c>
      <c r="N423" s="28">
        <v>0</v>
      </c>
    </row>
    <row r="424" spans="1:14" x14ac:dyDescent="0.3">
      <c r="A424" s="28">
        <v>384</v>
      </c>
      <c r="B424" s="28" t="s">
        <v>876</v>
      </c>
      <c r="C424" s="29">
        <v>35237</v>
      </c>
      <c r="D424" s="28">
        <v>91</v>
      </c>
      <c r="E424" s="28" t="s">
        <v>218</v>
      </c>
      <c r="F424" s="28" t="s">
        <v>877</v>
      </c>
      <c r="G424" s="28" t="s">
        <v>224</v>
      </c>
      <c r="H424" s="28" t="s">
        <v>177</v>
      </c>
      <c r="I424" s="28" t="s">
        <v>76</v>
      </c>
      <c r="J424" s="30" t="s">
        <v>221</v>
      </c>
      <c r="K424" s="28">
        <v>100000000</v>
      </c>
      <c r="L424" s="28">
        <v>325300000</v>
      </c>
      <c r="M424" s="28">
        <v>1</v>
      </c>
      <c r="N424" s="28">
        <v>0</v>
      </c>
    </row>
    <row r="425" spans="1:14" x14ac:dyDescent="0.3">
      <c r="A425" s="28">
        <v>385</v>
      </c>
      <c r="B425" s="28" t="s">
        <v>878</v>
      </c>
      <c r="C425" s="29">
        <v>35396</v>
      </c>
      <c r="D425" s="28">
        <v>103</v>
      </c>
      <c r="E425" s="28" t="s">
        <v>879</v>
      </c>
      <c r="F425" s="28" t="s">
        <v>880</v>
      </c>
      <c r="G425" s="28" t="s">
        <v>224</v>
      </c>
      <c r="H425" s="28" t="s">
        <v>177</v>
      </c>
      <c r="I425" s="28" t="s">
        <v>76</v>
      </c>
      <c r="J425" s="30" t="s">
        <v>221</v>
      </c>
      <c r="K425" s="28">
        <v>75000000</v>
      </c>
      <c r="L425" s="28">
        <v>320600000</v>
      </c>
      <c r="M425" s="28">
        <v>0</v>
      </c>
      <c r="N425" s="28">
        <v>0</v>
      </c>
    </row>
    <row r="426" spans="1:14" x14ac:dyDescent="0.3">
      <c r="A426" s="28">
        <v>386</v>
      </c>
      <c r="B426" s="28" t="s">
        <v>881</v>
      </c>
      <c r="C426" s="29">
        <v>35377</v>
      </c>
      <c r="D426" s="28">
        <v>121</v>
      </c>
      <c r="E426" s="28" t="s">
        <v>242</v>
      </c>
      <c r="F426" s="28" t="s">
        <v>276</v>
      </c>
      <c r="G426" s="28" t="s">
        <v>205</v>
      </c>
      <c r="H426" s="28" t="s">
        <v>177</v>
      </c>
      <c r="I426" s="28" t="s">
        <v>76</v>
      </c>
      <c r="J426" s="30">
        <v>15</v>
      </c>
      <c r="K426" s="28">
        <v>80000000</v>
      </c>
      <c r="L426" s="28">
        <v>309500000</v>
      </c>
      <c r="M426" s="28">
        <v>0</v>
      </c>
      <c r="N426" s="28">
        <v>0</v>
      </c>
    </row>
    <row r="427" spans="1:14" x14ac:dyDescent="0.3">
      <c r="A427" s="28">
        <v>387</v>
      </c>
      <c r="B427" s="28" t="s">
        <v>882</v>
      </c>
      <c r="C427" s="29">
        <v>35244</v>
      </c>
      <c r="D427" s="28">
        <v>95</v>
      </c>
      <c r="E427" s="28" t="s">
        <v>196</v>
      </c>
      <c r="F427" s="28" t="s">
        <v>197</v>
      </c>
      <c r="G427" s="28" t="s">
        <v>277</v>
      </c>
      <c r="H427" s="28" t="s">
        <v>177</v>
      </c>
      <c r="I427" s="28" t="s">
        <v>76</v>
      </c>
      <c r="J427" s="30">
        <v>12</v>
      </c>
      <c r="K427" s="28">
        <v>54000000</v>
      </c>
      <c r="L427" s="28">
        <v>274000000</v>
      </c>
      <c r="M427" s="28">
        <v>1</v>
      </c>
      <c r="N427" s="28">
        <v>1</v>
      </c>
    </row>
    <row r="428" spans="1:14" x14ac:dyDescent="0.3">
      <c r="A428" s="28">
        <v>388</v>
      </c>
      <c r="B428" s="28" t="s">
        <v>883</v>
      </c>
      <c r="C428" s="29">
        <v>35412</v>
      </c>
      <c r="D428" s="28">
        <v>139</v>
      </c>
      <c r="E428" s="28" t="s">
        <v>348</v>
      </c>
      <c r="F428" s="28" t="s">
        <v>884</v>
      </c>
      <c r="G428" s="28" t="s">
        <v>400</v>
      </c>
      <c r="H428" s="28" t="s">
        <v>177</v>
      </c>
      <c r="I428" s="28" t="s">
        <v>76</v>
      </c>
      <c r="J428" s="30">
        <v>15</v>
      </c>
      <c r="K428" s="28">
        <v>50000000</v>
      </c>
      <c r="L428" s="28">
        <v>273600000</v>
      </c>
      <c r="M428" s="28">
        <v>5</v>
      </c>
      <c r="N428" s="28">
        <v>1</v>
      </c>
    </row>
    <row r="429" spans="1:14" x14ac:dyDescent="0.3">
      <c r="A429" s="28">
        <v>389</v>
      </c>
      <c r="B429" s="28" t="s">
        <v>885</v>
      </c>
      <c r="C429" s="29">
        <v>35237</v>
      </c>
      <c r="D429" s="28">
        <v>114</v>
      </c>
      <c r="E429" s="28" t="s">
        <v>180</v>
      </c>
      <c r="F429" s="28" t="s">
        <v>886</v>
      </c>
      <c r="G429" s="28" t="s">
        <v>887</v>
      </c>
      <c r="H429" s="28" t="s">
        <v>177</v>
      </c>
      <c r="I429" s="28" t="s">
        <v>76</v>
      </c>
      <c r="J429" s="30">
        <v>15</v>
      </c>
      <c r="K429" s="28">
        <v>100000000</v>
      </c>
      <c r="L429" s="28">
        <v>242300000</v>
      </c>
      <c r="M429" s="28">
        <v>1</v>
      </c>
      <c r="N429" s="28">
        <v>0</v>
      </c>
    </row>
    <row r="430" spans="1:14" x14ac:dyDescent="0.3">
      <c r="A430" s="28">
        <v>390</v>
      </c>
      <c r="B430" s="28" t="s">
        <v>888</v>
      </c>
      <c r="C430" s="29">
        <v>35025</v>
      </c>
      <c r="D430" s="28">
        <v>81</v>
      </c>
      <c r="E430" s="28" t="s">
        <v>218</v>
      </c>
      <c r="F430" s="28" t="s">
        <v>755</v>
      </c>
      <c r="G430" s="28" t="s">
        <v>301</v>
      </c>
      <c r="H430" s="28" t="s">
        <v>177</v>
      </c>
      <c r="I430" s="28" t="s">
        <v>76</v>
      </c>
      <c r="J430" s="30" t="s">
        <v>178</v>
      </c>
      <c r="K430" s="28">
        <v>30000000</v>
      </c>
      <c r="L430" s="28">
        <v>373600000</v>
      </c>
      <c r="M430" s="28">
        <v>3</v>
      </c>
      <c r="N430" s="28">
        <v>0</v>
      </c>
    </row>
    <row r="431" spans="1:14" x14ac:dyDescent="0.3">
      <c r="A431" s="28">
        <v>391</v>
      </c>
      <c r="B431" s="28" t="s">
        <v>889</v>
      </c>
      <c r="C431" s="29">
        <v>34873</v>
      </c>
      <c r="D431" s="28">
        <v>82</v>
      </c>
      <c r="E431" s="28" t="s">
        <v>218</v>
      </c>
      <c r="F431" s="28" t="s">
        <v>890</v>
      </c>
      <c r="G431" s="28" t="s">
        <v>224</v>
      </c>
      <c r="H431" s="28" t="s">
        <v>177</v>
      </c>
      <c r="I431" s="28" t="s">
        <v>76</v>
      </c>
      <c r="J431" s="30" t="s">
        <v>221</v>
      </c>
      <c r="K431" s="28">
        <v>55000000</v>
      </c>
      <c r="L431" s="28">
        <v>346100000</v>
      </c>
      <c r="M431" s="28">
        <v>2</v>
      </c>
      <c r="N431" s="28">
        <v>2</v>
      </c>
    </row>
    <row r="432" spans="1:14" x14ac:dyDescent="0.3">
      <c r="A432" s="28">
        <v>392</v>
      </c>
      <c r="B432" s="28" t="s">
        <v>891</v>
      </c>
      <c r="C432" s="29">
        <v>34866</v>
      </c>
      <c r="D432" s="28">
        <v>122</v>
      </c>
      <c r="E432" s="28" t="s">
        <v>180</v>
      </c>
      <c r="F432" s="28" t="s">
        <v>892</v>
      </c>
      <c r="G432" s="28" t="s">
        <v>640</v>
      </c>
      <c r="H432" s="28" t="s">
        <v>177</v>
      </c>
      <c r="I432" s="28" t="s">
        <v>76</v>
      </c>
      <c r="J432" s="30">
        <v>12</v>
      </c>
      <c r="K432" s="28">
        <v>100000000</v>
      </c>
      <c r="L432" s="28">
        <v>336500000</v>
      </c>
      <c r="M432" s="28">
        <v>3</v>
      </c>
      <c r="N432" s="28">
        <v>0</v>
      </c>
    </row>
    <row r="433" spans="1:14" x14ac:dyDescent="0.3">
      <c r="A433" s="28">
        <v>393</v>
      </c>
      <c r="B433" s="28" t="s">
        <v>893</v>
      </c>
      <c r="C433" s="29">
        <v>34845</v>
      </c>
      <c r="D433" s="28">
        <v>101</v>
      </c>
      <c r="E433" s="28" t="s">
        <v>196</v>
      </c>
      <c r="F433" s="28" t="s">
        <v>894</v>
      </c>
      <c r="G433" s="28" t="s">
        <v>176</v>
      </c>
      <c r="H433" s="28" t="s">
        <v>177</v>
      </c>
      <c r="I433" s="28" t="s">
        <v>76</v>
      </c>
      <c r="J433" s="30" t="s">
        <v>178</v>
      </c>
      <c r="K433" s="28">
        <v>55000000</v>
      </c>
      <c r="L433" s="28">
        <v>287900000</v>
      </c>
      <c r="M433" s="28">
        <v>0</v>
      </c>
      <c r="N433" s="28">
        <v>0</v>
      </c>
    </row>
    <row r="434" spans="1:14" x14ac:dyDescent="0.3">
      <c r="A434" s="28">
        <v>394</v>
      </c>
      <c r="B434" s="28" t="s">
        <v>895</v>
      </c>
      <c r="C434" s="29">
        <v>35048</v>
      </c>
      <c r="D434" s="28">
        <v>104</v>
      </c>
      <c r="E434" s="28" t="s">
        <v>174</v>
      </c>
      <c r="F434" s="28" t="s">
        <v>838</v>
      </c>
      <c r="G434" s="28" t="s">
        <v>896</v>
      </c>
      <c r="H434" s="28" t="s">
        <v>177</v>
      </c>
      <c r="I434" s="28" t="s">
        <v>76</v>
      </c>
      <c r="J434" s="30" t="s">
        <v>178</v>
      </c>
      <c r="K434" s="28">
        <v>65000000</v>
      </c>
      <c r="L434" s="28">
        <v>262800000</v>
      </c>
      <c r="M434" s="28">
        <v>0</v>
      </c>
      <c r="N434" s="28">
        <v>0</v>
      </c>
    </row>
    <row r="435" spans="1:14" x14ac:dyDescent="0.3">
      <c r="A435" s="28">
        <v>395</v>
      </c>
      <c r="B435" s="28" t="s">
        <v>897</v>
      </c>
      <c r="C435" s="29">
        <v>34500</v>
      </c>
      <c r="D435" s="28">
        <v>88</v>
      </c>
      <c r="E435" s="28" t="s">
        <v>218</v>
      </c>
      <c r="F435" s="28" t="s">
        <v>898</v>
      </c>
      <c r="G435" s="28" t="s">
        <v>224</v>
      </c>
      <c r="H435" s="28" t="s">
        <v>177</v>
      </c>
      <c r="I435" s="28" t="s">
        <v>76</v>
      </c>
      <c r="J435" s="30" t="s">
        <v>221</v>
      </c>
      <c r="K435" s="28">
        <v>45000000</v>
      </c>
      <c r="L435" s="28">
        <v>968500000</v>
      </c>
      <c r="M435" s="28">
        <v>4</v>
      </c>
      <c r="N435" s="28">
        <v>2</v>
      </c>
    </row>
    <row r="436" spans="1:14" x14ac:dyDescent="0.3">
      <c r="A436" s="28">
        <v>396</v>
      </c>
      <c r="B436" s="28" t="s">
        <v>899</v>
      </c>
      <c r="C436" s="29">
        <v>34544</v>
      </c>
      <c r="D436" s="28">
        <v>101</v>
      </c>
      <c r="E436" s="28" t="s">
        <v>196</v>
      </c>
      <c r="F436" s="28" t="s">
        <v>886</v>
      </c>
      <c r="G436" s="28" t="s">
        <v>900</v>
      </c>
      <c r="H436" s="28" t="s">
        <v>177</v>
      </c>
      <c r="I436" s="28" t="s">
        <v>76</v>
      </c>
      <c r="J436" s="30" t="s">
        <v>178</v>
      </c>
      <c r="K436" s="28">
        <v>23000000</v>
      </c>
      <c r="L436" s="28">
        <v>351600000</v>
      </c>
      <c r="M436" s="28">
        <v>1</v>
      </c>
      <c r="N436" s="28">
        <v>0</v>
      </c>
    </row>
    <row r="437" spans="1:14" x14ac:dyDescent="0.3">
      <c r="A437" s="28">
        <v>397</v>
      </c>
      <c r="B437" s="28" t="s">
        <v>901</v>
      </c>
      <c r="C437" s="29">
        <v>34495</v>
      </c>
      <c r="D437" s="28">
        <v>115</v>
      </c>
      <c r="E437" s="28" t="s">
        <v>180</v>
      </c>
      <c r="F437" s="28" t="s">
        <v>875</v>
      </c>
      <c r="G437" s="28" t="s">
        <v>902</v>
      </c>
      <c r="H437" s="28" t="s">
        <v>177</v>
      </c>
      <c r="I437" s="28" t="s">
        <v>76</v>
      </c>
      <c r="J437" s="30">
        <v>15</v>
      </c>
      <c r="K437" s="28">
        <v>30000000</v>
      </c>
      <c r="L437" s="28">
        <v>350400000</v>
      </c>
      <c r="M437" s="28">
        <v>3</v>
      </c>
      <c r="N437" s="28">
        <v>2</v>
      </c>
    </row>
    <row r="438" spans="1:14" x14ac:dyDescent="0.3">
      <c r="A438" s="28">
        <v>398</v>
      </c>
      <c r="B438" s="28" t="s">
        <v>903</v>
      </c>
      <c r="C438" s="29">
        <v>34481</v>
      </c>
      <c r="D438" s="28">
        <v>91</v>
      </c>
      <c r="E438" s="28" t="s">
        <v>196</v>
      </c>
      <c r="F438" s="28" t="s">
        <v>904</v>
      </c>
      <c r="G438" s="28" t="s">
        <v>176</v>
      </c>
      <c r="H438" s="28" t="s">
        <v>177</v>
      </c>
      <c r="I438" s="28" t="s">
        <v>76</v>
      </c>
      <c r="J438" s="30" t="s">
        <v>221</v>
      </c>
      <c r="K438" s="28">
        <v>46000000</v>
      </c>
      <c r="L438" s="28">
        <v>341600000</v>
      </c>
      <c r="M438" s="28">
        <v>0</v>
      </c>
      <c r="N438" s="28">
        <v>0</v>
      </c>
    </row>
    <row r="439" spans="1:14" x14ac:dyDescent="0.3">
      <c r="A439" s="28">
        <v>399</v>
      </c>
      <c r="B439" s="28" t="s">
        <v>905</v>
      </c>
      <c r="C439" s="29">
        <v>34684</v>
      </c>
      <c r="D439" s="28">
        <v>107</v>
      </c>
      <c r="E439" s="28" t="s">
        <v>196</v>
      </c>
      <c r="F439" s="28" t="s">
        <v>858</v>
      </c>
      <c r="G439" s="28" t="s">
        <v>906</v>
      </c>
      <c r="H439" s="28" t="s">
        <v>177</v>
      </c>
      <c r="I439" s="28" t="s">
        <v>76</v>
      </c>
      <c r="J439" s="30">
        <v>12</v>
      </c>
      <c r="K439" s="28">
        <v>17000000</v>
      </c>
      <c r="L439" s="28">
        <v>247000000</v>
      </c>
      <c r="M439" s="28">
        <v>0</v>
      </c>
      <c r="N439" s="28">
        <v>0</v>
      </c>
    </row>
    <row r="440" spans="1:14" x14ac:dyDescent="0.3">
      <c r="A440" s="28">
        <v>400</v>
      </c>
      <c r="B440" s="28" t="s">
        <v>907</v>
      </c>
      <c r="C440" s="29">
        <v>35489</v>
      </c>
      <c r="D440" s="28">
        <v>126</v>
      </c>
      <c r="E440" s="28" t="s">
        <v>308</v>
      </c>
      <c r="F440" s="28" t="s">
        <v>235</v>
      </c>
      <c r="G440" s="28" t="s">
        <v>606</v>
      </c>
      <c r="H440" s="28" t="s">
        <v>177</v>
      </c>
      <c r="I440" s="28" t="s">
        <v>76</v>
      </c>
      <c r="J440" s="30">
        <v>18</v>
      </c>
      <c r="K440" s="28">
        <v>35000000</v>
      </c>
      <c r="L440" s="28">
        <v>124900000</v>
      </c>
      <c r="M440" s="28">
        <v>1</v>
      </c>
      <c r="N440" s="28">
        <v>0</v>
      </c>
    </row>
    <row r="441" spans="1:14" x14ac:dyDescent="0.3">
      <c r="A441" s="28">
        <v>401</v>
      </c>
      <c r="B441" s="28" t="s">
        <v>908</v>
      </c>
      <c r="C441" s="29">
        <v>34649</v>
      </c>
      <c r="D441" s="28">
        <v>122</v>
      </c>
      <c r="E441" s="28" t="s">
        <v>226</v>
      </c>
      <c r="F441" s="28" t="s">
        <v>909</v>
      </c>
      <c r="G441" s="28" t="s">
        <v>910</v>
      </c>
      <c r="H441" s="28" t="s">
        <v>177</v>
      </c>
      <c r="I441" s="28" t="s">
        <v>76</v>
      </c>
      <c r="J441" s="30">
        <v>18</v>
      </c>
      <c r="K441" s="28">
        <v>60000000</v>
      </c>
      <c r="L441" s="28">
        <v>223700000</v>
      </c>
      <c r="M441" s="28">
        <v>2</v>
      </c>
      <c r="N441" s="28">
        <v>0</v>
      </c>
    </row>
    <row r="442" spans="1:14" x14ac:dyDescent="0.3">
      <c r="A442" s="28">
        <v>403</v>
      </c>
      <c r="B442" s="28" t="s">
        <v>911</v>
      </c>
      <c r="C442" s="29">
        <v>34297</v>
      </c>
      <c r="D442" s="28">
        <v>125</v>
      </c>
      <c r="E442" s="28" t="s">
        <v>196</v>
      </c>
      <c r="F442" s="28" t="s">
        <v>279</v>
      </c>
      <c r="G442" s="28" t="s">
        <v>912</v>
      </c>
      <c r="H442" s="28" t="s">
        <v>177</v>
      </c>
      <c r="I442" s="28" t="s">
        <v>76</v>
      </c>
      <c r="J442" s="30">
        <v>12</v>
      </c>
      <c r="K442" s="28">
        <v>25000000</v>
      </c>
      <c r="L442" s="28">
        <v>441300000</v>
      </c>
      <c r="M442" s="28">
        <v>1</v>
      </c>
      <c r="N442" s="28">
        <v>1</v>
      </c>
    </row>
    <row r="443" spans="1:14" x14ac:dyDescent="0.3">
      <c r="A443" s="28">
        <v>404</v>
      </c>
      <c r="B443" s="28" t="s">
        <v>913</v>
      </c>
      <c r="C443" s="29">
        <v>34150</v>
      </c>
      <c r="D443" s="28">
        <v>154</v>
      </c>
      <c r="E443" s="28" t="s">
        <v>242</v>
      </c>
      <c r="F443" s="28" t="s">
        <v>914</v>
      </c>
      <c r="G443" s="28" t="s">
        <v>332</v>
      </c>
      <c r="H443" s="28" t="s">
        <v>177</v>
      </c>
      <c r="I443" s="28" t="s">
        <v>76</v>
      </c>
      <c r="J443" s="30">
        <v>15</v>
      </c>
      <c r="K443" s="28">
        <v>42000000</v>
      </c>
      <c r="L443" s="28">
        <v>270248367</v>
      </c>
      <c r="M443" s="28">
        <v>2</v>
      </c>
      <c r="N443" s="28">
        <v>0</v>
      </c>
    </row>
    <row r="444" spans="1:14" x14ac:dyDescent="0.3">
      <c r="A444" s="28">
        <v>405</v>
      </c>
      <c r="B444" s="28" t="s">
        <v>915</v>
      </c>
      <c r="C444" s="29">
        <v>34066</v>
      </c>
      <c r="D444" s="28">
        <v>118</v>
      </c>
      <c r="E444" s="28" t="s">
        <v>348</v>
      </c>
      <c r="F444" s="28" t="s">
        <v>916</v>
      </c>
      <c r="G444" s="28" t="s">
        <v>414</v>
      </c>
      <c r="H444" s="28" t="s">
        <v>177</v>
      </c>
      <c r="I444" s="28" t="s">
        <v>76</v>
      </c>
      <c r="J444" s="30">
        <v>15</v>
      </c>
      <c r="K444" s="28">
        <v>38000000</v>
      </c>
      <c r="L444" s="28">
        <v>266600000</v>
      </c>
      <c r="M444" s="28">
        <v>0</v>
      </c>
      <c r="N444" s="28">
        <v>0</v>
      </c>
    </row>
    <row r="445" spans="1:14" x14ac:dyDescent="0.3">
      <c r="A445" s="28">
        <v>406</v>
      </c>
      <c r="B445" s="28" t="s">
        <v>917</v>
      </c>
      <c r="C445" s="29">
        <v>34145</v>
      </c>
      <c r="D445" s="28">
        <v>105</v>
      </c>
      <c r="E445" s="28" t="s">
        <v>192</v>
      </c>
      <c r="F445" s="28" t="s">
        <v>918</v>
      </c>
      <c r="G445" s="28" t="s">
        <v>919</v>
      </c>
      <c r="H445" s="28" t="s">
        <v>177</v>
      </c>
      <c r="I445" s="28" t="s">
        <v>76</v>
      </c>
      <c r="J445" s="30" t="s">
        <v>178</v>
      </c>
      <c r="K445" s="28">
        <v>21000000</v>
      </c>
      <c r="L445" s="28">
        <v>227800000</v>
      </c>
      <c r="M445" s="28">
        <v>2</v>
      </c>
      <c r="N445" s="28">
        <v>0</v>
      </c>
    </row>
    <row r="446" spans="1:14" x14ac:dyDescent="0.3">
      <c r="A446" s="28">
        <v>407</v>
      </c>
      <c r="B446" s="28" t="s">
        <v>920</v>
      </c>
      <c r="C446" s="29">
        <v>34325</v>
      </c>
      <c r="D446" s="28">
        <v>126</v>
      </c>
      <c r="E446" s="28" t="s">
        <v>348</v>
      </c>
      <c r="F446" s="28" t="s">
        <v>921</v>
      </c>
      <c r="G446" s="28" t="s">
        <v>919</v>
      </c>
      <c r="H446" s="28" t="s">
        <v>177</v>
      </c>
      <c r="I446" s="28" t="s">
        <v>76</v>
      </c>
      <c r="J446" s="30">
        <v>12</v>
      </c>
      <c r="K446" s="28">
        <v>26000000</v>
      </c>
      <c r="L446" s="28">
        <v>206700000</v>
      </c>
      <c r="M446" s="28">
        <v>5</v>
      </c>
      <c r="N446" s="28">
        <v>2</v>
      </c>
    </row>
    <row r="447" spans="1:14" x14ac:dyDescent="0.3">
      <c r="A447" s="28">
        <v>408</v>
      </c>
      <c r="B447" s="28" t="s">
        <v>922</v>
      </c>
      <c r="C447" s="29">
        <v>34320</v>
      </c>
      <c r="D447" s="28">
        <v>141</v>
      </c>
      <c r="E447" s="28" t="s">
        <v>242</v>
      </c>
      <c r="F447" s="28" t="s">
        <v>923</v>
      </c>
      <c r="G447" s="28" t="s">
        <v>288</v>
      </c>
      <c r="H447" s="28" t="s">
        <v>177</v>
      </c>
      <c r="I447" s="28" t="s">
        <v>76</v>
      </c>
      <c r="J447" s="30">
        <v>12</v>
      </c>
      <c r="K447" s="28">
        <v>45000000</v>
      </c>
      <c r="L447" s="28">
        <v>195300000</v>
      </c>
      <c r="M447" s="28">
        <v>0</v>
      </c>
      <c r="N447" s="28">
        <v>0</v>
      </c>
    </row>
    <row r="448" spans="1:14" x14ac:dyDescent="0.3">
      <c r="A448" s="28">
        <v>409</v>
      </c>
      <c r="B448" s="28" t="s">
        <v>924</v>
      </c>
      <c r="C448" s="29">
        <v>33933</v>
      </c>
      <c r="D448" s="28">
        <v>90</v>
      </c>
      <c r="E448" s="28" t="s">
        <v>218</v>
      </c>
      <c r="F448" s="28" t="s">
        <v>925</v>
      </c>
      <c r="G448" s="28" t="s">
        <v>224</v>
      </c>
      <c r="H448" s="28" t="s">
        <v>177</v>
      </c>
      <c r="I448" s="28" t="s">
        <v>76</v>
      </c>
      <c r="J448" s="30" t="s">
        <v>221</v>
      </c>
      <c r="K448" s="28">
        <v>28000000</v>
      </c>
      <c r="L448" s="28">
        <v>504100000</v>
      </c>
      <c r="M448" s="28">
        <v>5</v>
      </c>
      <c r="N448" s="28">
        <v>2</v>
      </c>
    </row>
    <row r="449" spans="1:14" x14ac:dyDescent="0.3">
      <c r="A449" s="28">
        <v>410</v>
      </c>
      <c r="B449" s="28" t="s">
        <v>926</v>
      </c>
      <c r="C449" s="29">
        <v>33933</v>
      </c>
      <c r="D449" s="28">
        <v>129</v>
      </c>
      <c r="E449" s="28" t="s">
        <v>242</v>
      </c>
      <c r="F449" s="28" t="s">
        <v>927</v>
      </c>
      <c r="G449" s="28" t="s">
        <v>568</v>
      </c>
      <c r="H449" s="28" t="s">
        <v>177</v>
      </c>
      <c r="I449" s="28" t="s">
        <v>76</v>
      </c>
      <c r="J449" s="30">
        <v>15</v>
      </c>
      <c r="K449" s="28">
        <v>25000000</v>
      </c>
      <c r="L449" s="28">
        <v>411000000</v>
      </c>
      <c r="M449" s="28">
        <v>2</v>
      </c>
      <c r="N449" s="28">
        <v>0</v>
      </c>
    </row>
    <row r="450" spans="1:14" x14ac:dyDescent="0.3">
      <c r="A450" s="28">
        <v>411</v>
      </c>
      <c r="B450" s="28" t="s">
        <v>928</v>
      </c>
      <c r="C450" s="29">
        <v>33928</v>
      </c>
      <c r="D450" s="28">
        <v>120</v>
      </c>
      <c r="E450" s="28" t="s">
        <v>879</v>
      </c>
      <c r="F450" s="28" t="s">
        <v>279</v>
      </c>
      <c r="G450" s="28" t="s">
        <v>929</v>
      </c>
      <c r="H450" s="28" t="s">
        <v>177</v>
      </c>
      <c r="I450" s="28" t="s">
        <v>76</v>
      </c>
      <c r="J450" s="30" t="s">
        <v>178</v>
      </c>
      <c r="K450" s="28">
        <v>20000000</v>
      </c>
      <c r="L450" s="28">
        <v>359000000</v>
      </c>
      <c r="M450" s="28">
        <v>0</v>
      </c>
      <c r="N450" s="28">
        <v>0</v>
      </c>
    </row>
    <row r="451" spans="1:14" x14ac:dyDescent="0.3">
      <c r="A451" s="28">
        <v>412</v>
      </c>
      <c r="B451" s="28" t="s">
        <v>930</v>
      </c>
      <c r="C451" s="29">
        <v>33732</v>
      </c>
      <c r="D451" s="28">
        <v>128</v>
      </c>
      <c r="E451" s="28" t="s">
        <v>242</v>
      </c>
      <c r="F451" s="28" t="s">
        <v>429</v>
      </c>
      <c r="G451" s="28" t="s">
        <v>337</v>
      </c>
      <c r="H451" s="28" t="s">
        <v>177</v>
      </c>
      <c r="I451" s="28" t="s">
        <v>76</v>
      </c>
      <c r="J451" s="30">
        <v>18</v>
      </c>
      <c r="K451" s="28">
        <v>49000000</v>
      </c>
      <c r="L451" s="28">
        <v>352900000</v>
      </c>
      <c r="M451" s="28">
        <v>2</v>
      </c>
      <c r="N451" s="28">
        <v>0</v>
      </c>
    </row>
    <row r="452" spans="1:14" x14ac:dyDescent="0.3">
      <c r="A452" s="28">
        <v>413</v>
      </c>
      <c r="B452" s="28" t="s">
        <v>931</v>
      </c>
      <c r="C452" s="29">
        <v>33774</v>
      </c>
      <c r="D452" s="28">
        <v>126</v>
      </c>
      <c r="E452" s="28" t="s">
        <v>180</v>
      </c>
      <c r="F452" s="28" t="s">
        <v>239</v>
      </c>
      <c r="G452" s="28" t="s">
        <v>640</v>
      </c>
      <c r="H452" s="28" t="s">
        <v>177</v>
      </c>
      <c r="I452" s="28" t="s">
        <v>76</v>
      </c>
      <c r="J452" s="30" t="s">
        <v>178</v>
      </c>
      <c r="K452" s="28">
        <v>80000000</v>
      </c>
      <c r="L452" s="28">
        <v>266800000</v>
      </c>
      <c r="M452" s="28">
        <v>2</v>
      </c>
      <c r="N452" s="28">
        <v>0</v>
      </c>
    </row>
    <row r="453" spans="1:14" x14ac:dyDescent="0.3">
      <c r="A453" s="28">
        <v>414</v>
      </c>
      <c r="B453" s="28" t="s">
        <v>932</v>
      </c>
      <c r="C453" s="29">
        <v>33949</v>
      </c>
      <c r="D453" s="28">
        <v>138</v>
      </c>
      <c r="E453" s="28" t="s">
        <v>348</v>
      </c>
      <c r="F453" s="28" t="s">
        <v>933</v>
      </c>
      <c r="G453" s="28" t="s">
        <v>934</v>
      </c>
      <c r="H453" s="28" t="s">
        <v>177</v>
      </c>
      <c r="I453" s="28" t="s">
        <v>76</v>
      </c>
      <c r="J453" s="30">
        <v>15</v>
      </c>
      <c r="K453" s="28">
        <v>40000000</v>
      </c>
      <c r="L453" s="28">
        <v>243200000</v>
      </c>
      <c r="M453" s="28">
        <v>4</v>
      </c>
      <c r="N453" s="28">
        <v>0</v>
      </c>
    </row>
    <row r="454" spans="1:14" x14ac:dyDescent="0.3">
      <c r="A454" s="28">
        <v>415</v>
      </c>
      <c r="B454" s="28" t="s">
        <v>935</v>
      </c>
      <c r="C454" s="29">
        <v>33753</v>
      </c>
      <c r="D454" s="28">
        <v>100</v>
      </c>
      <c r="E454" s="28" t="s">
        <v>196</v>
      </c>
      <c r="F454" s="28" t="s">
        <v>936</v>
      </c>
      <c r="G454" s="28" t="s">
        <v>205</v>
      </c>
      <c r="H454" s="28" t="s">
        <v>177</v>
      </c>
      <c r="I454" s="28" t="s">
        <v>76</v>
      </c>
      <c r="J454" s="30" t="s">
        <v>178</v>
      </c>
      <c r="K454" s="28">
        <v>31000000</v>
      </c>
      <c r="L454" s="28">
        <v>231600000</v>
      </c>
      <c r="M454" s="28">
        <v>0</v>
      </c>
      <c r="N454" s="28">
        <v>0</v>
      </c>
    </row>
    <row r="455" spans="1:14" x14ac:dyDescent="0.3">
      <c r="A455" s="28">
        <v>416</v>
      </c>
      <c r="B455" s="28" t="s">
        <v>937</v>
      </c>
      <c r="C455" s="29">
        <v>33921</v>
      </c>
      <c r="D455" s="28">
        <v>128</v>
      </c>
      <c r="E455" s="28" t="s">
        <v>226</v>
      </c>
      <c r="F455" s="28" t="s">
        <v>938</v>
      </c>
      <c r="G455" s="28" t="s">
        <v>370</v>
      </c>
      <c r="H455" s="28" t="s">
        <v>177</v>
      </c>
      <c r="I455" s="28" t="s">
        <v>76</v>
      </c>
      <c r="J455" s="30">
        <v>18</v>
      </c>
      <c r="K455" s="28">
        <v>40000000</v>
      </c>
      <c r="L455" s="28">
        <v>215900000</v>
      </c>
      <c r="M455" s="28">
        <v>4</v>
      </c>
      <c r="N455" s="28">
        <v>3</v>
      </c>
    </row>
    <row r="456" spans="1:14" x14ac:dyDescent="0.3">
      <c r="A456" s="28">
        <v>417</v>
      </c>
      <c r="B456" s="28" t="s">
        <v>939</v>
      </c>
      <c r="C456" s="29">
        <v>33648</v>
      </c>
      <c r="D456" s="28">
        <v>95</v>
      </c>
      <c r="E456" s="28" t="s">
        <v>196</v>
      </c>
      <c r="F456" s="28" t="s">
        <v>940</v>
      </c>
      <c r="G456" s="28" t="s">
        <v>414</v>
      </c>
      <c r="H456" s="28" t="s">
        <v>177</v>
      </c>
      <c r="I456" s="28" t="s">
        <v>76</v>
      </c>
      <c r="J456" s="30" t="s">
        <v>178</v>
      </c>
      <c r="K456" s="28">
        <v>20000000</v>
      </c>
      <c r="L456" s="28">
        <v>183100000</v>
      </c>
      <c r="M456" s="28">
        <v>0</v>
      </c>
      <c r="N456" s="28">
        <v>0</v>
      </c>
    </row>
    <row r="457" spans="1:14" x14ac:dyDescent="0.3">
      <c r="A457" s="28">
        <v>418</v>
      </c>
      <c r="B457" s="28" t="s">
        <v>941</v>
      </c>
      <c r="C457" s="29">
        <v>33564</v>
      </c>
      <c r="D457" s="28">
        <v>84</v>
      </c>
      <c r="E457" s="28" t="s">
        <v>218</v>
      </c>
      <c r="F457" s="28" t="s">
        <v>877</v>
      </c>
      <c r="G457" s="28" t="s">
        <v>224</v>
      </c>
      <c r="H457" s="28" t="s">
        <v>177</v>
      </c>
      <c r="I457" s="28" t="s">
        <v>76</v>
      </c>
      <c r="J457" s="30" t="s">
        <v>221</v>
      </c>
      <c r="K457" s="28">
        <v>25000000</v>
      </c>
      <c r="L457" s="28">
        <v>425000000</v>
      </c>
      <c r="M457" s="28">
        <v>6</v>
      </c>
      <c r="N457" s="28">
        <v>2</v>
      </c>
    </row>
    <row r="458" spans="1:14" x14ac:dyDescent="0.3">
      <c r="A458" s="28">
        <v>419</v>
      </c>
      <c r="B458" s="28" t="s">
        <v>942</v>
      </c>
      <c r="C458" s="29">
        <v>33583</v>
      </c>
      <c r="D458" s="28">
        <v>144</v>
      </c>
      <c r="E458" s="28" t="s">
        <v>174</v>
      </c>
      <c r="F458" s="28" t="s">
        <v>175</v>
      </c>
      <c r="G458" s="28" t="s">
        <v>176</v>
      </c>
      <c r="H458" s="28" t="s">
        <v>177</v>
      </c>
      <c r="I458" s="28" t="s">
        <v>76</v>
      </c>
      <c r="J458" s="30" t="s">
        <v>221</v>
      </c>
      <c r="K458" s="28">
        <v>70000000</v>
      </c>
      <c r="L458" s="28">
        <v>300900000</v>
      </c>
      <c r="M458" s="28">
        <v>5</v>
      </c>
      <c r="N458" s="28">
        <v>0</v>
      </c>
    </row>
    <row r="459" spans="1:14" x14ac:dyDescent="0.3">
      <c r="A459" s="28">
        <v>420</v>
      </c>
      <c r="B459" s="28" t="s">
        <v>943</v>
      </c>
      <c r="C459" s="29">
        <v>33283</v>
      </c>
      <c r="D459" s="28">
        <v>118</v>
      </c>
      <c r="E459" s="28" t="s">
        <v>242</v>
      </c>
      <c r="F459" s="28" t="s">
        <v>921</v>
      </c>
      <c r="G459" s="28" t="s">
        <v>944</v>
      </c>
      <c r="H459" s="28" t="s">
        <v>177</v>
      </c>
      <c r="I459" s="28" t="s">
        <v>76</v>
      </c>
      <c r="J459" s="30">
        <v>18</v>
      </c>
      <c r="K459" s="28">
        <v>19000000</v>
      </c>
      <c r="L459" s="28">
        <v>272700000</v>
      </c>
      <c r="M459" s="28">
        <v>7</v>
      </c>
      <c r="N459" s="28">
        <v>5</v>
      </c>
    </row>
    <row r="460" spans="1:14" x14ac:dyDescent="0.3">
      <c r="A460" s="28">
        <v>421</v>
      </c>
      <c r="B460" s="28" t="s">
        <v>945</v>
      </c>
      <c r="C460" s="29">
        <v>33592</v>
      </c>
      <c r="D460" s="28">
        <v>188</v>
      </c>
      <c r="E460" s="28" t="s">
        <v>242</v>
      </c>
      <c r="F460" s="28" t="s">
        <v>946</v>
      </c>
      <c r="G460" s="28" t="s">
        <v>322</v>
      </c>
      <c r="H460" s="28" t="s">
        <v>177</v>
      </c>
      <c r="I460" s="28" t="s">
        <v>76</v>
      </c>
      <c r="J460" s="30">
        <v>15</v>
      </c>
      <c r="K460" s="28">
        <v>40000000</v>
      </c>
      <c r="L460" s="28">
        <v>205400000</v>
      </c>
      <c r="M460" s="28">
        <v>8</v>
      </c>
      <c r="N460" s="28">
        <v>2</v>
      </c>
    </row>
    <row r="461" spans="1:14" x14ac:dyDescent="0.3">
      <c r="A461" s="28">
        <v>422</v>
      </c>
      <c r="B461" s="28" t="s">
        <v>947</v>
      </c>
      <c r="C461" s="29">
        <v>33564</v>
      </c>
      <c r="D461" s="28">
        <v>99</v>
      </c>
      <c r="E461" s="28" t="s">
        <v>196</v>
      </c>
      <c r="F461" s="28" t="s">
        <v>250</v>
      </c>
      <c r="G461" s="28" t="s">
        <v>948</v>
      </c>
      <c r="H461" s="28" t="s">
        <v>177</v>
      </c>
      <c r="I461" s="28" t="s">
        <v>76</v>
      </c>
      <c r="J461" s="30" t="s">
        <v>178</v>
      </c>
      <c r="K461" s="28">
        <v>30000000</v>
      </c>
      <c r="L461" s="28">
        <v>191500000</v>
      </c>
      <c r="M461" s="28">
        <v>1</v>
      </c>
      <c r="N461" s="28">
        <v>0</v>
      </c>
    </row>
    <row r="462" spans="1:14" x14ac:dyDescent="0.3">
      <c r="A462" s="28">
        <v>423</v>
      </c>
      <c r="B462" s="28" t="s">
        <v>949</v>
      </c>
      <c r="C462" s="29">
        <v>33555</v>
      </c>
      <c r="D462" s="28">
        <v>128</v>
      </c>
      <c r="E462" s="28" t="s">
        <v>242</v>
      </c>
      <c r="F462" s="28" t="s">
        <v>325</v>
      </c>
      <c r="G462" s="28" t="s">
        <v>176</v>
      </c>
      <c r="H462" s="28" t="s">
        <v>177</v>
      </c>
      <c r="I462" s="28" t="s">
        <v>76</v>
      </c>
      <c r="J462" s="30">
        <v>18</v>
      </c>
      <c r="K462" s="28">
        <v>35000000</v>
      </c>
      <c r="L462" s="28">
        <v>182300000</v>
      </c>
      <c r="M462" s="28">
        <v>2</v>
      </c>
      <c r="N462" s="28">
        <v>0</v>
      </c>
    </row>
    <row r="463" spans="1:14" x14ac:dyDescent="0.3">
      <c r="A463" s="28">
        <v>424</v>
      </c>
      <c r="B463" s="28" t="s">
        <v>950</v>
      </c>
      <c r="C463" s="29">
        <v>33450</v>
      </c>
      <c r="D463" s="28">
        <v>84</v>
      </c>
      <c r="E463" s="28" t="s">
        <v>196</v>
      </c>
      <c r="F463" s="28" t="s">
        <v>951</v>
      </c>
      <c r="G463" s="28" t="s">
        <v>194</v>
      </c>
      <c r="H463" s="28" t="s">
        <v>177</v>
      </c>
      <c r="I463" s="28" t="s">
        <v>76</v>
      </c>
      <c r="J463" s="30">
        <v>12</v>
      </c>
      <c r="K463" s="28">
        <v>26000000</v>
      </c>
      <c r="L463" s="28">
        <v>181100000</v>
      </c>
      <c r="M463" s="28">
        <v>0</v>
      </c>
      <c r="N463" s="28">
        <v>0</v>
      </c>
    </row>
    <row r="464" spans="1:14" x14ac:dyDescent="0.3">
      <c r="A464" s="28">
        <v>425</v>
      </c>
      <c r="B464" s="28" t="s">
        <v>952</v>
      </c>
      <c r="C464" s="29">
        <v>33396</v>
      </c>
      <c r="D464" s="28">
        <v>112</v>
      </c>
      <c r="E464" s="28" t="s">
        <v>196</v>
      </c>
      <c r="F464" s="28" t="s">
        <v>953</v>
      </c>
      <c r="G464" s="28" t="s">
        <v>934</v>
      </c>
      <c r="H464" s="28" t="s">
        <v>177</v>
      </c>
      <c r="I464" s="28" t="s">
        <v>76</v>
      </c>
      <c r="J464" s="30">
        <v>12</v>
      </c>
      <c r="K464" s="28">
        <v>26000000</v>
      </c>
      <c r="L464" s="28">
        <v>179033791</v>
      </c>
      <c r="M464" s="28">
        <v>1</v>
      </c>
      <c r="N464" s="28">
        <v>1</v>
      </c>
    </row>
    <row r="465" spans="1:14" x14ac:dyDescent="0.3">
      <c r="A465" s="28">
        <v>426</v>
      </c>
      <c r="B465" s="28" t="s">
        <v>954</v>
      </c>
      <c r="C465" s="29">
        <v>33067</v>
      </c>
      <c r="D465" s="28">
        <v>127</v>
      </c>
      <c r="E465" s="28" t="s">
        <v>192</v>
      </c>
      <c r="F465" s="28" t="s">
        <v>955</v>
      </c>
      <c r="G465" s="28" t="s">
        <v>414</v>
      </c>
      <c r="H465" s="28" t="s">
        <v>177</v>
      </c>
      <c r="I465" s="28" t="s">
        <v>76</v>
      </c>
      <c r="J465" s="30">
        <v>12</v>
      </c>
      <c r="K465" s="28">
        <v>22000000</v>
      </c>
      <c r="L465" s="28">
        <v>505700000</v>
      </c>
      <c r="M465" s="28">
        <v>5</v>
      </c>
      <c r="N465" s="28">
        <v>2</v>
      </c>
    </row>
    <row r="466" spans="1:14" x14ac:dyDescent="0.3">
      <c r="A466" s="28">
        <v>427</v>
      </c>
      <c r="B466" s="28" t="s">
        <v>956</v>
      </c>
      <c r="C466" s="29">
        <v>33193</v>
      </c>
      <c r="D466" s="28">
        <v>102</v>
      </c>
      <c r="E466" s="28" t="s">
        <v>196</v>
      </c>
      <c r="F466" s="28" t="s">
        <v>279</v>
      </c>
      <c r="G466" s="28" t="s">
        <v>929</v>
      </c>
      <c r="H466" s="28" t="s">
        <v>177</v>
      </c>
      <c r="I466" s="28" t="s">
        <v>76</v>
      </c>
      <c r="J466" s="30" t="s">
        <v>178</v>
      </c>
      <c r="K466" s="28">
        <v>18000000</v>
      </c>
      <c r="L466" s="28">
        <v>476700000</v>
      </c>
      <c r="M466" s="28">
        <v>2</v>
      </c>
      <c r="N466" s="28">
        <v>0</v>
      </c>
    </row>
    <row r="467" spans="1:14" x14ac:dyDescent="0.3">
      <c r="A467" s="28">
        <v>428</v>
      </c>
      <c r="B467" s="28" t="s">
        <v>957</v>
      </c>
      <c r="C467" s="29">
        <v>32955</v>
      </c>
      <c r="D467" s="28">
        <v>119</v>
      </c>
      <c r="E467" s="28" t="s">
        <v>192</v>
      </c>
      <c r="F467" s="28" t="s">
        <v>958</v>
      </c>
      <c r="G467" s="28" t="s">
        <v>205</v>
      </c>
      <c r="H467" s="28" t="s">
        <v>177</v>
      </c>
      <c r="I467" s="28" t="s">
        <v>76</v>
      </c>
      <c r="J467" s="30">
        <v>15</v>
      </c>
      <c r="K467" s="28">
        <v>14000000</v>
      </c>
      <c r="L467" s="28">
        <v>463400000</v>
      </c>
      <c r="M467" s="28">
        <v>1</v>
      </c>
      <c r="N467" s="28">
        <v>0</v>
      </c>
    </row>
    <row r="468" spans="1:14" x14ac:dyDescent="0.3">
      <c r="A468" s="28">
        <v>430</v>
      </c>
      <c r="B468" s="28" t="s">
        <v>959</v>
      </c>
      <c r="C468" s="29">
        <v>32962</v>
      </c>
      <c r="D468" s="28">
        <v>93</v>
      </c>
      <c r="E468" s="28" t="s">
        <v>180</v>
      </c>
      <c r="F468" s="28" t="s">
        <v>960</v>
      </c>
      <c r="G468" s="28" t="s">
        <v>634</v>
      </c>
      <c r="H468" s="28" t="s">
        <v>177</v>
      </c>
      <c r="I468" s="28" t="s">
        <v>76</v>
      </c>
      <c r="J468" s="30" t="s">
        <v>178</v>
      </c>
      <c r="K468" s="28">
        <v>13500000</v>
      </c>
      <c r="L468" s="28">
        <v>201900000</v>
      </c>
      <c r="M468" s="28">
        <v>0</v>
      </c>
      <c r="N468" s="28">
        <v>0</v>
      </c>
    </row>
    <row r="469" spans="1:14" x14ac:dyDescent="0.3">
      <c r="A469" s="28">
        <v>431</v>
      </c>
      <c r="B469" s="28" t="s">
        <v>961</v>
      </c>
      <c r="C469" s="29">
        <v>32682</v>
      </c>
      <c r="D469" s="28">
        <v>126</v>
      </c>
      <c r="E469" s="28" t="s">
        <v>180</v>
      </c>
      <c r="F469" s="28" t="s">
        <v>239</v>
      </c>
      <c r="G469" s="28" t="s">
        <v>640</v>
      </c>
      <c r="H469" s="28" t="s">
        <v>177</v>
      </c>
      <c r="I469" s="28" t="s">
        <v>76</v>
      </c>
      <c r="J469" s="30">
        <v>12</v>
      </c>
      <c r="K469" s="28">
        <v>35000000</v>
      </c>
      <c r="L469" s="28">
        <v>411300000</v>
      </c>
      <c r="M469" s="28">
        <v>1</v>
      </c>
      <c r="N469" s="28">
        <v>1</v>
      </c>
    </row>
    <row r="470" spans="1:14" x14ac:dyDescent="0.3">
      <c r="A470" s="28">
        <v>432</v>
      </c>
      <c r="B470" s="28" t="s">
        <v>962</v>
      </c>
      <c r="C470" s="29">
        <v>32794</v>
      </c>
      <c r="D470" s="28">
        <v>96</v>
      </c>
      <c r="E470" s="28" t="s">
        <v>196</v>
      </c>
      <c r="F470" s="28" t="s">
        <v>963</v>
      </c>
      <c r="G470" s="28" t="s">
        <v>919</v>
      </c>
      <c r="H470" s="28" t="s">
        <v>177</v>
      </c>
      <c r="I470" s="28" t="s">
        <v>76</v>
      </c>
      <c r="J470" s="30">
        <v>12</v>
      </c>
      <c r="K470" s="28">
        <v>7500000</v>
      </c>
      <c r="L470" s="28">
        <v>297000000</v>
      </c>
      <c r="M470" s="28">
        <v>0</v>
      </c>
      <c r="N470" s="28">
        <v>0</v>
      </c>
    </row>
    <row r="471" spans="1:14" x14ac:dyDescent="0.3">
      <c r="A471" s="28">
        <v>433</v>
      </c>
      <c r="B471" s="28" t="s">
        <v>964</v>
      </c>
      <c r="C471" s="29">
        <v>32661</v>
      </c>
      <c r="D471" s="28">
        <v>128</v>
      </c>
      <c r="E471" s="28" t="s">
        <v>348</v>
      </c>
      <c r="F471" s="28" t="s">
        <v>265</v>
      </c>
      <c r="G471" s="28" t="s">
        <v>205</v>
      </c>
      <c r="H471" s="28" t="s">
        <v>177</v>
      </c>
      <c r="I471" s="28" t="s">
        <v>76</v>
      </c>
      <c r="J471" s="30" t="s">
        <v>178</v>
      </c>
      <c r="K471" s="28">
        <v>16400000</v>
      </c>
      <c r="L471" s="28">
        <v>235800000</v>
      </c>
      <c r="M471" s="28">
        <v>4</v>
      </c>
      <c r="N471" s="28">
        <v>1</v>
      </c>
    </row>
    <row r="472" spans="1:14" x14ac:dyDescent="0.3">
      <c r="A472" s="28">
        <v>434</v>
      </c>
      <c r="B472" s="28" t="s">
        <v>965</v>
      </c>
      <c r="C472" s="29">
        <v>32682</v>
      </c>
      <c r="D472" s="28">
        <v>94</v>
      </c>
      <c r="E472" s="28" t="s">
        <v>174</v>
      </c>
      <c r="F472" s="28" t="s">
        <v>838</v>
      </c>
      <c r="G472" s="28" t="s">
        <v>224</v>
      </c>
      <c r="H472" s="28" t="s">
        <v>177</v>
      </c>
      <c r="I472" s="28" t="s">
        <v>76</v>
      </c>
      <c r="J472" s="30" t="s">
        <v>221</v>
      </c>
      <c r="K472" s="28">
        <v>18000000</v>
      </c>
      <c r="L472" s="28">
        <v>222700000</v>
      </c>
      <c r="M472" s="28">
        <v>0</v>
      </c>
      <c r="N472" s="28">
        <v>0</v>
      </c>
    </row>
    <row r="473" spans="1:14" x14ac:dyDescent="0.3">
      <c r="A473" s="28">
        <v>435</v>
      </c>
      <c r="B473" s="28" t="s">
        <v>966</v>
      </c>
      <c r="C473" s="29">
        <v>32675</v>
      </c>
      <c r="D473" s="28">
        <v>108</v>
      </c>
      <c r="E473" s="28" t="s">
        <v>196</v>
      </c>
      <c r="F473" s="28" t="s">
        <v>527</v>
      </c>
      <c r="G473" s="28" t="s">
        <v>370</v>
      </c>
      <c r="H473" s="28" t="s">
        <v>177</v>
      </c>
      <c r="I473" s="28" t="s">
        <v>76</v>
      </c>
      <c r="J473" s="30" t="s">
        <v>178</v>
      </c>
      <c r="K473" s="28">
        <v>37000000</v>
      </c>
      <c r="L473" s="28">
        <v>215400000</v>
      </c>
      <c r="M473" s="28">
        <v>0</v>
      </c>
      <c r="N473" s="28">
        <v>0</v>
      </c>
    </row>
    <row r="474" spans="1:14" x14ac:dyDescent="0.3">
      <c r="A474" s="28">
        <v>436</v>
      </c>
      <c r="B474" s="28" t="s">
        <v>967</v>
      </c>
      <c r="C474" s="29">
        <v>32829</v>
      </c>
      <c r="D474" s="28">
        <v>82</v>
      </c>
      <c r="E474" s="28" t="s">
        <v>218</v>
      </c>
      <c r="F474" s="28" t="s">
        <v>925</v>
      </c>
      <c r="G474" s="28" t="s">
        <v>224</v>
      </c>
      <c r="H474" s="28" t="s">
        <v>177</v>
      </c>
      <c r="I474" s="28" t="s">
        <v>76</v>
      </c>
      <c r="J474" s="30" t="s">
        <v>221</v>
      </c>
      <c r="K474" s="28">
        <v>40000000</v>
      </c>
      <c r="L474" s="28">
        <v>211300000</v>
      </c>
      <c r="M474" s="28">
        <v>3</v>
      </c>
      <c r="N474" s="28">
        <v>2</v>
      </c>
    </row>
    <row r="475" spans="1:14" x14ac:dyDescent="0.3">
      <c r="A475" s="28">
        <v>437</v>
      </c>
      <c r="B475" s="28" t="s">
        <v>968</v>
      </c>
      <c r="C475" s="29">
        <v>32862</v>
      </c>
      <c r="D475" s="28">
        <v>145</v>
      </c>
      <c r="E475" s="28" t="s">
        <v>324</v>
      </c>
      <c r="F475" s="28" t="s">
        <v>946</v>
      </c>
      <c r="G475" s="28" t="s">
        <v>261</v>
      </c>
      <c r="H475" s="28" t="s">
        <v>177</v>
      </c>
      <c r="I475" s="28" t="s">
        <v>76</v>
      </c>
      <c r="J475" s="30">
        <v>18</v>
      </c>
      <c r="K475" s="28">
        <v>14000000</v>
      </c>
      <c r="L475" s="28">
        <v>161000000</v>
      </c>
      <c r="M475" s="28">
        <v>8</v>
      </c>
      <c r="N475" s="28">
        <v>2</v>
      </c>
    </row>
    <row r="476" spans="1:14" x14ac:dyDescent="0.3">
      <c r="A476" s="28">
        <v>438</v>
      </c>
      <c r="B476" s="28" t="s">
        <v>969</v>
      </c>
      <c r="C476" s="29">
        <v>32493</v>
      </c>
      <c r="D476" s="28">
        <v>133</v>
      </c>
      <c r="E476" s="28" t="s">
        <v>348</v>
      </c>
      <c r="F476" s="28" t="s">
        <v>970</v>
      </c>
      <c r="G476" s="28" t="s">
        <v>574</v>
      </c>
      <c r="H476" s="28" t="s">
        <v>177</v>
      </c>
      <c r="I476" s="28" t="s">
        <v>76</v>
      </c>
      <c r="J476" s="30">
        <v>15</v>
      </c>
      <c r="K476" s="28">
        <v>25000000</v>
      </c>
      <c r="L476" s="28">
        <v>354800000</v>
      </c>
      <c r="M476" s="28">
        <v>8</v>
      </c>
      <c r="N476" s="28">
        <v>4</v>
      </c>
    </row>
    <row r="477" spans="1:14" x14ac:dyDescent="0.3">
      <c r="A477" s="28">
        <v>439</v>
      </c>
      <c r="B477" s="28" t="s">
        <v>971</v>
      </c>
      <c r="C477" s="29">
        <v>32323</v>
      </c>
      <c r="D477" s="28">
        <v>117</v>
      </c>
      <c r="E477" s="28" t="s">
        <v>196</v>
      </c>
      <c r="F477" s="28" t="s">
        <v>972</v>
      </c>
      <c r="G477" s="28" t="s">
        <v>973</v>
      </c>
      <c r="H477" s="28" t="s">
        <v>177</v>
      </c>
      <c r="I477" s="28" t="s">
        <v>76</v>
      </c>
      <c r="J477" s="30">
        <v>15</v>
      </c>
      <c r="K477" s="28">
        <v>39000000</v>
      </c>
      <c r="L477" s="28">
        <v>288752301</v>
      </c>
      <c r="M477" s="28">
        <v>2</v>
      </c>
      <c r="N477" s="28">
        <v>0</v>
      </c>
    </row>
    <row r="478" spans="1:14" x14ac:dyDescent="0.3">
      <c r="A478" s="28">
        <v>440</v>
      </c>
      <c r="B478" s="28" t="s">
        <v>974</v>
      </c>
      <c r="C478" s="29">
        <v>32480</v>
      </c>
      <c r="D478" s="28">
        <v>104</v>
      </c>
      <c r="E478" s="28" t="s">
        <v>196</v>
      </c>
      <c r="F478" s="28" t="s">
        <v>975</v>
      </c>
      <c r="G478" s="28" t="s">
        <v>400</v>
      </c>
      <c r="H478" s="28" t="s">
        <v>177</v>
      </c>
      <c r="I478" s="28" t="s">
        <v>76</v>
      </c>
      <c r="J478" s="30">
        <v>12</v>
      </c>
      <c r="K478" s="28">
        <v>18000000</v>
      </c>
      <c r="L478" s="28">
        <v>151700000</v>
      </c>
      <c r="M478" s="28">
        <v>2</v>
      </c>
      <c r="N478" s="28">
        <v>0</v>
      </c>
    </row>
    <row r="479" spans="1:14" x14ac:dyDescent="0.3">
      <c r="A479" s="28">
        <v>441</v>
      </c>
      <c r="B479" s="28" t="s">
        <v>976</v>
      </c>
      <c r="C479" s="29">
        <v>32288</v>
      </c>
      <c r="D479" s="28">
        <v>112</v>
      </c>
      <c r="E479" s="28" t="s">
        <v>174</v>
      </c>
      <c r="F479" s="28" t="s">
        <v>977</v>
      </c>
      <c r="G479" s="28" t="s">
        <v>414</v>
      </c>
      <c r="H479" s="28" t="s">
        <v>94</v>
      </c>
      <c r="I479" s="28" t="s">
        <v>76</v>
      </c>
      <c r="J479" s="30" t="s">
        <v>178</v>
      </c>
      <c r="K479" s="28">
        <v>14000000</v>
      </c>
      <c r="L479" s="28">
        <v>239600000</v>
      </c>
      <c r="M479" s="28">
        <v>0</v>
      </c>
      <c r="N479" s="28">
        <v>0</v>
      </c>
    </row>
    <row r="480" spans="1:14" x14ac:dyDescent="0.3">
      <c r="A480" s="28">
        <v>442</v>
      </c>
      <c r="B480" s="28" t="s">
        <v>978</v>
      </c>
      <c r="C480" s="29">
        <v>32479</v>
      </c>
      <c r="D480" s="28">
        <v>85</v>
      </c>
      <c r="E480" s="28" t="s">
        <v>196</v>
      </c>
      <c r="F480" s="28" t="s">
        <v>979</v>
      </c>
      <c r="G480" s="28" t="s">
        <v>414</v>
      </c>
      <c r="H480" s="28" t="s">
        <v>177</v>
      </c>
      <c r="I480" s="28" t="s">
        <v>76</v>
      </c>
      <c r="J480" s="30">
        <v>15</v>
      </c>
      <c r="K480" s="28">
        <v>12000000</v>
      </c>
      <c r="L480" s="28">
        <v>78800000</v>
      </c>
      <c r="M480" s="28">
        <v>0</v>
      </c>
      <c r="N480" s="28">
        <v>0</v>
      </c>
    </row>
    <row r="481" spans="1:14" x14ac:dyDescent="0.3">
      <c r="A481" s="28">
        <v>443</v>
      </c>
      <c r="B481" s="28" t="s">
        <v>980</v>
      </c>
      <c r="C481" s="29">
        <v>32353</v>
      </c>
      <c r="D481" s="28">
        <v>103</v>
      </c>
      <c r="E481" s="28" t="s">
        <v>192</v>
      </c>
      <c r="F481" s="28" t="s">
        <v>981</v>
      </c>
      <c r="G481" s="28" t="s">
        <v>205</v>
      </c>
      <c r="H481" s="28" t="s">
        <v>177</v>
      </c>
      <c r="I481" s="28" t="s">
        <v>76</v>
      </c>
      <c r="J481" s="30">
        <v>15</v>
      </c>
      <c r="K481" s="28">
        <v>20000000</v>
      </c>
      <c r="L481" s="28">
        <v>171500000</v>
      </c>
      <c r="M481" s="28">
        <v>0</v>
      </c>
      <c r="N481" s="28">
        <v>0</v>
      </c>
    </row>
    <row r="482" spans="1:14" x14ac:dyDescent="0.3">
      <c r="A482" s="28">
        <v>444</v>
      </c>
      <c r="B482" s="28" t="s">
        <v>982</v>
      </c>
      <c r="C482" s="29">
        <v>32232</v>
      </c>
      <c r="D482" s="28">
        <v>92</v>
      </c>
      <c r="E482" s="28" t="s">
        <v>196</v>
      </c>
      <c r="F482" s="28" t="s">
        <v>239</v>
      </c>
      <c r="G482" s="28" t="s">
        <v>910</v>
      </c>
      <c r="H482" s="28" t="s">
        <v>177</v>
      </c>
      <c r="I482" s="28" t="s">
        <v>76</v>
      </c>
      <c r="J482" s="30">
        <v>15</v>
      </c>
      <c r="K482" s="28">
        <v>15000000</v>
      </c>
      <c r="L482" s="28">
        <v>73700000</v>
      </c>
      <c r="M482" s="28">
        <v>1</v>
      </c>
      <c r="N482" s="28">
        <v>1</v>
      </c>
    </row>
    <row r="483" spans="1:14" x14ac:dyDescent="0.3">
      <c r="A483" s="28">
        <v>445</v>
      </c>
      <c r="B483" s="28" t="s">
        <v>983</v>
      </c>
      <c r="C483" s="29">
        <v>32106</v>
      </c>
      <c r="D483" s="28">
        <v>104</v>
      </c>
      <c r="E483" s="28" t="s">
        <v>196</v>
      </c>
      <c r="F483" s="28" t="s">
        <v>554</v>
      </c>
      <c r="G483" s="28" t="s">
        <v>205</v>
      </c>
      <c r="H483" s="28" t="s">
        <v>177</v>
      </c>
      <c r="I483" s="28" t="s">
        <v>76</v>
      </c>
      <c r="J483" s="30" t="s">
        <v>178</v>
      </c>
      <c r="K483" s="28">
        <v>16000000</v>
      </c>
      <c r="L483" s="28">
        <v>168800000</v>
      </c>
      <c r="M483" s="28">
        <v>0</v>
      </c>
      <c r="N483" s="28">
        <v>0</v>
      </c>
    </row>
    <row r="484" spans="1:14" x14ac:dyDescent="0.3">
      <c r="A484" s="28">
        <v>446</v>
      </c>
      <c r="B484" s="28" t="s">
        <v>984</v>
      </c>
      <c r="C484" s="29">
        <v>32038</v>
      </c>
      <c r="D484" s="28">
        <v>119</v>
      </c>
      <c r="E484" s="28" t="s">
        <v>242</v>
      </c>
      <c r="F484" s="28" t="s">
        <v>916</v>
      </c>
      <c r="G484" s="28" t="s">
        <v>414</v>
      </c>
      <c r="H484" s="28" t="s">
        <v>177</v>
      </c>
      <c r="I484" s="28" t="s">
        <v>76</v>
      </c>
      <c r="J484" s="30">
        <v>18</v>
      </c>
      <c r="K484" s="28">
        <v>14000000</v>
      </c>
      <c r="L484" s="28">
        <v>320100000</v>
      </c>
      <c r="M484" s="28">
        <v>6</v>
      </c>
      <c r="N484" s="28">
        <v>0</v>
      </c>
    </row>
    <row r="485" spans="1:14" x14ac:dyDescent="0.3">
      <c r="A485" s="28">
        <v>447</v>
      </c>
      <c r="B485" s="28" t="s">
        <v>985</v>
      </c>
      <c r="C485" s="29">
        <v>31917</v>
      </c>
      <c r="D485" s="28">
        <v>103</v>
      </c>
      <c r="E485" s="28" t="s">
        <v>180</v>
      </c>
      <c r="F485" s="28" t="s">
        <v>454</v>
      </c>
      <c r="G485" s="28" t="s">
        <v>414</v>
      </c>
      <c r="H485" s="28" t="s">
        <v>177</v>
      </c>
      <c r="I485" s="28" t="s">
        <v>76</v>
      </c>
      <c r="J485" s="30">
        <v>15</v>
      </c>
      <c r="K485" s="28">
        <v>20000000</v>
      </c>
      <c r="L485" s="28">
        <v>300000000</v>
      </c>
      <c r="M485" s="28">
        <v>1</v>
      </c>
      <c r="N485" s="28">
        <v>0</v>
      </c>
    </row>
    <row r="486" spans="1:14" x14ac:dyDescent="0.3">
      <c r="A486" s="28">
        <v>448</v>
      </c>
      <c r="B486" s="28" t="s">
        <v>986</v>
      </c>
      <c r="C486" s="29">
        <v>32134</v>
      </c>
      <c r="D486" s="28">
        <v>120</v>
      </c>
      <c r="E486" s="28" t="s">
        <v>196</v>
      </c>
      <c r="F486" s="28" t="s">
        <v>970</v>
      </c>
      <c r="G486" s="28" t="s">
        <v>205</v>
      </c>
      <c r="H486" s="28" t="s">
        <v>177</v>
      </c>
      <c r="I486" s="28" t="s">
        <v>76</v>
      </c>
      <c r="J486" s="30">
        <v>15</v>
      </c>
      <c r="K486" s="28">
        <v>13000000</v>
      </c>
      <c r="L486" s="28">
        <v>123900000</v>
      </c>
      <c r="M486" s="28">
        <v>1</v>
      </c>
      <c r="N486" s="28">
        <v>0</v>
      </c>
    </row>
    <row r="487" spans="1:14" x14ac:dyDescent="0.3">
      <c r="A487" s="28">
        <v>449</v>
      </c>
      <c r="B487" s="28" t="s">
        <v>987</v>
      </c>
      <c r="C487" s="29">
        <v>32129</v>
      </c>
      <c r="D487" s="28">
        <v>102</v>
      </c>
      <c r="E487" s="28" t="s">
        <v>192</v>
      </c>
      <c r="F487" s="28" t="s">
        <v>988</v>
      </c>
      <c r="G487" s="28" t="s">
        <v>989</v>
      </c>
      <c r="H487" s="28" t="s">
        <v>177</v>
      </c>
      <c r="I487" s="28" t="s">
        <v>76</v>
      </c>
      <c r="J487" s="30" t="s">
        <v>178</v>
      </c>
      <c r="K487" s="28">
        <v>15000000</v>
      </c>
      <c r="L487" s="28">
        <v>91640528</v>
      </c>
      <c r="M487" s="28">
        <v>6</v>
      </c>
      <c r="N487" s="28">
        <v>3</v>
      </c>
    </row>
    <row r="488" spans="1:14" x14ac:dyDescent="0.3">
      <c r="A488" s="28">
        <v>450</v>
      </c>
      <c r="B488" s="28" t="s">
        <v>990</v>
      </c>
      <c r="C488" s="29">
        <v>31877</v>
      </c>
      <c r="D488" s="28">
        <v>111</v>
      </c>
      <c r="E488" s="28" t="s">
        <v>196</v>
      </c>
      <c r="F488" s="28" t="s">
        <v>991</v>
      </c>
      <c r="G488" s="28" t="s">
        <v>992</v>
      </c>
      <c r="H488" s="28" t="s">
        <v>177</v>
      </c>
      <c r="I488" s="28" t="s">
        <v>76</v>
      </c>
      <c r="J488" s="30" t="s">
        <v>178</v>
      </c>
      <c r="K488" s="28">
        <v>18000000</v>
      </c>
      <c r="L488" s="28">
        <v>110996879</v>
      </c>
      <c r="M488" s="28">
        <v>0</v>
      </c>
      <c r="N488" s="28">
        <v>0</v>
      </c>
    </row>
    <row r="489" spans="1:14" x14ac:dyDescent="0.3">
      <c r="A489" s="28">
        <v>451</v>
      </c>
      <c r="B489" s="28" t="s">
        <v>993</v>
      </c>
      <c r="C489" s="29">
        <v>31994</v>
      </c>
      <c r="D489" s="28">
        <v>117</v>
      </c>
      <c r="E489" s="28" t="s">
        <v>196</v>
      </c>
      <c r="F489" s="28" t="s">
        <v>994</v>
      </c>
      <c r="G489" s="28" t="s">
        <v>205</v>
      </c>
      <c r="H489" s="28" t="s">
        <v>177</v>
      </c>
      <c r="I489" s="28" t="s">
        <v>76</v>
      </c>
      <c r="J489" s="30">
        <v>15</v>
      </c>
      <c r="K489" s="28">
        <v>14500000</v>
      </c>
      <c r="L489" s="28">
        <v>65673233</v>
      </c>
      <c r="M489" s="28">
        <v>0</v>
      </c>
      <c r="N489" s="28">
        <v>0</v>
      </c>
    </row>
    <row r="490" spans="1:14" x14ac:dyDescent="0.3">
      <c r="A490" s="28">
        <v>452</v>
      </c>
      <c r="B490" s="28" t="s">
        <v>995</v>
      </c>
      <c r="C490" s="29">
        <v>31940</v>
      </c>
      <c r="D490" s="28">
        <v>118</v>
      </c>
      <c r="E490" s="28" t="s">
        <v>196</v>
      </c>
      <c r="F490" s="28" t="s">
        <v>811</v>
      </c>
      <c r="G490" s="28" t="s">
        <v>996</v>
      </c>
      <c r="H490" s="28" t="s">
        <v>177</v>
      </c>
      <c r="I490" s="28" t="s">
        <v>76</v>
      </c>
      <c r="J490" s="30">
        <v>18</v>
      </c>
      <c r="K490" s="28">
        <v>22000000</v>
      </c>
      <c r="L490" s="28">
        <v>63800000</v>
      </c>
      <c r="M490" s="28">
        <v>2</v>
      </c>
      <c r="N490" s="28">
        <v>0</v>
      </c>
    </row>
    <row r="491" spans="1:14" x14ac:dyDescent="0.3">
      <c r="A491" s="28">
        <v>453</v>
      </c>
      <c r="B491" s="28" t="s">
        <v>997</v>
      </c>
      <c r="C491" s="29">
        <v>31548</v>
      </c>
      <c r="D491" s="28">
        <v>110</v>
      </c>
      <c r="E491" s="28" t="s">
        <v>180</v>
      </c>
      <c r="F491" s="28" t="s">
        <v>454</v>
      </c>
      <c r="G491" s="28" t="s">
        <v>414</v>
      </c>
      <c r="H491" s="28" t="s">
        <v>177</v>
      </c>
      <c r="I491" s="28" t="s">
        <v>76</v>
      </c>
      <c r="J491" s="30">
        <v>15</v>
      </c>
      <c r="K491" s="28">
        <v>15000000</v>
      </c>
      <c r="L491" s="28">
        <v>356800000</v>
      </c>
      <c r="M491" s="28">
        <v>4</v>
      </c>
      <c r="N491" s="28">
        <v>1</v>
      </c>
    </row>
    <row r="492" spans="1:14" x14ac:dyDescent="0.3">
      <c r="A492" s="28">
        <v>454</v>
      </c>
      <c r="B492" s="28" t="s">
        <v>998</v>
      </c>
      <c r="C492" s="29">
        <v>31681</v>
      </c>
      <c r="D492" s="28">
        <v>98</v>
      </c>
      <c r="E492" s="28" t="s">
        <v>196</v>
      </c>
      <c r="F492" s="28" t="s">
        <v>999</v>
      </c>
      <c r="G492" s="28" t="s">
        <v>1000</v>
      </c>
      <c r="H492" s="28" t="s">
        <v>94</v>
      </c>
      <c r="I492" s="28" t="s">
        <v>76</v>
      </c>
      <c r="J492" s="30">
        <v>15</v>
      </c>
      <c r="K492" s="28">
        <v>8800000</v>
      </c>
      <c r="L492" s="28">
        <v>328000000</v>
      </c>
      <c r="M492" s="28">
        <v>1</v>
      </c>
      <c r="N492" s="28">
        <v>0</v>
      </c>
    </row>
    <row r="493" spans="1:14" x14ac:dyDescent="0.3">
      <c r="A493" s="28">
        <v>455</v>
      </c>
      <c r="B493" s="28" t="s">
        <v>1001</v>
      </c>
      <c r="C493" s="29">
        <v>31765</v>
      </c>
      <c r="D493" s="28">
        <v>120</v>
      </c>
      <c r="E493" s="28" t="s">
        <v>203</v>
      </c>
      <c r="F493" s="28" t="s">
        <v>946</v>
      </c>
      <c r="G493" s="28" t="s">
        <v>648</v>
      </c>
      <c r="H493" s="28" t="s">
        <v>177</v>
      </c>
      <c r="I493" s="28" t="s">
        <v>76</v>
      </c>
      <c r="J493" s="30">
        <v>15</v>
      </c>
      <c r="K493" s="28">
        <v>6000000</v>
      </c>
      <c r="L493" s="28">
        <v>138500000</v>
      </c>
      <c r="M493" s="28">
        <v>8</v>
      </c>
      <c r="N493" s="28">
        <v>4</v>
      </c>
    </row>
    <row r="494" spans="1:14" x14ac:dyDescent="0.3">
      <c r="A494" s="28">
        <v>456</v>
      </c>
      <c r="B494" s="28" t="s">
        <v>1002</v>
      </c>
      <c r="C494" s="29">
        <v>31583</v>
      </c>
      <c r="D494" s="28">
        <v>113</v>
      </c>
      <c r="E494" s="28" t="s">
        <v>348</v>
      </c>
      <c r="F494" s="28" t="s">
        <v>1003</v>
      </c>
      <c r="G494" s="28" t="s">
        <v>370</v>
      </c>
      <c r="H494" s="28" t="s">
        <v>177</v>
      </c>
      <c r="I494" s="28" t="s">
        <v>76</v>
      </c>
      <c r="J494" s="30" t="s">
        <v>178</v>
      </c>
      <c r="K494" s="28">
        <v>13000000</v>
      </c>
      <c r="L494" s="28">
        <v>115100000</v>
      </c>
      <c r="M494" s="28">
        <v>1</v>
      </c>
      <c r="N494" s="28">
        <v>0</v>
      </c>
    </row>
    <row r="495" spans="1:14" x14ac:dyDescent="0.3">
      <c r="A495" s="28">
        <v>458</v>
      </c>
      <c r="B495" s="28" t="s">
        <v>1004</v>
      </c>
      <c r="C495" s="29">
        <v>31758</v>
      </c>
      <c r="D495" s="28">
        <v>94</v>
      </c>
      <c r="E495" s="28" t="s">
        <v>174</v>
      </c>
      <c r="F495" s="28" t="s">
        <v>1005</v>
      </c>
      <c r="G495" s="28" t="s">
        <v>973</v>
      </c>
      <c r="H495" s="28" t="s">
        <v>177</v>
      </c>
      <c r="I495" s="28" t="s">
        <v>76</v>
      </c>
      <c r="J495" s="30" t="s">
        <v>178</v>
      </c>
      <c r="K495" s="28">
        <v>25000000</v>
      </c>
      <c r="L495" s="28">
        <v>79800000</v>
      </c>
      <c r="M495" s="28">
        <v>0</v>
      </c>
      <c r="N495" s="28">
        <v>0</v>
      </c>
    </row>
    <row r="496" spans="1:14" x14ac:dyDescent="0.3">
      <c r="A496" s="28">
        <v>460</v>
      </c>
      <c r="B496" s="28" t="s">
        <v>1006</v>
      </c>
      <c r="C496" s="29">
        <v>31574</v>
      </c>
      <c r="D496" s="28">
        <v>103</v>
      </c>
      <c r="E496" s="28" t="s">
        <v>196</v>
      </c>
      <c r="F496" s="28" t="s">
        <v>1007</v>
      </c>
      <c r="G496" s="28" t="s">
        <v>414</v>
      </c>
      <c r="H496" s="28" t="s">
        <v>177</v>
      </c>
      <c r="I496" s="28" t="s">
        <v>76</v>
      </c>
      <c r="J496" s="30">
        <v>15</v>
      </c>
      <c r="K496" s="28">
        <v>5800000</v>
      </c>
      <c r="L496" s="28">
        <v>70100000</v>
      </c>
      <c r="M496" s="28">
        <v>0</v>
      </c>
      <c r="N496" s="28">
        <v>0</v>
      </c>
    </row>
    <row r="497" spans="1:14" x14ac:dyDescent="0.3">
      <c r="A497" s="28">
        <v>461</v>
      </c>
      <c r="B497" s="28" t="s">
        <v>1008</v>
      </c>
      <c r="C497" s="29">
        <v>31189</v>
      </c>
      <c r="D497" s="28">
        <v>96</v>
      </c>
      <c r="E497" s="28" t="s">
        <v>180</v>
      </c>
      <c r="F497" s="28" t="s">
        <v>1009</v>
      </c>
      <c r="G497" s="28" t="s">
        <v>337</v>
      </c>
      <c r="H497" s="28" t="s">
        <v>177</v>
      </c>
      <c r="I497" s="28" t="s">
        <v>76</v>
      </c>
      <c r="J497" s="30">
        <v>15</v>
      </c>
      <c r="K497" s="28">
        <v>25500000</v>
      </c>
      <c r="L497" s="28">
        <v>300400000</v>
      </c>
      <c r="M497" s="28">
        <v>1</v>
      </c>
      <c r="N497" s="28">
        <v>0</v>
      </c>
    </row>
    <row r="498" spans="1:14" x14ac:dyDescent="0.3">
      <c r="A498" s="28">
        <v>462</v>
      </c>
      <c r="B498" s="28" t="s">
        <v>1010</v>
      </c>
      <c r="C498" s="29">
        <v>31378</v>
      </c>
      <c r="D498" s="28">
        <v>91</v>
      </c>
      <c r="E498" s="28" t="s">
        <v>521</v>
      </c>
      <c r="F498" s="28" t="s">
        <v>1011</v>
      </c>
      <c r="G498" s="28" t="s">
        <v>574</v>
      </c>
      <c r="H498" s="28" t="s">
        <v>177</v>
      </c>
      <c r="I498" s="28" t="s">
        <v>76</v>
      </c>
      <c r="J498" s="30" t="s">
        <v>178</v>
      </c>
      <c r="K498" s="28">
        <v>28000000</v>
      </c>
      <c r="L498" s="28">
        <v>300400000</v>
      </c>
      <c r="M498" s="28">
        <v>0</v>
      </c>
      <c r="N498" s="28">
        <v>0</v>
      </c>
    </row>
    <row r="499" spans="1:14" x14ac:dyDescent="0.3">
      <c r="A499" s="28">
        <v>463</v>
      </c>
      <c r="B499" s="28" t="s">
        <v>1012</v>
      </c>
      <c r="C499" s="29">
        <v>31399</v>
      </c>
      <c r="D499" s="28">
        <v>153</v>
      </c>
      <c r="E499" s="28" t="s">
        <v>348</v>
      </c>
      <c r="F499" s="28" t="s">
        <v>175</v>
      </c>
      <c r="G499" s="28" t="s">
        <v>176</v>
      </c>
      <c r="H499" s="28" t="s">
        <v>177</v>
      </c>
      <c r="I499" s="28" t="s">
        <v>76</v>
      </c>
      <c r="J499" s="30">
        <v>15</v>
      </c>
      <c r="K499" s="28">
        <v>15000000</v>
      </c>
      <c r="L499" s="28">
        <v>142000000</v>
      </c>
      <c r="M499" s="28">
        <v>11</v>
      </c>
      <c r="N499" s="28">
        <v>0</v>
      </c>
    </row>
    <row r="500" spans="1:14" x14ac:dyDescent="0.3">
      <c r="A500" s="28">
        <v>464</v>
      </c>
      <c r="B500" s="28" t="s">
        <v>1013</v>
      </c>
      <c r="C500" s="29">
        <v>31399</v>
      </c>
      <c r="D500" s="28">
        <v>161</v>
      </c>
      <c r="E500" s="28" t="s">
        <v>192</v>
      </c>
      <c r="F500" s="28" t="s">
        <v>914</v>
      </c>
      <c r="G500" s="28" t="s">
        <v>1014</v>
      </c>
      <c r="H500" s="28" t="s">
        <v>177</v>
      </c>
      <c r="I500" s="28" t="s">
        <v>76</v>
      </c>
      <c r="J500" s="30" t="s">
        <v>178</v>
      </c>
      <c r="K500" s="28">
        <v>28000000</v>
      </c>
      <c r="L500" s="28">
        <v>128500000</v>
      </c>
      <c r="M500" s="28">
        <v>11</v>
      </c>
      <c r="N500" s="28">
        <v>7</v>
      </c>
    </row>
    <row r="501" spans="1:14" x14ac:dyDescent="0.3">
      <c r="A501" s="28">
        <v>465</v>
      </c>
      <c r="B501" s="28" t="s">
        <v>1015</v>
      </c>
      <c r="C501" s="29">
        <v>31219</v>
      </c>
      <c r="D501" s="28">
        <v>117</v>
      </c>
      <c r="E501" s="28" t="s">
        <v>207</v>
      </c>
      <c r="F501" s="28" t="s">
        <v>276</v>
      </c>
      <c r="G501" s="28" t="s">
        <v>194</v>
      </c>
      <c r="H501" s="28" t="s">
        <v>177</v>
      </c>
      <c r="I501" s="28" t="s">
        <v>76</v>
      </c>
      <c r="J501" s="30" t="s">
        <v>178</v>
      </c>
      <c r="K501" s="28">
        <v>17500000</v>
      </c>
      <c r="L501" s="28">
        <v>85300000</v>
      </c>
      <c r="M501" s="28">
        <v>2</v>
      </c>
      <c r="N501" s="28">
        <v>2</v>
      </c>
    </row>
    <row r="502" spans="1:14" x14ac:dyDescent="0.3">
      <c r="A502" s="28">
        <v>466</v>
      </c>
      <c r="B502" s="28" t="s">
        <v>1016</v>
      </c>
      <c r="C502" s="29">
        <v>31392</v>
      </c>
      <c r="D502" s="28">
        <v>107</v>
      </c>
      <c r="E502" s="28" t="s">
        <v>174</v>
      </c>
      <c r="F502" s="28" t="s">
        <v>1017</v>
      </c>
      <c r="G502" s="28" t="s">
        <v>194</v>
      </c>
      <c r="H502" s="28" t="s">
        <v>177</v>
      </c>
      <c r="I502" s="28" t="s">
        <v>76</v>
      </c>
      <c r="J502" s="30" t="s">
        <v>178</v>
      </c>
      <c r="K502" s="28">
        <v>25000000</v>
      </c>
      <c r="L502" s="28">
        <v>96700000</v>
      </c>
      <c r="M502" s="28">
        <v>0</v>
      </c>
      <c r="N502" s="28">
        <v>0</v>
      </c>
    </row>
    <row r="503" spans="1:14" x14ac:dyDescent="0.3">
      <c r="A503" s="28">
        <v>468</v>
      </c>
      <c r="B503" s="28" t="s">
        <v>1018</v>
      </c>
      <c r="C503" s="29">
        <v>31205</v>
      </c>
      <c r="D503" s="28">
        <v>114</v>
      </c>
      <c r="E503" s="28" t="s">
        <v>174</v>
      </c>
      <c r="F503" s="28" t="s">
        <v>246</v>
      </c>
      <c r="G503" s="28" t="s">
        <v>176</v>
      </c>
      <c r="H503" s="28" t="s">
        <v>177</v>
      </c>
      <c r="I503" s="28" t="s">
        <v>76</v>
      </c>
      <c r="J503" s="30" t="s">
        <v>178</v>
      </c>
      <c r="K503" s="28">
        <v>19000000</v>
      </c>
      <c r="L503" s="28">
        <v>61500000</v>
      </c>
      <c r="M503" s="28">
        <v>0</v>
      </c>
      <c r="N503" s="28">
        <v>0</v>
      </c>
    </row>
    <row r="504" spans="1:14" x14ac:dyDescent="0.3">
      <c r="A504" s="28">
        <v>469</v>
      </c>
      <c r="B504" s="28" t="s">
        <v>1019</v>
      </c>
      <c r="C504" s="29">
        <v>31387</v>
      </c>
      <c r="D504" s="28">
        <v>102</v>
      </c>
      <c r="E504" s="28" t="s">
        <v>196</v>
      </c>
      <c r="F504" s="28" t="s">
        <v>972</v>
      </c>
      <c r="G504" s="28" t="s">
        <v>288</v>
      </c>
      <c r="H504" s="28" t="s">
        <v>177</v>
      </c>
      <c r="I504" s="28" t="s">
        <v>76</v>
      </c>
      <c r="J504" s="30" t="s">
        <v>178</v>
      </c>
      <c r="K504" s="28">
        <v>22000000</v>
      </c>
      <c r="L504" s="28">
        <v>60000000</v>
      </c>
      <c r="M504" s="28">
        <v>0</v>
      </c>
      <c r="N504" s="28">
        <v>0</v>
      </c>
    </row>
    <row r="505" spans="1:14" x14ac:dyDescent="0.3">
      <c r="A505" s="28">
        <v>470</v>
      </c>
      <c r="B505" s="28" t="s">
        <v>1020</v>
      </c>
      <c r="C505" s="29">
        <v>31021</v>
      </c>
      <c r="D505" s="28">
        <v>105</v>
      </c>
      <c r="E505" s="28" t="s">
        <v>180</v>
      </c>
      <c r="F505" s="28" t="s">
        <v>1021</v>
      </c>
      <c r="G505" s="28" t="s">
        <v>973</v>
      </c>
      <c r="H505" s="28" t="s">
        <v>177</v>
      </c>
      <c r="I505" s="28" t="s">
        <v>76</v>
      </c>
      <c r="J505" s="30">
        <v>15</v>
      </c>
      <c r="K505" s="28">
        <v>15000000</v>
      </c>
      <c r="L505" s="28">
        <v>316400000</v>
      </c>
      <c r="M505" s="28">
        <v>1</v>
      </c>
      <c r="N505" s="28">
        <v>0</v>
      </c>
    </row>
    <row r="506" spans="1:14" x14ac:dyDescent="0.3">
      <c r="A506" s="28">
        <v>472</v>
      </c>
      <c r="B506" s="28" t="s">
        <v>1022</v>
      </c>
      <c r="C506" s="29">
        <v>30841</v>
      </c>
      <c r="D506" s="28">
        <v>106</v>
      </c>
      <c r="E506" s="28" t="s">
        <v>196</v>
      </c>
      <c r="F506" s="28" t="s">
        <v>1023</v>
      </c>
      <c r="G506" s="28" t="s">
        <v>176</v>
      </c>
      <c r="H506" s="28" t="s">
        <v>177</v>
      </c>
      <c r="I506" s="28" t="s">
        <v>76</v>
      </c>
      <c r="J506" s="30">
        <v>15</v>
      </c>
      <c r="K506" s="28">
        <v>11000000</v>
      </c>
      <c r="L506" s="28">
        <v>153100000</v>
      </c>
      <c r="M506" s="28">
        <v>0</v>
      </c>
      <c r="N506" s="28">
        <v>0</v>
      </c>
    </row>
    <row r="507" spans="1:14" x14ac:dyDescent="0.3">
      <c r="A507" s="28">
        <v>473</v>
      </c>
      <c r="B507" s="28" t="s">
        <v>1024</v>
      </c>
      <c r="C507" s="29">
        <v>30855</v>
      </c>
      <c r="D507" s="28">
        <v>127</v>
      </c>
      <c r="E507" s="28" t="s">
        <v>348</v>
      </c>
      <c r="F507" s="28" t="s">
        <v>1003</v>
      </c>
      <c r="G507" s="28" t="s">
        <v>370</v>
      </c>
      <c r="H507" s="28" t="s">
        <v>177</v>
      </c>
      <c r="I507" s="28" t="s">
        <v>76</v>
      </c>
      <c r="J507" s="30" t="s">
        <v>178</v>
      </c>
      <c r="K507" s="28">
        <v>8000000</v>
      </c>
      <c r="L507" s="28">
        <v>90800000</v>
      </c>
      <c r="M507" s="28">
        <v>1</v>
      </c>
      <c r="N507" s="28">
        <v>0</v>
      </c>
    </row>
    <row r="508" spans="1:14" x14ac:dyDescent="0.3">
      <c r="A508" s="28">
        <v>474</v>
      </c>
      <c r="B508" s="28" t="s">
        <v>1025</v>
      </c>
      <c r="C508" s="29">
        <v>30764</v>
      </c>
      <c r="D508" s="28">
        <v>96</v>
      </c>
      <c r="E508" s="28" t="s">
        <v>196</v>
      </c>
      <c r="F508" s="28" t="s">
        <v>1026</v>
      </c>
      <c r="G508" s="28" t="s">
        <v>533</v>
      </c>
      <c r="H508" s="28" t="s">
        <v>177</v>
      </c>
      <c r="I508" s="28" t="s">
        <v>76</v>
      </c>
      <c r="J508" s="30">
        <v>15</v>
      </c>
      <c r="K508" s="28">
        <v>4500000</v>
      </c>
      <c r="L508" s="28">
        <v>146000000</v>
      </c>
      <c r="M508" s="28">
        <v>0</v>
      </c>
      <c r="N508" s="28">
        <v>0</v>
      </c>
    </row>
    <row r="509" spans="1:14" x14ac:dyDescent="0.3">
      <c r="A509" s="28">
        <v>475</v>
      </c>
      <c r="B509" s="28" t="s">
        <v>1027</v>
      </c>
      <c r="C509" s="29">
        <v>30729</v>
      </c>
      <c r="D509" s="28">
        <v>110</v>
      </c>
      <c r="E509" s="28" t="s">
        <v>348</v>
      </c>
      <c r="F509" s="28" t="s">
        <v>991</v>
      </c>
      <c r="G509" s="28" t="s">
        <v>414</v>
      </c>
      <c r="H509" s="28" t="s">
        <v>177</v>
      </c>
      <c r="I509" s="28" t="s">
        <v>76</v>
      </c>
      <c r="J509" s="30">
        <v>15</v>
      </c>
      <c r="K509" s="28">
        <v>8200000</v>
      </c>
      <c r="L509" s="28">
        <v>80000000</v>
      </c>
      <c r="M509" s="28">
        <v>2</v>
      </c>
      <c r="N509" s="28">
        <v>0</v>
      </c>
    </row>
    <row r="510" spans="1:14" x14ac:dyDescent="0.3">
      <c r="A510" s="28">
        <v>476</v>
      </c>
      <c r="B510" s="28" t="s">
        <v>1028</v>
      </c>
      <c r="C510" s="29">
        <v>30771</v>
      </c>
      <c r="D510" s="28">
        <v>106</v>
      </c>
      <c r="E510" s="28" t="s">
        <v>174</v>
      </c>
      <c r="F510" s="28" t="s">
        <v>215</v>
      </c>
      <c r="G510" s="28" t="s">
        <v>194</v>
      </c>
      <c r="H510" s="28" t="s">
        <v>177</v>
      </c>
      <c r="I510" s="28" t="s">
        <v>76</v>
      </c>
      <c r="J510" s="30">
        <v>12</v>
      </c>
      <c r="K510" s="28">
        <v>10000000</v>
      </c>
      <c r="L510" s="28">
        <v>86500000</v>
      </c>
      <c r="M510" s="28">
        <v>1</v>
      </c>
      <c r="N510" s="28">
        <v>0</v>
      </c>
    </row>
    <row r="511" spans="1:14" x14ac:dyDescent="0.3">
      <c r="A511" s="28">
        <v>477</v>
      </c>
      <c r="B511" s="28" t="s">
        <v>1029</v>
      </c>
      <c r="C511" s="29">
        <v>30659</v>
      </c>
      <c r="D511" s="28">
        <v>132</v>
      </c>
      <c r="E511" s="28" t="s">
        <v>348</v>
      </c>
      <c r="F511" s="28" t="s">
        <v>1030</v>
      </c>
      <c r="G511" s="28" t="s">
        <v>414</v>
      </c>
      <c r="H511" s="28" t="s">
        <v>177</v>
      </c>
      <c r="I511" s="28" t="s">
        <v>76</v>
      </c>
      <c r="J511" s="30">
        <v>15</v>
      </c>
      <c r="K511" s="28">
        <v>8000000</v>
      </c>
      <c r="L511" s="28">
        <v>108400000</v>
      </c>
      <c r="M511" s="28">
        <v>11</v>
      </c>
      <c r="N511" s="28">
        <v>5</v>
      </c>
    </row>
    <row r="512" spans="1:14" x14ac:dyDescent="0.3">
      <c r="A512" s="28">
        <v>478</v>
      </c>
      <c r="B512" s="28" t="s">
        <v>1031</v>
      </c>
      <c r="C512" s="29">
        <v>30421</v>
      </c>
      <c r="D512" s="28">
        <v>98</v>
      </c>
      <c r="E512" s="28" t="s">
        <v>348</v>
      </c>
      <c r="F512" s="28" t="s">
        <v>916</v>
      </c>
      <c r="G512" s="28" t="s">
        <v>640</v>
      </c>
      <c r="H512" s="28" t="s">
        <v>177</v>
      </c>
      <c r="I512" s="28" t="s">
        <v>76</v>
      </c>
      <c r="J512" s="30">
        <v>15</v>
      </c>
      <c r="K512" s="28">
        <v>7000000</v>
      </c>
      <c r="L512" s="28">
        <v>201500000</v>
      </c>
      <c r="M512" s="28">
        <v>4</v>
      </c>
      <c r="N512" s="28">
        <v>1</v>
      </c>
    </row>
    <row r="513" spans="1:14" x14ac:dyDescent="0.3">
      <c r="A513" s="28">
        <v>479</v>
      </c>
      <c r="B513" s="28" t="s">
        <v>1032</v>
      </c>
      <c r="C513" s="29">
        <v>30477</v>
      </c>
      <c r="D513" s="28">
        <v>116</v>
      </c>
      <c r="E513" s="28" t="s">
        <v>196</v>
      </c>
      <c r="F513" s="28" t="s">
        <v>972</v>
      </c>
      <c r="G513" s="28" t="s">
        <v>973</v>
      </c>
      <c r="H513" s="28" t="s">
        <v>177</v>
      </c>
      <c r="I513" s="28" t="s">
        <v>76</v>
      </c>
      <c r="J513" s="30">
        <v>15</v>
      </c>
      <c r="K513" s="28">
        <v>15000000</v>
      </c>
      <c r="L513" s="28">
        <v>90400000</v>
      </c>
      <c r="M513" s="28">
        <v>1</v>
      </c>
      <c r="N513" s="28">
        <v>0</v>
      </c>
    </row>
    <row r="514" spans="1:14" x14ac:dyDescent="0.3">
      <c r="A514" s="28">
        <v>480</v>
      </c>
      <c r="B514" s="28" t="s">
        <v>1033</v>
      </c>
      <c r="C514" s="29">
        <v>30470</v>
      </c>
      <c r="D514" s="28">
        <v>114</v>
      </c>
      <c r="E514" s="28" t="s">
        <v>242</v>
      </c>
      <c r="F514" s="28" t="s">
        <v>994</v>
      </c>
      <c r="G514" s="28" t="s">
        <v>574</v>
      </c>
      <c r="H514" s="28" t="s">
        <v>177</v>
      </c>
      <c r="I514" s="28" t="s">
        <v>76</v>
      </c>
      <c r="J514" s="30" t="s">
        <v>178</v>
      </c>
      <c r="K514" s="28">
        <v>12000000</v>
      </c>
      <c r="L514" s="28">
        <v>79600000</v>
      </c>
      <c r="M514" s="28">
        <v>3</v>
      </c>
      <c r="N514" s="28">
        <v>0</v>
      </c>
    </row>
    <row r="515" spans="1:14" x14ac:dyDescent="0.3">
      <c r="A515" s="28">
        <v>481</v>
      </c>
      <c r="B515" s="28" t="s">
        <v>1034</v>
      </c>
      <c r="C515" s="29">
        <v>30659</v>
      </c>
      <c r="D515" s="28">
        <v>117</v>
      </c>
      <c r="E515" s="28" t="s">
        <v>242</v>
      </c>
      <c r="F515" s="28" t="s">
        <v>468</v>
      </c>
      <c r="G515" s="28" t="s">
        <v>288</v>
      </c>
      <c r="H515" s="28" t="s">
        <v>177</v>
      </c>
      <c r="I515" s="28" t="s">
        <v>76</v>
      </c>
      <c r="J515" s="30">
        <v>18</v>
      </c>
      <c r="K515" s="28">
        <v>22000000</v>
      </c>
      <c r="L515" s="28">
        <v>67642693</v>
      </c>
      <c r="M515" s="28">
        <v>0</v>
      </c>
      <c r="N515" s="28">
        <v>0</v>
      </c>
    </row>
    <row r="516" spans="1:14" x14ac:dyDescent="0.3">
      <c r="A516" s="28">
        <v>482</v>
      </c>
      <c r="B516" s="28" t="s">
        <v>1035</v>
      </c>
      <c r="C516" s="29">
        <v>30512</v>
      </c>
      <c r="D516" s="28">
        <v>93</v>
      </c>
      <c r="E516" s="28" t="s">
        <v>348</v>
      </c>
      <c r="F516" s="28" t="s">
        <v>1011</v>
      </c>
      <c r="G516" s="28" t="s">
        <v>414</v>
      </c>
      <c r="H516" s="28" t="s">
        <v>177</v>
      </c>
      <c r="I516" s="28" t="s">
        <v>76</v>
      </c>
      <c r="J516" s="30" t="s">
        <v>178</v>
      </c>
      <c r="K516" s="28">
        <v>22000000</v>
      </c>
      <c r="L516" s="28">
        <v>64800000</v>
      </c>
      <c r="M516" s="28">
        <v>0</v>
      </c>
      <c r="N516" s="28">
        <v>0</v>
      </c>
    </row>
    <row r="517" spans="1:14" x14ac:dyDescent="0.3">
      <c r="A517" s="28">
        <v>485</v>
      </c>
      <c r="B517" s="28" t="s">
        <v>1036</v>
      </c>
      <c r="C517" s="29">
        <v>30302</v>
      </c>
      <c r="D517" s="28">
        <v>116</v>
      </c>
      <c r="E517" s="28" t="s">
        <v>196</v>
      </c>
      <c r="F517" s="28" t="s">
        <v>914</v>
      </c>
      <c r="G517" s="28" t="s">
        <v>1014</v>
      </c>
      <c r="H517" s="28" t="s">
        <v>177</v>
      </c>
      <c r="I517" s="28" t="s">
        <v>76</v>
      </c>
      <c r="J517" s="30">
        <v>15</v>
      </c>
      <c r="K517" s="28">
        <v>21000000</v>
      </c>
      <c r="L517" s="28">
        <v>177200000</v>
      </c>
      <c r="M517" s="28">
        <v>10</v>
      </c>
      <c r="N517" s="28">
        <v>1</v>
      </c>
    </row>
    <row r="518" spans="1:14" x14ac:dyDescent="0.3">
      <c r="A518" s="28">
        <v>486</v>
      </c>
      <c r="B518" s="28" t="s">
        <v>1037</v>
      </c>
      <c r="C518" s="29">
        <v>30176</v>
      </c>
      <c r="D518" s="28">
        <v>122</v>
      </c>
      <c r="E518" s="28" t="s">
        <v>348</v>
      </c>
      <c r="F518" s="28" t="s">
        <v>1038</v>
      </c>
      <c r="G518" s="28" t="s">
        <v>1039</v>
      </c>
      <c r="H518" s="28" t="s">
        <v>177</v>
      </c>
      <c r="I518" s="28" t="s">
        <v>76</v>
      </c>
      <c r="J518" s="30">
        <v>15</v>
      </c>
      <c r="K518" s="28">
        <v>6000000</v>
      </c>
      <c r="L518" s="28">
        <v>129800000</v>
      </c>
      <c r="M518" s="28">
        <v>6</v>
      </c>
      <c r="N518" s="28">
        <v>2</v>
      </c>
    </row>
    <row r="519" spans="1:14" x14ac:dyDescent="0.3">
      <c r="A519" s="28">
        <v>487</v>
      </c>
      <c r="B519" s="28" t="s">
        <v>1040</v>
      </c>
      <c r="C519" s="29">
        <v>30099</v>
      </c>
      <c r="D519" s="28">
        <v>100</v>
      </c>
      <c r="E519" s="28" t="s">
        <v>521</v>
      </c>
      <c r="F519" s="28" t="s">
        <v>1011</v>
      </c>
      <c r="G519" s="28" t="s">
        <v>574</v>
      </c>
      <c r="H519" s="28" t="s">
        <v>177</v>
      </c>
      <c r="I519" s="28" t="s">
        <v>76</v>
      </c>
      <c r="J519" s="30" t="s">
        <v>178</v>
      </c>
      <c r="K519" s="28">
        <v>17000000</v>
      </c>
      <c r="L519" s="28">
        <v>270000000</v>
      </c>
      <c r="M519" s="28">
        <v>1</v>
      </c>
      <c r="N519" s="28">
        <v>0</v>
      </c>
    </row>
    <row r="520" spans="1:14" x14ac:dyDescent="0.3">
      <c r="A520" s="28">
        <v>488</v>
      </c>
      <c r="B520" s="28" t="s">
        <v>1041</v>
      </c>
      <c r="C520" s="29">
        <v>30057</v>
      </c>
      <c r="D520" s="28">
        <v>98</v>
      </c>
      <c r="E520" s="28" t="s">
        <v>196</v>
      </c>
      <c r="F520" s="28" t="s">
        <v>1042</v>
      </c>
      <c r="G520" s="28" t="s">
        <v>1043</v>
      </c>
      <c r="H520" s="28" t="s">
        <v>833</v>
      </c>
      <c r="I520" s="28" t="s">
        <v>76</v>
      </c>
      <c r="J520" s="30">
        <v>18</v>
      </c>
      <c r="K520" s="28">
        <v>25000000</v>
      </c>
      <c r="L520" s="28">
        <v>105000000</v>
      </c>
      <c r="M520" s="28">
        <v>0</v>
      </c>
      <c r="N520" s="28">
        <v>0</v>
      </c>
    </row>
    <row r="521" spans="1:14" x14ac:dyDescent="0.3">
      <c r="A521" s="28">
        <v>489</v>
      </c>
      <c r="B521" s="28" t="s">
        <v>1044</v>
      </c>
      <c r="C521" s="29">
        <v>30293</v>
      </c>
      <c r="D521" s="28">
        <v>96</v>
      </c>
      <c r="E521" s="28" t="s">
        <v>180</v>
      </c>
      <c r="F521" s="28" t="s">
        <v>1045</v>
      </c>
      <c r="G521" s="28" t="s">
        <v>414</v>
      </c>
      <c r="H521" s="28" t="s">
        <v>177</v>
      </c>
      <c r="I521" s="28" t="s">
        <v>76</v>
      </c>
      <c r="J521" s="30">
        <v>18</v>
      </c>
      <c r="K521" s="28">
        <v>12000000</v>
      </c>
      <c r="L521" s="28">
        <v>78900000</v>
      </c>
      <c r="M521" s="28">
        <v>0</v>
      </c>
      <c r="N521" s="28">
        <v>0</v>
      </c>
    </row>
    <row r="522" spans="1:14" x14ac:dyDescent="0.3">
      <c r="A522" s="28">
        <v>490</v>
      </c>
      <c r="B522" s="28" t="s">
        <v>1046</v>
      </c>
      <c r="C522" s="29">
        <v>30106</v>
      </c>
      <c r="D522" s="28">
        <v>114</v>
      </c>
      <c r="E522" s="28" t="s">
        <v>226</v>
      </c>
      <c r="F522" s="28" t="s">
        <v>1047</v>
      </c>
      <c r="G522" s="28" t="s">
        <v>989</v>
      </c>
      <c r="H522" s="28" t="s">
        <v>177</v>
      </c>
      <c r="I522" s="28" t="s">
        <v>76</v>
      </c>
      <c r="J522" s="30">
        <v>15</v>
      </c>
      <c r="K522" s="28">
        <v>10700000</v>
      </c>
      <c r="L522" s="28">
        <v>121700000</v>
      </c>
      <c r="M522" s="28">
        <v>3</v>
      </c>
      <c r="N522" s="28">
        <v>0</v>
      </c>
    </row>
    <row r="523" spans="1:14" x14ac:dyDescent="0.3">
      <c r="A523" s="28">
        <v>492</v>
      </c>
      <c r="B523" s="28" t="s">
        <v>1048</v>
      </c>
      <c r="C523" s="29">
        <v>30120</v>
      </c>
      <c r="D523" s="28">
        <v>128</v>
      </c>
      <c r="E523" s="28" t="s">
        <v>792</v>
      </c>
      <c r="F523" s="28" t="s">
        <v>1049</v>
      </c>
      <c r="G523" s="28" t="s">
        <v>992</v>
      </c>
      <c r="H523" s="28" t="s">
        <v>177</v>
      </c>
      <c r="I523" s="28" t="s">
        <v>76</v>
      </c>
      <c r="J523" s="30" t="s">
        <v>221</v>
      </c>
      <c r="K523" s="28">
        <v>50000000</v>
      </c>
      <c r="L523" s="28">
        <v>57000000</v>
      </c>
      <c r="M523" s="28">
        <v>2</v>
      </c>
      <c r="N523" s="28">
        <v>0</v>
      </c>
    </row>
    <row r="524" spans="1:14" x14ac:dyDescent="0.3">
      <c r="A524" s="28">
        <v>494</v>
      </c>
      <c r="B524" s="28" t="s">
        <v>1050</v>
      </c>
      <c r="C524" s="29">
        <v>29685</v>
      </c>
      <c r="D524" s="28">
        <v>127</v>
      </c>
      <c r="E524" s="28" t="s">
        <v>180</v>
      </c>
      <c r="F524" s="28" t="s">
        <v>1051</v>
      </c>
      <c r="G524" s="28" t="s">
        <v>452</v>
      </c>
      <c r="H524" s="28" t="s">
        <v>213</v>
      </c>
      <c r="I524" s="28" t="s">
        <v>76</v>
      </c>
      <c r="J524" s="30" t="s">
        <v>178</v>
      </c>
      <c r="K524" s="28">
        <v>54000000</v>
      </c>
      <c r="L524" s="28">
        <v>190400000</v>
      </c>
      <c r="M524" s="28">
        <v>0</v>
      </c>
      <c r="N524" s="28">
        <v>0</v>
      </c>
    </row>
    <row r="525" spans="1:14" x14ac:dyDescent="0.3">
      <c r="A525" s="28">
        <v>495</v>
      </c>
      <c r="B525" s="28" t="s">
        <v>1052</v>
      </c>
      <c r="C525" s="29">
        <v>29784</v>
      </c>
      <c r="D525" s="28">
        <v>97</v>
      </c>
      <c r="E525" s="28" t="s">
        <v>196</v>
      </c>
      <c r="F525" s="28" t="s">
        <v>1053</v>
      </c>
      <c r="G525" s="28" t="s">
        <v>948</v>
      </c>
      <c r="H525" s="28" t="s">
        <v>177</v>
      </c>
      <c r="I525" s="28" t="s">
        <v>76</v>
      </c>
      <c r="J525" s="30">
        <v>15</v>
      </c>
      <c r="K525" s="28">
        <v>7000000</v>
      </c>
      <c r="L525" s="28">
        <v>95461682</v>
      </c>
      <c r="M525" s="28">
        <v>4</v>
      </c>
      <c r="N525" s="28">
        <v>2</v>
      </c>
    </row>
    <row r="526" spans="1:14" x14ac:dyDescent="0.3">
      <c r="A526" s="28">
        <v>497</v>
      </c>
      <c r="B526" s="28" t="s">
        <v>1054</v>
      </c>
      <c r="C526" s="29">
        <v>29756</v>
      </c>
      <c r="D526" s="28">
        <v>95</v>
      </c>
      <c r="E526" s="28" t="s">
        <v>196</v>
      </c>
      <c r="F526" s="28" t="s">
        <v>1055</v>
      </c>
      <c r="G526" s="28" t="s">
        <v>634</v>
      </c>
      <c r="H526" s="28" t="s">
        <v>177</v>
      </c>
      <c r="I526" s="28" t="s">
        <v>76</v>
      </c>
      <c r="J526" s="30" t="s">
        <v>178</v>
      </c>
      <c r="K526" s="28">
        <v>18000000</v>
      </c>
      <c r="L526" s="28">
        <v>72179579</v>
      </c>
      <c r="M526" s="28">
        <v>0</v>
      </c>
      <c r="N526" s="28">
        <v>0</v>
      </c>
    </row>
    <row r="527" spans="1:14" x14ac:dyDescent="0.3">
      <c r="A527" s="28">
        <v>498</v>
      </c>
      <c r="B527" s="28" t="s">
        <v>1056</v>
      </c>
      <c r="C527" s="29">
        <v>29675</v>
      </c>
      <c r="D527" s="28">
        <v>124</v>
      </c>
      <c r="E527" s="28" t="s">
        <v>521</v>
      </c>
      <c r="F527" s="28" t="s">
        <v>1057</v>
      </c>
      <c r="G527" s="28" t="s">
        <v>560</v>
      </c>
      <c r="H527" s="28" t="s">
        <v>213</v>
      </c>
      <c r="I527" s="28" t="s">
        <v>76</v>
      </c>
      <c r="J527" s="30" t="s">
        <v>221</v>
      </c>
      <c r="K527" s="28">
        <v>5500000</v>
      </c>
      <c r="L527" s="28">
        <v>59000000</v>
      </c>
      <c r="M527" s="28">
        <v>7</v>
      </c>
      <c r="N527" s="28">
        <v>4</v>
      </c>
    </row>
    <row r="528" spans="1:14" x14ac:dyDescent="0.3">
      <c r="A528" s="28">
        <v>500</v>
      </c>
      <c r="B528" s="28" t="s">
        <v>1058</v>
      </c>
      <c r="C528" s="29">
        <v>29777</v>
      </c>
      <c r="D528" s="28">
        <v>113</v>
      </c>
      <c r="E528" s="28" t="s">
        <v>210</v>
      </c>
      <c r="F528" s="28" t="s">
        <v>1059</v>
      </c>
      <c r="G528" s="28" t="s">
        <v>1060</v>
      </c>
      <c r="H528" s="28" t="s">
        <v>213</v>
      </c>
      <c r="I528" s="28" t="s">
        <v>76</v>
      </c>
      <c r="J528" s="30" t="s">
        <v>178</v>
      </c>
      <c r="K528" s="28">
        <v>5000000</v>
      </c>
      <c r="L528" s="28">
        <v>42365581</v>
      </c>
      <c r="M528" s="28">
        <v>0</v>
      </c>
      <c r="N528" s="28">
        <v>0</v>
      </c>
    </row>
    <row r="529" spans="1:14" x14ac:dyDescent="0.3">
      <c r="A529" s="28">
        <v>501</v>
      </c>
      <c r="B529" s="28" t="s">
        <v>1061</v>
      </c>
      <c r="C529" s="29">
        <v>29574</v>
      </c>
      <c r="D529" s="28">
        <v>110</v>
      </c>
      <c r="E529" s="28" t="s">
        <v>196</v>
      </c>
      <c r="F529" s="28" t="s">
        <v>1062</v>
      </c>
      <c r="G529" s="28" t="s">
        <v>194</v>
      </c>
      <c r="H529" s="28" t="s">
        <v>177</v>
      </c>
      <c r="I529" s="28" t="s">
        <v>76</v>
      </c>
      <c r="J529" s="30" t="s">
        <v>221</v>
      </c>
      <c r="K529" s="28">
        <v>10000000</v>
      </c>
      <c r="L529" s="28">
        <v>103290500</v>
      </c>
      <c r="M529" s="28">
        <v>1</v>
      </c>
      <c r="N529" s="28">
        <v>0</v>
      </c>
    </row>
    <row r="530" spans="1:14" x14ac:dyDescent="0.3">
      <c r="A530" s="28">
        <v>502</v>
      </c>
      <c r="B530" s="28" t="s">
        <v>1063</v>
      </c>
      <c r="C530" s="29">
        <v>29567</v>
      </c>
      <c r="D530" s="28">
        <v>111</v>
      </c>
      <c r="E530" s="28" t="s">
        <v>196</v>
      </c>
      <c r="F530" s="28" t="s">
        <v>1064</v>
      </c>
      <c r="G530" s="28" t="s">
        <v>370</v>
      </c>
      <c r="H530" s="28" t="s">
        <v>177</v>
      </c>
      <c r="I530" s="28" t="s">
        <v>76</v>
      </c>
      <c r="J530" s="30">
        <v>15</v>
      </c>
      <c r="K530" s="28">
        <v>10000000</v>
      </c>
      <c r="L530" s="28">
        <v>101300000</v>
      </c>
      <c r="M530" s="28">
        <v>0</v>
      </c>
      <c r="N530" s="28">
        <v>0</v>
      </c>
    </row>
    <row r="531" spans="1:14" x14ac:dyDescent="0.3">
      <c r="A531" s="28">
        <v>503</v>
      </c>
      <c r="B531" s="28" t="s">
        <v>1065</v>
      </c>
      <c r="C531" s="29">
        <v>29404</v>
      </c>
      <c r="D531" s="28">
        <v>87</v>
      </c>
      <c r="E531" s="28" t="s">
        <v>196</v>
      </c>
      <c r="F531" s="28" t="s">
        <v>951</v>
      </c>
      <c r="G531" s="28" t="s">
        <v>414</v>
      </c>
      <c r="H531" s="28" t="s">
        <v>177</v>
      </c>
      <c r="I531" s="28" t="s">
        <v>76</v>
      </c>
      <c r="J531" s="30">
        <v>15</v>
      </c>
      <c r="K531" s="28">
        <v>3500000</v>
      </c>
      <c r="L531" s="28">
        <v>130000000</v>
      </c>
      <c r="M531" s="28">
        <v>0</v>
      </c>
      <c r="N531" s="28">
        <v>0</v>
      </c>
    </row>
    <row r="532" spans="1:14" x14ac:dyDescent="0.3">
      <c r="A532" s="28">
        <v>504</v>
      </c>
      <c r="B532" s="28" t="s">
        <v>1066</v>
      </c>
      <c r="C532" s="29">
        <v>29572</v>
      </c>
      <c r="D532" s="28">
        <v>116</v>
      </c>
      <c r="E532" s="28" t="s">
        <v>180</v>
      </c>
      <c r="F532" s="28" t="s">
        <v>1067</v>
      </c>
      <c r="G532" s="28" t="s">
        <v>586</v>
      </c>
      <c r="H532" s="28" t="s">
        <v>177</v>
      </c>
      <c r="I532" s="28" t="s">
        <v>76</v>
      </c>
      <c r="J532" s="30" t="s">
        <v>178</v>
      </c>
      <c r="K532" s="28">
        <v>15000000</v>
      </c>
      <c r="L532" s="28">
        <v>70700000</v>
      </c>
      <c r="M532" s="28">
        <v>0</v>
      </c>
      <c r="N532" s="28">
        <v>0</v>
      </c>
    </row>
    <row r="533" spans="1:14" x14ac:dyDescent="0.3">
      <c r="A533" s="28">
        <v>505</v>
      </c>
      <c r="B533" s="28" t="s">
        <v>1068</v>
      </c>
      <c r="C533" s="29">
        <v>29504</v>
      </c>
      <c r="D533" s="28">
        <v>109</v>
      </c>
      <c r="E533" s="28" t="s">
        <v>196</v>
      </c>
      <c r="F533" s="28" t="s">
        <v>1069</v>
      </c>
      <c r="G533" s="28" t="s">
        <v>288</v>
      </c>
      <c r="H533" s="28" t="s">
        <v>177</v>
      </c>
      <c r="I533" s="28" t="s">
        <v>76</v>
      </c>
      <c r="J533" s="30">
        <v>15</v>
      </c>
      <c r="K533" s="28">
        <v>15000000</v>
      </c>
      <c r="L533" s="28">
        <v>69847348</v>
      </c>
      <c r="M533" s="28">
        <v>3</v>
      </c>
      <c r="N533" s="28">
        <v>0</v>
      </c>
    </row>
    <row r="534" spans="1:14" x14ac:dyDescent="0.3">
      <c r="A534" s="28">
        <v>507</v>
      </c>
      <c r="B534" s="28" t="s">
        <v>1070</v>
      </c>
      <c r="C534" s="29">
        <v>29448</v>
      </c>
      <c r="D534" s="28">
        <v>100</v>
      </c>
      <c r="E534" s="28" t="s">
        <v>196</v>
      </c>
      <c r="F534" s="28" t="s">
        <v>1055</v>
      </c>
      <c r="G534" s="28" t="s">
        <v>992</v>
      </c>
      <c r="H534" s="28" t="s">
        <v>177</v>
      </c>
      <c r="I534" s="28" t="s">
        <v>76</v>
      </c>
      <c r="J534" s="30" t="s">
        <v>178</v>
      </c>
      <c r="K534" s="28">
        <v>17000000</v>
      </c>
      <c r="L534" s="28">
        <v>66100000</v>
      </c>
      <c r="M534" s="28">
        <v>0</v>
      </c>
      <c r="N534" s="28">
        <v>0</v>
      </c>
    </row>
    <row r="535" spans="1:14" x14ac:dyDescent="0.3">
      <c r="A535" s="28">
        <v>509</v>
      </c>
      <c r="B535" s="28" t="s">
        <v>1071</v>
      </c>
      <c r="C535" s="29">
        <v>29392</v>
      </c>
      <c r="D535" s="28">
        <v>132</v>
      </c>
      <c r="E535" s="28" t="s">
        <v>196</v>
      </c>
      <c r="F535" s="28" t="s">
        <v>972</v>
      </c>
      <c r="G535" s="28" t="s">
        <v>261</v>
      </c>
      <c r="H535" s="28" t="s">
        <v>177</v>
      </c>
      <c r="I535" s="28" t="s">
        <v>76</v>
      </c>
      <c r="J535" s="30">
        <v>15</v>
      </c>
      <c r="K535" s="28">
        <v>30000000</v>
      </c>
      <c r="L535" s="28">
        <v>115200000</v>
      </c>
      <c r="M535" s="28">
        <v>0</v>
      </c>
      <c r="N535" s="28">
        <v>0</v>
      </c>
    </row>
    <row r="536" spans="1:14" x14ac:dyDescent="0.3">
      <c r="A536" s="28">
        <v>510</v>
      </c>
      <c r="B536" s="28" t="s">
        <v>1072</v>
      </c>
      <c r="C536" s="29">
        <v>29208</v>
      </c>
      <c r="D536" s="28">
        <v>105</v>
      </c>
      <c r="E536" s="28" t="s">
        <v>348</v>
      </c>
      <c r="F536" s="28" t="s">
        <v>1073</v>
      </c>
      <c r="G536" s="28" t="s">
        <v>370</v>
      </c>
      <c r="H536" s="28" t="s">
        <v>177</v>
      </c>
      <c r="I536" s="28" t="s">
        <v>76</v>
      </c>
      <c r="J536" s="30" t="s">
        <v>178</v>
      </c>
      <c r="K536" s="28">
        <v>8000000</v>
      </c>
      <c r="L536" s="28">
        <v>106260000</v>
      </c>
      <c r="M536" s="28">
        <v>9</v>
      </c>
      <c r="N536" s="28">
        <v>5</v>
      </c>
    </row>
    <row r="537" spans="1:14" x14ac:dyDescent="0.3">
      <c r="A537" s="28">
        <v>511</v>
      </c>
      <c r="B537" s="28" t="s">
        <v>1074</v>
      </c>
      <c r="C537" s="29">
        <v>29063</v>
      </c>
      <c r="D537" s="28">
        <v>118</v>
      </c>
      <c r="E537" s="28" t="s">
        <v>226</v>
      </c>
      <c r="F537" s="28" t="s">
        <v>1075</v>
      </c>
      <c r="G537" s="28" t="s">
        <v>556</v>
      </c>
      <c r="H537" s="28" t="s">
        <v>177</v>
      </c>
      <c r="I537" s="28" t="s">
        <v>76</v>
      </c>
      <c r="J537" s="30">
        <v>15</v>
      </c>
      <c r="K537" s="28">
        <v>4700000</v>
      </c>
      <c r="L537" s="28">
        <v>86400000</v>
      </c>
      <c r="M537" s="28">
        <v>1</v>
      </c>
      <c r="N537" s="28">
        <v>0</v>
      </c>
    </row>
    <row r="538" spans="1:14" x14ac:dyDescent="0.3">
      <c r="A538" s="28">
        <v>512</v>
      </c>
      <c r="B538" s="28" t="s">
        <v>1076</v>
      </c>
      <c r="C538" s="29">
        <v>29021</v>
      </c>
      <c r="D538" s="28">
        <v>119</v>
      </c>
      <c r="E538" s="28" t="s">
        <v>348</v>
      </c>
      <c r="F538" s="28" t="s">
        <v>1011</v>
      </c>
      <c r="G538" s="28" t="s">
        <v>574</v>
      </c>
      <c r="H538" s="28" t="s">
        <v>177</v>
      </c>
      <c r="I538" s="28" t="s">
        <v>76</v>
      </c>
      <c r="J538" s="30" t="s">
        <v>178</v>
      </c>
      <c r="K538" s="28">
        <v>7000000</v>
      </c>
      <c r="L538" s="28">
        <v>200100000</v>
      </c>
      <c r="M538" s="28">
        <v>0</v>
      </c>
      <c r="N538" s="28">
        <v>0</v>
      </c>
    </row>
    <row r="539" spans="1:14" x14ac:dyDescent="0.3">
      <c r="A539" s="28">
        <v>513</v>
      </c>
      <c r="B539" s="28" t="s">
        <v>1077</v>
      </c>
      <c r="C539" s="29">
        <v>29082</v>
      </c>
      <c r="D539" s="28">
        <v>153</v>
      </c>
      <c r="E539" s="28" t="s">
        <v>203</v>
      </c>
      <c r="F539" s="28" t="s">
        <v>938</v>
      </c>
      <c r="G539" s="28" t="s">
        <v>1078</v>
      </c>
      <c r="H539" s="28" t="s">
        <v>177</v>
      </c>
      <c r="I539" s="28" t="s">
        <v>76</v>
      </c>
      <c r="J539" s="30">
        <v>18</v>
      </c>
      <c r="K539" s="28">
        <v>31500000</v>
      </c>
      <c r="L539" s="28">
        <v>150000000</v>
      </c>
      <c r="M539" s="28">
        <v>8</v>
      </c>
      <c r="N539" s="28">
        <v>2</v>
      </c>
    </row>
    <row r="540" spans="1:14" x14ac:dyDescent="0.3">
      <c r="A540" s="28">
        <v>514</v>
      </c>
      <c r="B540" s="28">
        <v>10</v>
      </c>
      <c r="C540" s="29">
        <v>29133</v>
      </c>
      <c r="D540" s="28">
        <v>122</v>
      </c>
      <c r="E540" s="28" t="s">
        <v>852</v>
      </c>
      <c r="F540" s="28" t="s">
        <v>1079</v>
      </c>
      <c r="G540" s="28" t="s">
        <v>948</v>
      </c>
      <c r="H540" s="28" t="s">
        <v>177</v>
      </c>
      <c r="I540" s="28" t="s">
        <v>76</v>
      </c>
      <c r="J540" s="30">
        <v>18</v>
      </c>
      <c r="K540" s="28">
        <v>7000000</v>
      </c>
      <c r="L540" s="28">
        <v>74800000</v>
      </c>
      <c r="M540" s="28">
        <v>2</v>
      </c>
      <c r="N540" s="28">
        <v>0</v>
      </c>
    </row>
    <row r="541" spans="1:14" x14ac:dyDescent="0.3">
      <c r="A541" s="28">
        <v>515</v>
      </c>
      <c r="B541" s="28" t="s">
        <v>1080</v>
      </c>
      <c r="C541" s="29">
        <v>29203</v>
      </c>
      <c r="D541" s="28">
        <v>94</v>
      </c>
      <c r="E541" s="28" t="s">
        <v>196</v>
      </c>
      <c r="F541" s="28" t="s">
        <v>1081</v>
      </c>
      <c r="G541" s="28" t="s">
        <v>261</v>
      </c>
      <c r="H541" s="28" t="s">
        <v>177</v>
      </c>
      <c r="I541" s="28" t="s">
        <v>76</v>
      </c>
      <c r="J541" s="30">
        <v>15</v>
      </c>
      <c r="K541" s="28">
        <v>4000000</v>
      </c>
      <c r="L541" s="28">
        <v>73700000</v>
      </c>
      <c r="M541" s="28">
        <v>0</v>
      </c>
      <c r="N541" s="28">
        <v>0</v>
      </c>
    </row>
    <row r="542" spans="1:14" x14ac:dyDescent="0.3">
      <c r="A542" s="28">
        <v>516</v>
      </c>
      <c r="B542" s="28" t="s">
        <v>1082</v>
      </c>
      <c r="C542" s="29">
        <v>29006</v>
      </c>
      <c r="D542" s="28">
        <v>97</v>
      </c>
      <c r="E542" s="28" t="s">
        <v>879</v>
      </c>
      <c r="F542" s="28" t="s">
        <v>1083</v>
      </c>
      <c r="G542" s="28" t="s">
        <v>1084</v>
      </c>
      <c r="H542" s="28" t="s">
        <v>177</v>
      </c>
      <c r="I542" s="28" t="s">
        <v>76</v>
      </c>
      <c r="J542" s="30" t="s">
        <v>221</v>
      </c>
      <c r="K542" s="28">
        <v>8000000</v>
      </c>
      <c r="L542" s="28">
        <v>76600000</v>
      </c>
      <c r="M542" s="28">
        <v>2</v>
      </c>
      <c r="N542" s="28">
        <v>0</v>
      </c>
    </row>
    <row r="543" spans="1:14" x14ac:dyDescent="0.3">
      <c r="A543" s="28">
        <v>517</v>
      </c>
      <c r="B543" s="28" t="s">
        <v>1085</v>
      </c>
      <c r="C543" s="29">
        <v>28657</v>
      </c>
      <c r="D543" s="28">
        <v>110</v>
      </c>
      <c r="E543" s="28" t="s">
        <v>792</v>
      </c>
      <c r="F543" s="28" t="s">
        <v>1086</v>
      </c>
      <c r="G543" s="28" t="s">
        <v>414</v>
      </c>
      <c r="H543" s="28" t="s">
        <v>177</v>
      </c>
      <c r="I543" s="28" t="s">
        <v>76</v>
      </c>
      <c r="J543" s="30" t="s">
        <v>178</v>
      </c>
      <c r="K543" s="28">
        <v>6000000</v>
      </c>
      <c r="L543" s="28">
        <v>395000000</v>
      </c>
      <c r="M543" s="28">
        <v>1</v>
      </c>
      <c r="N543" s="28">
        <v>0</v>
      </c>
    </row>
    <row r="544" spans="1:14" x14ac:dyDescent="0.3">
      <c r="A544" s="28">
        <v>518</v>
      </c>
      <c r="B544" s="28" t="s">
        <v>1087</v>
      </c>
      <c r="C544" s="29">
        <v>28699</v>
      </c>
      <c r="D544" s="28">
        <v>109</v>
      </c>
      <c r="E544" s="28" t="s">
        <v>196</v>
      </c>
      <c r="F544" s="28" t="s">
        <v>972</v>
      </c>
      <c r="G544" s="28" t="s">
        <v>261</v>
      </c>
      <c r="H544" s="28" t="s">
        <v>177</v>
      </c>
      <c r="I544" s="28" t="s">
        <v>76</v>
      </c>
      <c r="J544" s="30">
        <v>15</v>
      </c>
      <c r="K544" s="28">
        <v>3000000</v>
      </c>
      <c r="L544" s="28">
        <v>141600000</v>
      </c>
      <c r="M544" s="28">
        <v>0</v>
      </c>
      <c r="N544" s="28">
        <v>0</v>
      </c>
    </row>
    <row r="545" spans="1:14" x14ac:dyDescent="0.3">
      <c r="A545" s="28">
        <v>519</v>
      </c>
      <c r="B545" s="28" t="s">
        <v>1088</v>
      </c>
      <c r="C545" s="29">
        <v>28844</v>
      </c>
      <c r="D545" s="28">
        <v>114</v>
      </c>
      <c r="E545" s="28" t="s">
        <v>180</v>
      </c>
      <c r="F545" s="28" t="s">
        <v>1089</v>
      </c>
      <c r="G545" s="28" t="s">
        <v>586</v>
      </c>
      <c r="H545" s="28" t="s">
        <v>177</v>
      </c>
      <c r="I545" s="28" t="s">
        <v>76</v>
      </c>
      <c r="J545" s="30">
        <v>15</v>
      </c>
      <c r="K545" s="28">
        <v>5000000</v>
      </c>
      <c r="L545" s="28">
        <v>85000000</v>
      </c>
      <c r="M545" s="28">
        <v>0</v>
      </c>
      <c r="N545" s="28">
        <v>0</v>
      </c>
    </row>
    <row r="546" spans="1:14" x14ac:dyDescent="0.3">
      <c r="A546" s="28">
        <v>522</v>
      </c>
      <c r="B546" s="28" t="s">
        <v>1090</v>
      </c>
      <c r="C546" s="29">
        <v>28657</v>
      </c>
      <c r="D546" s="28">
        <v>116</v>
      </c>
      <c r="E546" s="28" t="s">
        <v>242</v>
      </c>
      <c r="F546" s="28" t="s">
        <v>1091</v>
      </c>
      <c r="G546" s="28" t="s">
        <v>261</v>
      </c>
      <c r="H546" s="28" t="s">
        <v>177</v>
      </c>
      <c r="I546" s="28" t="s">
        <v>76</v>
      </c>
      <c r="J546" s="30" t="s">
        <v>178</v>
      </c>
      <c r="K546" s="28">
        <v>20000000</v>
      </c>
      <c r="L546" s="28">
        <v>208900000</v>
      </c>
      <c r="M546" s="28">
        <v>0</v>
      </c>
      <c r="N546" s="28">
        <v>0</v>
      </c>
    </row>
    <row r="547" spans="1:14" x14ac:dyDescent="0.3">
      <c r="A547" s="28">
        <v>523</v>
      </c>
      <c r="B547" s="28" t="s">
        <v>1092</v>
      </c>
      <c r="C547" s="29">
        <v>28734</v>
      </c>
      <c r="D547" s="28">
        <v>127</v>
      </c>
      <c r="E547" s="28" t="s">
        <v>226</v>
      </c>
      <c r="F547" s="28" t="s">
        <v>1093</v>
      </c>
      <c r="G547" s="28" t="s">
        <v>1094</v>
      </c>
      <c r="H547" s="28" t="s">
        <v>177</v>
      </c>
      <c r="I547" s="28" t="s">
        <v>76</v>
      </c>
      <c r="J547" s="30">
        <v>18</v>
      </c>
      <c r="K547" s="28">
        <v>1500000</v>
      </c>
      <c r="L547" s="28">
        <v>55000000</v>
      </c>
      <c r="M547" s="28">
        <v>0</v>
      </c>
      <c r="N547" s="28">
        <v>0</v>
      </c>
    </row>
    <row r="548" spans="1:14" x14ac:dyDescent="0.3">
      <c r="A548" s="28">
        <v>524</v>
      </c>
      <c r="B548" s="28" t="s">
        <v>1095</v>
      </c>
      <c r="C548" s="29">
        <v>28690</v>
      </c>
      <c r="D548" s="28">
        <v>98</v>
      </c>
      <c r="E548" s="28" t="s">
        <v>196</v>
      </c>
      <c r="F548" s="28" t="s">
        <v>1079</v>
      </c>
      <c r="G548" s="28" t="s">
        <v>1096</v>
      </c>
      <c r="H548" s="28" t="s">
        <v>213</v>
      </c>
      <c r="I548" s="28" t="s">
        <v>76</v>
      </c>
      <c r="J548" s="30" t="s">
        <v>178</v>
      </c>
      <c r="K548" s="28">
        <v>12000000</v>
      </c>
      <c r="L548" s="28">
        <v>49500000</v>
      </c>
      <c r="M548" s="28">
        <v>0</v>
      </c>
      <c r="N548" s="28">
        <v>0</v>
      </c>
    </row>
    <row r="549" spans="1:14" x14ac:dyDescent="0.3">
      <c r="A549" s="28">
        <v>525</v>
      </c>
      <c r="B549" s="28" t="s">
        <v>1097</v>
      </c>
      <c r="C549" s="29">
        <v>28832</v>
      </c>
      <c r="D549" s="28">
        <v>183</v>
      </c>
      <c r="E549" s="28" t="s">
        <v>348</v>
      </c>
      <c r="F549" s="28" t="s">
        <v>1098</v>
      </c>
      <c r="G549" s="28" t="s">
        <v>1099</v>
      </c>
      <c r="H549" s="28" t="s">
        <v>177</v>
      </c>
      <c r="I549" s="28" t="s">
        <v>76</v>
      </c>
      <c r="J549" s="30">
        <v>18</v>
      </c>
      <c r="K549" s="28">
        <v>15000000</v>
      </c>
      <c r="L549" s="28">
        <v>49000000</v>
      </c>
      <c r="M549" s="28">
        <v>9</v>
      </c>
      <c r="N549" s="28">
        <v>5</v>
      </c>
    </row>
    <row r="550" spans="1:14" x14ac:dyDescent="0.3">
      <c r="A550" s="28">
        <v>526</v>
      </c>
      <c r="B550" s="28" t="s">
        <v>1100</v>
      </c>
      <c r="C550" s="29">
        <v>28272</v>
      </c>
      <c r="D550" s="28">
        <v>96</v>
      </c>
      <c r="E550" s="28" t="s">
        <v>196</v>
      </c>
      <c r="F550" s="28" t="s">
        <v>1055</v>
      </c>
      <c r="G550" s="28" t="s">
        <v>992</v>
      </c>
      <c r="H550" s="28" t="s">
        <v>177</v>
      </c>
      <c r="I550" s="28" t="s">
        <v>76</v>
      </c>
      <c r="J550" s="30" t="s">
        <v>178</v>
      </c>
      <c r="K550" s="28">
        <v>4300000</v>
      </c>
      <c r="L550" s="28">
        <v>300000000</v>
      </c>
      <c r="M550" s="28">
        <v>1</v>
      </c>
      <c r="N550" s="28">
        <v>0</v>
      </c>
    </row>
    <row r="551" spans="1:14" x14ac:dyDescent="0.3">
      <c r="A551" s="28">
        <v>527</v>
      </c>
      <c r="B551" s="28" t="s">
        <v>1101</v>
      </c>
      <c r="C551" s="29">
        <v>28445</v>
      </c>
      <c r="D551" s="28">
        <v>135</v>
      </c>
      <c r="E551" s="28" t="s">
        <v>207</v>
      </c>
      <c r="F551" s="28" t="s">
        <v>175</v>
      </c>
      <c r="G551" s="28" t="s">
        <v>1099</v>
      </c>
      <c r="H551" s="28" t="s">
        <v>177</v>
      </c>
      <c r="I551" s="28" t="s">
        <v>76</v>
      </c>
      <c r="J551" s="30" t="s">
        <v>178</v>
      </c>
      <c r="K551" s="28">
        <v>20000000</v>
      </c>
      <c r="L551" s="28">
        <v>303800000</v>
      </c>
      <c r="M551" s="28">
        <v>8</v>
      </c>
      <c r="N551" s="28">
        <v>1</v>
      </c>
    </row>
    <row r="552" spans="1:14" x14ac:dyDescent="0.3">
      <c r="A552" s="28">
        <v>529</v>
      </c>
      <c r="B552" s="28" t="s">
        <v>1102</v>
      </c>
      <c r="C552" s="29">
        <v>28473</v>
      </c>
      <c r="D552" s="28">
        <v>118</v>
      </c>
      <c r="E552" s="28" t="s">
        <v>348</v>
      </c>
      <c r="F552" s="28" t="s">
        <v>994</v>
      </c>
      <c r="G552" s="28" t="s">
        <v>414</v>
      </c>
      <c r="H552" s="28" t="s">
        <v>177</v>
      </c>
      <c r="I552" s="28" t="s">
        <v>76</v>
      </c>
      <c r="J552" s="30">
        <v>18</v>
      </c>
      <c r="K552" s="28">
        <v>3500000</v>
      </c>
      <c r="L552" s="28">
        <v>237100000</v>
      </c>
      <c r="M552" s="28">
        <v>1</v>
      </c>
      <c r="N552" s="28">
        <v>0</v>
      </c>
    </row>
    <row r="553" spans="1:14" x14ac:dyDescent="0.3">
      <c r="A553" s="28">
        <v>531</v>
      </c>
      <c r="B553" s="28" t="s">
        <v>1103</v>
      </c>
      <c r="C553" s="29">
        <v>28291</v>
      </c>
      <c r="D553" s="28">
        <v>176</v>
      </c>
      <c r="E553" s="28" t="s">
        <v>203</v>
      </c>
      <c r="F553" s="28" t="s">
        <v>559</v>
      </c>
      <c r="G553" s="28" t="s">
        <v>1104</v>
      </c>
      <c r="H553" s="28" t="s">
        <v>213</v>
      </c>
      <c r="I553" s="28" t="s">
        <v>76</v>
      </c>
      <c r="J553" s="30">
        <v>15</v>
      </c>
      <c r="K553" s="28">
        <v>25000000</v>
      </c>
      <c r="L553" s="28">
        <v>50750000</v>
      </c>
      <c r="M553" s="28">
        <v>0</v>
      </c>
      <c r="N553" s="28">
        <v>0</v>
      </c>
    </row>
    <row r="554" spans="1:14" x14ac:dyDescent="0.3">
      <c r="A554" s="28">
        <v>532</v>
      </c>
      <c r="B554" s="28" t="s">
        <v>1105</v>
      </c>
      <c r="C554" s="29">
        <v>28293</v>
      </c>
      <c r="D554" s="28">
        <v>124</v>
      </c>
      <c r="E554" s="28" t="s">
        <v>174</v>
      </c>
      <c r="F554" s="28" t="s">
        <v>1106</v>
      </c>
      <c r="G554" s="28" t="s">
        <v>1099</v>
      </c>
      <c r="H554" s="28" t="s">
        <v>177</v>
      </c>
      <c r="I554" s="28" t="s">
        <v>76</v>
      </c>
      <c r="J554" s="30">
        <v>15</v>
      </c>
      <c r="K554" s="28">
        <v>9000000</v>
      </c>
      <c r="L554" s="28">
        <v>47300000</v>
      </c>
      <c r="M554" s="28">
        <v>1</v>
      </c>
      <c r="N554" s="28">
        <v>0</v>
      </c>
    </row>
    <row r="555" spans="1:14" x14ac:dyDescent="0.3">
      <c r="A555" s="28">
        <v>533</v>
      </c>
      <c r="B555" s="28" t="s">
        <v>1107</v>
      </c>
      <c r="C555" s="29">
        <v>28235</v>
      </c>
      <c r="D555" s="28">
        <v>93</v>
      </c>
      <c r="E555" s="28" t="s">
        <v>852</v>
      </c>
      <c r="F555" s="28" t="s">
        <v>1108</v>
      </c>
      <c r="G555" s="28" t="s">
        <v>574</v>
      </c>
      <c r="H555" s="28" t="s">
        <v>177</v>
      </c>
      <c r="I555" s="28" t="s">
        <v>76</v>
      </c>
      <c r="J555" s="30">
        <v>15</v>
      </c>
      <c r="K555" s="28">
        <v>4000000</v>
      </c>
      <c r="L555" s="28">
        <v>38300000</v>
      </c>
      <c r="M555" s="28">
        <v>5</v>
      </c>
      <c r="N555" s="28">
        <v>4</v>
      </c>
    </row>
    <row r="556" spans="1:14" x14ac:dyDescent="0.3">
      <c r="A556" s="28">
        <v>534</v>
      </c>
      <c r="B556" s="28" t="s">
        <v>1109</v>
      </c>
      <c r="C556" s="29">
        <v>28085</v>
      </c>
      <c r="D556" s="28">
        <v>119</v>
      </c>
      <c r="E556" s="28" t="s">
        <v>348</v>
      </c>
      <c r="F556" s="28" t="s">
        <v>1003</v>
      </c>
      <c r="G556" s="28" t="s">
        <v>574</v>
      </c>
      <c r="H556" s="28" t="s">
        <v>177</v>
      </c>
      <c r="I556" s="28" t="s">
        <v>76</v>
      </c>
      <c r="J556" s="30" t="s">
        <v>178</v>
      </c>
      <c r="K556" s="28">
        <v>1100000</v>
      </c>
      <c r="L556" s="28">
        <v>225000000</v>
      </c>
      <c r="M556" s="28">
        <v>10</v>
      </c>
      <c r="N556" s="28">
        <v>3</v>
      </c>
    </row>
    <row r="557" spans="1:14" x14ac:dyDescent="0.3">
      <c r="A557" s="28">
        <v>537</v>
      </c>
      <c r="B557" s="28" t="s">
        <v>1110</v>
      </c>
      <c r="C557" s="29">
        <v>27859</v>
      </c>
      <c r="D557" s="28">
        <v>138</v>
      </c>
      <c r="E557" s="28" t="s">
        <v>242</v>
      </c>
      <c r="F557" s="28" t="s">
        <v>923</v>
      </c>
      <c r="G557" s="28" t="s">
        <v>288</v>
      </c>
      <c r="H557" s="28" t="s">
        <v>177</v>
      </c>
      <c r="I557" s="28" t="s">
        <v>76</v>
      </c>
      <c r="J557" s="30">
        <v>15</v>
      </c>
      <c r="K557" s="28">
        <v>8500000</v>
      </c>
      <c r="L557" s="28">
        <v>70600000</v>
      </c>
      <c r="M557" s="28">
        <v>8</v>
      </c>
      <c r="N557" s="28">
        <v>4</v>
      </c>
    </row>
    <row r="558" spans="1:14" x14ac:dyDescent="0.3">
      <c r="A558" s="28">
        <v>538</v>
      </c>
      <c r="B558" s="28" t="s">
        <v>1111</v>
      </c>
      <c r="C558" s="29">
        <v>27917</v>
      </c>
      <c r="D558" s="28">
        <v>111</v>
      </c>
      <c r="E558" s="28" t="s">
        <v>226</v>
      </c>
      <c r="F558" s="28" t="s">
        <v>246</v>
      </c>
      <c r="G558" s="28" t="s">
        <v>194</v>
      </c>
      <c r="H558" s="28" t="s">
        <v>177</v>
      </c>
      <c r="I558" s="28" t="s">
        <v>76</v>
      </c>
      <c r="J558" s="30">
        <v>18</v>
      </c>
      <c r="K558" s="28">
        <v>2800000</v>
      </c>
      <c r="L558" s="28">
        <v>60900000</v>
      </c>
      <c r="M558" s="28">
        <v>2</v>
      </c>
      <c r="N558" s="28">
        <v>1</v>
      </c>
    </row>
    <row r="559" spans="1:14" x14ac:dyDescent="0.3">
      <c r="A559" s="28">
        <v>540</v>
      </c>
      <c r="B559" s="28" t="s">
        <v>1112</v>
      </c>
      <c r="C559" s="29">
        <v>28102</v>
      </c>
      <c r="D559" s="28">
        <v>114</v>
      </c>
      <c r="E559" s="28" t="s">
        <v>196</v>
      </c>
      <c r="F559" s="28" t="s">
        <v>1113</v>
      </c>
      <c r="G559" s="28" t="s">
        <v>194</v>
      </c>
      <c r="H559" s="28" t="s">
        <v>177</v>
      </c>
      <c r="I559" s="28" t="s">
        <v>76</v>
      </c>
      <c r="J559" s="30" t="s">
        <v>178</v>
      </c>
      <c r="K559" s="28">
        <v>6500000</v>
      </c>
      <c r="L559" s="28">
        <v>51100000</v>
      </c>
      <c r="M559" s="28">
        <v>1</v>
      </c>
      <c r="N559" s="28">
        <v>0</v>
      </c>
    </row>
    <row r="560" spans="1:14" x14ac:dyDescent="0.3">
      <c r="A560" s="28">
        <v>541</v>
      </c>
      <c r="B560" s="28" t="s">
        <v>1114</v>
      </c>
      <c r="C560" s="29">
        <v>28116</v>
      </c>
      <c r="D560" s="28">
        <v>96</v>
      </c>
      <c r="E560" s="28" t="s">
        <v>180</v>
      </c>
      <c r="F560" s="28" t="s">
        <v>1089</v>
      </c>
      <c r="G560" s="28" t="s">
        <v>288</v>
      </c>
      <c r="H560" s="28" t="s">
        <v>177</v>
      </c>
      <c r="I560" s="28" t="s">
        <v>76</v>
      </c>
      <c r="J560" s="30">
        <v>18</v>
      </c>
      <c r="K560" s="28">
        <v>9000000</v>
      </c>
      <c r="L560" s="28">
        <v>46236000</v>
      </c>
      <c r="M560" s="28">
        <v>0</v>
      </c>
      <c r="N560" s="28">
        <v>0</v>
      </c>
    </row>
    <row r="561" spans="1:14" x14ac:dyDescent="0.3">
      <c r="A561" s="28">
        <v>542</v>
      </c>
      <c r="B561" s="28" t="s">
        <v>1115</v>
      </c>
      <c r="C561" s="29">
        <v>27929</v>
      </c>
      <c r="D561" s="28">
        <v>131</v>
      </c>
      <c r="E561" s="28" t="s">
        <v>203</v>
      </c>
      <c r="F561" s="28" t="s">
        <v>1116</v>
      </c>
      <c r="G561" s="28" t="s">
        <v>261</v>
      </c>
      <c r="H561" s="28" t="s">
        <v>177</v>
      </c>
      <c r="I561" s="28" t="s">
        <v>76</v>
      </c>
      <c r="J561" s="30" t="s">
        <v>178</v>
      </c>
      <c r="K561" s="28">
        <v>3000000</v>
      </c>
      <c r="L561" s="28">
        <v>43200000</v>
      </c>
      <c r="M561" s="28">
        <v>0</v>
      </c>
      <c r="N561" s="28">
        <v>0</v>
      </c>
    </row>
    <row r="562" spans="1:14" x14ac:dyDescent="0.3">
      <c r="A562" s="28">
        <v>543</v>
      </c>
      <c r="B562" s="28" t="s">
        <v>1117</v>
      </c>
      <c r="C562" s="29">
        <v>27565</v>
      </c>
      <c r="D562" s="28">
        <v>124</v>
      </c>
      <c r="E562" s="28" t="s">
        <v>242</v>
      </c>
      <c r="F562" s="28" t="s">
        <v>175</v>
      </c>
      <c r="G562" s="28" t="s">
        <v>261</v>
      </c>
      <c r="H562" s="28" t="s">
        <v>177</v>
      </c>
      <c r="I562" s="28" t="s">
        <v>76</v>
      </c>
      <c r="J562" s="30" t="s">
        <v>178</v>
      </c>
      <c r="K562" s="28">
        <v>9000000</v>
      </c>
      <c r="L562" s="28">
        <v>470700000</v>
      </c>
      <c r="M562" s="28">
        <v>4</v>
      </c>
      <c r="N562" s="28">
        <v>3</v>
      </c>
    </row>
    <row r="563" spans="1:14" x14ac:dyDescent="0.3">
      <c r="A563" s="28">
        <v>544</v>
      </c>
      <c r="B563" s="28" t="s">
        <v>1118</v>
      </c>
      <c r="C563" s="29">
        <v>27620</v>
      </c>
      <c r="D563" s="28">
        <v>100</v>
      </c>
      <c r="E563" s="28" t="s">
        <v>792</v>
      </c>
      <c r="F563" s="28" t="s">
        <v>1119</v>
      </c>
      <c r="G563" s="28" t="s">
        <v>194</v>
      </c>
      <c r="H563" s="28" t="s">
        <v>213</v>
      </c>
      <c r="I563" s="28" t="s">
        <v>76</v>
      </c>
      <c r="J563" s="30">
        <v>15</v>
      </c>
      <c r="K563" s="28">
        <v>1400000</v>
      </c>
      <c r="L563" s="28">
        <v>140200000</v>
      </c>
      <c r="M563" s="28">
        <v>0</v>
      </c>
      <c r="N563" s="28">
        <v>0</v>
      </c>
    </row>
    <row r="564" spans="1:14" x14ac:dyDescent="0.3">
      <c r="A564" s="28">
        <v>545</v>
      </c>
      <c r="B564" s="28" t="s">
        <v>1120</v>
      </c>
      <c r="C564" s="29">
        <v>27717</v>
      </c>
      <c r="D564" s="28">
        <v>133</v>
      </c>
      <c r="E564" s="28" t="s">
        <v>348</v>
      </c>
      <c r="F564" s="28" t="s">
        <v>1121</v>
      </c>
      <c r="G564" s="28" t="s">
        <v>574</v>
      </c>
      <c r="H564" s="28" t="s">
        <v>177</v>
      </c>
      <c r="I564" s="28" t="s">
        <v>76</v>
      </c>
      <c r="J564" s="30">
        <v>18</v>
      </c>
      <c r="K564" s="28">
        <v>3000000</v>
      </c>
      <c r="L564" s="28">
        <v>109000000</v>
      </c>
      <c r="M564" s="28">
        <v>9</v>
      </c>
      <c r="N564" s="28">
        <v>5</v>
      </c>
    </row>
    <row r="565" spans="1:14" x14ac:dyDescent="0.3">
      <c r="A565" s="28">
        <v>546</v>
      </c>
      <c r="B565" s="28" t="s">
        <v>1122</v>
      </c>
      <c r="C565" s="29">
        <v>27658</v>
      </c>
      <c r="D565" s="28">
        <v>125</v>
      </c>
      <c r="E565" s="28" t="s">
        <v>308</v>
      </c>
      <c r="F565" s="28" t="s">
        <v>1123</v>
      </c>
      <c r="G565" s="28" t="s">
        <v>288</v>
      </c>
      <c r="H565" s="28" t="s">
        <v>177</v>
      </c>
      <c r="I565" s="28" t="s">
        <v>76</v>
      </c>
      <c r="J565" s="30">
        <v>15</v>
      </c>
      <c r="K565" s="28">
        <v>1800000</v>
      </c>
      <c r="L565" s="28">
        <v>50000000</v>
      </c>
      <c r="M565" s="28">
        <v>6</v>
      </c>
      <c r="N565" s="28">
        <v>1</v>
      </c>
    </row>
    <row r="566" spans="1:14" x14ac:dyDescent="0.3">
      <c r="A566" s="28">
        <v>547</v>
      </c>
      <c r="B566" s="28" t="s">
        <v>1124</v>
      </c>
      <c r="C566" s="29">
        <v>27436</v>
      </c>
      <c r="D566" s="28">
        <v>110</v>
      </c>
      <c r="E566" s="28" t="s">
        <v>348</v>
      </c>
      <c r="F566" s="28" t="s">
        <v>1125</v>
      </c>
      <c r="G566" s="28" t="s">
        <v>370</v>
      </c>
      <c r="H566" s="28" t="s">
        <v>177</v>
      </c>
      <c r="I566" s="28" t="s">
        <v>76</v>
      </c>
      <c r="J566" s="30">
        <v>18</v>
      </c>
      <c r="K566" s="28">
        <v>4000000</v>
      </c>
      <c r="L566" s="28">
        <v>60000000</v>
      </c>
      <c r="M566" s="28">
        <v>4</v>
      </c>
      <c r="N566" s="28">
        <v>1</v>
      </c>
    </row>
    <row r="567" spans="1:14" x14ac:dyDescent="0.3">
      <c r="A567" s="28">
        <v>548</v>
      </c>
      <c r="B567" s="28" t="s">
        <v>1126</v>
      </c>
      <c r="C567" s="29">
        <v>27535</v>
      </c>
      <c r="D567" s="28">
        <v>114</v>
      </c>
      <c r="E567" s="28" t="s">
        <v>196</v>
      </c>
      <c r="F567" s="28" t="s">
        <v>1079</v>
      </c>
      <c r="G567" s="28" t="s">
        <v>574</v>
      </c>
      <c r="H567" s="28" t="s">
        <v>213</v>
      </c>
      <c r="I567" s="28" t="s">
        <v>76</v>
      </c>
      <c r="J567" s="30" t="s">
        <v>221</v>
      </c>
      <c r="K567" s="28">
        <v>5000000</v>
      </c>
      <c r="L567" s="28">
        <v>41800000</v>
      </c>
      <c r="M567" s="28">
        <v>0</v>
      </c>
      <c r="N567" s="28">
        <v>0</v>
      </c>
    </row>
    <row r="568" spans="1:14" x14ac:dyDescent="0.3">
      <c r="A568" s="28">
        <v>553</v>
      </c>
      <c r="B568" s="28" t="s">
        <v>1127</v>
      </c>
      <c r="C568" s="29">
        <v>27067</v>
      </c>
      <c r="D568" s="28">
        <v>92</v>
      </c>
      <c r="E568" s="28" t="s">
        <v>196</v>
      </c>
      <c r="F568" s="28" t="s">
        <v>1128</v>
      </c>
      <c r="G568" s="28" t="s">
        <v>288</v>
      </c>
      <c r="H568" s="28" t="s">
        <v>177</v>
      </c>
      <c r="I568" s="28" t="s">
        <v>76</v>
      </c>
      <c r="J568" s="30">
        <v>15</v>
      </c>
      <c r="K568" s="28">
        <v>2600000</v>
      </c>
      <c r="L568" s="28">
        <v>119600000</v>
      </c>
      <c r="M568" s="28">
        <v>3</v>
      </c>
      <c r="N568" s="28">
        <v>0</v>
      </c>
    </row>
    <row r="569" spans="1:14" x14ac:dyDescent="0.3">
      <c r="A569" s="28">
        <v>554</v>
      </c>
      <c r="B569" s="28" t="s">
        <v>1129</v>
      </c>
      <c r="C569" s="29">
        <v>27377</v>
      </c>
      <c r="D569" s="28">
        <v>165</v>
      </c>
      <c r="E569" s="28" t="s">
        <v>777</v>
      </c>
      <c r="F569" s="28" t="s">
        <v>555</v>
      </c>
      <c r="G569" s="28" t="s">
        <v>194</v>
      </c>
      <c r="H569" s="28" t="s">
        <v>177</v>
      </c>
      <c r="I569" s="28" t="s">
        <v>76</v>
      </c>
      <c r="J569" s="30">
        <v>15</v>
      </c>
      <c r="K569" s="28">
        <v>14300000</v>
      </c>
      <c r="L569" s="28">
        <v>139700000</v>
      </c>
      <c r="M569" s="28">
        <v>8</v>
      </c>
      <c r="N569" s="28">
        <v>3</v>
      </c>
    </row>
    <row r="570" spans="1:14" x14ac:dyDescent="0.3">
      <c r="A570" s="28">
        <v>556</v>
      </c>
      <c r="B570" s="28" t="s">
        <v>1130</v>
      </c>
      <c r="C570" s="29">
        <v>27378</v>
      </c>
      <c r="D570" s="28">
        <v>105</v>
      </c>
      <c r="E570" s="28" t="s">
        <v>196</v>
      </c>
      <c r="F570" s="28" t="s">
        <v>1128</v>
      </c>
      <c r="G570" s="28" t="s">
        <v>194</v>
      </c>
      <c r="H570" s="28" t="s">
        <v>177</v>
      </c>
      <c r="I570" s="28" t="s">
        <v>76</v>
      </c>
      <c r="J570" s="30">
        <v>15</v>
      </c>
      <c r="K570" s="28">
        <v>2780000</v>
      </c>
      <c r="L570" s="28">
        <v>86200000</v>
      </c>
      <c r="M570" s="28">
        <v>2</v>
      </c>
      <c r="N570" s="28">
        <v>0</v>
      </c>
    </row>
    <row r="571" spans="1:14" x14ac:dyDescent="0.3">
      <c r="A571" s="28">
        <v>557</v>
      </c>
      <c r="B571" s="28" t="s">
        <v>1131</v>
      </c>
      <c r="C571" s="29">
        <v>27348</v>
      </c>
      <c r="D571" s="28">
        <v>121</v>
      </c>
      <c r="E571" s="28" t="s">
        <v>777</v>
      </c>
      <c r="F571" s="28" t="s">
        <v>1132</v>
      </c>
      <c r="G571" s="28" t="s">
        <v>261</v>
      </c>
      <c r="H571" s="28" t="s">
        <v>177</v>
      </c>
      <c r="I571" s="28" t="s">
        <v>76</v>
      </c>
      <c r="J571" s="30" t="s">
        <v>178</v>
      </c>
      <c r="K571" s="28">
        <v>7000000</v>
      </c>
      <c r="L571" s="28">
        <v>79666653</v>
      </c>
      <c r="M571" s="28">
        <v>4</v>
      </c>
      <c r="N571" s="28">
        <v>1</v>
      </c>
    </row>
    <row r="572" spans="1:14" x14ac:dyDescent="0.3">
      <c r="A572" s="28">
        <v>558</v>
      </c>
      <c r="B572" s="28" t="s">
        <v>1133</v>
      </c>
      <c r="C572" s="29">
        <v>27375</v>
      </c>
      <c r="D572" s="28">
        <v>202</v>
      </c>
      <c r="E572" s="28" t="s">
        <v>308</v>
      </c>
      <c r="F572" s="28" t="s">
        <v>938</v>
      </c>
      <c r="G572" s="28" t="s">
        <v>414</v>
      </c>
      <c r="H572" s="28" t="s">
        <v>177</v>
      </c>
      <c r="I572" s="28" t="s">
        <v>76</v>
      </c>
      <c r="J572" s="30">
        <v>18</v>
      </c>
      <c r="K572" s="28">
        <v>13000000</v>
      </c>
      <c r="L572" s="28">
        <v>57300000</v>
      </c>
      <c r="M572" s="28">
        <v>11</v>
      </c>
      <c r="N572" s="28">
        <v>6</v>
      </c>
    </row>
    <row r="573" spans="1:14" x14ac:dyDescent="0.3">
      <c r="A573" s="28">
        <v>559</v>
      </c>
      <c r="B573" s="28" t="s">
        <v>1134</v>
      </c>
      <c r="C573" s="29">
        <v>27320</v>
      </c>
      <c r="D573" s="28">
        <v>106</v>
      </c>
      <c r="E573" s="28" t="s">
        <v>777</v>
      </c>
      <c r="F573" s="28" t="s">
        <v>1116</v>
      </c>
      <c r="G573" s="28" t="s">
        <v>261</v>
      </c>
      <c r="H573" s="28" t="s">
        <v>177</v>
      </c>
      <c r="I573" s="28" t="s">
        <v>76</v>
      </c>
      <c r="J573" s="30" t="s">
        <v>178</v>
      </c>
      <c r="K573" s="28">
        <v>3000000</v>
      </c>
      <c r="L573" s="28">
        <v>47285152</v>
      </c>
      <c r="M573" s="28">
        <v>0</v>
      </c>
      <c r="N573" s="28">
        <v>0</v>
      </c>
    </row>
    <row r="574" spans="1:14" x14ac:dyDescent="0.3">
      <c r="A574" s="28">
        <v>561</v>
      </c>
      <c r="B574" s="28" t="s">
        <v>1135</v>
      </c>
      <c r="C574" s="29">
        <v>27262</v>
      </c>
      <c r="D574" s="28">
        <v>121</v>
      </c>
      <c r="E574" s="28" t="s">
        <v>196</v>
      </c>
      <c r="F574" s="28" t="s">
        <v>1136</v>
      </c>
      <c r="G574" s="28" t="s">
        <v>414</v>
      </c>
      <c r="H574" s="28" t="s">
        <v>177</v>
      </c>
      <c r="I574" s="28" t="s">
        <v>76</v>
      </c>
      <c r="J574" s="30">
        <v>15</v>
      </c>
      <c r="K574" s="28">
        <v>2900000</v>
      </c>
      <c r="L574" s="28">
        <v>43008075</v>
      </c>
      <c r="M574" s="28">
        <v>1</v>
      </c>
      <c r="N574" s="28">
        <v>0</v>
      </c>
    </row>
    <row r="575" spans="1:14" x14ac:dyDescent="0.3">
      <c r="A575" s="28">
        <v>563</v>
      </c>
      <c r="B575" s="28" t="s">
        <v>1137</v>
      </c>
      <c r="C575" s="29">
        <v>27024</v>
      </c>
      <c r="D575" s="28">
        <v>129</v>
      </c>
      <c r="E575" s="28" t="s">
        <v>308</v>
      </c>
      <c r="F575" s="28" t="s">
        <v>1138</v>
      </c>
      <c r="G575" s="28" t="s">
        <v>261</v>
      </c>
      <c r="H575" s="28" t="s">
        <v>177</v>
      </c>
      <c r="I575" s="28" t="s">
        <v>76</v>
      </c>
      <c r="J575" s="30" t="s">
        <v>178</v>
      </c>
      <c r="K575" s="28">
        <v>5500000</v>
      </c>
      <c r="L575" s="28">
        <v>159600000</v>
      </c>
      <c r="M575" s="28">
        <v>10</v>
      </c>
      <c r="N575" s="28">
        <v>7</v>
      </c>
    </row>
    <row r="576" spans="1:14" x14ac:dyDescent="0.3">
      <c r="A576" s="28">
        <v>564</v>
      </c>
      <c r="B576" s="28" t="s">
        <v>1139</v>
      </c>
      <c r="C576" s="29">
        <v>27024</v>
      </c>
      <c r="D576" s="28">
        <v>121</v>
      </c>
      <c r="E576" s="28" t="s">
        <v>226</v>
      </c>
      <c r="F576" s="28" t="s">
        <v>1140</v>
      </c>
      <c r="G576" s="28" t="s">
        <v>288</v>
      </c>
      <c r="H576" s="28" t="s">
        <v>177</v>
      </c>
      <c r="I576" s="28" t="s">
        <v>76</v>
      </c>
      <c r="J576" s="30">
        <v>18</v>
      </c>
      <c r="K576" s="28">
        <v>12000000</v>
      </c>
      <c r="L576" s="28">
        <v>441300000</v>
      </c>
      <c r="M576" s="28">
        <v>10</v>
      </c>
      <c r="N576" s="28">
        <v>2</v>
      </c>
    </row>
    <row r="577" spans="1:14" x14ac:dyDescent="0.3">
      <c r="A577" s="28">
        <v>565</v>
      </c>
      <c r="B577" s="28" t="s">
        <v>1141</v>
      </c>
      <c r="C577" s="29">
        <v>26878</v>
      </c>
      <c r="D577" s="28">
        <v>112</v>
      </c>
      <c r="E577" s="28" t="s">
        <v>348</v>
      </c>
      <c r="F577" s="28" t="s">
        <v>297</v>
      </c>
      <c r="G577" s="28" t="s">
        <v>298</v>
      </c>
      <c r="H577" s="28" t="s">
        <v>177</v>
      </c>
      <c r="I577" s="28" t="s">
        <v>76</v>
      </c>
      <c r="J577" s="30" t="s">
        <v>178</v>
      </c>
      <c r="K577" s="28">
        <v>777000</v>
      </c>
      <c r="L577" s="28">
        <v>140000000</v>
      </c>
      <c r="M577" s="28">
        <v>5</v>
      </c>
      <c r="N577" s="28">
        <v>0</v>
      </c>
    </row>
    <row r="578" spans="1:14" x14ac:dyDescent="0.3">
      <c r="A578" s="28">
        <v>566</v>
      </c>
      <c r="B578" s="28" t="s">
        <v>1142</v>
      </c>
      <c r="C578" s="29">
        <v>27014</v>
      </c>
      <c r="D578" s="28">
        <v>150</v>
      </c>
      <c r="E578" s="28" t="s">
        <v>308</v>
      </c>
      <c r="F578" s="28" t="s">
        <v>1143</v>
      </c>
      <c r="G578" s="28" t="s">
        <v>370</v>
      </c>
      <c r="H578" s="28" t="s">
        <v>177</v>
      </c>
      <c r="I578" s="28" t="s">
        <v>76</v>
      </c>
      <c r="J578" s="30">
        <v>15</v>
      </c>
      <c r="K578" s="28">
        <v>13500000</v>
      </c>
      <c r="L578" s="28">
        <v>53267000</v>
      </c>
      <c r="M578" s="28">
        <v>1</v>
      </c>
      <c r="N578" s="28">
        <v>0</v>
      </c>
    </row>
    <row r="579" spans="1:14" x14ac:dyDescent="0.3">
      <c r="A579" s="28">
        <v>568</v>
      </c>
      <c r="B579" s="28" t="s">
        <v>1144</v>
      </c>
      <c r="C579" s="29">
        <v>27023</v>
      </c>
      <c r="D579" s="28">
        <v>124</v>
      </c>
      <c r="E579" s="28" t="s">
        <v>180</v>
      </c>
      <c r="F579" s="28" t="s">
        <v>1145</v>
      </c>
      <c r="G579" s="28" t="s">
        <v>586</v>
      </c>
      <c r="H579" s="28" t="s">
        <v>177</v>
      </c>
      <c r="I579" s="28" t="s">
        <v>76</v>
      </c>
      <c r="J579" s="30">
        <v>18</v>
      </c>
      <c r="K579" s="28"/>
      <c r="L579" s="28">
        <v>44680473</v>
      </c>
      <c r="M579" s="28">
        <v>0</v>
      </c>
      <c r="N579" s="28">
        <v>0</v>
      </c>
    </row>
    <row r="580" spans="1:14" x14ac:dyDescent="0.3">
      <c r="A580" s="28">
        <v>570</v>
      </c>
      <c r="B580" s="28" t="s">
        <v>1146</v>
      </c>
      <c r="C580" s="29">
        <v>26976</v>
      </c>
      <c r="D580" s="28">
        <v>83</v>
      </c>
      <c r="E580" s="28" t="s">
        <v>218</v>
      </c>
      <c r="F580" s="28" t="s">
        <v>1147</v>
      </c>
      <c r="G580" s="28" t="s">
        <v>224</v>
      </c>
      <c r="H580" s="28" t="s">
        <v>177</v>
      </c>
      <c r="I580" s="28" t="s">
        <v>76</v>
      </c>
      <c r="J580" s="30" t="s">
        <v>221</v>
      </c>
      <c r="K580" s="28">
        <v>5000000</v>
      </c>
      <c r="L580" s="28">
        <v>32000000</v>
      </c>
      <c r="M580" s="28">
        <v>1</v>
      </c>
      <c r="N580" s="28">
        <v>0</v>
      </c>
    </row>
    <row r="581" spans="1:14" x14ac:dyDescent="0.3">
      <c r="A581" s="28">
        <v>572</v>
      </c>
      <c r="B581" s="28" t="s">
        <v>1148</v>
      </c>
      <c r="C581" s="29">
        <v>26382</v>
      </c>
      <c r="D581" s="28">
        <v>177</v>
      </c>
      <c r="E581" s="28" t="s">
        <v>308</v>
      </c>
      <c r="F581" s="28" t="s">
        <v>938</v>
      </c>
      <c r="G581" s="28" t="s">
        <v>414</v>
      </c>
      <c r="H581" s="28" t="s">
        <v>177</v>
      </c>
      <c r="I581" s="28" t="s">
        <v>76</v>
      </c>
      <c r="J581" s="30">
        <v>18</v>
      </c>
      <c r="K581" s="28">
        <v>7000000</v>
      </c>
      <c r="L581" s="28">
        <v>245100000</v>
      </c>
      <c r="M581" s="28">
        <v>11</v>
      </c>
      <c r="N581" s="28">
        <v>3</v>
      </c>
    </row>
    <row r="582" spans="1:14" x14ac:dyDescent="0.3">
      <c r="A582" s="28">
        <v>573</v>
      </c>
      <c r="B582" s="28" t="s">
        <v>1149</v>
      </c>
      <c r="C582" s="29">
        <v>26645</v>
      </c>
      <c r="D582" s="28">
        <v>117</v>
      </c>
      <c r="E582" s="28" t="s">
        <v>777</v>
      </c>
      <c r="F582" s="28" t="s">
        <v>1150</v>
      </c>
      <c r="G582" s="28" t="s">
        <v>194</v>
      </c>
      <c r="H582" s="28" t="s">
        <v>177</v>
      </c>
      <c r="I582" s="28" t="s">
        <v>76</v>
      </c>
      <c r="J582" s="30" t="s">
        <v>178</v>
      </c>
      <c r="K582" s="28">
        <v>4700000</v>
      </c>
      <c r="L582" s="28">
        <v>127300000</v>
      </c>
      <c r="M582" s="28">
        <v>8</v>
      </c>
      <c r="N582" s="28">
        <v>1</v>
      </c>
    </row>
    <row r="583" spans="1:14" x14ac:dyDescent="0.3">
      <c r="A583" s="28">
        <v>576</v>
      </c>
      <c r="B583" s="28" t="s">
        <v>1151</v>
      </c>
      <c r="C583" s="29">
        <v>26510</v>
      </c>
      <c r="D583" s="28">
        <v>110</v>
      </c>
      <c r="E583" s="28" t="s">
        <v>242</v>
      </c>
      <c r="F583" s="28" t="s">
        <v>1152</v>
      </c>
      <c r="G583" s="28" t="s">
        <v>288</v>
      </c>
      <c r="H583" s="28" t="s">
        <v>177</v>
      </c>
      <c r="I583" s="28" t="s">
        <v>76</v>
      </c>
      <c r="J583" s="30">
        <v>18</v>
      </c>
      <c r="K583" s="28">
        <v>2000000</v>
      </c>
      <c r="L583" s="28">
        <v>4610000</v>
      </c>
      <c r="M583" s="28">
        <v>3</v>
      </c>
      <c r="N583" s="28">
        <v>0</v>
      </c>
    </row>
    <row r="584" spans="1:14" x14ac:dyDescent="0.3">
      <c r="A584" s="28">
        <v>578</v>
      </c>
      <c r="B584" s="28" t="s">
        <v>1153</v>
      </c>
      <c r="C584" s="29">
        <v>26342</v>
      </c>
      <c r="D584" s="28">
        <v>124</v>
      </c>
      <c r="E584" s="28" t="s">
        <v>792</v>
      </c>
      <c r="F584" s="28" t="s">
        <v>1154</v>
      </c>
      <c r="G584" s="28" t="s">
        <v>1155</v>
      </c>
      <c r="H584" s="28" t="s">
        <v>177</v>
      </c>
      <c r="I584" s="28" t="s">
        <v>76</v>
      </c>
      <c r="J584" s="30">
        <v>15</v>
      </c>
      <c r="K584" s="28">
        <v>2285000</v>
      </c>
      <c r="L584" s="28">
        <v>42765000</v>
      </c>
      <c r="M584" s="28">
        <v>10</v>
      </c>
      <c r="N584" s="28">
        <v>8</v>
      </c>
    </row>
    <row r="585" spans="1:14" x14ac:dyDescent="0.3">
      <c r="A585" s="28">
        <v>582</v>
      </c>
      <c r="B585" s="28" t="s">
        <v>1156</v>
      </c>
      <c r="C585" s="29">
        <v>26240</v>
      </c>
      <c r="D585" s="28">
        <v>179</v>
      </c>
      <c r="E585" s="28" t="s">
        <v>792</v>
      </c>
      <c r="F585" s="28" t="s">
        <v>988</v>
      </c>
      <c r="G585" s="28" t="s">
        <v>1157</v>
      </c>
      <c r="H585" s="28" t="s">
        <v>177</v>
      </c>
      <c r="I585" s="28" t="s">
        <v>76</v>
      </c>
      <c r="J585" s="30" t="s">
        <v>221</v>
      </c>
      <c r="K585" s="28">
        <v>9000000</v>
      </c>
      <c r="L585" s="28">
        <v>83300000</v>
      </c>
      <c r="M585" s="28">
        <v>8</v>
      </c>
      <c r="N585" s="28">
        <v>3</v>
      </c>
    </row>
    <row r="586" spans="1:14" x14ac:dyDescent="0.3">
      <c r="A586" s="28">
        <v>583</v>
      </c>
      <c r="B586" s="28" t="s">
        <v>1158</v>
      </c>
      <c r="C586" s="29">
        <v>26215</v>
      </c>
      <c r="D586" s="28">
        <v>104</v>
      </c>
      <c r="E586" s="28" t="s">
        <v>308</v>
      </c>
      <c r="F586" s="28" t="s">
        <v>1140</v>
      </c>
      <c r="G586" s="28" t="s">
        <v>194</v>
      </c>
      <c r="H586" s="28" t="s">
        <v>177</v>
      </c>
      <c r="I586" s="28" t="s">
        <v>76</v>
      </c>
      <c r="J586" s="30">
        <v>18</v>
      </c>
      <c r="K586" s="28">
        <v>1800000</v>
      </c>
      <c r="L586" s="28">
        <v>51700000</v>
      </c>
      <c r="M586" s="28">
        <v>8</v>
      </c>
      <c r="N586" s="28">
        <v>5</v>
      </c>
    </row>
    <row r="587" spans="1:14" x14ac:dyDescent="0.3">
      <c r="A587" s="28">
        <v>584</v>
      </c>
      <c r="B587" s="28" t="s">
        <v>1159</v>
      </c>
      <c r="C587" s="29">
        <v>26290</v>
      </c>
      <c r="D587" s="28">
        <v>102</v>
      </c>
      <c r="E587" s="28" t="s">
        <v>242</v>
      </c>
      <c r="F587" s="28" t="s">
        <v>1160</v>
      </c>
      <c r="G587" s="28" t="s">
        <v>586</v>
      </c>
      <c r="H587" s="28" t="s">
        <v>177</v>
      </c>
      <c r="I587" s="28" t="s">
        <v>76</v>
      </c>
      <c r="J587" s="30">
        <v>18</v>
      </c>
      <c r="K587" s="28">
        <v>4000000</v>
      </c>
      <c r="L587" s="28">
        <v>36000000</v>
      </c>
      <c r="M587" s="28">
        <v>0</v>
      </c>
      <c r="N587" s="28">
        <v>0</v>
      </c>
    </row>
    <row r="588" spans="1:14" x14ac:dyDescent="0.3">
      <c r="A588" s="28">
        <v>588</v>
      </c>
      <c r="B588" s="28" t="s">
        <v>1161</v>
      </c>
      <c r="C588" s="29">
        <v>26286</v>
      </c>
      <c r="D588" s="28">
        <v>136</v>
      </c>
      <c r="E588" s="28" t="s">
        <v>348</v>
      </c>
      <c r="F588" s="28" t="s">
        <v>1162</v>
      </c>
      <c r="G588" s="28" t="s">
        <v>1163</v>
      </c>
      <c r="H588" s="28" t="s">
        <v>213</v>
      </c>
      <c r="I588" s="28" t="s">
        <v>76</v>
      </c>
      <c r="J588" s="30">
        <v>18</v>
      </c>
      <c r="K588" s="28">
        <v>2200000</v>
      </c>
      <c r="L588" s="28">
        <v>26600000</v>
      </c>
      <c r="M588" s="28">
        <v>4</v>
      </c>
      <c r="N588" s="28">
        <v>0</v>
      </c>
    </row>
    <row r="589" spans="1:14" x14ac:dyDescent="0.3">
      <c r="A589" s="28">
        <v>589</v>
      </c>
      <c r="B589" s="28" t="s">
        <v>1164</v>
      </c>
      <c r="C589" s="29">
        <v>26213</v>
      </c>
      <c r="D589" s="28">
        <v>117</v>
      </c>
      <c r="E589" s="28" t="s">
        <v>174</v>
      </c>
      <c r="F589" s="28" t="s">
        <v>1165</v>
      </c>
      <c r="G589" s="28" t="s">
        <v>224</v>
      </c>
      <c r="H589" s="28" t="s">
        <v>213</v>
      </c>
      <c r="I589" s="28" t="s">
        <v>76</v>
      </c>
      <c r="J589" s="30" t="s">
        <v>221</v>
      </c>
      <c r="K589" s="28">
        <v>20000000</v>
      </c>
      <c r="L589" s="28">
        <v>18530000</v>
      </c>
      <c r="M589" s="28">
        <v>5</v>
      </c>
      <c r="N589" s="28">
        <v>1</v>
      </c>
    </row>
    <row r="590" spans="1:14" x14ac:dyDescent="0.3">
      <c r="A590" s="28">
        <v>590</v>
      </c>
      <c r="B590" s="28" t="s">
        <v>1166</v>
      </c>
      <c r="C590" s="29">
        <v>25918</v>
      </c>
      <c r="D590" s="28">
        <v>100</v>
      </c>
      <c r="E590" s="28" t="s">
        <v>192</v>
      </c>
      <c r="F590" s="28" t="s">
        <v>1113</v>
      </c>
      <c r="G590" s="28" t="s">
        <v>414</v>
      </c>
      <c r="H590" s="28" t="s">
        <v>177</v>
      </c>
      <c r="I590" s="28" t="s">
        <v>76</v>
      </c>
      <c r="J590" s="30" t="s">
        <v>178</v>
      </c>
      <c r="K590" s="28">
        <v>2200000</v>
      </c>
      <c r="L590" s="28">
        <v>136400000</v>
      </c>
      <c r="M590" s="28">
        <v>7</v>
      </c>
      <c r="N590" s="28">
        <v>1</v>
      </c>
    </row>
    <row r="591" spans="1:14" x14ac:dyDescent="0.3">
      <c r="A591" s="28">
        <v>591</v>
      </c>
      <c r="B591" s="28" t="s">
        <v>1167</v>
      </c>
      <c r="C591" s="29">
        <v>25632</v>
      </c>
      <c r="D591" s="28">
        <v>137</v>
      </c>
      <c r="E591" s="28" t="s">
        <v>777</v>
      </c>
      <c r="F591" s="28" t="s">
        <v>1168</v>
      </c>
      <c r="G591" s="28" t="s">
        <v>261</v>
      </c>
      <c r="H591" s="28" t="s">
        <v>177</v>
      </c>
      <c r="I591" s="28" t="s">
        <v>76</v>
      </c>
      <c r="J591" s="30" t="s">
        <v>178</v>
      </c>
      <c r="K591" s="28">
        <v>10200000</v>
      </c>
      <c r="L591" s="28">
        <v>100500000</v>
      </c>
      <c r="M591" s="28">
        <v>10</v>
      </c>
      <c r="N591" s="28">
        <v>1</v>
      </c>
    </row>
    <row r="592" spans="1:14" x14ac:dyDescent="0.3">
      <c r="A592" s="28">
        <v>592</v>
      </c>
      <c r="B592" s="28" t="s">
        <v>1169</v>
      </c>
      <c r="C592" s="29">
        <v>25593</v>
      </c>
      <c r="D592" s="28">
        <v>116</v>
      </c>
      <c r="E592" s="28" t="s">
        <v>196</v>
      </c>
      <c r="F592" s="28" t="s">
        <v>1170</v>
      </c>
      <c r="G592" s="28" t="s">
        <v>194</v>
      </c>
      <c r="H592" s="28" t="s">
        <v>177</v>
      </c>
      <c r="I592" s="28" t="s">
        <v>76</v>
      </c>
      <c r="J592" s="30">
        <v>15</v>
      </c>
      <c r="K592" s="28"/>
      <c r="L592" s="28"/>
      <c r="M592" s="28">
        <v>5</v>
      </c>
      <c r="N592" s="28">
        <v>1</v>
      </c>
    </row>
    <row r="593" spans="1:14" x14ac:dyDescent="0.3">
      <c r="A593" s="28">
        <v>593</v>
      </c>
      <c r="B593" s="28" t="s">
        <v>1171</v>
      </c>
      <c r="C593" s="29">
        <v>25660</v>
      </c>
      <c r="D593" s="28">
        <v>170</v>
      </c>
      <c r="E593" s="28" t="s">
        <v>324</v>
      </c>
      <c r="F593" s="28" t="s">
        <v>1143</v>
      </c>
      <c r="G593" s="28" t="s">
        <v>194</v>
      </c>
      <c r="H593" s="28" t="s">
        <v>177</v>
      </c>
      <c r="I593" s="28" t="s">
        <v>76</v>
      </c>
      <c r="J593" s="30" t="s">
        <v>178</v>
      </c>
      <c r="K593" s="28">
        <v>12600000</v>
      </c>
      <c r="L593" s="28">
        <v>61800000</v>
      </c>
      <c r="M593" s="28">
        <v>10</v>
      </c>
      <c r="N593" s="28">
        <v>7</v>
      </c>
    </row>
    <row r="594" spans="1:14" x14ac:dyDescent="0.3">
      <c r="A594" s="28">
        <v>598</v>
      </c>
      <c r="B594" s="28" t="s">
        <v>1172</v>
      </c>
      <c r="C594" s="29">
        <v>25834</v>
      </c>
      <c r="D594" s="28">
        <v>144</v>
      </c>
      <c r="E594" s="28" t="s">
        <v>203</v>
      </c>
      <c r="F594" s="28" t="s">
        <v>1173</v>
      </c>
      <c r="G594" s="28" t="s">
        <v>194</v>
      </c>
      <c r="H594" s="28" t="s">
        <v>674</v>
      </c>
      <c r="I594" s="28" t="s">
        <v>76</v>
      </c>
      <c r="J594" s="30" t="s">
        <v>221</v>
      </c>
      <c r="K594" s="28">
        <v>25500000</v>
      </c>
      <c r="L594" s="28">
        <v>29500000</v>
      </c>
      <c r="M594" s="28">
        <v>5</v>
      </c>
      <c r="N594" s="28">
        <v>1</v>
      </c>
    </row>
    <row r="595" spans="1:14" x14ac:dyDescent="0.3">
      <c r="A595" s="28">
        <v>600</v>
      </c>
      <c r="B595" s="28" t="s">
        <v>1174</v>
      </c>
      <c r="C595" s="29">
        <v>25500</v>
      </c>
      <c r="D595" s="28">
        <v>110</v>
      </c>
      <c r="E595" s="28" t="s">
        <v>517</v>
      </c>
      <c r="F595" s="28" t="s">
        <v>1138</v>
      </c>
      <c r="G595" s="28" t="s">
        <v>194</v>
      </c>
      <c r="H595" s="28" t="s">
        <v>177</v>
      </c>
      <c r="I595" s="28" t="s">
        <v>76</v>
      </c>
      <c r="J595" s="30" t="s">
        <v>178</v>
      </c>
      <c r="K595" s="28">
        <v>6000000</v>
      </c>
      <c r="L595" s="28">
        <v>102300000</v>
      </c>
      <c r="M595" s="28">
        <v>7</v>
      </c>
      <c r="N595" s="28">
        <v>4</v>
      </c>
    </row>
    <row r="596" spans="1:14" x14ac:dyDescent="0.3">
      <c r="A596" s="28">
        <v>601</v>
      </c>
      <c r="B596" s="28" t="s">
        <v>1175</v>
      </c>
      <c r="C596" s="29">
        <v>25348</v>
      </c>
      <c r="D596" s="28">
        <v>113</v>
      </c>
      <c r="E596" s="28" t="s">
        <v>348</v>
      </c>
      <c r="F596" s="28" t="s">
        <v>1176</v>
      </c>
      <c r="G596" s="28" t="s">
        <v>574</v>
      </c>
      <c r="H596" s="28" t="s">
        <v>177</v>
      </c>
      <c r="I596" s="28" t="s">
        <v>76</v>
      </c>
      <c r="J596" s="30">
        <v>18</v>
      </c>
      <c r="K596" s="28">
        <v>3200000</v>
      </c>
      <c r="L596" s="28">
        <v>44800000</v>
      </c>
      <c r="M596" s="28">
        <v>7</v>
      </c>
      <c r="N596" s="28">
        <v>3</v>
      </c>
    </row>
    <row r="597" spans="1:14" x14ac:dyDescent="0.3">
      <c r="A597" s="28">
        <v>602</v>
      </c>
      <c r="B597" s="28" t="s">
        <v>1177</v>
      </c>
      <c r="C597" s="29">
        <v>25398</v>
      </c>
      <c r="D597" s="28">
        <v>95</v>
      </c>
      <c r="E597" s="28" t="s">
        <v>348</v>
      </c>
      <c r="F597" s="28" t="s">
        <v>1178</v>
      </c>
      <c r="G597" s="28" t="s">
        <v>370</v>
      </c>
      <c r="H597" s="28" t="s">
        <v>177</v>
      </c>
      <c r="I597" s="28" t="s">
        <v>76</v>
      </c>
      <c r="J597" s="30">
        <v>18</v>
      </c>
      <c r="K597" s="28">
        <v>360000</v>
      </c>
      <c r="L597" s="28">
        <v>60000000</v>
      </c>
      <c r="M597" s="28">
        <v>2</v>
      </c>
      <c r="N597" s="28">
        <v>0</v>
      </c>
    </row>
    <row r="598" spans="1:14" x14ac:dyDescent="0.3">
      <c r="A598" s="28">
        <v>605</v>
      </c>
      <c r="B598" s="28" t="s">
        <v>1179</v>
      </c>
      <c r="C598" s="29">
        <v>25491</v>
      </c>
      <c r="D598" s="28">
        <v>154</v>
      </c>
      <c r="E598" s="28" t="s">
        <v>792</v>
      </c>
      <c r="F598" s="28" t="s">
        <v>1180</v>
      </c>
      <c r="G598" s="28" t="s">
        <v>586</v>
      </c>
      <c r="H598" s="28" t="s">
        <v>177</v>
      </c>
      <c r="I598" s="28" t="s">
        <v>76</v>
      </c>
      <c r="J598" s="30" t="s">
        <v>178</v>
      </c>
      <c r="K598" s="28">
        <v>20000000</v>
      </c>
      <c r="L598" s="28">
        <v>31678778</v>
      </c>
      <c r="M598" s="28">
        <v>1</v>
      </c>
      <c r="N598" s="28">
        <v>0</v>
      </c>
    </row>
    <row r="599" spans="1:14" x14ac:dyDescent="0.3">
      <c r="A599" s="28">
        <v>606</v>
      </c>
      <c r="B599" s="28" t="s">
        <v>1181</v>
      </c>
      <c r="C599" s="29">
        <v>25365</v>
      </c>
      <c r="D599" s="28">
        <v>128</v>
      </c>
      <c r="E599" s="28" t="s">
        <v>517</v>
      </c>
      <c r="F599" s="28" t="s">
        <v>1182</v>
      </c>
      <c r="G599" s="28" t="s">
        <v>414</v>
      </c>
      <c r="H599" s="28" t="s">
        <v>177</v>
      </c>
      <c r="I599" s="28" t="s">
        <v>76</v>
      </c>
      <c r="J599" s="30" t="s">
        <v>221</v>
      </c>
      <c r="K599" s="28"/>
      <c r="L599" s="28">
        <v>43700000</v>
      </c>
      <c r="M599" s="28">
        <v>2</v>
      </c>
      <c r="N599" s="28">
        <v>1</v>
      </c>
    </row>
    <row r="600" spans="1:14" x14ac:dyDescent="0.3">
      <c r="A600" s="28">
        <v>609</v>
      </c>
      <c r="B600" s="28" t="s">
        <v>1183</v>
      </c>
      <c r="C600" s="29">
        <v>24931</v>
      </c>
      <c r="D600" s="28">
        <v>142</v>
      </c>
      <c r="E600" s="28" t="s">
        <v>207</v>
      </c>
      <c r="F600" s="28" t="s">
        <v>1162</v>
      </c>
      <c r="G600" s="28" t="s">
        <v>1184</v>
      </c>
      <c r="H600" s="28" t="s">
        <v>213</v>
      </c>
      <c r="I600" s="28" t="s">
        <v>76</v>
      </c>
      <c r="J600" s="30" t="s">
        <v>221</v>
      </c>
      <c r="K600" s="28">
        <v>12000000</v>
      </c>
      <c r="L600" s="28">
        <v>190000000</v>
      </c>
      <c r="M600" s="28">
        <v>4</v>
      </c>
      <c r="N600" s="28">
        <v>1</v>
      </c>
    </row>
    <row r="601" spans="1:14" x14ac:dyDescent="0.3">
      <c r="A601" s="28">
        <v>611</v>
      </c>
      <c r="B601" s="28" t="s">
        <v>1185</v>
      </c>
      <c r="C601" s="29">
        <v>25196</v>
      </c>
      <c r="D601" s="28">
        <v>108</v>
      </c>
      <c r="E601" s="28" t="s">
        <v>196</v>
      </c>
      <c r="F601" s="28" t="s">
        <v>1165</v>
      </c>
      <c r="G601" s="28" t="s">
        <v>224</v>
      </c>
      <c r="H601" s="28" t="s">
        <v>177</v>
      </c>
      <c r="I601" s="28" t="s">
        <v>76</v>
      </c>
      <c r="J601" s="30" t="s">
        <v>221</v>
      </c>
      <c r="K601" s="28">
        <v>5000000</v>
      </c>
      <c r="L601" s="28">
        <v>51264000</v>
      </c>
      <c r="M601" s="28">
        <v>0</v>
      </c>
      <c r="N601" s="28">
        <v>0</v>
      </c>
    </row>
    <row r="602" spans="1:14" x14ac:dyDescent="0.3">
      <c r="A602" s="28">
        <v>612</v>
      </c>
      <c r="B602" s="28" t="s">
        <v>1186</v>
      </c>
      <c r="C602" s="29">
        <v>24960</v>
      </c>
      <c r="D602" s="28">
        <v>105</v>
      </c>
      <c r="E602" s="28" t="s">
        <v>196</v>
      </c>
      <c r="F602" s="28" t="s">
        <v>1187</v>
      </c>
      <c r="G602" s="28" t="s">
        <v>414</v>
      </c>
      <c r="H602" s="28" t="s">
        <v>177</v>
      </c>
      <c r="I602" s="28" t="s">
        <v>76</v>
      </c>
      <c r="J602" s="30" t="s">
        <v>178</v>
      </c>
      <c r="K602" s="28">
        <v>1200000</v>
      </c>
      <c r="L602" s="28">
        <v>44527234</v>
      </c>
      <c r="M602" s="28">
        <v>2</v>
      </c>
      <c r="N602" s="28">
        <v>0</v>
      </c>
    </row>
    <row r="603" spans="1:14" x14ac:dyDescent="0.3">
      <c r="A603" s="28">
        <v>613</v>
      </c>
      <c r="B603" s="28" t="s">
        <v>1188</v>
      </c>
      <c r="C603" s="29">
        <v>25128</v>
      </c>
      <c r="D603" s="28">
        <v>113</v>
      </c>
      <c r="E603" s="28" t="s">
        <v>308</v>
      </c>
      <c r="F603" s="28" t="s">
        <v>1106</v>
      </c>
      <c r="G603" s="28" t="s">
        <v>288</v>
      </c>
      <c r="H603" s="28" t="s">
        <v>177</v>
      </c>
      <c r="I603" s="28" t="s">
        <v>76</v>
      </c>
      <c r="J603" s="30">
        <v>15</v>
      </c>
      <c r="K603" s="28">
        <v>5500000</v>
      </c>
      <c r="L603" s="28">
        <v>42300000</v>
      </c>
      <c r="M603" s="28">
        <v>2</v>
      </c>
      <c r="N603" s="28">
        <v>1</v>
      </c>
    </row>
    <row r="604" spans="1:14" x14ac:dyDescent="0.3">
      <c r="A604" s="28">
        <v>614</v>
      </c>
      <c r="B604" s="28" t="s">
        <v>1189</v>
      </c>
      <c r="C604" s="29">
        <v>25119</v>
      </c>
      <c r="D604" s="28">
        <v>138</v>
      </c>
      <c r="E604" s="28" t="s">
        <v>192</v>
      </c>
      <c r="F604" s="28" t="s">
        <v>1190</v>
      </c>
      <c r="G604" s="28" t="s">
        <v>556</v>
      </c>
      <c r="H604" s="28" t="s">
        <v>213</v>
      </c>
      <c r="I604" s="28" t="s">
        <v>76</v>
      </c>
      <c r="J604" s="30" t="s">
        <v>178</v>
      </c>
      <c r="K604" s="28">
        <v>850000</v>
      </c>
      <c r="L604" s="28">
        <v>38900000</v>
      </c>
      <c r="M604" s="28">
        <v>4</v>
      </c>
      <c r="N604" s="28">
        <v>2</v>
      </c>
    </row>
    <row r="605" spans="1:14" x14ac:dyDescent="0.3">
      <c r="A605" s="28">
        <v>615</v>
      </c>
      <c r="B605" s="28" t="s">
        <v>1191</v>
      </c>
      <c r="C605" s="29">
        <v>25107</v>
      </c>
      <c r="D605" s="28">
        <v>153</v>
      </c>
      <c r="E605" s="28" t="s">
        <v>792</v>
      </c>
      <c r="F605" s="28" t="s">
        <v>1192</v>
      </c>
      <c r="G605" s="28" t="s">
        <v>370</v>
      </c>
      <c r="H605" s="28" t="s">
        <v>213</v>
      </c>
      <c r="I605" s="28" t="s">
        <v>76</v>
      </c>
      <c r="J605" s="30" t="s">
        <v>221</v>
      </c>
      <c r="K605" s="28">
        <v>10000000</v>
      </c>
      <c r="L605" s="28">
        <v>77400000</v>
      </c>
      <c r="M605" s="28">
        <v>11</v>
      </c>
      <c r="N605" s="28">
        <v>5</v>
      </c>
    </row>
    <row r="606" spans="1:14" x14ac:dyDescent="0.3">
      <c r="A606" s="28">
        <v>617</v>
      </c>
      <c r="B606" s="28" t="s">
        <v>1193</v>
      </c>
      <c r="C606" s="29">
        <v>24931</v>
      </c>
      <c r="D606" s="28">
        <v>112</v>
      </c>
      <c r="E606" s="28" t="s">
        <v>207</v>
      </c>
      <c r="F606" s="28" t="s">
        <v>1143</v>
      </c>
      <c r="G606" s="28" t="s">
        <v>194</v>
      </c>
      <c r="H606" s="28" t="s">
        <v>177</v>
      </c>
      <c r="I606" s="28" t="s">
        <v>76</v>
      </c>
      <c r="J606" s="30" t="s">
        <v>178</v>
      </c>
      <c r="K606" s="28">
        <v>5800000</v>
      </c>
      <c r="L606" s="28">
        <v>33400000</v>
      </c>
      <c r="M606" s="28">
        <v>2</v>
      </c>
      <c r="N606" s="28">
        <v>0</v>
      </c>
    </row>
    <row r="607" spans="1:14" x14ac:dyDescent="0.3">
      <c r="A607" s="28">
        <v>618</v>
      </c>
      <c r="B607" s="28" t="s">
        <v>1194</v>
      </c>
      <c r="C607" s="29">
        <v>24827</v>
      </c>
      <c r="D607" s="28">
        <v>105</v>
      </c>
      <c r="E607" s="28" t="s">
        <v>196</v>
      </c>
      <c r="F607" s="28" t="s">
        <v>1195</v>
      </c>
      <c r="G607" s="28" t="s">
        <v>574</v>
      </c>
      <c r="H607" s="28" t="s">
        <v>177</v>
      </c>
      <c r="I607" s="28" t="s">
        <v>76</v>
      </c>
      <c r="J607" s="30">
        <v>15</v>
      </c>
      <c r="K607" s="28">
        <v>3000000</v>
      </c>
      <c r="L607" s="28">
        <v>104900000</v>
      </c>
      <c r="M607" s="28">
        <v>7</v>
      </c>
      <c r="N607" s="28">
        <v>1</v>
      </c>
    </row>
    <row r="608" spans="1:14" x14ac:dyDescent="0.3">
      <c r="A608" s="28">
        <v>619</v>
      </c>
      <c r="B608" s="28" t="s">
        <v>1196</v>
      </c>
      <c r="C608" s="29">
        <v>24763</v>
      </c>
      <c r="D608" s="28">
        <v>78</v>
      </c>
      <c r="E608" s="28" t="s">
        <v>218</v>
      </c>
      <c r="F608" s="28" t="s">
        <v>1147</v>
      </c>
      <c r="G608" s="28" t="s">
        <v>224</v>
      </c>
      <c r="H608" s="28" t="s">
        <v>177</v>
      </c>
      <c r="I608" s="28" t="s">
        <v>76</v>
      </c>
      <c r="J608" s="30" t="s">
        <v>221</v>
      </c>
      <c r="K608" s="28">
        <v>4000000</v>
      </c>
      <c r="L608" s="28">
        <v>205800000</v>
      </c>
      <c r="M608" s="28">
        <v>1</v>
      </c>
      <c r="N608" s="28">
        <v>0</v>
      </c>
    </row>
    <row r="609" spans="1:14" x14ac:dyDescent="0.3">
      <c r="A609" s="28">
        <v>621</v>
      </c>
      <c r="B609" s="28" t="s">
        <v>1197</v>
      </c>
      <c r="C609" s="29">
        <v>24697</v>
      </c>
      <c r="D609" s="28">
        <v>111</v>
      </c>
      <c r="E609" s="28" t="s">
        <v>308</v>
      </c>
      <c r="F609" s="28" t="s">
        <v>1198</v>
      </c>
      <c r="G609" s="28" t="s">
        <v>288</v>
      </c>
      <c r="H609" s="28" t="s">
        <v>177</v>
      </c>
      <c r="I609" s="28" t="s">
        <v>76</v>
      </c>
      <c r="J609" s="30">
        <v>18</v>
      </c>
      <c r="K609" s="28">
        <v>2500000</v>
      </c>
      <c r="L609" s="28">
        <v>70000000</v>
      </c>
      <c r="M609" s="28">
        <v>10</v>
      </c>
      <c r="N609" s="28">
        <v>2</v>
      </c>
    </row>
    <row r="610" spans="1:14" x14ac:dyDescent="0.3">
      <c r="A610" s="28">
        <v>622</v>
      </c>
      <c r="B610" s="28" t="s">
        <v>1199</v>
      </c>
      <c r="C610" s="29">
        <v>24638</v>
      </c>
      <c r="D610" s="28">
        <v>150</v>
      </c>
      <c r="E610" s="28" t="s">
        <v>203</v>
      </c>
      <c r="F610" s="28" t="s">
        <v>1136</v>
      </c>
      <c r="G610" s="28" t="s">
        <v>989</v>
      </c>
      <c r="H610" s="28" t="s">
        <v>177</v>
      </c>
      <c r="I610" s="28" t="s">
        <v>76</v>
      </c>
      <c r="J610" s="30">
        <v>15</v>
      </c>
      <c r="K610" s="28">
        <v>5400000</v>
      </c>
      <c r="L610" s="28">
        <v>45300000</v>
      </c>
      <c r="M610" s="28">
        <v>4</v>
      </c>
      <c r="N610" s="28">
        <v>1</v>
      </c>
    </row>
    <row r="611" spans="1:14" x14ac:dyDescent="0.3">
      <c r="A611" s="28">
        <v>627</v>
      </c>
      <c r="B611" s="28" t="s">
        <v>1200</v>
      </c>
      <c r="C611" s="29">
        <v>25112</v>
      </c>
      <c r="D611" s="28">
        <v>96</v>
      </c>
      <c r="E611" s="28" t="s">
        <v>226</v>
      </c>
      <c r="F611" s="28" t="s">
        <v>1093</v>
      </c>
      <c r="G611" s="28" t="s">
        <v>1094</v>
      </c>
      <c r="H611" s="28" t="s">
        <v>177</v>
      </c>
      <c r="I611" s="28" t="s">
        <v>76</v>
      </c>
      <c r="J611" s="30">
        <v>15</v>
      </c>
      <c r="K611" s="28">
        <v>114000</v>
      </c>
      <c r="L611" s="28">
        <v>30000000</v>
      </c>
      <c r="M611" s="28">
        <v>0</v>
      </c>
      <c r="N611" s="28">
        <v>0</v>
      </c>
    </row>
    <row r="612" spans="1:14" x14ac:dyDescent="0.3">
      <c r="A612" s="28">
        <v>633</v>
      </c>
      <c r="B612" s="28" t="s">
        <v>1201</v>
      </c>
      <c r="C612" s="29">
        <v>24456</v>
      </c>
      <c r="D612" s="28">
        <v>177</v>
      </c>
      <c r="E612" s="28" t="s">
        <v>517</v>
      </c>
      <c r="F612" s="28" t="s">
        <v>1202</v>
      </c>
      <c r="G612" s="28" t="s">
        <v>1203</v>
      </c>
      <c r="H612" s="28" t="s">
        <v>1204</v>
      </c>
      <c r="I612" s="28" t="s">
        <v>1205</v>
      </c>
      <c r="J612" s="30">
        <v>18</v>
      </c>
      <c r="K612" s="28">
        <v>1200000</v>
      </c>
      <c r="L612" s="28">
        <v>25100000</v>
      </c>
      <c r="M612" s="28">
        <v>0</v>
      </c>
      <c r="N612" s="28">
        <v>0</v>
      </c>
    </row>
    <row r="613" spans="1:14" x14ac:dyDescent="0.3">
      <c r="A613" s="28">
        <v>636</v>
      </c>
      <c r="B613" s="28" t="s">
        <v>1206</v>
      </c>
      <c r="C613" s="29">
        <v>24462</v>
      </c>
      <c r="D613" s="28">
        <v>179</v>
      </c>
      <c r="E613" s="28" t="s">
        <v>521</v>
      </c>
      <c r="F613" s="28" t="s">
        <v>1207</v>
      </c>
      <c r="G613" s="28" t="s">
        <v>989</v>
      </c>
      <c r="H613" s="28" t="s">
        <v>177</v>
      </c>
      <c r="I613" s="28" t="s">
        <v>76</v>
      </c>
      <c r="J613" s="30" t="s">
        <v>178</v>
      </c>
      <c r="K613" s="28">
        <v>9000000</v>
      </c>
      <c r="L613" s="28">
        <v>20800000</v>
      </c>
      <c r="M613" s="28">
        <v>3</v>
      </c>
      <c r="N613" s="28">
        <v>3</v>
      </c>
    </row>
    <row r="614" spans="1:14" x14ac:dyDescent="0.3">
      <c r="A614" s="28">
        <v>638</v>
      </c>
      <c r="B614" s="28" t="s">
        <v>1208</v>
      </c>
      <c r="C614" s="29">
        <v>23803</v>
      </c>
      <c r="D614" s="28">
        <v>174</v>
      </c>
      <c r="E614" s="28" t="s">
        <v>792</v>
      </c>
      <c r="F614" s="28" t="s">
        <v>505</v>
      </c>
      <c r="G614" s="28" t="s">
        <v>194</v>
      </c>
      <c r="H614" s="28" t="s">
        <v>177</v>
      </c>
      <c r="I614" s="28" t="s">
        <v>76</v>
      </c>
      <c r="J614" s="30" t="s">
        <v>221</v>
      </c>
      <c r="K614" s="28">
        <v>8200000</v>
      </c>
      <c r="L614" s="28">
        <v>286200000</v>
      </c>
      <c r="M614" s="28">
        <v>10</v>
      </c>
      <c r="N614" s="28">
        <v>5</v>
      </c>
    </row>
    <row r="615" spans="1:14" x14ac:dyDescent="0.3">
      <c r="A615" s="28">
        <v>639</v>
      </c>
      <c r="B615" s="28" t="s">
        <v>1209</v>
      </c>
      <c r="C615" s="29">
        <v>24098</v>
      </c>
      <c r="D615" s="28">
        <v>193</v>
      </c>
      <c r="E615" s="28" t="s">
        <v>192</v>
      </c>
      <c r="F615" s="28" t="s">
        <v>1210</v>
      </c>
      <c r="G615" s="28" t="s">
        <v>989</v>
      </c>
      <c r="H615" s="28" t="s">
        <v>213</v>
      </c>
      <c r="I615" s="28" t="s">
        <v>76</v>
      </c>
      <c r="J615" s="30">
        <v>15</v>
      </c>
      <c r="K615" s="28">
        <v>11000000</v>
      </c>
      <c r="L615" s="28">
        <v>111700000</v>
      </c>
      <c r="M615" s="28">
        <v>10</v>
      </c>
      <c r="N615" s="28">
        <v>5</v>
      </c>
    </row>
    <row r="616" spans="1:14" x14ac:dyDescent="0.3">
      <c r="A616" s="28">
        <v>644</v>
      </c>
      <c r="B616" s="28" t="s">
        <v>1211</v>
      </c>
      <c r="C616" s="29">
        <v>23915</v>
      </c>
      <c r="D616" s="28">
        <v>108</v>
      </c>
      <c r="E616" s="28" t="s">
        <v>196</v>
      </c>
      <c r="F616" s="28" t="s">
        <v>1212</v>
      </c>
      <c r="G616" s="28" t="s">
        <v>574</v>
      </c>
      <c r="H616" s="28" t="s">
        <v>177</v>
      </c>
      <c r="I616" s="28" t="s">
        <v>76</v>
      </c>
      <c r="J616" s="30">
        <v>15</v>
      </c>
      <c r="K616" s="28"/>
      <c r="L616" s="28">
        <v>18820000</v>
      </c>
      <c r="M616" s="28">
        <v>1</v>
      </c>
      <c r="N616" s="28">
        <v>0</v>
      </c>
    </row>
    <row r="617" spans="1:14" x14ac:dyDescent="0.3">
      <c r="A617" s="28">
        <v>646</v>
      </c>
      <c r="B617" s="28" t="s">
        <v>1213</v>
      </c>
      <c r="C617" s="29">
        <v>23916</v>
      </c>
      <c r="D617" s="28">
        <v>117</v>
      </c>
      <c r="E617" s="28" t="s">
        <v>203</v>
      </c>
      <c r="F617" s="28" t="s">
        <v>1132</v>
      </c>
      <c r="G617" s="28" t="s">
        <v>194</v>
      </c>
      <c r="H617" s="28" t="s">
        <v>177</v>
      </c>
      <c r="I617" s="28" t="s">
        <v>76</v>
      </c>
      <c r="J617" s="30" t="s">
        <v>178</v>
      </c>
      <c r="K617" s="28">
        <v>5760000</v>
      </c>
      <c r="L617" s="28">
        <v>17111111</v>
      </c>
      <c r="M617" s="28">
        <v>1</v>
      </c>
      <c r="N617" s="28">
        <v>0</v>
      </c>
    </row>
    <row r="618" spans="1:14" x14ac:dyDescent="0.3">
      <c r="A618" s="28">
        <v>647</v>
      </c>
      <c r="B618" s="28" t="s">
        <v>1214</v>
      </c>
      <c r="C618" s="29">
        <v>23616</v>
      </c>
      <c r="D618" s="28">
        <v>139</v>
      </c>
      <c r="E618" s="28" t="s">
        <v>792</v>
      </c>
      <c r="F618" s="28" t="s">
        <v>1165</v>
      </c>
      <c r="G618" s="28" t="s">
        <v>224</v>
      </c>
      <c r="H618" s="28" t="s">
        <v>177</v>
      </c>
      <c r="I618" s="28" t="s">
        <v>76</v>
      </c>
      <c r="J618" s="30" t="s">
        <v>221</v>
      </c>
      <c r="K618" s="28"/>
      <c r="L618" s="28">
        <v>102300000</v>
      </c>
      <c r="M618" s="28">
        <v>13</v>
      </c>
      <c r="N618" s="28">
        <v>5</v>
      </c>
    </row>
    <row r="619" spans="1:14" x14ac:dyDescent="0.3">
      <c r="A619" s="28">
        <v>648</v>
      </c>
      <c r="B619" s="28" t="s">
        <v>1215</v>
      </c>
      <c r="C619" s="29">
        <v>23690</v>
      </c>
      <c r="D619" s="28">
        <v>170</v>
      </c>
      <c r="E619" s="28" t="s">
        <v>792</v>
      </c>
      <c r="F619" s="28" t="s">
        <v>1216</v>
      </c>
      <c r="G619" s="28" t="s">
        <v>288</v>
      </c>
      <c r="H619" s="28" t="s">
        <v>177</v>
      </c>
      <c r="I619" s="28" t="s">
        <v>76</v>
      </c>
      <c r="J619" s="30" t="s">
        <v>221</v>
      </c>
      <c r="K619" s="28">
        <v>17000000</v>
      </c>
      <c r="L619" s="28">
        <v>72000000</v>
      </c>
      <c r="M619" s="28">
        <v>12</v>
      </c>
      <c r="N619" s="28">
        <v>8</v>
      </c>
    </row>
    <row r="620" spans="1:14" x14ac:dyDescent="0.3">
      <c r="A620" s="28">
        <v>650</v>
      </c>
      <c r="B620" s="28" t="s">
        <v>1217</v>
      </c>
      <c r="C620" s="29">
        <v>23632</v>
      </c>
      <c r="D620" s="28">
        <v>99</v>
      </c>
      <c r="E620" s="28" t="s">
        <v>517</v>
      </c>
      <c r="F620" s="28" t="s">
        <v>1202</v>
      </c>
      <c r="G620" s="28" t="s">
        <v>1203</v>
      </c>
      <c r="H620" s="28" t="s">
        <v>1204</v>
      </c>
      <c r="I620" s="28" t="s">
        <v>1205</v>
      </c>
      <c r="J620" s="30">
        <v>15</v>
      </c>
      <c r="K620" s="28">
        <v>225000</v>
      </c>
      <c r="L620" s="28">
        <v>14500000</v>
      </c>
      <c r="M620" s="28">
        <v>0</v>
      </c>
      <c r="N620" s="28">
        <v>0</v>
      </c>
    </row>
    <row r="621" spans="1:14" x14ac:dyDescent="0.3">
      <c r="A621" s="28">
        <v>652</v>
      </c>
      <c r="B621" s="28" t="s">
        <v>1218</v>
      </c>
      <c r="C621" s="29">
        <v>23551</v>
      </c>
      <c r="D621" s="28">
        <v>102</v>
      </c>
      <c r="E621" s="28" t="s">
        <v>196</v>
      </c>
      <c r="F621" s="28" t="s">
        <v>1079</v>
      </c>
      <c r="G621" s="28" t="s">
        <v>1157</v>
      </c>
      <c r="H621" s="28" t="s">
        <v>213</v>
      </c>
      <c r="I621" s="28" t="s">
        <v>76</v>
      </c>
      <c r="J621" s="30" t="s">
        <v>178</v>
      </c>
      <c r="K621" s="28"/>
      <c r="L621" s="28">
        <v>12368234</v>
      </c>
      <c r="M621" s="28">
        <v>0</v>
      </c>
      <c r="N621" s="28">
        <v>0</v>
      </c>
    </row>
    <row r="622" spans="1:14" x14ac:dyDescent="0.3">
      <c r="A622" s="28">
        <v>653</v>
      </c>
      <c r="B622" s="28" t="s">
        <v>1219</v>
      </c>
      <c r="C622" s="29">
        <v>23564</v>
      </c>
      <c r="D622" s="28">
        <v>87</v>
      </c>
      <c r="E622" s="28" t="s">
        <v>792</v>
      </c>
      <c r="F622" s="28" t="s">
        <v>1051</v>
      </c>
      <c r="G622" s="28" t="s">
        <v>574</v>
      </c>
      <c r="H622" s="28" t="s">
        <v>213</v>
      </c>
      <c r="I622" s="28" t="s">
        <v>76</v>
      </c>
      <c r="J622" s="30" t="s">
        <v>221</v>
      </c>
      <c r="K622" s="28">
        <v>200000</v>
      </c>
      <c r="L622" s="28">
        <v>12299668</v>
      </c>
      <c r="M622" s="28">
        <v>2</v>
      </c>
      <c r="N622" s="28">
        <v>0</v>
      </c>
    </row>
    <row r="623" spans="1:14" x14ac:dyDescent="0.3">
      <c r="A623" s="28">
        <v>655</v>
      </c>
      <c r="B623" s="28" t="s">
        <v>1220</v>
      </c>
      <c r="C623" s="29">
        <v>23174</v>
      </c>
      <c r="D623" s="28">
        <v>248</v>
      </c>
      <c r="E623" s="28" t="s">
        <v>402</v>
      </c>
      <c r="F623" s="28" t="s">
        <v>1221</v>
      </c>
      <c r="G623" s="28" t="s">
        <v>194</v>
      </c>
      <c r="H623" s="28" t="s">
        <v>177</v>
      </c>
      <c r="I623" s="28" t="s">
        <v>76</v>
      </c>
      <c r="J623" s="30" t="s">
        <v>178</v>
      </c>
      <c r="K623" s="28">
        <v>31100000</v>
      </c>
      <c r="L623" s="28">
        <v>57800000</v>
      </c>
      <c r="M623" s="28">
        <v>9</v>
      </c>
      <c r="N623" s="28">
        <v>4</v>
      </c>
    </row>
    <row r="624" spans="1:14" x14ac:dyDescent="0.3">
      <c r="A624" s="28">
        <v>656</v>
      </c>
      <c r="B624" s="28" t="s">
        <v>1222</v>
      </c>
      <c r="C624" s="29">
        <v>23062</v>
      </c>
      <c r="D624" s="28">
        <v>164</v>
      </c>
      <c r="E624" s="28" t="s">
        <v>517</v>
      </c>
      <c r="F624" s="28" t="s">
        <v>1223</v>
      </c>
      <c r="G624" s="28" t="s">
        <v>989</v>
      </c>
      <c r="H624" s="28" t="s">
        <v>177</v>
      </c>
      <c r="I624" s="28" t="s">
        <v>76</v>
      </c>
      <c r="J624" s="30" t="s">
        <v>221</v>
      </c>
      <c r="K624" s="28">
        <v>14483000</v>
      </c>
      <c r="L624" s="28">
        <v>50000000</v>
      </c>
      <c r="M624" s="28">
        <v>8</v>
      </c>
      <c r="N624" s="28">
        <v>3</v>
      </c>
    </row>
    <row r="625" spans="1:14" x14ac:dyDescent="0.3">
      <c r="A625" s="28">
        <v>657</v>
      </c>
      <c r="B625" s="28" t="s">
        <v>1224</v>
      </c>
      <c r="C625" s="29">
        <v>23322</v>
      </c>
      <c r="D625" s="28">
        <v>210</v>
      </c>
      <c r="E625" s="28" t="s">
        <v>196</v>
      </c>
      <c r="F625" s="28" t="s">
        <v>1225</v>
      </c>
      <c r="G625" s="28" t="s">
        <v>574</v>
      </c>
      <c r="H625" s="28" t="s">
        <v>177</v>
      </c>
      <c r="I625" s="28" t="s">
        <v>76</v>
      </c>
      <c r="J625" s="30" t="s">
        <v>221</v>
      </c>
      <c r="K625" s="28">
        <v>9400000</v>
      </c>
      <c r="L625" s="28">
        <v>60000000</v>
      </c>
      <c r="M625" s="28">
        <v>6</v>
      </c>
      <c r="N625" s="28">
        <v>1</v>
      </c>
    </row>
    <row r="626" spans="1:14" x14ac:dyDescent="0.3">
      <c r="A626" s="28">
        <v>660</v>
      </c>
      <c r="B626" s="28" t="s">
        <v>1226</v>
      </c>
      <c r="C626" s="29">
        <v>23370</v>
      </c>
      <c r="D626" s="28">
        <v>79</v>
      </c>
      <c r="E626" s="28" t="s">
        <v>218</v>
      </c>
      <c r="F626" s="28" t="s">
        <v>1147</v>
      </c>
      <c r="G626" s="28" t="s">
        <v>224</v>
      </c>
      <c r="H626" s="28" t="s">
        <v>177</v>
      </c>
      <c r="I626" s="28" t="s">
        <v>76</v>
      </c>
      <c r="J626" s="30" t="s">
        <v>221</v>
      </c>
      <c r="K626" s="28">
        <v>3000000</v>
      </c>
      <c r="L626" s="28">
        <v>22200000</v>
      </c>
      <c r="M626" s="28">
        <v>1</v>
      </c>
      <c r="N626" s="28">
        <v>0</v>
      </c>
    </row>
    <row r="627" spans="1:14" x14ac:dyDescent="0.3">
      <c r="A627" s="28">
        <v>662</v>
      </c>
      <c r="B627" s="28" t="s">
        <v>1227</v>
      </c>
      <c r="C627" s="29">
        <v>23098</v>
      </c>
      <c r="D627" s="28">
        <v>119</v>
      </c>
      <c r="E627" s="28" t="s">
        <v>226</v>
      </c>
      <c r="F627" s="28" t="s">
        <v>1228</v>
      </c>
      <c r="G627" s="28" t="s">
        <v>1229</v>
      </c>
      <c r="H627" s="28" t="s">
        <v>177</v>
      </c>
      <c r="I627" s="28" t="s">
        <v>76</v>
      </c>
      <c r="J627" s="30">
        <v>15</v>
      </c>
      <c r="K627" s="28">
        <v>3300000</v>
      </c>
      <c r="L627" s="28">
        <v>11400000</v>
      </c>
      <c r="M627" s="28">
        <v>1</v>
      </c>
      <c r="N627" s="28">
        <v>0</v>
      </c>
    </row>
    <row r="628" spans="1:14" x14ac:dyDescent="0.3">
      <c r="A628" s="28">
        <v>664</v>
      </c>
      <c r="B628" s="28" t="s">
        <v>1230</v>
      </c>
      <c r="C628" s="29">
        <v>22990</v>
      </c>
      <c r="D628" s="28">
        <v>222</v>
      </c>
      <c r="E628" s="28" t="s">
        <v>324</v>
      </c>
      <c r="F628" s="28" t="s">
        <v>1210</v>
      </c>
      <c r="G628" s="28" t="s">
        <v>1231</v>
      </c>
      <c r="H628" s="28" t="s">
        <v>213</v>
      </c>
      <c r="I628" s="28" t="s">
        <v>76</v>
      </c>
      <c r="J628" s="30" t="s">
        <v>178</v>
      </c>
      <c r="K628" s="28">
        <v>15000000</v>
      </c>
      <c r="L628" s="28">
        <v>70000000</v>
      </c>
      <c r="M628" s="28">
        <v>10</v>
      </c>
      <c r="N628" s="28">
        <v>7</v>
      </c>
    </row>
    <row r="629" spans="1:14" x14ac:dyDescent="0.3">
      <c r="A629" s="28">
        <v>665</v>
      </c>
      <c r="B629" s="28" t="s">
        <v>1232</v>
      </c>
      <c r="C629" s="29">
        <v>22914</v>
      </c>
      <c r="D629" s="28">
        <v>178</v>
      </c>
      <c r="E629" s="28" t="s">
        <v>203</v>
      </c>
      <c r="F629" s="28" t="s">
        <v>1233</v>
      </c>
      <c r="G629" s="28" t="s">
        <v>194</v>
      </c>
      <c r="H629" s="28" t="s">
        <v>177</v>
      </c>
      <c r="I629" s="28" t="s">
        <v>76</v>
      </c>
      <c r="J629" s="30" t="s">
        <v>178</v>
      </c>
      <c r="K629" s="28">
        <v>7750000</v>
      </c>
      <c r="L629" s="28">
        <v>50100000</v>
      </c>
      <c r="M629" s="28">
        <v>5</v>
      </c>
      <c r="N629" s="28">
        <v>2</v>
      </c>
    </row>
    <row r="630" spans="1:14" x14ac:dyDescent="0.3">
      <c r="A630" s="28">
        <v>669</v>
      </c>
      <c r="B630" s="28" t="s">
        <v>1234</v>
      </c>
      <c r="C630" s="29">
        <v>22958</v>
      </c>
      <c r="D630" s="28">
        <v>185</v>
      </c>
      <c r="E630" s="28" t="s">
        <v>402</v>
      </c>
      <c r="F630" s="28" t="s">
        <v>1235</v>
      </c>
      <c r="G630" s="28" t="s">
        <v>989</v>
      </c>
      <c r="H630" s="28" t="s">
        <v>177</v>
      </c>
      <c r="I630" s="28" t="s">
        <v>76</v>
      </c>
      <c r="J630" s="30">
        <v>15</v>
      </c>
      <c r="K630" s="28">
        <v>19000000</v>
      </c>
      <c r="L630" s="28">
        <v>13680000</v>
      </c>
      <c r="M630" s="28">
        <v>7</v>
      </c>
      <c r="N630" s="28">
        <v>0</v>
      </c>
    </row>
    <row r="631" spans="1:14" x14ac:dyDescent="0.3">
      <c r="A631" s="28">
        <v>670</v>
      </c>
      <c r="B631" s="28" t="s">
        <v>1236</v>
      </c>
      <c r="C631" s="29">
        <v>23005</v>
      </c>
      <c r="D631" s="28">
        <v>129</v>
      </c>
      <c r="E631" s="28" t="s">
        <v>348</v>
      </c>
      <c r="F631" s="28" t="s">
        <v>1237</v>
      </c>
      <c r="G631" s="28" t="s">
        <v>261</v>
      </c>
      <c r="H631" s="28" t="s">
        <v>177</v>
      </c>
      <c r="I631" s="28" t="s">
        <v>76</v>
      </c>
      <c r="J631" s="30" t="s">
        <v>178</v>
      </c>
      <c r="K631" s="28">
        <v>2000000</v>
      </c>
      <c r="L631" s="28">
        <v>13100000</v>
      </c>
      <c r="M631" s="28">
        <v>8</v>
      </c>
      <c r="N631" s="28">
        <v>3</v>
      </c>
    </row>
    <row r="632" spans="1:14" x14ac:dyDescent="0.3">
      <c r="A632" s="28">
        <v>674</v>
      </c>
      <c r="B632" s="28" t="s">
        <v>1238</v>
      </c>
      <c r="C632" s="29">
        <v>22572</v>
      </c>
      <c r="D632" s="28">
        <v>152</v>
      </c>
      <c r="E632" s="28" t="s">
        <v>792</v>
      </c>
      <c r="F632" s="28" t="s">
        <v>505</v>
      </c>
      <c r="G632" s="28" t="s">
        <v>1157</v>
      </c>
      <c r="H632" s="28" t="s">
        <v>177</v>
      </c>
      <c r="I632" s="28" t="s">
        <v>76</v>
      </c>
      <c r="J632" s="30" t="s">
        <v>178</v>
      </c>
      <c r="K632" s="28">
        <v>6000000</v>
      </c>
      <c r="L632" s="28">
        <v>43700000</v>
      </c>
      <c r="M632" s="28">
        <v>11</v>
      </c>
      <c r="N632" s="28">
        <v>10</v>
      </c>
    </row>
    <row r="633" spans="1:14" x14ac:dyDescent="0.3">
      <c r="A633" s="28">
        <v>675</v>
      </c>
      <c r="B633" s="28" t="s">
        <v>1239</v>
      </c>
      <c r="C633" s="29">
        <v>22398</v>
      </c>
      <c r="D633" s="28">
        <v>158</v>
      </c>
      <c r="E633" s="28" t="s">
        <v>203</v>
      </c>
      <c r="F633" s="28" t="s">
        <v>1240</v>
      </c>
      <c r="G633" s="28" t="s">
        <v>370</v>
      </c>
      <c r="H633" s="28" t="s">
        <v>213</v>
      </c>
      <c r="I633" s="28" t="s">
        <v>76</v>
      </c>
      <c r="J633" s="30" t="s">
        <v>178</v>
      </c>
      <c r="K633" s="28">
        <v>6000000</v>
      </c>
      <c r="L633" s="28">
        <v>28900000</v>
      </c>
      <c r="M633" s="28">
        <v>7</v>
      </c>
      <c r="N633" s="28">
        <v>1</v>
      </c>
    </row>
    <row r="634" spans="1:14" x14ac:dyDescent="0.3">
      <c r="A634" s="28">
        <v>676</v>
      </c>
      <c r="B634" s="28" t="s">
        <v>1241</v>
      </c>
      <c r="C634" s="29">
        <v>22621</v>
      </c>
      <c r="D634" s="28">
        <v>184</v>
      </c>
      <c r="E634" s="28" t="s">
        <v>402</v>
      </c>
      <c r="F634" s="28" t="s">
        <v>1242</v>
      </c>
      <c r="G634" s="28" t="s">
        <v>1243</v>
      </c>
      <c r="H634" s="28" t="s">
        <v>177</v>
      </c>
      <c r="I634" s="28" t="s">
        <v>76</v>
      </c>
      <c r="J634" s="30" t="s">
        <v>221</v>
      </c>
      <c r="K634" s="28">
        <v>6200000</v>
      </c>
      <c r="L634" s="28">
        <v>30000000</v>
      </c>
      <c r="M634" s="28">
        <v>3</v>
      </c>
      <c r="N634" s="28">
        <v>0</v>
      </c>
    </row>
    <row r="635" spans="1:14" x14ac:dyDescent="0.3">
      <c r="A635" s="28">
        <v>677</v>
      </c>
      <c r="B635" s="28" t="s">
        <v>1244</v>
      </c>
      <c r="C635" s="29">
        <v>22356</v>
      </c>
      <c r="D635" s="28">
        <v>97</v>
      </c>
      <c r="E635" s="28" t="s">
        <v>196</v>
      </c>
      <c r="F635" s="28" t="s">
        <v>1165</v>
      </c>
      <c r="G635" s="28" t="s">
        <v>224</v>
      </c>
      <c r="H635" s="28" t="s">
        <v>177</v>
      </c>
      <c r="I635" s="28" t="s">
        <v>76</v>
      </c>
      <c r="J635" s="30" t="s">
        <v>221</v>
      </c>
      <c r="K635" s="28"/>
      <c r="L635" s="28">
        <v>25400000</v>
      </c>
      <c r="M635" s="28">
        <v>3</v>
      </c>
      <c r="N635" s="28">
        <v>0</v>
      </c>
    </row>
    <row r="636" spans="1:14" x14ac:dyDescent="0.3">
      <c r="A636" s="28">
        <v>678</v>
      </c>
      <c r="B636" s="28" t="s">
        <v>1245</v>
      </c>
      <c r="C636" s="29">
        <v>22453</v>
      </c>
      <c r="D636" s="28">
        <v>128</v>
      </c>
      <c r="E636" s="28" t="s">
        <v>196</v>
      </c>
      <c r="F636" s="28" t="s">
        <v>1246</v>
      </c>
      <c r="G636" s="28" t="s">
        <v>224</v>
      </c>
      <c r="H636" s="28" t="s">
        <v>177</v>
      </c>
      <c r="I636" s="28" t="s">
        <v>76</v>
      </c>
      <c r="J636" s="30" t="s">
        <v>221</v>
      </c>
      <c r="K636" s="28"/>
      <c r="L636" s="28">
        <v>25100000</v>
      </c>
      <c r="M636" s="28">
        <v>2</v>
      </c>
      <c r="N636" s="28">
        <v>0</v>
      </c>
    </row>
    <row r="637" spans="1:14" x14ac:dyDescent="0.3">
      <c r="A637" s="28">
        <v>679</v>
      </c>
      <c r="B637" s="28" t="s">
        <v>1247</v>
      </c>
      <c r="C637" s="29">
        <v>21951</v>
      </c>
      <c r="D637" s="28">
        <v>174</v>
      </c>
      <c r="E637" s="28" t="s">
        <v>196</v>
      </c>
      <c r="F637" s="28" t="s">
        <v>1248</v>
      </c>
      <c r="G637" s="28" t="s">
        <v>1249</v>
      </c>
      <c r="H637" s="28" t="s">
        <v>1204</v>
      </c>
      <c r="I637" s="28" t="s">
        <v>1205</v>
      </c>
      <c r="J637" s="30">
        <v>15</v>
      </c>
      <c r="K637" s="28"/>
      <c r="L637" s="28">
        <v>19500000</v>
      </c>
      <c r="M637" s="28">
        <v>4</v>
      </c>
      <c r="N637" s="28">
        <v>1</v>
      </c>
    </row>
    <row r="638" spans="1:14" x14ac:dyDescent="0.3">
      <c r="A638" s="28">
        <v>682</v>
      </c>
      <c r="B638" s="28" t="s">
        <v>1250</v>
      </c>
      <c r="C638" s="29">
        <v>22306</v>
      </c>
      <c r="D638" s="28">
        <v>79</v>
      </c>
      <c r="E638" s="28" t="s">
        <v>218</v>
      </c>
      <c r="F638" s="28" t="s">
        <v>1147</v>
      </c>
      <c r="G638" s="28" t="s">
        <v>224</v>
      </c>
      <c r="H638" s="28" t="s">
        <v>177</v>
      </c>
      <c r="I638" s="28" t="s">
        <v>76</v>
      </c>
      <c r="J638" s="30" t="s">
        <v>221</v>
      </c>
      <c r="K638" s="28">
        <v>4000000</v>
      </c>
      <c r="L638" s="28">
        <v>215800000</v>
      </c>
      <c r="M638" s="28">
        <v>0</v>
      </c>
      <c r="N638" s="28">
        <v>0</v>
      </c>
    </row>
    <row r="639" spans="1:14" x14ac:dyDescent="0.3">
      <c r="A639" s="28">
        <v>684</v>
      </c>
      <c r="B639" s="28" t="s">
        <v>1251</v>
      </c>
      <c r="C639" s="29">
        <v>22196</v>
      </c>
      <c r="D639" s="28">
        <v>184</v>
      </c>
      <c r="E639" s="28" t="s">
        <v>402</v>
      </c>
      <c r="F639" s="28" t="s">
        <v>1162</v>
      </c>
      <c r="G639" s="28" t="s">
        <v>1252</v>
      </c>
      <c r="H639" s="28" t="s">
        <v>177</v>
      </c>
      <c r="I639" s="28" t="s">
        <v>76</v>
      </c>
      <c r="J639" s="30" t="s">
        <v>178</v>
      </c>
      <c r="K639" s="28">
        <v>12000000</v>
      </c>
      <c r="L639" s="28">
        <v>60000000</v>
      </c>
      <c r="M639" s="28">
        <v>6</v>
      </c>
      <c r="N639" s="28">
        <v>4</v>
      </c>
    </row>
    <row r="640" spans="1:14" x14ac:dyDescent="0.3">
      <c r="A640" s="28">
        <v>685</v>
      </c>
      <c r="B640" s="28" t="s">
        <v>1253</v>
      </c>
      <c r="C640" s="29">
        <v>22083</v>
      </c>
      <c r="D640" s="28">
        <v>109</v>
      </c>
      <c r="E640" s="28" t="s">
        <v>226</v>
      </c>
      <c r="F640" s="28" t="s">
        <v>1228</v>
      </c>
      <c r="G640" s="28" t="s">
        <v>1254</v>
      </c>
      <c r="H640" s="28" t="s">
        <v>177</v>
      </c>
      <c r="I640" s="28" t="s">
        <v>76</v>
      </c>
      <c r="J640" s="30">
        <v>15</v>
      </c>
      <c r="K640" s="28">
        <v>806947</v>
      </c>
      <c r="L640" s="28">
        <v>50000000</v>
      </c>
      <c r="M640" s="28">
        <v>4</v>
      </c>
      <c r="N640" s="28">
        <v>0</v>
      </c>
    </row>
    <row r="641" spans="1:14" x14ac:dyDescent="0.3">
      <c r="A641" s="28">
        <v>687</v>
      </c>
      <c r="B641" s="28" t="s">
        <v>1255</v>
      </c>
      <c r="C641" s="29">
        <v>22271</v>
      </c>
      <c r="D641" s="28">
        <v>126</v>
      </c>
      <c r="E641" s="28" t="s">
        <v>174</v>
      </c>
      <c r="F641" s="28" t="s">
        <v>1233</v>
      </c>
      <c r="G641" s="28" t="s">
        <v>224</v>
      </c>
      <c r="H641" s="28" t="s">
        <v>177</v>
      </c>
      <c r="I641" s="28" t="s">
        <v>76</v>
      </c>
      <c r="J641" s="30" t="s">
        <v>221</v>
      </c>
      <c r="K641" s="28">
        <v>4000000</v>
      </c>
      <c r="L641" s="28">
        <v>40000000</v>
      </c>
      <c r="M641" s="28">
        <v>0</v>
      </c>
      <c r="N641" s="28">
        <v>0</v>
      </c>
    </row>
    <row r="642" spans="1:14" x14ac:dyDescent="0.3">
      <c r="A642" s="28">
        <v>688</v>
      </c>
      <c r="B642" s="28" t="s">
        <v>1256</v>
      </c>
      <c r="C642" s="29">
        <v>22213</v>
      </c>
      <c r="D642" s="28">
        <v>167</v>
      </c>
      <c r="E642" s="28" t="s">
        <v>203</v>
      </c>
      <c r="F642" s="28" t="s">
        <v>1257</v>
      </c>
      <c r="G642" s="28" t="s">
        <v>574</v>
      </c>
      <c r="H642" s="28" t="s">
        <v>177</v>
      </c>
      <c r="I642" s="28" t="s">
        <v>76</v>
      </c>
      <c r="J642" s="30" t="s">
        <v>221</v>
      </c>
      <c r="K642" s="28">
        <v>12000000</v>
      </c>
      <c r="L642" s="28">
        <v>17260000</v>
      </c>
      <c r="M642" s="28">
        <v>7</v>
      </c>
      <c r="N642" s="28">
        <v>1</v>
      </c>
    </row>
    <row r="643" spans="1:14" x14ac:dyDescent="0.3">
      <c r="A643" s="28">
        <v>691</v>
      </c>
      <c r="B643" s="28" t="s">
        <v>1258</v>
      </c>
      <c r="C643" s="29">
        <v>22138</v>
      </c>
      <c r="D643" s="28">
        <v>127</v>
      </c>
      <c r="E643" s="28" t="s">
        <v>196</v>
      </c>
      <c r="F643" s="28" t="s">
        <v>1235</v>
      </c>
      <c r="G643" s="28" t="s">
        <v>288</v>
      </c>
      <c r="H643" s="28" t="s">
        <v>177</v>
      </c>
      <c r="I643" s="28" t="s">
        <v>76</v>
      </c>
      <c r="J643" s="30" t="s">
        <v>178</v>
      </c>
      <c r="K643" s="28">
        <v>2800000</v>
      </c>
      <c r="L643" s="28">
        <v>5650000</v>
      </c>
      <c r="M643" s="28">
        <v>0</v>
      </c>
      <c r="N643" s="28">
        <v>0</v>
      </c>
    </row>
    <row r="644" spans="1:14" x14ac:dyDescent="0.3">
      <c r="A644" s="28">
        <v>694</v>
      </c>
      <c r="B644" s="28" t="s">
        <v>1259</v>
      </c>
      <c r="C644" s="29">
        <v>21872</v>
      </c>
      <c r="D644" s="28">
        <v>212</v>
      </c>
      <c r="E644" s="28" t="s">
        <v>348</v>
      </c>
      <c r="F644" s="28" t="s">
        <v>1260</v>
      </c>
      <c r="G644" s="28" t="s">
        <v>989</v>
      </c>
      <c r="H644" s="28" t="s">
        <v>177</v>
      </c>
      <c r="I644" s="28" t="s">
        <v>76</v>
      </c>
      <c r="J644" s="30" t="s">
        <v>178</v>
      </c>
      <c r="K644" s="28">
        <v>15200000</v>
      </c>
      <c r="L644" s="28">
        <v>146900000</v>
      </c>
      <c r="M644" s="28">
        <v>12</v>
      </c>
      <c r="N644" s="28">
        <v>11</v>
      </c>
    </row>
    <row r="645" spans="1:14" x14ac:dyDescent="0.3">
      <c r="A645" s="28">
        <v>695</v>
      </c>
      <c r="B645" s="28" t="s">
        <v>1261</v>
      </c>
      <c r="C645" s="29">
        <v>21579</v>
      </c>
      <c r="D645" s="28">
        <v>75</v>
      </c>
      <c r="E645" s="28" t="s">
        <v>218</v>
      </c>
      <c r="F645" s="28" t="s">
        <v>1147</v>
      </c>
      <c r="G645" s="28" t="s">
        <v>224</v>
      </c>
      <c r="H645" s="28" t="s">
        <v>177</v>
      </c>
      <c r="I645" s="28" t="s">
        <v>76</v>
      </c>
      <c r="J645" s="30" t="s">
        <v>221</v>
      </c>
      <c r="K645" s="28">
        <v>6000000</v>
      </c>
      <c r="L645" s="28">
        <v>51600000</v>
      </c>
      <c r="M645" s="28">
        <v>1</v>
      </c>
      <c r="N645" s="28">
        <v>0</v>
      </c>
    </row>
    <row r="646" spans="1:14" x14ac:dyDescent="0.3">
      <c r="A646" s="28">
        <v>696</v>
      </c>
      <c r="B646" s="28" t="s">
        <v>1262</v>
      </c>
      <c r="C646" s="29">
        <v>21759</v>
      </c>
      <c r="D646" s="28">
        <v>136</v>
      </c>
      <c r="E646" s="28" t="s">
        <v>242</v>
      </c>
      <c r="F646" s="28" t="s">
        <v>1228</v>
      </c>
      <c r="G646" s="28" t="s">
        <v>989</v>
      </c>
      <c r="H646" s="28" t="s">
        <v>177</v>
      </c>
      <c r="I646" s="28" t="s">
        <v>76</v>
      </c>
      <c r="J646" s="30" t="s">
        <v>178</v>
      </c>
      <c r="K646" s="28">
        <v>4326000</v>
      </c>
      <c r="L646" s="28">
        <v>9800000</v>
      </c>
      <c r="M646" s="28">
        <v>3</v>
      </c>
      <c r="N646" s="28">
        <v>0</v>
      </c>
    </row>
    <row r="647" spans="1:14" x14ac:dyDescent="0.3">
      <c r="A647" s="28">
        <v>697</v>
      </c>
      <c r="B647" s="28" t="s">
        <v>1263</v>
      </c>
      <c r="C647" s="29">
        <v>21638</v>
      </c>
      <c r="D647" s="28">
        <v>121</v>
      </c>
      <c r="E647" s="28" t="s">
        <v>852</v>
      </c>
      <c r="F647" s="28" t="s">
        <v>1264</v>
      </c>
      <c r="G647" s="28" t="s">
        <v>1157</v>
      </c>
      <c r="H647" s="28" t="s">
        <v>177</v>
      </c>
      <c r="I647" s="28" t="s">
        <v>76</v>
      </c>
      <c r="J647" s="30" t="s">
        <v>221</v>
      </c>
      <c r="K647" s="28">
        <v>2900000</v>
      </c>
      <c r="L647" s="28">
        <v>40000000</v>
      </c>
      <c r="M647" s="28">
        <v>6</v>
      </c>
      <c r="N647" s="28">
        <v>1</v>
      </c>
    </row>
    <row r="648" spans="1:14" x14ac:dyDescent="0.3">
      <c r="A648" s="28">
        <v>702</v>
      </c>
      <c r="B648" s="28" t="s">
        <v>1265</v>
      </c>
      <c r="C648" s="29">
        <v>21627</v>
      </c>
      <c r="D648" s="28">
        <v>141</v>
      </c>
      <c r="E648" s="28" t="s">
        <v>517</v>
      </c>
      <c r="F648" s="28" t="s">
        <v>1266</v>
      </c>
      <c r="G648" s="28" t="s">
        <v>288</v>
      </c>
      <c r="H648" s="28" t="s">
        <v>177</v>
      </c>
      <c r="I648" s="28" t="s">
        <v>76</v>
      </c>
      <c r="J648" s="30" t="s">
        <v>178</v>
      </c>
      <c r="K648" s="28"/>
      <c r="L648" s="28">
        <v>12535000</v>
      </c>
      <c r="M648" s="28">
        <v>0</v>
      </c>
      <c r="N648" s="28">
        <v>0</v>
      </c>
    </row>
    <row r="649" spans="1:14" x14ac:dyDescent="0.3">
      <c r="A649" s="28">
        <v>704</v>
      </c>
      <c r="B649" s="28" t="s">
        <v>1267</v>
      </c>
      <c r="C649" s="29">
        <v>21263</v>
      </c>
      <c r="D649" s="28">
        <v>171</v>
      </c>
      <c r="E649" s="28" t="s">
        <v>792</v>
      </c>
      <c r="F649" s="28" t="s">
        <v>1180</v>
      </c>
      <c r="G649" s="28" t="s">
        <v>194</v>
      </c>
      <c r="H649" s="28" t="s">
        <v>177</v>
      </c>
      <c r="I649" s="28" t="s">
        <v>76</v>
      </c>
      <c r="J649" s="30" t="s">
        <v>221</v>
      </c>
      <c r="K649" s="28">
        <v>5610000</v>
      </c>
      <c r="L649" s="28">
        <v>36800000</v>
      </c>
      <c r="M649" s="28">
        <v>3</v>
      </c>
      <c r="N649" s="28">
        <v>1</v>
      </c>
    </row>
    <row r="650" spans="1:14" x14ac:dyDescent="0.3">
      <c r="A650" s="28">
        <v>706</v>
      </c>
      <c r="B650" s="28" t="s">
        <v>1268</v>
      </c>
      <c r="C650" s="29">
        <v>21448</v>
      </c>
      <c r="D650" s="28">
        <v>107</v>
      </c>
      <c r="E650" s="28" t="s">
        <v>348</v>
      </c>
      <c r="F650" s="28" t="s">
        <v>1269</v>
      </c>
      <c r="G650" s="28" t="s">
        <v>989</v>
      </c>
      <c r="H650" s="28" t="s">
        <v>177</v>
      </c>
      <c r="I650" s="28" t="s">
        <v>76</v>
      </c>
      <c r="J650" s="30">
        <v>15</v>
      </c>
      <c r="K650" s="28"/>
      <c r="L650" s="28"/>
      <c r="M650" s="28">
        <v>6</v>
      </c>
      <c r="N650" s="28">
        <v>0</v>
      </c>
    </row>
    <row r="651" spans="1:14" x14ac:dyDescent="0.3">
      <c r="A651" s="28">
        <v>709</v>
      </c>
      <c r="B651" s="28" t="s">
        <v>1270</v>
      </c>
      <c r="C651" s="29">
        <v>21364</v>
      </c>
      <c r="D651" s="28">
        <v>116</v>
      </c>
      <c r="E651" s="28" t="s">
        <v>174</v>
      </c>
      <c r="F651" s="28" t="s">
        <v>1173</v>
      </c>
      <c r="G651" s="28" t="s">
        <v>574</v>
      </c>
      <c r="H651" s="28" t="s">
        <v>177</v>
      </c>
      <c r="I651" s="28" t="s">
        <v>76</v>
      </c>
      <c r="J651" s="30" t="s">
        <v>178</v>
      </c>
      <c r="K651" s="28">
        <v>3500000</v>
      </c>
      <c r="L651" s="28">
        <v>6000000</v>
      </c>
      <c r="M651" s="28">
        <v>0</v>
      </c>
      <c r="N651" s="28">
        <v>0</v>
      </c>
    </row>
    <row r="652" spans="1:14" x14ac:dyDescent="0.3">
      <c r="A652" s="28">
        <v>710</v>
      </c>
      <c r="B652" s="28" t="s">
        <v>1271</v>
      </c>
      <c r="C652" s="29">
        <v>21314</v>
      </c>
      <c r="D652" s="28">
        <v>128</v>
      </c>
      <c r="E652" s="28" t="s">
        <v>242</v>
      </c>
      <c r="F652" s="28" t="s">
        <v>1228</v>
      </c>
      <c r="G652" s="28" t="s">
        <v>414</v>
      </c>
      <c r="H652" s="28" t="s">
        <v>177</v>
      </c>
      <c r="I652" s="28" t="s">
        <v>76</v>
      </c>
      <c r="J652" s="30" t="s">
        <v>178</v>
      </c>
      <c r="K652" s="28">
        <v>2500000</v>
      </c>
      <c r="L652" s="28">
        <v>7300000</v>
      </c>
      <c r="M652" s="28">
        <v>2</v>
      </c>
      <c r="N652" s="28">
        <v>0</v>
      </c>
    </row>
    <row r="653" spans="1:14" x14ac:dyDescent="0.3">
      <c r="A653" s="28">
        <v>714</v>
      </c>
      <c r="B653" s="28" t="s">
        <v>1272</v>
      </c>
      <c r="C653" s="29">
        <v>21095</v>
      </c>
      <c r="D653" s="28">
        <v>161</v>
      </c>
      <c r="E653" s="28" t="s">
        <v>203</v>
      </c>
      <c r="F653" s="28" t="s">
        <v>1210</v>
      </c>
      <c r="G653" s="28" t="s">
        <v>1231</v>
      </c>
      <c r="H653" s="28" t="s">
        <v>213</v>
      </c>
      <c r="I653" s="28" t="s">
        <v>76</v>
      </c>
      <c r="J653" s="30" t="s">
        <v>221</v>
      </c>
      <c r="K653" s="28">
        <v>2800000</v>
      </c>
      <c r="L653" s="28">
        <v>30600000</v>
      </c>
      <c r="M653" s="28">
        <v>8</v>
      </c>
      <c r="N653" s="28">
        <v>7</v>
      </c>
    </row>
    <row r="654" spans="1:14" x14ac:dyDescent="0.3">
      <c r="A654" s="28">
        <v>717</v>
      </c>
      <c r="B654" s="28" t="s">
        <v>1273</v>
      </c>
      <c r="C654" s="29">
        <v>21179</v>
      </c>
      <c r="D654" s="28">
        <v>83</v>
      </c>
      <c r="E654" s="28" t="s">
        <v>348</v>
      </c>
      <c r="F654" s="28" t="s">
        <v>1165</v>
      </c>
      <c r="G654" s="28" t="s">
        <v>224</v>
      </c>
      <c r="H654" s="28" t="s">
        <v>177</v>
      </c>
      <c r="I654" s="28" t="s">
        <v>76</v>
      </c>
      <c r="J654" s="30" t="s">
        <v>221</v>
      </c>
      <c r="K654" s="28"/>
      <c r="L654" s="28">
        <v>6250000</v>
      </c>
      <c r="M654" s="28">
        <v>0</v>
      </c>
      <c r="N654" s="28">
        <v>0</v>
      </c>
    </row>
    <row r="655" spans="1:14" x14ac:dyDescent="0.3">
      <c r="A655" s="28">
        <v>721</v>
      </c>
      <c r="B655" s="28" t="s">
        <v>1274</v>
      </c>
      <c r="C655" s="29">
        <v>21168</v>
      </c>
      <c r="D655" s="28">
        <v>152</v>
      </c>
      <c r="E655" s="28" t="s">
        <v>348</v>
      </c>
      <c r="F655" s="28" t="s">
        <v>1275</v>
      </c>
      <c r="G655" s="28" t="s">
        <v>1276</v>
      </c>
      <c r="H655" s="28" t="s">
        <v>177</v>
      </c>
      <c r="I655" s="28" t="s">
        <v>76</v>
      </c>
      <c r="J655" s="30">
        <v>15</v>
      </c>
      <c r="K655" s="28">
        <v>4300000</v>
      </c>
      <c r="L655" s="28">
        <v>20000000</v>
      </c>
      <c r="M655" s="28">
        <v>1</v>
      </c>
      <c r="N655" s="28">
        <v>0</v>
      </c>
    </row>
    <row r="656" spans="1:14" x14ac:dyDescent="0.3">
      <c r="A656" s="28">
        <v>722</v>
      </c>
      <c r="B656" s="28" t="s">
        <v>1277</v>
      </c>
      <c r="C656" s="29">
        <v>20970</v>
      </c>
      <c r="D656" s="28">
        <v>122</v>
      </c>
      <c r="E656" s="28" t="s">
        <v>517</v>
      </c>
      <c r="F656" s="28" t="s">
        <v>1278</v>
      </c>
      <c r="G656" s="28" t="s">
        <v>414</v>
      </c>
      <c r="H656" s="28" t="s">
        <v>177</v>
      </c>
      <c r="I656" s="28" t="s">
        <v>76</v>
      </c>
      <c r="J656" s="30" t="s">
        <v>178</v>
      </c>
      <c r="K656" s="28">
        <v>2000000</v>
      </c>
      <c r="L656" s="28">
        <v>10700000</v>
      </c>
      <c r="M656" s="28">
        <v>2</v>
      </c>
      <c r="N656" s="28">
        <v>0</v>
      </c>
    </row>
    <row r="657" spans="1:14" x14ac:dyDescent="0.3">
      <c r="A657" s="28">
        <v>724</v>
      </c>
      <c r="B657" s="28" t="s">
        <v>1279</v>
      </c>
      <c r="C657" s="29">
        <v>20733</v>
      </c>
      <c r="D657" s="28">
        <v>220</v>
      </c>
      <c r="E657" s="28" t="s">
        <v>210</v>
      </c>
      <c r="F657" s="28" t="s">
        <v>1280</v>
      </c>
      <c r="G657" s="28" t="s">
        <v>906</v>
      </c>
      <c r="H657" s="28" t="s">
        <v>177</v>
      </c>
      <c r="I657" s="28" t="s">
        <v>76</v>
      </c>
      <c r="J657" s="30" t="s">
        <v>221</v>
      </c>
      <c r="K657" s="28">
        <v>13200000</v>
      </c>
      <c r="L657" s="28">
        <v>80000000</v>
      </c>
      <c r="M657" s="28">
        <v>7</v>
      </c>
      <c r="N657" s="28">
        <v>1</v>
      </c>
    </row>
    <row r="658" spans="1:14" x14ac:dyDescent="0.3">
      <c r="A658" s="28">
        <v>726</v>
      </c>
      <c r="B658" s="28" t="s">
        <v>1281</v>
      </c>
      <c r="C658" s="29">
        <v>20688</v>
      </c>
      <c r="D658" s="28">
        <v>208</v>
      </c>
      <c r="E658" s="28" t="s">
        <v>348</v>
      </c>
      <c r="F658" s="28" t="s">
        <v>1282</v>
      </c>
      <c r="G658" s="28" t="s">
        <v>556</v>
      </c>
      <c r="H658" s="28" t="s">
        <v>177</v>
      </c>
      <c r="I658" s="28" t="s">
        <v>76</v>
      </c>
      <c r="J658" s="30" t="s">
        <v>178</v>
      </c>
      <c r="K658" s="28">
        <v>6000000</v>
      </c>
      <c r="L658" s="28">
        <v>12500000</v>
      </c>
      <c r="M658" s="28">
        <v>3</v>
      </c>
      <c r="N658" s="28">
        <v>0</v>
      </c>
    </row>
    <row r="659" spans="1:14" x14ac:dyDescent="0.3">
      <c r="A659" s="28">
        <v>727</v>
      </c>
      <c r="B659" s="28" t="s">
        <v>1283</v>
      </c>
      <c r="C659" s="29">
        <v>20634</v>
      </c>
      <c r="D659" s="28">
        <v>133</v>
      </c>
      <c r="E659" s="28" t="s">
        <v>792</v>
      </c>
      <c r="F659" s="28" t="s">
        <v>1284</v>
      </c>
      <c r="G659" s="28" t="s">
        <v>194</v>
      </c>
      <c r="H659" s="28" t="s">
        <v>177</v>
      </c>
      <c r="I659" s="28" t="s">
        <v>76</v>
      </c>
      <c r="J659" s="30" t="s">
        <v>221</v>
      </c>
      <c r="K659" s="28">
        <v>4550000</v>
      </c>
      <c r="L659" s="28">
        <v>21300000</v>
      </c>
      <c r="M659" s="28">
        <v>9</v>
      </c>
      <c r="N659" s="28">
        <v>5</v>
      </c>
    </row>
    <row r="660" spans="1:14" x14ac:dyDescent="0.3">
      <c r="A660" s="28">
        <v>728</v>
      </c>
      <c r="B660" s="28" t="s">
        <v>1285</v>
      </c>
      <c r="C660" s="29">
        <v>20527</v>
      </c>
      <c r="D660" s="28">
        <v>119</v>
      </c>
      <c r="E660" s="28" t="s">
        <v>517</v>
      </c>
      <c r="F660" s="28" t="s">
        <v>1223</v>
      </c>
      <c r="G660" s="28" t="s">
        <v>288</v>
      </c>
      <c r="H660" s="28" t="s">
        <v>177</v>
      </c>
      <c r="I660" s="28" t="s">
        <v>76</v>
      </c>
      <c r="J660" s="30" t="s">
        <v>221</v>
      </c>
      <c r="K660" s="28">
        <v>3750000</v>
      </c>
      <c r="L660" s="28">
        <v>37500000</v>
      </c>
      <c r="M660" s="28">
        <v>0</v>
      </c>
      <c r="N660" s="28">
        <v>0</v>
      </c>
    </row>
    <row r="661" spans="1:14" x14ac:dyDescent="0.3">
      <c r="A661" s="28">
        <v>731</v>
      </c>
      <c r="B661" s="28" t="s">
        <v>1286</v>
      </c>
      <c r="C661" s="29">
        <v>20653</v>
      </c>
      <c r="D661" s="28">
        <v>111</v>
      </c>
      <c r="E661" s="28" t="s">
        <v>792</v>
      </c>
      <c r="F661" s="28" t="s">
        <v>1287</v>
      </c>
      <c r="G661" s="28" t="s">
        <v>1288</v>
      </c>
      <c r="H661" s="28" t="s">
        <v>177</v>
      </c>
      <c r="I661" s="28" t="s">
        <v>76</v>
      </c>
      <c r="J661" s="30" t="s">
        <v>221</v>
      </c>
      <c r="K661" s="28">
        <v>2762000</v>
      </c>
      <c r="L661" s="28">
        <v>8258000</v>
      </c>
      <c r="M661" s="28">
        <v>2</v>
      </c>
      <c r="N661" s="28">
        <v>0</v>
      </c>
    </row>
    <row r="662" spans="1:14" x14ac:dyDescent="0.3">
      <c r="A662" s="28">
        <v>736</v>
      </c>
      <c r="B662" s="28" t="s">
        <v>1289</v>
      </c>
      <c r="C662" s="29">
        <v>20373</v>
      </c>
      <c r="D662" s="28">
        <v>145</v>
      </c>
      <c r="E662" s="28" t="s">
        <v>792</v>
      </c>
      <c r="F662" s="28" t="s">
        <v>1290</v>
      </c>
      <c r="G662" s="28" t="s">
        <v>670</v>
      </c>
      <c r="H662" s="28" t="s">
        <v>177</v>
      </c>
      <c r="I662" s="28" t="s">
        <v>76</v>
      </c>
      <c r="J662" s="30" t="s">
        <v>221</v>
      </c>
      <c r="K662" s="28">
        <v>5000000</v>
      </c>
      <c r="L662" s="28">
        <v>7100000</v>
      </c>
      <c r="M662" s="28">
        <v>4</v>
      </c>
      <c r="N662" s="28">
        <v>2</v>
      </c>
    </row>
    <row r="663" spans="1:14" x14ac:dyDescent="0.3">
      <c r="A663" s="28">
        <v>737</v>
      </c>
      <c r="B663" s="28" t="s">
        <v>1291</v>
      </c>
      <c r="C663" s="29">
        <v>20396</v>
      </c>
      <c r="D663" s="28">
        <v>150</v>
      </c>
      <c r="E663" s="28" t="s">
        <v>792</v>
      </c>
      <c r="F663" s="28" t="s">
        <v>1221</v>
      </c>
      <c r="G663" s="28" t="s">
        <v>989</v>
      </c>
      <c r="H663" s="28" t="s">
        <v>177</v>
      </c>
      <c r="I663" s="28" t="s">
        <v>76</v>
      </c>
      <c r="J663" s="30" t="s">
        <v>221</v>
      </c>
      <c r="K663" s="28">
        <v>5500000</v>
      </c>
      <c r="L663" s="28">
        <v>20000000</v>
      </c>
      <c r="M663" s="28">
        <v>4</v>
      </c>
      <c r="N663" s="28">
        <v>0</v>
      </c>
    </row>
    <row r="664" spans="1:14" x14ac:dyDescent="0.3">
      <c r="A664" s="28">
        <v>738</v>
      </c>
      <c r="B664" s="28" t="s">
        <v>1292</v>
      </c>
      <c r="C664" s="29">
        <v>20262</v>
      </c>
      <c r="D664" s="28">
        <v>75</v>
      </c>
      <c r="E664" s="28" t="s">
        <v>218</v>
      </c>
      <c r="F664" s="28" t="s">
        <v>1293</v>
      </c>
      <c r="G664" s="28" t="s">
        <v>224</v>
      </c>
      <c r="H664" s="28" t="s">
        <v>177</v>
      </c>
      <c r="I664" s="28" t="s">
        <v>76</v>
      </c>
      <c r="J664" s="30" t="s">
        <v>221</v>
      </c>
      <c r="K664" s="28">
        <v>4000000</v>
      </c>
      <c r="L664" s="28">
        <v>93600000</v>
      </c>
      <c r="M664" s="28">
        <v>0</v>
      </c>
      <c r="N664" s="28">
        <v>0</v>
      </c>
    </row>
    <row r="665" spans="1:14" x14ac:dyDescent="0.3">
      <c r="A665" s="28">
        <v>744</v>
      </c>
      <c r="B665" s="28" t="s">
        <v>1294</v>
      </c>
      <c r="C665" s="29">
        <v>20081</v>
      </c>
      <c r="D665" s="28">
        <v>127</v>
      </c>
      <c r="E665" s="28" t="s">
        <v>174</v>
      </c>
      <c r="F665" s="28" t="s">
        <v>1173</v>
      </c>
      <c r="G665" s="28" t="s">
        <v>224</v>
      </c>
      <c r="H665" s="28" t="s">
        <v>177</v>
      </c>
      <c r="I665" s="28" t="s">
        <v>76</v>
      </c>
      <c r="J665" s="30" t="s">
        <v>221</v>
      </c>
      <c r="K665" s="28">
        <v>5000000</v>
      </c>
      <c r="L665" s="28">
        <v>28200000</v>
      </c>
      <c r="M665" s="28">
        <v>3</v>
      </c>
      <c r="N665" s="28">
        <v>2</v>
      </c>
    </row>
    <row r="666" spans="1:14" x14ac:dyDescent="0.3">
      <c r="A666" s="28">
        <v>753</v>
      </c>
      <c r="B666" s="28" t="s">
        <v>1295</v>
      </c>
      <c r="C666" s="29">
        <v>19618</v>
      </c>
      <c r="D666" s="28">
        <v>135</v>
      </c>
      <c r="E666" s="28" t="s">
        <v>348</v>
      </c>
      <c r="F666" s="28" t="s">
        <v>1296</v>
      </c>
      <c r="G666" s="28" t="s">
        <v>194</v>
      </c>
      <c r="H666" s="28" t="s">
        <v>177</v>
      </c>
      <c r="I666" s="28" t="s">
        <v>76</v>
      </c>
      <c r="J666" s="30" t="s">
        <v>221</v>
      </c>
      <c r="K666" s="28">
        <v>4100000</v>
      </c>
      <c r="L666" s="28">
        <v>36000000</v>
      </c>
      <c r="M666" s="28">
        <v>5</v>
      </c>
      <c r="N666" s="28">
        <v>2</v>
      </c>
    </row>
    <row r="667" spans="1:14" x14ac:dyDescent="0.3">
      <c r="A667" s="28">
        <v>754</v>
      </c>
      <c r="B667" s="28" t="s">
        <v>1297</v>
      </c>
      <c r="C667" s="29">
        <v>19576</v>
      </c>
      <c r="D667" s="28">
        <v>118</v>
      </c>
      <c r="E667" s="28" t="s">
        <v>348</v>
      </c>
      <c r="F667" s="28" t="s">
        <v>1290</v>
      </c>
      <c r="G667" s="28" t="s">
        <v>370</v>
      </c>
      <c r="H667" s="28" t="s">
        <v>177</v>
      </c>
      <c r="I667" s="28" t="s">
        <v>76</v>
      </c>
      <c r="J667" s="30" t="s">
        <v>178</v>
      </c>
      <c r="K667" s="28">
        <v>2500000</v>
      </c>
      <c r="L667" s="28">
        <v>30500000</v>
      </c>
      <c r="M667" s="28">
        <v>13</v>
      </c>
      <c r="N667" s="28">
        <v>8</v>
      </c>
    </row>
    <row r="668" spans="1:14" x14ac:dyDescent="0.3">
      <c r="A668" s="28">
        <v>755</v>
      </c>
      <c r="B668" s="28" t="s">
        <v>1298</v>
      </c>
      <c r="C668" s="29">
        <v>19472</v>
      </c>
      <c r="D668" s="28">
        <v>118</v>
      </c>
      <c r="E668" s="28" t="s">
        <v>517</v>
      </c>
      <c r="F668" s="28" t="s">
        <v>1299</v>
      </c>
      <c r="G668" s="28" t="s">
        <v>414</v>
      </c>
      <c r="H668" s="28" t="s">
        <v>177</v>
      </c>
      <c r="I668" s="28" t="s">
        <v>76</v>
      </c>
      <c r="J668" s="30" t="s">
        <v>178</v>
      </c>
      <c r="K668" s="28">
        <v>3100000</v>
      </c>
      <c r="L668" s="28">
        <v>20000000</v>
      </c>
      <c r="M668" s="28">
        <v>6</v>
      </c>
      <c r="N668" s="28">
        <v>1</v>
      </c>
    </row>
    <row r="669" spans="1:14" x14ac:dyDescent="0.3">
      <c r="A669" s="28">
        <v>757</v>
      </c>
      <c r="B669" s="28" t="s">
        <v>1300</v>
      </c>
      <c r="C669" s="29">
        <v>19395</v>
      </c>
      <c r="D669" s="28">
        <v>76</v>
      </c>
      <c r="E669" s="28" t="s">
        <v>218</v>
      </c>
      <c r="F669" s="28" t="s">
        <v>1293</v>
      </c>
      <c r="G669" s="28" t="s">
        <v>224</v>
      </c>
      <c r="H669" s="28" t="s">
        <v>177</v>
      </c>
      <c r="I669" s="28" t="s">
        <v>76</v>
      </c>
      <c r="J669" s="30" t="s">
        <v>221</v>
      </c>
      <c r="K669" s="28">
        <v>4000000</v>
      </c>
      <c r="L669" s="28">
        <v>87400000</v>
      </c>
      <c r="M669" s="28">
        <v>0</v>
      </c>
      <c r="N669" s="28">
        <v>0</v>
      </c>
    </row>
    <row r="670" spans="1:14" x14ac:dyDescent="0.3">
      <c r="A670" s="28">
        <v>761</v>
      </c>
      <c r="B670" s="28" t="s">
        <v>1301</v>
      </c>
      <c r="C670" s="29">
        <v>19555</v>
      </c>
      <c r="D670" s="28">
        <v>91</v>
      </c>
      <c r="E670" s="28" t="s">
        <v>792</v>
      </c>
      <c r="F670" s="28" t="s">
        <v>1266</v>
      </c>
      <c r="G670" s="28" t="s">
        <v>194</v>
      </c>
      <c r="H670" s="28" t="s">
        <v>177</v>
      </c>
      <c r="I670" s="28" t="s">
        <v>76</v>
      </c>
      <c r="J670" s="30" t="s">
        <v>221</v>
      </c>
      <c r="K670" s="28">
        <v>2260000</v>
      </c>
      <c r="L670" s="28">
        <v>5300000</v>
      </c>
      <c r="M670" s="28">
        <v>0</v>
      </c>
      <c r="N670" s="28">
        <v>0</v>
      </c>
    </row>
    <row r="671" spans="1:14" x14ac:dyDescent="0.3">
      <c r="A671" s="28">
        <v>766</v>
      </c>
      <c r="B671" s="28" t="s">
        <v>1302</v>
      </c>
      <c r="C671" s="29">
        <v>19206</v>
      </c>
      <c r="D671" s="28">
        <v>106</v>
      </c>
      <c r="E671" s="28" t="s">
        <v>174</v>
      </c>
      <c r="F671" s="28" t="s">
        <v>1303</v>
      </c>
      <c r="G671" s="28" t="s">
        <v>989</v>
      </c>
      <c r="H671" s="28" t="s">
        <v>213</v>
      </c>
      <c r="I671" s="28" t="s">
        <v>76</v>
      </c>
      <c r="J671" s="30" t="s">
        <v>221</v>
      </c>
      <c r="K671" s="28">
        <v>3842000</v>
      </c>
      <c r="L671" s="28">
        <v>10878000</v>
      </c>
      <c r="M671" s="28">
        <v>3</v>
      </c>
      <c r="N671" s="28">
        <v>0</v>
      </c>
    </row>
    <row r="672" spans="1:14" x14ac:dyDescent="0.3">
      <c r="A672" s="28">
        <v>767</v>
      </c>
      <c r="B672" s="28" t="s">
        <v>1304</v>
      </c>
      <c r="C672" s="29">
        <v>19095</v>
      </c>
      <c r="D672" s="28">
        <v>103</v>
      </c>
      <c r="E672" s="28" t="s">
        <v>792</v>
      </c>
      <c r="F672" s="28" t="s">
        <v>1305</v>
      </c>
      <c r="G672" s="28" t="s">
        <v>989</v>
      </c>
      <c r="H672" s="28" t="s">
        <v>177</v>
      </c>
      <c r="I672" s="28" t="s">
        <v>76</v>
      </c>
      <c r="J672" s="30" t="s">
        <v>221</v>
      </c>
      <c r="K672" s="28">
        <v>2500000</v>
      </c>
      <c r="L672" s="28">
        <v>12400000</v>
      </c>
      <c r="M672" s="28">
        <v>2</v>
      </c>
      <c r="N672" s="28">
        <v>0</v>
      </c>
    </row>
    <row r="673" spans="1:14" x14ac:dyDescent="0.3">
      <c r="A673" s="28">
        <v>769</v>
      </c>
      <c r="B673" s="28" t="s">
        <v>1306</v>
      </c>
      <c r="C673" s="29">
        <v>19351</v>
      </c>
      <c r="D673" s="28">
        <v>119</v>
      </c>
      <c r="E673" s="28" t="s">
        <v>348</v>
      </c>
      <c r="F673" s="28" t="s">
        <v>1049</v>
      </c>
      <c r="G673" s="28" t="s">
        <v>1307</v>
      </c>
      <c r="H673" s="28" t="s">
        <v>213</v>
      </c>
      <c r="I673" s="28" t="s">
        <v>76</v>
      </c>
      <c r="J673" s="30" t="s">
        <v>178</v>
      </c>
      <c r="K673" s="28">
        <v>1500000</v>
      </c>
      <c r="L673" s="28">
        <v>5000000</v>
      </c>
      <c r="M673" s="28">
        <v>7</v>
      </c>
      <c r="N673" s="28">
        <v>2</v>
      </c>
    </row>
    <row r="674" spans="1:14" x14ac:dyDescent="0.3">
      <c r="A674" s="28">
        <v>774</v>
      </c>
      <c r="B674" s="28" t="s">
        <v>758</v>
      </c>
      <c r="C674" s="29">
        <v>18805</v>
      </c>
      <c r="D674" s="28">
        <v>75</v>
      </c>
      <c r="E674" s="28" t="s">
        <v>218</v>
      </c>
      <c r="F674" s="28" t="s">
        <v>1293</v>
      </c>
      <c r="G674" s="28" t="s">
        <v>224</v>
      </c>
      <c r="H674" s="28" t="s">
        <v>177</v>
      </c>
      <c r="I674" s="28" t="s">
        <v>76</v>
      </c>
      <c r="J674" s="30" t="s">
        <v>221</v>
      </c>
      <c r="K674" s="28">
        <v>3000000</v>
      </c>
      <c r="L674" s="28">
        <v>5232000</v>
      </c>
      <c r="M674" s="28">
        <v>1</v>
      </c>
      <c r="N674" s="28">
        <v>0</v>
      </c>
    </row>
    <row r="675" spans="1:14" x14ac:dyDescent="0.3">
      <c r="A675" s="28">
        <v>776</v>
      </c>
      <c r="B675" s="28" t="s">
        <v>1308</v>
      </c>
      <c r="C675" s="29">
        <v>18889</v>
      </c>
      <c r="D675" s="28">
        <v>122</v>
      </c>
      <c r="E675" s="28" t="s">
        <v>348</v>
      </c>
      <c r="F675" s="28" t="s">
        <v>1309</v>
      </c>
      <c r="G675" s="28" t="s">
        <v>288</v>
      </c>
      <c r="H675" s="28" t="s">
        <v>177</v>
      </c>
      <c r="I675" s="28" t="s">
        <v>76</v>
      </c>
      <c r="J675" s="30">
        <v>15</v>
      </c>
      <c r="K675" s="28">
        <v>1800000</v>
      </c>
      <c r="L675" s="28">
        <v>8000000</v>
      </c>
      <c r="M675" s="28">
        <v>12</v>
      </c>
      <c r="N675" s="28">
        <v>4</v>
      </c>
    </row>
    <row r="676" spans="1:14" x14ac:dyDescent="0.3">
      <c r="A676" s="28">
        <v>779</v>
      </c>
      <c r="B676" s="28" t="s">
        <v>1310</v>
      </c>
      <c r="C676" s="29">
        <v>18985</v>
      </c>
      <c r="D676" s="28">
        <v>105</v>
      </c>
      <c r="E676" s="28" t="s">
        <v>174</v>
      </c>
      <c r="F676" s="28" t="s">
        <v>1049</v>
      </c>
      <c r="G676" s="28" t="s">
        <v>1231</v>
      </c>
      <c r="H676" s="28" t="s">
        <v>177</v>
      </c>
      <c r="I676" s="28" t="s">
        <v>76</v>
      </c>
      <c r="J676" s="30" t="s">
        <v>221</v>
      </c>
      <c r="K676" s="28">
        <v>1000000</v>
      </c>
      <c r="L676" s="28">
        <v>10750000</v>
      </c>
      <c r="M676" s="28">
        <v>4</v>
      </c>
      <c r="N676" s="28">
        <v>1</v>
      </c>
    </row>
    <row r="677" spans="1:14" x14ac:dyDescent="0.3">
      <c r="A677" s="28">
        <v>781</v>
      </c>
      <c r="B677" s="28" t="s">
        <v>1311</v>
      </c>
      <c r="C677" s="29">
        <v>18809</v>
      </c>
      <c r="D677" s="28">
        <v>101</v>
      </c>
      <c r="E677" s="28" t="s">
        <v>242</v>
      </c>
      <c r="F677" s="28" t="s">
        <v>1228</v>
      </c>
      <c r="G677" s="28" t="s">
        <v>1312</v>
      </c>
      <c r="H677" s="28" t="s">
        <v>177</v>
      </c>
      <c r="I677" s="28" t="s">
        <v>76</v>
      </c>
      <c r="J677" s="30" t="s">
        <v>178</v>
      </c>
      <c r="K677" s="28">
        <v>1200000</v>
      </c>
      <c r="L677" s="28">
        <v>7000000</v>
      </c>
      <c r="M677" s="28">
        <v>1</v>
      </c>
      <c r="N677" s="28">
        <v>0</v>
      </c>
    </row>
    <row r="678" spans="1:14" x14ac:dyDescent="0.3">
      <c r="A678" s="28">
        <v>783</v>
      </c>
      <c r="B678" s="28" t="s">
        <v>1313</v>
      </c>
      <c r="C678" s="29">
        <v>18326</v>
      </c>
      <c r="D678" s="28">
        <v>75</v>
      </c>
      <c r="E678" s="28" t="s">
        <v>218</v>
      </c>
      <c r="F678" s="28" t="s">
        <v>1293</v>
      </c>
      <c r="G678" s="28" t="s">
        <v>224</v>
      </c>
      <c r="H678" s="28" t="s">
        <v>177</v>
      </c>
      <c r="I678" s="28" t="s">
        <v>76</v>
      </c>
      <c r="J678" s="30" t="s">
        <v>221</v>
      </c>
      <c r="K678" s="28">
        <v>2900000</v>
      </c>
      <c r="L678" s="28">
        <v>263600000</v>
      </c>
      <c r="M678" s="28">
        <v>3</v>
      </c>
      <c r="N678" s="28">
        <v>0</v>
      </c>
    </row>
    <row r="679" spans="1:14" x14ac:dyDescent="0.3">
      <c r="A679" s="28">
        <v>784</v>
      </c>
      <c r="B679" s="28" t="s">
        <v>1314</v>
      </c>
      <c r="C679" s="29">
        <v>18591</v>
      </c>
      <c r="D679" s="28">
        <v>103</v>
      </c>
      <c r="E679" s="28" t="s">
        <v>174</v>
      </c>
      <c r="F679" s="28" t="s">
        <v>1315</v>
      </c>
      <c r="G679" s="28" t="s">
        <v>989</v>
      </c>
      <c r="H679" s="28" t="s">
        <v>177</v>
      </c>
      <c r="I679" s="28" t="s">
        <v>76</v>
      </c>
      <c r="J679" s="30" t="s">
        <v>178</v>
      </c>
      <c r="K679" s="28">
        <v>2300000</v>
      </c>
      <c r="L679" s="28">
        <v>15100000</v>
      </c>
      <c r="M679" s="28">
        <v>3</v>
      </c>
      <c r="N679" s="28">
        <v>2</v>
      </c>
    </row>
    <row r="680" spans="1:14" x14ac:dyDescent="0.3">
      <c r="A680" s="28">
        <v>785</v>
      </c>
      <c r="B680" s="28" t="s">
        <v>1316</v>
      </c>
      <c r="C680" s="29">
        <v>18400</v>
      </c>
      <c r="D680" s="28">
        <v>107</v>
      </c>
      <c r="E680" s="28" t="s">
        <v>792</v>
      </c>
      <c r="F680" s="28" t="s">
        <v>1287</v>
      </c>
      <c r="G680" s="28" t="s">
        <v>989</v>
      </c>
      <c r="H680" s="28" t="s">
        <v>177</v>
      </c>
      <c r="I680" s="28" t="s">
        <v>76</v>
      </c>
      <c r="J680" s="30" t="s">
        <v>221</v>
      </c>
      <c r="K680" s="28">
        <v>3734000</v>
      </c>
      <c r="L680" s="28">
        <v>7756000</v>
      </c>
      <c r="M680" s="28">
        <v>4</v>
      </c>
      <c r="N680" s="28">
        <v>1</v>
      </c>
    </row>
    <row r="681" spans="1:14" x14ac:dyDescent="0.3">
      <c r="A681" s="28">
        <v>796</v>
      </c>
      <c r="B681" s="28" t="s">
        <v>1317</v>
      </c>
      <c r="C681" s="29">
        <v>18246</v>
      </c>
      <c r="D681" s="28">
        <v>100</v>
      </c>
      <c r="E681" s="28" t="s">
        <v>203</v>
      </c>
      <c r="F681" s="28" t="s">
        <v>1318</v>
      </c>
      <c r="G681" s="28" t="s">
        <v>541</v>
      </c>
      <c r="H681" s="28" t="s">
        <v>177</v>
      </c>
      <c r="I681" s="28" t="s">
        <v>76</v>
      </c>
      <c r="J681" s="30" t="s">
        <v>178</v>
      </c>
      <c r="K681" s="28">
        <v>1000000</v>
      </c>
      <c r="L681" s="28">
        <v>5000000</v>
      </c>
      <c r="M681" s="28">
        <v>4</v>
      </c>
      <c r="N681" s="28">
        <v>0</v>
      </c>
    </row>
    <row r="682" spans="1:14" x14ac:dyDescent="0.3">
      <c r="A682" s="28">
        <v>853</v>
      </c>
      <c r="B682" s="28" t="s">
        <v>1319</v>
      </c>
      <c r="C682" s="29">
        <v>15901</v>
      </c>
      <c r="D682" s="28">
        <v>170</v>
      </c>
      <c r="E682" s="28" t="s">
        <v>203</v>
      </c>
      <c r="F682" s="28" t="s">
        <v>1320</v>
      </c>
      <c r="G682" s="28" t="s">
        <v>414</v>
      </c>
      <c r="H682" s="28" t="s">
        <v>177</v>
      </c>
      <c r="I682" s="28" t="s">
        <v>76</v>
      </c>
      <c r="J682" s="30" t="s">
        <v>221</v>
      </c>
      <c r="K682" s="28">
        <v>3000000</v>
      </c>
      <c r="L682" s="28">
        <v>7100000</v>
      </c>
      <c r="M682" s="28">
        <v>9</v>
      </c>
      <c r="N682" s="28">
        <v>1</v>
      </c>
    </row>
    <row r="683" spans="1:14" x14ac:dyDescent="0.3">
      <c r="A683" s="28">
        <v>858</v>
      </c>
      <c r="B683" s="28" t="s">
        <v>1321</v>
      </c>
      <c r="C683" s="29">
        <v>15671</v>
      </c>
      <c r="D683" s="28">
        <v>102</v>
      </c>
      <c r="E683" s="28" t="s">
        <v>348</v>
      </c>
      <c r="F683" s="28" t="s">
        <v>1322</v>
      </c>
      <c r="G683" s="28" t="s">
        <v>288</v>
      </c>
      <c r="H683" s="28" t="s">
        <v>177</v>
      </c>
      <c r="I683" s="28" t="s">
        <v>76</v>
      </c>
      <c r="J683" s="30" t="s">
        <v>221</v>
      </c>
      <c r="K683" s="28">
        <v>878000</v>
      </c>
      <c r="L683" s="28">
        <v>3700000</v>
      </c>
      <c r="M683" s="28">
        <v>8</v>
      </c>
      <c r="N683" s="28">
        <v>3</v>
      </c>
    </row>
    <row r="684" spans="1:14" x14ac:dyDescent="0.3">
      <c r="A684" s="28">
        <v>885</v>
      </c>
      <c r="B684" s="28" t="s">
        <v>1323</v>
      </c>
      <c r="C684" s="29">
        <v>14899</v>
      </c>
      <c r="D684" s="28">
        <v>124</v>
      </c>
      <c r="E684" s="28" t="s">
        <v>196</v>
      </c>
      <c r="F684" s="28" t="s">
        <v>1324</v>
      </c>
      <c r="G684" s="28" t="s">
        <v>1325</v>
      </c>
      <c r="H684" s="28" t="s">
        <v>177</v>
      </c>
      <c r="I684" s="28" t="s">
        <v>76</v>
      </c>
      <c r="J684" s="30" t="s">
        <v>221</v>
      </c>
      <c r="K684" s="28">
        <v>2000000</v>
      </c>
      <c r="L684" s="28">
        <v>5000000</v>
      </c>
      <c r="M684" s="28">
        <v>5</v>
      </c>
      <c r="N684" s="28">
        <v>0</v>
      </c>
    </row>
    <row r="685" spans="1:14" x14ac:dyDescent="0.3">
      <c r="A685" s="28">
        <v>887</v>
      </c>
      <c r="B685" s="28" t="s">
        <v>1326</v>
      </c>
      <c r="C685" s="29">
        <v>14634</v>
      </c>
      <c r="D685" s="28">
        <v>129</v>
      </c>
      <c r="E685" s="28" t="s">
        <v>348</v>
      </c>
      <c r="F685" s="28" t="s">
        <v>1223</v>
      </c>
      <c r="G685" s="28" t="s">
        <v>194</v>
      </c>
      <c r="H685" s="28" t="s">
        <v>177</v>
      </c>
      <c r="I685" s="28" t="s">
        <v>76</v>
      </c>
      <c r="J685" s="30" t="s">
        <v>178</v>
      </c>
      <c r="K685" s="28">
        <v>800000</v>
      </c>
      <c r="L685" s="28">
        <v>2500000</v>
      </c>
      <c r="M685" s="28">
        <v>7</v>
      </c>
      <c r="N685" s="28">
        <v>2</v>
      </c>
    </row>
    <row r="686" spans="1:14" x14ac:dyDescent="0.3">
      <c r="A686" s="28">
        <v>893</v>
      </c>
      <c r="B686" s="28" t="s">
        <v>1327</v>
      </c>
      <c r="C686" s="29">
        <v>14594</v>
      </c>
      <c r="D686" s="28">
        <v>221</v>
      </c>
      <c r="E686" s="28" t="s">
        <v>192</v>
      </c>
      <c r="F686" s="28" t="s">
        <v>1328</v>
      </c>
      <c r="G686" s="28" t="s">
        <v>1276</v>
      </c>
      <c r="H686" s="28" t="s">
        <v>177</v>
      </c>
      <c r="I686" s="28" t="s">
        <v>76</v>
      </c>
      <c r="J686" s="30" t="s">
        <v>178</v>
      </c>
      <c r="K686" s="28">
        <v>3850000</v>
      </c>
      <c r="L686" s="28">
        <v>198000000</v>
      </c>
      <c r="M686" s="28">
        <v>13</v>
      </c>
      <c r="N686" s="28">
        <v>8</v>
      </c>
    </row>
    <row r="687" spans="1:14" x14ac:dyDescent="0.3">
      <c r="A687" s="28">
        <v>899</v>
      </c>
      <c r="B687" s="28" t="s">
        <v>1329</v>
      </c>
      <c r="C687" s="29">
        <v>14380</v>
      </c>
      <c r="D687" s="28">
        <v>114</v>
      </c>
      <c r="E687" s="28" t="s">
        <v>348</v>
      </c>
      <c r="F687" s="28" t="s">
        <v>1320</v>
      </c>
      <c r="G687" s="28" t="s">
        <v>989</v>
      </c>
      <c r="H687" s="28" t="s">
        <v>213</v>
      </c>
      <c r="I687" s="28" t="s">
        <v>76</v>
      </c>
      <c r="J687" s="30" t="s">
        <v>221</v>
      </c>
      <c r="K687" s="28">
        <v>1051000</v>
      </c>
      <c r="L687" s="28">
        <v>3252000</v>
      </c>
      <c r="M687" s="28">
        <v>7</v>
      </c>
      <c r="N687" s="28">
        <v>1</v>
      </c>
    </row>
    <row r="688" spans="1:14" x14ac:dyDescent="0.3">
      <c r="A688" s="28">
        <v>900</v>
      </c>
      <c r="B688" s="28" t="s">
        <v>1330</v>
      </c>
      <c r="C688" s="29">
        <v>14482</v>
      </c>
      <c r="D688" s="28">
        <v>101</v>
      </c>
      <c r="E688" s="28" t="s">
        <v>210</v>
      </c>
      <c r="F688" s="28" t="s">
        <v>1328</v>
      </c>
      <c r="G688" s="28" t="s">
        <v>989</v>
      </c>
      <c r="H688" s="28" t="s">
        <v>177</v>
      </c>
      <c r="I688" s="28" t="s">
        <v>76</v>
      </c>
      <c r="J688" s="30" t="s">
        <v>221</v>
      </c>
      <c r="K688" s="28">
        <v>2800000</v>
      </c>
      <c r="L688" s="28">
        <v>22300000</v>
      </c>
      <c r="M688" s="28">
        <v>6</v>
      </c>
      <c r="N688" s="28">
        <v>2</v>
      </c>
    </row>
    <row r="689" spans="1:14" x14ac:dyDescent="0.3">
      <c r="A689" s="28">
        <v>911</v>
      </c>
      <c r="B689" s="28" t="s">
        <v>1331</v>
      </c>
      <c r="C689" s="29">
        <v>14210</v>
      </c>
      <c r="D689" s="28">
        <v>97</v>
      </c>
      <c r="E689" s="28" t="s">
        <v>308</v>
      </c>
      <c r="F689" s="28" t="s">
        <v>1322</v>
      </c>
      <c r="G689" s="28" t="s">
        <v>288</v>
      </c>
      <c r="H689" s="28" t="s">
        <v>177</v>
      </c>
      <c r="I689" s="28" t="s">
        <v>76</v>
      </c>
      <c r="J689" s="30" t="s">
        <v>178</v>
      </c>
      <c r="K689" s="28"/>
      <c r="L689" s="28">
        <v>1700000</v>
      </c>
      <c r="M689" s="28">
        <v>3</v>
      </c>
      <c r="N689" s="28">
        <v>0</v>
      </c>
    </row>
    <row r="690" spans="1:14" x14ac:dyDescent="0.3">
      <c r="A690" s="28">
        <v>913</v>
      </c>
      <c r="B690" s="28" t="s">
        <v>1332</v>
      </c>
      <c r="C690" s="29">
        <v>13870</v>
      </c>
      <c r="D690" s="28">
        <v>83</v>
      </c>
      <c r="E690" s="28" t="s">
        <v>218</v>
      </c>
      <c r="F690" s="28" t="s">
        <v>1333</v>
      </c>
      <c r="G690" s="28" t="s">
        <v>224</v>
      </c>
      <c r="H690" s="28" t="s">
        <v>177</v>
      </c>
      <c r="I690" s="28" t="s">
        <v>76</v>
      </c>
      <c r="J690" s="30" t="s">
        <v>221</v>
      </c>
      <c r="K690" s="28">
        <v>2000000</v>
      </c>
      <c r="L690" s="28">
        <v>184925485</v>
      </c>
      <c r="M690" s="28">
        <v>1</v>
      </c>
      <c r="N690" s="28">
        <v>0</v>
      </c>
    </row>
    <row r="691" spans="1:14" x14ac:dyDescent="0.3">
      <c r="A691" s="28">
        <v>941</v>
      </c>
      <c r="B691" s="28" t="s">
        <v>1334</v>
      </c>
      <c r="C691" s="29">
        <v>13026</v>
      </c>
      <c r="D691" s="28">
        <v>95</v>
      </c>
      <c r="E691" s="28" t="s">
        <v>348</v>
      </c>
      <c r="F691" s="28" t="s">
        <v>1335</v>
      </c>
      <c r="G691" s="28" t="s">
        <v>989</v>
      </c>
      <c r="H691" s="28" t="s">
        <v>177</v>
      </c>
      <c r="I691" s="28" t="s">
        <v>76</v>
      </c>
      <c r="J691" s="30" t="s">
        <v>221</v>
      </c>
      <c r="K691" s="28">
        <v>1152000</v>
      </c>
      <c r="L691" s="28">
        <v>2304000</v>
      </c>
      <c r="M691" s="28">
        <v>0</v>
      </c>
      <c r="N691" s="28">
        <v>0</v>
      </c>
    </row>
    <row r="692" spans="1:14" x14ac:dyDescent="0.3">
      <c r="A692" s="28">
        <v>972</v>
      </c>
      <c r="B692" s="28" t="s">
        <v>1336</v>
      </c>
      <c r="C692" s="29">
        <v>11648</v>
      </c>
      <c r="D692" s="28">
        <v>71</v>
      </c>
      <c r="E692" s="28" t="s">
        <v>226</v>
      </c>
      <c r="F692" s="28" t="s">
        <v>1337</v>
      </c>
      <c r="G692" s="28" t="s">
        <v>261</v>
      </c>
      <c r="H692" s="28" t="s">
        <v>177</v>
      </c>
      <c r="I692" s="28" t="s">
        <v>76</v>
      </c>
      <c r="J692" s="30" t="s">
        <v>178</v>
      </c>
      <c r="K692" s="28">
        <v>262000</v>
      </c>
      <c r="L692" s="28">
        <v>12000000</v>
      </c>
      <c r="M692" s="28">
        <v>0</v>
      </c>
      <c r="N692" s="28">
        <v>0</v>
      </c>
    </row>
    <row r="693" spans="1:14" x14ac:dyDescent="0.3">
      <c r="A693" s="28">
        <v>977</v>
      </c>
      <c r="B693" s="28" t="s">
        <v>1338</v>
      </c>
      <c r="C693" s="29">
        <v>11366</v>
      </c>
      <c r="D693" s="28">
        <v>85</v>
      </c>
      <c r="E693" s="28" t="s">
        <v>226</v>
      </c>
      <c r="F693" s="28" t="s">
        <v>1339</v>
      </c>
      <c r="G693" s="28" t="s">
        <v>261</v>
      </c>
      <c r="H693" s="28" t="s">
        <v>177</v>
      </c>
      <c r="I693" s="28" t="s">
        <v>76</v>
      </c>
      <c r="J693" s="30" t="s">
        <v>178</v>
      </c>
      <c r="K693" s="28">
        <v>355000</v>
      </c>
      <c r="L693" s="28"/>
      <c r="M693" s="28">
        <v>0</v>
      </c>
      <c r="N693" s="28">
        <v>0</v>
      </c>
    </row>
    <row r="694" spans="1:14" x14ac:dyDescent="0.3">
      <c r="A694" s="28">
        <v>982</v>
      </c>
      <c r="B694" s="28" t="s">
        <v>1340</v>
      </c>
      <c r="C694" s="29">
        <v>11069</v>
      </c>
      <c r="D694" s="28">
        <v>152</v>
      </c>
      <c r="E694" s="28" t="s">
        <v>203</v>
      </c>
      <c r="F694" s="28" t="s">
        <v>1235</v>
      </c>
      <c r="G694" s="28" t="s">
        <v>261</v>
      </c>
      <c r="H694" s="28" t="s">
        <v>177</v>
      </c>
      <c r="I694" s="28" t="s">
        <v>76</v>
      </c>
      <c r="J694" s="30" t="s">
        <v>178</v>
      </c>
      <c r="K694" s="28">
        <v>1200000</v>
      </c>
      <c r="L694" s="28">
        <v>3000000</v>
      </c>
      <c r="M694" s="28">
        <v>4</v>
      </c>
      <c r="N694" s="28">
        <v>2</v>
      </c>
    </row>
    <row r="695" spans="1:14" x14ac:dyDescent="0.3">
      <c r="A695" s="28">
        <v>1063</v>
      </c>
      <c r="B695" s="28" t="s">
        <v>1341</v>
      </c>
      <c r="C695" s="29">
        <v>7692</v>
      </c>
      <c r="D695" s="28">
        <v>68</v>
      </c>
      <c r="E695" s="28" t="s">
        <v>196</v>
      </c>
      <c r="F695" s="28" t="s">
        <v>1324</v>
      </c>
      <c r="G695" s="28" t="s">
        <v>1325</v>
      </c>
      <c r="H695" s="28" t="s">
        <v>177</v>
      </c>
      <c r="I695" s="28" t="s">
        <v>1342</v>
      </c>
      <c r="J695" s="30" t="s">
        <v>221</v>
      </c>
      <c r="K695" s="28">
        <v>250000</v>
      </c>
      <c r="L695" s="28">
        <v>2500000</v>
      </c>
      <c r="M695" s="28">
        <v>0</v>
      </c>
      <c r="N695" s="28">
        <v>0</v>
      </c>
    </row>
    <row r="696" spans="1:14" x14ac:dyDescent="0.3">
      <c r="A696" s="28">
        <v>1120</v>
      </c>
      <c r="B696" s="28" t="s">
        <v>1343</v>
      </c>
      <c r="C696" s="29">
        <v>42355</v>
      </c>
      <c r="D696" s="28">
        <v>136</v>
      </c>
      <c r="E696" s="28" t="s">
        <v>207</v>
      </c>
      <c r="F696" s="28" t="s">
        <v>290</v>
      </c>
      <c r="G696" s="28" t="s">
        <v>298</v>
      </c>
      <c r="H696" s="28" t="s">
        <v>177</v>
      </c>
      <c r="I696" s="28" t="s">
        <v>76</v>
      </c>
      <c r="J696" s="30" t="s">
        <v>183</v>
      </c>
      <c r="K696" s="28">
        <v>306000000</v>
      </c>
      <c r="L696" s="28">
        <v>2066000000</v>
      </c>
      <c r="M696" s="28">
        <v>5</v>
      </c>
      <c r="N696" s="28">
        <v>0</v>
      </c>
    </row>
    <row r="697" spans="1:14" x14ac:dyDescent="0.3">
      <c r="A697" s="28">
        <v>1121</v>
      </c>
      <c r="B697" s="28" t="s">
        <v>1344</v>
      </c>
      <c r="C697" s="29">
        <v>42167</v>
      </c>
      <c r="D697" s="28">
        <v>124</v>
      </c>
      <c r="E697" s="28" t="s">
        <v>174</v>
      </c>
      <c r="F697" s="28" t="s">
        <v>1345</v>
      </c>
      <c r="G697" s="28" t="s">
        <v>176</v>
      </c>
      <c r="H697" s="28" t="s">
        <v>177</v>
      </c>
      <c r="I697" s="28" t="s">
        <v>76</v>
      </c>
      <c r="J697" s="30" t="s">
        <v>183</v>
      </c>
      <c r="K697" s="28">
        <v>150000000</v>
      </c>
      <c r="L697" s="28">
        <v>1670000000</v>
      </c>
      <c r="M697" s="28">
        <v>0</v>
      </c>
      <c r="N697" s="28">
        <v>0</v>
      </c>
    </row>
    <row r="698" spans="1:14" x14ac:dyDescent="0.3">
      <c r="A698" s="28">
        <v>1122</v>
      </c>
      <c r="B698" s="28" t="s">
        <v>1346</v>
      </c>
      <c r="C698" s="29">
        <v>42097</v>
      </c>
      <c r="D698" s="28">
        <v>137</v>
      </c>
      <c r="E698" s="28" t="s">
        <v>180</v>
      </c>
      <c r="F698" s="28" t="s">
        <v>1347</v>
      </c>
      <c r="G698" s="28" t="s">
        <v>255</v>
      </c>
      <c r="H698" s="28" t="s">
        <v>177</v>
      </c>
      <c r="I698" s="28" t="s">
        <v>76</v>
      </c>
      <c r="J698" s="30" t="s">
        <v>183</v>
      </c>
      <c r="K698" s="28">
        <v>190000000</v>
      </c>
      <c r="L698" s="28">
        <v>1516000000</v>
      </c>
      <c r="M698" s="28">
        <v>0</v>
      </c>
      <c r="N698" s="28">
        <v>0</v>
      </c>
    </row>
    <row r="699" spans="1:14" x14ac:dyDescent="0.3">
      <c r="A699" s="28">
        <v>1123</v>
      </c>
      <c r="B699" s="28" t="s">
        <v>1348</v>
      </c>
      <c r="C699" s="29">
        <v>42125</v>
      </c>
      <c r="D699" s="28">
        <v>141</v>
      </c>
      <c r="E699" s="28" t="s">
        <v>180</v>
      </c>
      <c r="F699" s="28" t="s">
        <v>498</v>
      </c>
      <c r="G699" s="28" t="s">
        <v>182</v>
      </c>
      <c r="H699" s="28" t="s">
        <v>177</v>
      </c>
      <c r="I699" s="28" t="s">
        <v>76</v>
      </c>
      <c r="J699" s="30" t="s">
        <v>183</v>
      </c>
      <c r="K699" s="28">
        <v>250000000</v>
      </c>
      <c r="L699" s="28">
        <v>1405000000</v>
      </c>
      <c r="M699" s="28">
        <v>0</v>
      </c>
      <c r="N699" s="28">
        <v>0</v>
      </c>
    </row>
    <row r="700" spans="1:14" x14ac:dyDescent="0.3">
      <c r="A700" s="28">
        <v>1124</v>
      </c>
      <c r="B700" s="28" t="s">
        <v>1349</v>
      </c>
      <c r="C700" s="29">
        <v>42166</v>
      </c>
      <c r="D700" s="28">
        <v>91</v>
      </c>
      <c r="E700" s="28" t="s">
        <v>218</v>
      </c>
      <c r="F700" s="28" t="s">
        <v>712</v>
      </c>
      <c r="G700" s="28" t="s">
        <v>713</v>
      </c>
      <c r="H700" s="28" t="s">
        <v>177</v>
      </c>
      <c r="I700" s="28" t="s">
        <v>76</v>
      </c>
      <c r="J700" s="30" t="s">
        <v>221</v>
      </c>
      <c r="K700" s="28">
        <v>74000000</v>
      </c>
      <c r="L700" s="28">
        <v>1159000000</v>
      </c>
      <c r="M700" s="28">
        <v>0</v>
      </c>
      <c r="N700" s="28">
        <v>0</v>
      </c>
    </row>
    <row r="701" spans="1:14" x14ac:dyDescent="0.3">
      <c r="A701" s="28">
        <v>1125</v>
      </c>
      <c r="B701" s="28" t="s">
        <v>1350</v>
      </c>
      <c r="C701" s="29">
        <v>42303</v>
      </c>
      <c r="D701" s="28">
        <v>148</v>
      </c>
      <c r="E701" s="28" t="s">
        <v>242</v>
      </c>
      <c r="F701" s="28" t="s">
        <v>381</v>
      </c>
      <c r="G701" s="28" t="s">
        <v>244</v>
      </c>
      <c r="H701" s="28" t="s">
        <v>213</v>
      </c>
      <c r="I701" s="28" t="s">
        <v>76</v>
      </c>
      <c r="J701" s="30" t="s">
        <v>183</v>
      </c>
      <c r="K701" s="28">
        <v>245000000</v>
      </c>
      <c r="L701" s="28">
        <v>880700000</v>
      </c>
      <c r="M701" s="28">
        <v>1</v>
      </c>
      <c r="N701" s="28">
        <v>1</v>
      </c>
    </row>
    <row r="702" spans="1:14" x14ac:dyDescent="0.3">
      <c r="A702" s="28">
        <v>1126</v>
      </c>
      <c r="B702" s="28" t="s">
        <v>1351</v>
      </c>
      <c r="C702" s="29">
        <v>42174</v>
      </c>
      <c r="D702" s="28">
        <v>94</v>
      </c>
      <c r="E702" s="28" t="s">
        <v>218</v>
      </c>
      <c r="F702" s="28" t="s">
        <v>300</v>
      </c>
      <c r="G702" s="28" t="s">
        <v>301</v>
      </c>
      <c r="H702" s="28" t="s">
        <v>177</v>
      </c>
      <c r="I702" s="28" t="s">
        <v>76</v>
      </c>
      <c r="J702" s="30" t="s">
        <v>221</v>
      </c>
      <c r="K702" s="28">
        <v>175000000</v>
      </c>
      <c r="L702" s="28">
        <v>857400000</v>
      </c>
      <c r="M702" s="28">
        <v>2</v>
      </c>
      <c r="N702" s="28">
        <v>1</v>
      </c>
    </row>
    <row r="703" spans="1:14" x14ac:dyDescent="0.3">
      <c r="A703" s="28">
        <v>1127</v>
      </c>
      <c r="B703" s="28" t="s">
        <v>1352</v>
      </c>
      <c r="C703" s="29">
        <v>42216</v>
      </c>
      <c r="D703" s="28">
        <v>131</v>
      </c>
      <c r="E703" s="28" t="s">
        <v>180</v>
      </c>
      <c r="F703" s="28" t="s">
        <v>1353</v>
      </c>
      <c r="G703" s="28" t="s">
        <v>291</v>
      </c>
      <c r="H703" s="28" t="s">
        <v>177</v>
      </c>
      <c r="I703" s="28" t="s">
        <v>76</v>
      </c>
      <c r="J703" s="30" t="s">
        <v>183</v>
      </c>
      <c r="K703" s="28">
        <v>150000000</v>
      </c>
      <c r="L703" s="28">
        <v>682300000</v>
      </c>
      <c r="M703" s="28">
        <v>0</v>
      </c>
      <c r="N703" s="28">
        <v>0</v>
      </c>
    </row>
    <row r="704" spans="1:14" x14ac:dyDescent="0.3">
      <c r="A704" s="28">
        <v>1128</v>
      </c>
      <c r="B704" s="28" t="s">
        <v>1354</v>
      </c>
      <c r="C704" s="29">
        <v>42328</v>
      </c>
      <c r="D704" s="28">
        <v>137</v>
      </c>
      <c r="E704" s="28" t="s">
        <v>207</v>
      </c>
      <c r="F704" s="28" t="s">
        <v>227</v>
      </c>
      <c r="G704" s="28" t="s">
        <v>700</v>
      </c>
      <c r="H704" s="28" t="s">
        <v>177</v>
      </c>
      <c r="I704" s="28" t="s">
        <v>76</v>
      </c>
      <c r="J704" s="30" t="s">
        <v>183</v>
      </c>
      <c r="K704" s="28">
        <v>150000000</v>
      </c>
      <c r="L704" s="28">
        <v>653400000</v>
      </c>
      <c r="M704" s="28">
        <v>0</v>
      </c>
      <c r="N704" s="28">
        <v>0</v>
      </c>
    </row>
    <row r="705" spans="1:14" x14ac:dyDescent="0.3">
      <c r="A705" s="28">
        <v>1129</v>
      </c>
      <c r="B705" s="28" t="s">
        <v>1355</v>
      </c>
      <c r="C705" s="29">
        <v>42279</v>
      </c>
      <c r="D705" s="28">
        <v>141</v>
      </c>
      <c r="E705" s="28" t="s">
        <v>207</v>
      </c>
      <c r="F705" s="28" t="s">
        <v>318</v>
      </c>
      <c r="G705" s="28" t="s">
        <v>319</v>
      </c>
      <c r="H705" s="28" t="s">
        <v>177</v>
      </c>
      <c r="I705" s="28" t="s">
        <v>76</v>
      </c>
      <c r="J705" s="30" t="s">
        <v>183</v>
      </c>
      <c r="K705" s="28">
        <v>108000000</v>
      </c>
      <c r="L705" s="28">
        <v>630200000</v>
      </c>
      <c r="M705" s="28">
        <v>7</v>
      </c>
      <c r="N705" s="28">
        <v>0</v>
      </c>
    </row>
    <row r="706" spans="1:14" x14ac:dyDescent="0.3">
      <c r="A706" s="28">
        <v>1130</v>
      </c>
      <c r="B706" s="28" t="s">
        <v>1356</v>
      </c>
      <c r="C706" s="29">
        <v>42496</v>
      </c>
      <c r="D706" s="28">
        <v>147</v>
      </c>
      <c r="E706" s="28" t="s">
        <v>180</v>
      </c>
      <c r="F706" s="28" t="s">
        <v>698</v>
      </c>
      <c r="G706" s="28" t="s">
        <v>182</v>
      </c>
      <c r="H706" s="28" t="s">
        <v>177</v>
      </c>
      <c r="I706" s="28" t="s">
        <v>76</v>
      </c>
      <c r="J706" s="30" t="s">
        <v>183</v>
      </c>
      <c r="K706" s="28">
        <v>250000000</v>
      </c>
      <c r="L706" s="28">
        <v>1153000000</v>
      </c>
      <c r="M706" s="28">
        <v>0</v>
      </c>
      <c r="N706" s="28">
        <v>0</v>
      </c>
    </row>
    <row r="707" spans="1:14" x14ac:dyDescent="0.3">
      <c r="A707" s="28">
        <v>1131</v>
      </c>
      <c r="B707" s="28" t="s">
        <v>1357</v>
      </c>
      <c r="C707" s="29">
        <v>42538</v>
      </c>
      <c r="D707" s="28">
        <v>97</v>
      </c>
      <c r="E707" s="28" t="s">
        <v>218</v>
      </c>
      <c r="F707" s="28" t="s">
        <v>800</v>
      </c>
      <c r="G707" s="28" t="s">
        <v>301</v>
      </c>
      <c r="H707" s="28" t="s">
        <v>177</v>
      </c>
      <c r="I707" s="28" t="s">
        <v>76</v>
      </c>
      <c r="J707" s="30" t="s">
        <v>221</v>
      </c>
      <c r="K707" s="28">
        <v>200000000</v>
      </c>
      <c r="L707" s="28">
        <v>1025000000</v>
      </c>
      <c r="M707" s="28">
        <v>0</v>
      </c>
      <c r="N707" s="28">
        <v>0</v>
      </c>
    </row>
    <row r="708" spans="1:14" x14ac:dyDescent="0.3">
      <c r="A708" s="28">
        <v>1132</v>
      </c>
      <c r="B708" s="28" t="s">
        <v>1358</v>
      </c>
      <c r="C708" s="29">
        <v>42464</v>
      </c>
      <c r="D708" s="28">
        <v>108</v>
      </c>
      <c r="E708" s="28" t="s">
        <v>218</v>
      </c>
      <c r="F708" s="28" t="s">
        <v>1359</v>
      </c>
      <c r="G708" s="28" t="s">
        <v>224</v>
      </c>
      <c r="H708" s="28" t="s">
        <v>177</v>
      </c>
      <c r="I708" s="28" t="s">
        <v>76</v>
      </c>
      <c r="J708" s="30" t="s">
        <v>178</v>
      </c>
      <c r="K708" s="28">
        <v>150000000</v>
      </c>
      <c r="L708" s="28">
        <v>1024000000</v>
      </c>
      <c r="M708" s="28">
        <v>0</v>
      </c>
      <c r="N708" s="28">
        <v>0</v>
      </c>
    </row>
    <row r="709" spans="1:14" x14ac:dyDescent="0.3">
      <c r="A709" s="28">
        <v>1133</v>
      </c>
      <c r="B709" s="28" t="s">
        <v>1196</v>
      </c>
      <c r="C709" s="29">
        <v>42475</v>
      </c>
      <c r="D709" s="28">
        <v>105</v>
      </c>
      <c r="E709" s="28" t="s">
        <v>174</v>
      </c>
      <c r="F709" s="28" t="s">
        <v>766</v>
      </c>
      <c r="G709" s="28" t="s">
        <v>224</v>
      </c>
      <c r="H709" s="28" t="s">
        <v>177</v>
      </c>
      <c r="I709" s="28" t="s">
        <v>76</v>
      </c>
      <c r="J709" s="30" t="s">
        <v>178</v>
      </c>
      <c r="K709" s="28">
        <v>175000000</v>
      </c>
      <c r="L709" s="28">
        <v>966500000</v>
      </c>
      <c r="M709" s="28">
        <v>0</v>
      </c>
      <c r="N709" s="28">
        <v>0</v>
      </c>
    </row>
    <row r="710" spans="1:14" x14ac:dyDescent="0.3">
      <c r="A710" s="28">
        <v>1134</v>
      </c>
      <c r="B710" s="28" t="s">
        <v>1360</v>
      </c>
      <c r="C710" s="29">
        <v>42454</v>
      </c>
      <c r="D710" s="28">
        <v>151</v>
      </c>
      <c r="E710" s="28" t="s">
        <v>180</v>
      </c>
      <c r="F710" s="28" t="s">
        <v>448</v>
      </c>
      <c r="G710" s="28" t="s">
        <v>1361</v>
      </c>
      <c r="H710" s="28" t="s">
        <v>177</v>
      </c>
      <c r="I710" s="28" t="s">
        <v>76</v>
      </c>
      <c r="J710" s="30">
        <v>12</v>
      </c>
      <c r="K710" s="28">
        <v>250000000</v>
      </c>
      <c r="L710" s="28">
        <v>873300000</v>
      </c>
      <c r="M710" s="28">
        <v>0</v>
      </c>
      <c r="N710" s="28">
        <v>0</v>
      </c>
    </row>
    <row r="711" spans="1:14" x14ac:dyDescent="0.3">
      <c r="A711" s="28">
        <v>1135</v>
      </c>
      <c r="B711" s="28" t="s">
        <v>1362</v>
      </c>
      <c r="C711" s="29">
        <v>42559</v>
      </c>
      <c r="D711" s="28">
        <v>87</v>
      </c>
      <c r="E711" s="28" t="s">
        <v>218</v>
      </c>
      <c r="F711" s="28" t="s">
        <v>1363</v>
      </c>
      <c r="G711" s="28" t="s">
        <v>713</v>
      </c>
      <c r="H711" s="28" t="s">
        <v>177</v>
      </c>
      <c r="I711" s="28" t="s">
        <v>76</v>
      </c>
      <c r="J711" s="30" t="s">
        <v>221</v>
      </c>
      <c r="K711" s="28">
        <v>75000000</v>
      </c>
      <c r="L711" s="28">
        <v>873400000</v>
      </c>
      <c r="M711" s="28">
        <v>0</v>
      </c>
      <c r="N711" s="28">
        <v>0</v>
      </c>
    </row>
    <row r="712" spans="1:14" x14ac:dyDescent="0.3">
      <c r="A712" s="28">
        <v>1136</v>
      </c>
      <c r="B712" s="28" t="s">
        <v>1364</v>
      </c>
      <c r="C712" s="29">
        <v>42412</v>
      </c>
      <c r="D712" s="28">
        <v>108</v>
      </c>
      <c r="E712" s="28" t="s">
        <v>180</v>
      </c>
      <c r="F712" s="28" t="s">
        <v>1365</v>
      </c>
      <c r="G712" s="28" t="s">
        <v>182</v>
      </c>
      <c r="H712" s="28" t="s">
        <v>177</v>
      </c>
      <c r="I712" s="28" t="s">
        <v>76</v>
      </c>
      <c r="J712" s="30">
        <v>15</v>
      </c>
      <c r="K712" s="28">
        <v>58000000</v>
      </c>
      <c r="L712" s="28">
        <v>782600000</v>
      </c>
      <c r="M712" s="28">
        <v>0</v>
      </c>
      <c r="N712" s="28">
        <v>0</v>
      </c>
    </row>
    <row r="713" spans="1:14" x14ac:dyDescent="0.3">
      <c r="A713" s="28">
        <v>1137</v>
      </c>
      <c r="B713" s="28" t="s">
        <v>1366</v>
      </c>
      <c r="C713" s="29">
        <v>42587</v>
      </c>
      <c r="D713" s="28">
        <v>123</v>
      </c>
      <c r="E713" s="28" t="s">
        <v>180</v>
      </c>
      <c r="F713" s="28" t="s">
        <v>1367</v>
      </c>
      <c r="G713" s="28" t="s">
        <v>1361</v>
      </c>
      <c r="H713" s="28" t="s">
        <v>177</v>
      </c>
      <c r="I713" s="28" t="s">
        <v>76</v>
      </c>
      <c r="J713" s="30">
        <v>15</v>
      </c>
      <c r="K713" s="28">
        <v>175000000</v>
      </c>
      <c r="L713" s="28">
        <v>745600000</v>
      </c>
      <c r="M713" s="28">
        <v>0</v>
      </c>
      <c r="N713" s="28">
        <v>0</v>
      </c>
    </row>
    <row r="714" spans="1:14" x14ac:dyDescent="0.3">
      <c r="A714" s="28">
        <v>1138</v>
      </c>
      <c r="B714" s="28" t="s">
        <v>1368</v>
      </c>
      <c r="C714" s="29">
        <v>42408</v>
      </c>
      <c r="D714" s="28">
        <v>94</v>
      </c>
      <c r="E714" s="28" t="s">
        <v>210</v>
      </c>
      <c r="F714" s="28" t="s">
        <v>1369</v>
      </c>
      <c r="G714" s="28" t="s">
        <v>1370</v>
      </c>
      <c r="H714" s="28" t="s">
        <v>579</v>
      </c>
      <c r="I714" s="28" t="s">
        <v>580</v>
      </c>
      <c r="J714" s="30">
        <v>15</v>
      </c>
      <c r="K714" s="28">
        <v>60720000</v>
      </c>
      <c r="L714" s="28">
        <v>553800000</v>
      </c>
      <c r="M714" s="28">
        <v>0</v>
      </c>
      <c r="N714" s="28">
        <v>0</v>
      </c>
    </row>
    <row r="715" spans="1:14" x14ac:dyDescent="0.3">
      <c r="A715" s="28">
        <v>1139</v>
      </c>
      <c r="B715" s="28" t="s">
        <v>1371</v>
      </c>
      <c r="C715" s="29">
        <v>42499</v>
      </c>
      <c r="D715" s="28">
        <v>144</v>
      </c>
      <c r="E715" s="28" t="s">
        <v>180</v>
      </c>
      <c r="F715" s="28" t="s">
        <v>189</v>
      </c>
      <c r="G715" s="28" t="s">
        <v>182</v>
      </c>
      <c r="H715" s="28" t="s">
        <v>177</v>
      </c>
      <c r="I715" s="28" t="s">
        <v>76</v>
      </c>
      <c r="J715" s="30" t="s">
        <v>183</v>
      </c>
      <c r="K715" s="28">
        <v>178000000</v>
      </c>
      <c r="L715" s="28">
        <v>543900000</v>
      </c>
      <c r="M715" s="28">
        <v>0</v>
      </c>
      <c r="N715" s="28">
        <v>0</v>
      </c>
    </row>
    <row r="716" spans="1:14" x14ac:dyDescent="0.3">
      <c r="A716" s="28">
        <v>1140</v>
      </c>
      <c r="B716" s="28" t="s">
        <v>1372</v>
      </c>
      <c r="C716" s="29">
        <v>42678</v>
      </c>
      <c r="D716" s="28">
        <v>115</v>
      </c>
      <c r="E716" s="28" t="s">
        <v>180</v>
      </c>
      <c r="F716" s="28" t="s">
        <v>1373</v>
      </c>
      <c r="G716" s="28" t="s">
        <v>182</v>
      </c>
      <c r="H716" s="28" t="s">
        <v>177</v>
      </c>
      <c r="I716" s="28" t="s">
        <v>76</v>
      </c>
      <c r="J716" s="30" t="s">
        <v>183</v>
      </c>
      <c r="K716" s="28">
        <v>165000000</v>
      </c>
      <c r="L716" s="28">
        <v>571500000</v>
      </c>
      <c r="M716" s="28">
        <v>0</v>
      </c>
      <c r="N716" s="28">
        <v>0</v>
      </c>
    </row>
    <row r="717" spans="1:14" x14ac:dyDescent="0.3">
      <c r="A717" s="28">
        <v>1141</v>
      </c>
      <c r="B717" s="28" t="s">
        <v>1374</v>
      </c>
      <c r="C717" s="29">
        <v>37498</v>
      </c>
      <c r="D717" s="28">
        <v>130</v>
      </c>
      <c r="E717" s="28" t="s">
        <v>308</v>
      </c>
      <c r="F717" s="28" t="s">
        <v>1375</v>
      </c>
      <c r="G717" s="28" t="s">
        <v>1376</v>
      </c>
      <c r="H717" s="28" t="s">
        <v>1377</v>
      </c>
      <c r="I717" s="28" t="s">
        <v>1378</v>
      </c>
      <c r="J717" s="30">
        <v>18</v>
      </c>
      <c r="K717" s="28">
        <v>3300000</v>
      </c>
      <c r="L717" s="28">
        <v>30600000</v>
      </c>
      <c r="M717" s="28">
        <v>4</v>
      </c>
      <c r="N717" s="28">
        <v>0</v>
      </c>
    </row>
    <row r="718" spans="1:14" x14ac:dyDescent="0.3">
      <c r="A718" s="28">
        <v>1142</v>
      </c>
      <c r="B718" s="28" t="s">
        <v>1245</v>
      </c>
      <c r="C718" s="29">
        <v>36005</v>
      </c>
      <c r="D718" s="28">
        <v>128</v>
      </c>
      <c r="E718" s="28" t="s">
        <v>196</v>
      </c>
      <c r="F718" s="28" t="s">
        <v>841</v>
      </c>
      <c r="G718" s="28" t="s">
        <v>224</v>
      </c>
      <c r="H718" s="28" t="s">
        <v>177</v>
      </c>
      <c r="I718" s="28" t="s">
        <v>76</v>
      </c>
      <c r="J718" s="30" t="s">
        <v>178</v>
      </c>
      <c r="K718" s="28">
        <v>75000000</v>
      </c>
      <c r="L718" s="28">
        <v>83900000</v>
      </c>
      <c r="M718" s="28">
        <v>0</v>
      </c>
      <c r="N718" s="28">
        <v>0</v>
      </c>
    </row>
    <row r="719" spans="1:14" x14ac:dyDescent="0.3">
      <c r="A719" s="28">
        <v>1143</v>
      </c>
      <c r="B719" s="28" t="s">
        <v>1379</v>
      </c>
      <c r="C719" s="29">
        <v>13146</v>
      </c>
      <c r="D719" s="28">
        <v>119</v>
      </c>
      <c r="E719" s="28" t="s">
        <v>174</v>
      </c>
      <c r="F719" s="28" t="s">
        <v>1322</v>
      </c>
      <c r="G719" s="28" t="s">
        <v>1380</v>
      </c>
      <c r="H719" s="28" t="s">
        <v>177</v>
      </c>
      <c r="I719" s="28" t="s">
        <v>76</v>
      </c>
      <c r="J719" s="30" t="s">
        <v>178</v>
      </c>
      <c r="K719" s="28">
        <v>1200000</v>
      </c>
      <c r="L719" s="28">
        <v>3100000</v>
      </c>
      <c r="M719" s="28">
        <v>5</v>
      </c>
      <c r="N719" s="28">
        <v>0</v>
      </c>
    </row>
    <row r="720" spans="1:14" x14ac:dyDescent="0.3">
      <c r="A720" s="28">
        <v>1144</v>
      </c>
      <c r="B720" s="28" t="s">
        <v>1381</v>
      </c>
      <c r="C720" s="29">
        <v>14014</v>
      </c>
      <c r="D720" s="28">
        <v>102</v>
      </c>
      <c r="E720" s="28" t="s">
        <v>174</v>
      </c>
      <c r="F720" s="28" t="s">
        <v>1322</v>
      </c>
      <c r="G720" s="28" t="s">
        <v>288</v>
      </c>
      <c r="H720" s="28" t="s">
        <v>177</v>
      </c>
      <c r="I720" s="28" t="s">
        <v>76</v>
      </c>
      <c r="J720" s="30" t="s">
        <v>221</v>
      </c>
      <c r="K720" s="28">
        <v>2033000</v>
      </c>
      <c r="L720" s="28">
        <v>3981000</v>
      </c>
      <c r="M720" s="28">
        <v>4</v>
      </c>
      <c r="N720" s="28">
        <v>3</v>
      </c>
    </row>
    <row r="721" spans="1:14" x14ac:dyDescent="0.3">
      <c r="A721" s="28">
        <v>1145</v>
      </c>
      <c r="B721" s="28" t="s">
        <v>1382</v>
      </c>
      <c r="C721" s="29">
        <v>13443</v>
      </c>
      <c r="D721" s="28">
        <v>115</v>
      </c>
      <c r="E721" s="28" t="s">
        <v>174</v>
      </c>
      <c r="F721" s="28" t="s">
        <v>1322</v>
      </c>
      <c r="G721" s="28" t="s">
        <v>288</v>
      </c>
      <c r="H721" s="28" t="s">
        <v>177</v>
      </c>
      <c r="I721" s="28" t="s">
        <v>76</v>
      </c>
      <c r="J721" s="30" t="s">
        <v>178</v>
      </c>
      <c r="K721" s="28">
        <v>1330000</v>
      </c>
      <c r="L721" s="28">
        <v>3300000</v>
      </c>
      <c r="M721" s="28">
        <v>3</v>
      </c>
      <c r="N721" s="28">
        <v>1</v>
      </c>
    </row>
    <row r="722" spans="1:14" x14ac:dyDescent="0.3">
      <c r="A722" s="28">
        <v>1146</v>
      </c>
      <c r="B722" s="28" t="s">
        <v>1383</v>
      </c>
      <c r="C722" s="29">
        <v>14328</v>
      </c>
      <c r="D722" s="28">
        <v>81</v>
      </c>
      <c r="E722" s="28" t="s">
        <v>275</v>
      </c>
      <c r="F722" s="28" t="s">
        <v>1384</v>
      </c>
      <c r="G722" s="28" t="s">
        <v>194</v>
      </c>
      <c r="H722" s="28" t="s">
        <v>177</v>
      </c>
      <c r="I722" s="28" t="s">
        <v>76</v>
      </c>
      <c r="J722" s="30" t="s">
        <v>178</v>
      </c>
      <c r="K722" s="28"/>
      <c r="L722" s="28"/>
      <c r="M722" s="28">
        <v>0</v>
      </c>
      <c r="N722" s="28">
        <v>0</v>
      </c>
    </row>
    <row r="723" spans="1:14" x14ac:dyDescent="0.3">
      <c r="A723" s="28">
        <v>1147</v>
      </c>
      <c r="B723" s="28" t="s">
        <v>1385</v>
      </c>
      <c r="C723" s="29">
        <v>14489</v>
      </c>
      <c r="D723" s="28">
        <v>81</v>
      </c>
      <c r="E723" s="28" t="s">
        <v>275</v>
      </c>
      <c r="F723" s="28" t="s">
        <v>1386</v>
      </c>
      <c r="G723" s="28" t="s">
        <v>194</v>
      </c>
      <c r="H723" s="28" t="s">
        <v>177</v>
      </c>
      <c r="I723" s="28" t="s">
        <v>76</v>
      </c>
      <c r="J723" s="30" t="s">
        <v>178</v>
      </c>
      <c r="K723" s="28"/>
      <c r="L723" s="28"/>
      <c r="M723" s="28">
        <v>0</v>
      </c>
      <c r="N723" s="28">
        <v>0</v>
      </c>
    </row>
    <row r="724" spans="1:14" x14ac:dyDescent="0.3">
      <c r="A724" s="28">
        <v>1148</v>
      </c>
      <c r="B724" s="28" t="s">
        <v>1234</v>
      </c>
      <c r="C724" s="29">
        <v>13096</v>
      </c>
      <c r="D724" s="28">
        <v>132</v>
      </c>
      <c r="E724" s="28" t="s">
        <v>348</v>
      </c>
      <c r="F724" s="28" t="s">
        <v>1387</v>
      </c>
      <c r="G724" s="28" t="s">
        <v>989</v>
      </c>
      <c r="H724" s="28" t="s">
        <v>177</v>
      </c>
      <c r="I724" s="28" t="s">
        <v>76</v>
      </c>
      <c r="J724" s="30" t="s">
        <v>178</v>
      </c>
      <c r="K724" s="28">
        <v>1950000</v>
      </c>
      <c r="L724" s="28">
        <v>4460000</v>
      </c>
      <c r="M724" s="28">
        <v>8</v>
      </c>
      <c r="N724" s="28">
        <v>1</v>
      </c>
    </row>
    <row r="725" spans="1:14" x14ac:dyDescent="0.3">
      <c r="A725" s="28">
        <v>1149</v>
      </c>
      <c r="B725" s="28" t="s">
        <v>1388</v>
      </c>
      <c r="C725" s="29">
        <v>22313</v>
      </c>
      <c r="D725" s="28">
        <v>125</v>
      </c>
      <c r="E725" s="28" t="s">
        <v>348</v>
      </c>
      <c r="F725" s="28" t="s">
        <v>1049</v>
      </c>
      <c r="G725" s="28" t="s">
        <v>1389</v>
      </c>
      <c r="H725" s="28" t="s">
        <v>177</v>
      </c>
      <c r="I725" s="28" t="s">
        <v>76</v>
      </c>
      <c r="J725" s="30" t="s">
        <v>178</v>
      </c>
      <c r="K725" s="28">
        <v>4000000</v>
      </c>
      <c r="L725" s="28">
        <v>4100000</v>
      </c>
      <c r="M725" s="28">
        <v>0</v>
      </c>
      <c r="N725" s="28">
        <v>0</v>
      </c>
    </row>
    <row r="726" spans="1:14" x14ac:dyDescent="0.3">
      <c r="A726" s="28">
        <v>1150</v>
      </c>
      <c r="B726" s="28" t="s">
        <v>1390</v>
      </c>
      <c r="C726" s="29">
        <v>22810</v>
      </c>
      <c r="D726" s="28">
        <v>152</v>
      </c>
      <c r="E726" s="28" t="s">
        <v>348</v>
      </c>
      <c r="F726" s="28" t="s">
        <v>1162</v>
      </c>
      <c r="G726" s="28" t="s">
        <v>1389</v>
      </c>
      <c r="H726" s="28" t="s">
        <v>213</v>
      </c>
      <c r="I726" s="28" t="s">
        <v>76</v>
      </c>
      <c r="J726" s="30">
        <v>15</v>
      </c>
      <c r="K726" s="28">
        <v>2000000</v>
      </c>
      <c r="L726" s="28">
        <v>9250000</v>
      </c>
      <c r="M726" s="28">
        <v>1</v>
      </c>
      <c r="N726" s="28">
        <v>0</v>
      </c>
    </row>
    <row r="727" spans="1:14" x14ac:dyDescent="0.3">
      <c r="A727" s="28">
        <v>1151</v>
      </c>
      <c r="B727" s="28" t="s">
        <v>1391</v>
      </c>
      <c r="C727" s="29">
        <v>12941</v>
      </c>
      <c r="D727" s="28">
        <v>86</v>
      </c>
      <c r="E727" s="28" t="s">
        <v>242</v>
      </c>
      <c r="F727" s="28" t="s">
        <v>1228</v>
      </c>
      <c r="G727" s="28" t="s">
        <v>353</v>
      </c>
      <c r="H727" s="28" t="s">
        <v>213</v>
      </c>
      <c r="I727" s="28" t="s">
        <v>76</v>
      </c>
      <c r="J727" s="30" t="s">
        <v>221</v>
      </c>
      <c r="K727" s="28">
        <v>100000</v>
      </c>
      <c r="L727" s="28"/>
      <c r="M727" s="28">
        <v>0</v>
      </c>
      <c r="N727" s="28">
        <v>0</v>
      </c>
    </row>
    <row r="728" spans="1:14" x14ac:dyDescent="0.3">
      <c r="A728" s="28">
        <v>1152</v>
      </c>
      <c r="B728" s="28" t="s">
        <v>1392</v>
      </c>
      <c r="C728" s="29">
        <v>15097</v>
      </c>
      <c r="D728" s="28">
        <v>119</v>
      </c>
      <c r="E728" s="28" t="s">
        <v>348</v>
      </c>
      <c r="F728" s="28" t="s">
        <v>1393</v>
      </c>
      <c r="G728" s="28" t="s">
        <v>1394</v>
      </c>
      <c r="H728" s="28" t="s">
        <v>177</v>
      </c>
      <c r="I728" s="28" t="s">
        <v>76</v>
      </c>
      <c r="J728" s="30" t="s">
        <v>221</v>
      </c>
      <c r="K728" s="28">
        <v>839727</v>
      </c>
      <c r="L728" s="28">
        <v>1140769</v>
      </c>
      <c r="M728" s="28">
        <v>9</v>
      </c>
      <c r="N728" s="28">
        <v>1</v>
      </c>
    </row>
    <row r="729" spans="1:14" x14ac:dyDescent="0.3">
      <c r="A729" s="28">
        <v>1153</v>
      </c>
      <c r="B729" s="28" t="s">
        <v>1395</v>
      </c>
      <c r="C729" s="29">
        <v>9872</v>
      </c>
      <c r="D729" s="28">
        <v>153</v>
      </c>
      <c r="E729" s="28" t="s">
        <v>207</v>
      </c>
      <c r="F729" s="28" t="s">
        <v>1396</v>
      </c>
      <c r="G729" s="28" t="s">
        <v>1397</v>
      </c>
      <c r="H729" s="28" t="s">
        <v>122</v>
      </c>
      <c r="I729" s="28" t="s">
        <v>1342</v>
      </c>
      <c r="J729" s="30" t="s">
        <v>178</v>
      </c>
      <c r="K729" s="28"/>
      <c r="L729" s="28"/>
      <c r="M729" s="28">
        <v>0</v>
      </c>
      <c r="N729" s="28">
        <v>0</v>
      </c>
    </row>
    <row r="730" spans="1:14" x14ac:dyDescent="0.3">
      <c r="A730" s="28">
        <v>1154</v>
      </c>
      <c r="B730" s="28" t="s">
        <v>1334</v>
      </c>
      <c r="C730" s="29">
        <v>17554</v>
      </c>
      <c r="D730" s="28">
        <v>139</v>
      </c>
      <c r="E730" s="28" t="s">
        <v>348</v>
      </c>
      <c r="F730" s="28" t="s">
        <v>1398</v>
      </c>
      <c r="G730" s="28" t="s">
        <v>1399</v>
      </c>
      <c r="H730" s="28" t="s">
        <v>213</v>
      </c>
      <c r="I730" s="28" t="s">
        <v>76</v>
      </c>
      <c r="J730" s="30" t="s">
        <v>178</v>
      </c>
      <c r="K730" s="28">
        <v>1000000</v>
      </c>
      <c r="L730" s="28"/>
      <c r="M730" s="28">
        <v>0</v>
      </c>
      <c r="N730" s="28">
        <v>0</v>
      </c>
    </row>
    <row r="731" spans="1:14" x14ac:dyDescent="0.3">
      <c r="A731" s="28">
        <v>1155</v>
      </c>
      <c r="B731" s="28" t="s">
        <v>552</v>
      </c>
      <c r="C731" s="29">
        <v>11788</v>
      </c>
      <c r="D731" s="28">
        <v>95</v>
      </c>
      <c r="E731" s="28" t="s">
        <v>308</v>
      </c>
      <c r="F731" s="28" t="s">
        <v>1266</v>
      </c>
      <c r="G731" s="28" t="s">
        <v>574</v>
      </c>
      <c r="H731" s="28" t="s">
        <v>177</v>
      </c>
      <c r="I731" s="28" t="s">
        <v>76</v>
      </c>
      <c r="J731" s="30">
        <v>15</v>
      </c>
      <c r="K731" s="28"/>
      <c r="L731" s="28">
        <v>600000</v>
      </c>
      <c r="M731" s="28">
        <v>0</v>
      </c>
      <c r="N731" s="28">
        <v>0</v>
      </c>
    </row>
    <row r="732" spans="1:14" x14ac:dyDescent="0.3">
      <c r="A732" s="28">
        <v>1156</v>
      </c>
      <c r="B732" s="28" t="s">
        <v>1400</v>
      </c>
      <c r="C732" s="29">
        <v>11436</v>
      </c>
      <c r="D732" s="28">
        <v>83</v>
      </c>
      <c r="E732" s="28" t="s">
        <v>308</v>
      </c>
      <c r="F732" s="28" t="s">
        <v>1401</v>
      </c>
      <c r="G732" s="28" t="s">
        <v>288</v>
      </c>
      <c r="H732" s="28" t="s">
        <v>177</v>
      </c>
      <c r="I732" s="28" t="s">
        <v>76</v>
      </c>
      <c r="J732" s="30" t="s">
        <v>178</v>
      </c>
      <c r="K732" s="28">
        <v>151000</v>
      </c>
      <c r="L732" s="28"/>
      <c r="M732" s="28">
        <v>1</v>
      </c>
      <c r="N732" s="28">
        <v>0</v>
      </c>
    </row>
    <row r="733" spans="1:14" x14ac:dyDescent="0.3">
      <c r="A733" s="28">
        <v>1157</v>
      </c>
      <c r="B733" s="28" t="s">
        <v>1402</v>
      </c>
      <c r="C733" s="29">
        <v>17156</v>
      </c>
      <c r="D733" s="28">
        <v>130</v>
      </c>
      <c r="E733" s="28" t="s">
        <v>210</v>
      </c>
      <c r="F733" s="28" t="s">
        <v>1403</v>
      </c>
      <c r="G733" s="28" t="s">
        <v>1404</v>
      </c>
      <c r="H733" s="28" t="s">
        <v>177</v>
      </c>
      <c r="I733" s="28" t="s">
        <v>76</v>
      </c>
      <c r="J733" s="30" t="s">
        <v>221</v>
      </c>
      <c r="K733" s="28">
        <v>3180000</v>
      </c>
      <c r="L733" s="28">
        <v>3300000</v>
      </c>
      <c r="M733" s="28">
        <v>5</v>
      </c>
      <c r="N733" s="28">
        <v>0</v>
      </c>
    </row>
    <row r="734" spans="1:14" x14ac:dyDescent="0.3">
      <c r="A734" s="28">
        <v>1158</v>
      </c>
      <c r="B734" s="28" t="s">
        <v>1405</v>
      </c>
      <c r="C734" s="29">
        <v>14535</v>
      </c>
      <c r="D734" s="28">
        <v>129</v>
      </c>
      <c r="E734" s="28" t="s">
        <v>196</v>
      </c>
      <c r="F734" s="28" t="s">
        <v>1403</v>
      </c>
      <c r="G734" s="28" t="s">
        <v>370</v>
      </c>
      <c r="H734" s="28" t="s">
        <v>177</v>
      </c>
      <c r="I734" s="28" t="s">
        <v>76</v>
      </c>
      <c r="J734" s="30" t="s">
        <v>221</v>
      </c>
      <c r="K734" s="28">
        <v>1500000</v>
      </c>
      <c r="L734" s="28">
        <v>9000000</v>
      </c>
      <c r="M734" s="28">
        <v>11</v>
      </c>
      <c r="N734" s="28">
        <v>1</v>
      </c>
    </row>
    <row r="735" spans="1:14" x14ac:dyDescent="0.3">
      <c r="A735" s="28">
        <v>1159</v>
      </c>
      <c r="B735" s="28" t="s">
        <v>1406</v>
      </c>
      <c r="C735" s="29">
        <v>16767</v>
      </c>
      <c r="D735" s="28">
        <v>86</v>
      </c>
      <c r="E735" s="28" t="s">
        <v>192</v>
      </c>
      <c r="F735" s="28" t="s">
        <v>1210</v>
      </c>
      <c r="G735" s="28" t="s">
        <v>1407</v>
      </c>
      <c r="H735" s="28" t="s">
        <v>213</v>
      </c>
      <c r="I735" s="28" t="s">
        <v>76</v>
      </c>
      <c r="J735" s="30" t="s">
        <v>178</v>
      </c>
      <c r="K735" s="28">
        <v>1000000</v>
      </c>
      <c r="L735" s="28"/>
      <c r="M735" s="28">
        <v>3</v>
      </c>
      <c r="N735" s="28">
        <v>0</v>
      </c>
    </row>
    <row r="736" spans="1:14" x14ac:dyDescent="0.3">
      <c r="A736" s="28">
        <v>1160</v>
      </c>
      <c r="B736" s="28" t="s">
        <v>1408</v>
      </c>
      <c r="C736" s="29">
        <v>17042</v>
      </c>
      <c r="D736" s="28">
        <v>103</v>
      </c>
      <c r="E736" s="28" t="s">
        <v>308</v>
      </c>
      <c r="F736" s="28" t="s">
        <v>1409</v>
      </c>
      <c r="G736" s="28" t="s">
        <v>261</v>
      </c>
      <c r="H736" s="28" t="s">
        <v>177</v>
      </c>
      <c r="I736" s="28" t="s">
        <v>76</v>
      </c>
      <c r="J736" s="30" t="s">
        <v>178</v>
      </c>
      <c r="K736" s="28"/>
      <c r="L736" s="28">
        <v>2500000</v>
      </c>
      <c r="M736" s="28">
        <v>4</v>
      </c>
      <c r="N736" s="28">
        <v>0</v>
      </c>
    </row>
    <row r="737" spans="1:14" x14ac:dyDescent="0.3">
      <c r="A737" s="28">
        <v>1161</v>
      </c>
      <c r="B737" s="28" t="s">
        <v>1410</v>
      </c>
      <c r="C737" s="29">
        <v>16728</v>
      </c>
      <c r="D737" s="28">
        <v>94</v>
      </c>
      <c r="E737" s="28" t="s">
        <v>308</v>
      </c>
      <c r="F737" s="28" t="s">
        <v>1315</v>
      </c>
      <c r="G737" s="28" t="s">
        <v>1411</v>
      </c>
      <c r="H737" s="28" t="s">
        <v>213</v>
      </c>
      <c r="I737" s="28" t="s">
        <v>76</v>
      </c>
      <c r="J737" s="30" t="s">
        <v>178</v>
      </c>
      <c r="K737" s="28">
        <v>100000</v>
      </c>
      <c r="L737" s="28">
        <v>2000000</v>
      </c>
      <c r="M737" s="28">
        <v>1</v>
      </c>
      <c r="N737" s="28">
        <v>1</v>
      </c>
    </row>
    <row r="738" spans="1:14" x14ac:dyDescent="0.3">
      <c r="A738" s="28">
        <v>1162</v>
      </c>
      <c r="B738" s="28" t="s">
        <v>1412</v>
      </c>
      <c r="C738" s="29">
        <v>17162</v>
      </c>
      <c r="D738" s="28">
        <v>113</v>
      </c>
      <c r="E738" s="28" t="s">
        <v>348</v>
      </c>
      <c r="F738" s="28" t="s">
        <v>1210</v>
      </c>
      <c r="G738" s="28" t="s">
        <v>1407</v>
      </c>
      <c r="H738" s="28" t="s">
        <v>213</v>
      </c>
      <c r="I738" s="28" t="s">
        <v>76</v>
      </c>
      <c r="J738" s="30" t="s">
        <v>178</v>
      </c>
      <c r="K738" s="28">
        <v>500000</v>
      </c>
      <c r="L738" s="28">
        <v>2000000</v>
      </c>
      <c r="M738" s="28">
        <v>5</v>
      </c>
      <c r="N738" s="28">
        <v>2</v>
      </c>
    </row>
    <row r="739" spans="1:14" x14ac:dyDescent="0.3">
      <c r="A739" s="28">
        <v>1163</v>
      </c>
      <c r="B739" s="28" t="s">
        <v>1413</v>
      </c>
      <c r="C739" s="29">
        <v>17289</v>
      </c>
      <c r="D739" s="28">
        <v>96</v>
      </c>
      <c r="E739" s="28" t="s">
        <v>196</v>
      </c>
      <c r="F739" s="28" t="s">
        <v>1168</v>
      </c>
      <c r="G739" s="28" t="s">
        <v>194</v>
      </c>
      <c r="H739" s="28" t="s">
        <v>177</v>
      </c>
      <c r="I739" s="28" t="s">
        <v>76</v>
      </c>
      <c r="J739" s="30" t="s">
        <v>221</v>
      </c>
      <c r="K739" s="28">
        <v>630000</v>
      </c>
      <c r="L739" s="28">
        <v>2650000</v>
      </c>
      <c r="M739" s="28">
        <v>4</v>
      </c>
      <c r="N739" s="28">
        <v>3</v>
      </c>
    </row>
    <row r="740" spans="1:14" x14ac:dyDescent="0.3">
      <c r="A740" s="28">
        <v>1164</v>
      </c>
      <c r="B740" s="28" t="s">
        <v>1414</v>
      </c>
      <c r="C740" s="29">
        <v>17657</v>
      </c>
      <c r="D740" s="28">
        <v>155</v>
      </c>
      <c r="E740" s="28" t="s">
        <v>348</v>
      </c>
      <c r="F740" s="28" t="s">
        <v>1415</v>
      </c>
      <c r="G740" s="28" t="s">
        <v>1416</v>
      </c>
      <c r="H740" s="28" t="s">
        <v>213</v>
      </c>
      <c r="I740" s="28" t="s">
        <v>76</v>
      </c>
      <c r="J740" s="30" t="s">
        <v>221</v>
      </c>
      <c r="K740" s="28">
        <v>750000</v>
      </c>
      <c r="L740" s="28">
        <v>3250000</v>
      </c>
      <c r="M740" s="28">
        <v>7</v>
      </c>
      <c r="N740" s="28">
        <v>4</v>
      </c>
    </row>
    <row r="741" spans="1:14" x14ac:dyDescent="0.3">
      <c r="A741" s="28">
        <v>1165</v>
      </c>
      <c r="B741" s="28" t="s">
        <v>1417</v>
      </c>
      <c r="C741" s="29">
        <v>17848</v>
      </c>
      <c r="D741" s="28">
        <v>145</v>
      </c>
      <c r="E741" s="28" t="s">
        <v>324</v>
      </c>
      <c r="F741" s="28" t="s">
        <v>1328</v>
      </c>
      <c r="G741" s="28" t="s">
        <v>1418</v>
      </c>
      <c r="H741" s="28" t="s">
        <v>177</v>
      </c>
      <c r="I741" s="28" t="s">
        <v>76</v>
      </c>
      <c r="J741" s="30" t="s">
        <v>221</v>
      </c>
      <c r="K741" s="28">
        <v>4650000</v>
      </c>
      <c r="L741" s="28">
        <v>5768142</v>
      </c>
      <c r="M741" s="28">
        <v>7</v>
      </c>
      <c r="N741" s="28">
        <v>2</v>
      </c>
    </row>
    <row r="742" spans="1:14" x14ac:dyDescent="0.3">
      <c r="A742" s="28">
        <v>1166</v>
      </c>
      <c r="B742" s="28" t="s">
        <v>1419</v>
      </c>
      <c r="C742" s="29">
        <v>17826</v>
      </c>
      <c r="D742" s="28">
        <v>125</v>
      </c>
      <c r="E742" s="28" t="s">
        <v>174</v>
      </c>
      <c r="F742" s="28" t="s">
        <v>1420</v>
      </c>
      <c r="G742" s="28" t="s">
        <v>989</v>
      </c>
      <c r="H742" s="28" t="s">
        <v>177</v>
      </c>
      <c r="I742" s="28" t="s">
        <v>76</v>
      </c>
      <c r="J742" s="30" t="s">
        <v>221</v>
      </c>
      <c r="K742" s="28">
        <v>4474000</v>
      </c>
      <c r="L742" s="28">
        <v>8412000</v>
      </c>
      <c r="M742" s="28">
        <v>1</v>
      </c>
      <c r="N742" s="28">
        <v>0</v>
      </c>
    </row>
    <row r="743" spans="1:14" x14ac:dyDescent="0.3">
      <c r="A743" s="28">
        <v>1167</v>
      </c>
      <c r="B743" s="28" t="s">
        <v>1421</v>
      </c>
      <c r="C743" s="29">
        <v>26209</v>
      </c>
      <c r="D743" s="28">
        <v>110</v>
      </c>
      <c r="E743" s="28" t="s">
        <v>357</v>
      </c>
      <c r="F743" s="28" t="s">
        <v>1422</v>
      </c>
      <c r="G743" s="28" t="s">
        <v>634</v>
      </c>
      <c r="H743" s="28" t="s">
        <v>635</v>
      </c>
      <c r="I743" s="28" t="s">
        <v>636</v>
      </c>
      <c r="J743" s="30">
        <v>18</v>
      </c>
      <c r="K743" s="28">
        <v>100000</v>
      </c>
      <c r="L743" s="28">
        <v>2800000</v>
      </c>
      <c r="M743" s="28">
        <v>0</v>
      </c>
      <c r="N743" s="28">
        <v>0</v>
      </c>
    </row>
    <row r="744" spans="1:14" x14ac:dyDescent="0.3">
      <c r="A744" s="28">
        <v>1168</v>
      </c>
      <c r="B744" s="28" t="s">
        <v>1423</v>
      </c>
      <c r="C744" s="29">
        <v>26380</v>
      </c>
      <c r="D744" s="28">
        <v>108</v>
      </c>
      <c r="E744" s="28" t="s">
        <v>357</v>
      </c>
      <c r="F744" s="28" t="s">
        <v>1422</v>
      </c>
      <c r="G744" s="28" t="s">
        <v>634</v>
      </c>
      <c r="H744" s="28" t="s">
        <v>635</v>
      </c>
      <c r="I744" s="28" t="s">
        <v>580</v>
      </c>
      <c r="J744" s="30">
        <v>18</v>
      </c>
      <c r="K744" s="28">
        <v>100000</v>
      </c>
      <c r="L744" s="28">
        <v>3400000</v>
      </c>
      <c r="M744" s="28">
        <v>0</v>
      </c>
      <c r="N744" s="28">
        <v>0</v>
      </c>
    </row>
    <row r="745" spans="1:14" x14ac:dyDescent="0.3">
      <c r="A745" s="28">
        <v>1169</v>
      </c>
      <c r="B745" s="28" t="s">
        <v>1424</v>
      </c>
      <c r="C745" s="29">
        <v>26663</v>
      </c>
      <c r="D745" s="28">
        <v>100</v>
      </c>
      <c r="E745" s="28" t="s">
        <v>357</v>
      </c>
      <c r="F745" s="28" t="s">
        <v>1425</v>
      </c>
      <c r="G745" s="28" t="s">
        <v>634</v>
      </c>
      <c r="H745" s="28" t="s">
        <v>635</v>
      </c>
      <c r="I745" s="28" t="s">
        <v>580</v>
      </c>
      <c r="J745" s="30">
        <v>18</v>
      </c>
      <c r="K745" s="28">
        <v>130000</v>
      </c>
      <c r="L745" s="28">
        <v>5200000</v>
      </c>
      <c r="M745" s="28">
        <v>0</v>
      </c>
      <c r="N745" s="28">
        <v>0</v>
      </c>
    </row>
    <row r="746" spans="1:14" x14ac:dyDescent="0.3">
      <c r="A746" s="28">
        <v>1170</v>
      </c>
      <c r="B746" s="28" t="s">
        <v>1426</v>
      </c>
      <c r="C746" s="29">
        <v>28572</v>
      </c>
      <c r="D746" s="28">
        <v>85</v>
      </c>
      <c r="E746" s="28" t="s">
        <v>357</v>
      </c>
      <c r="F746" s="28" t="s">
        <v>1427</v>
      </c>
      <c r="G746" s="28" t="s">
        <v>634</v>
      </c>
      <c r="H746" s="28" t="s">
        <v>635</v>
      </c>
      <c r="I746" s="28" t="s">
        <v>636</v>
      </c>
      <c r="J746" s="30">
        <v>18</v>
      </c>
      <c r="K746" s="28">
        <v>850000</v>
      </c>
      <c r="L746" s="28"/>
      <c r="M746" s="28">
        <v>0</v>
      </c>
      <c r="N746" s="28">
        <v>0</v>
      </c>
    </row>
    <row r="747" spans="1:14" x14ac:dyDescent="0.3">
      <c r="A747" s="28">
        <v>1171</v>
      </c>
      <c r="B747" s="28" t="s">
        <v>1428</v>
      </c>
      <c r="C747" s="29">
        <v>26871</v>
      </c>
      <c r="D747" s="28">
        <v>102</v>
      </c>
      <c r="E747" s="28" t="s">
        <v>357</v>
      </c>
      <c r="F747" s="28" t="s">
        <v>1427</v>
      </c>
      <c r="G747" s="28" t="s">
        <v>288</v>
      </c>
      <c r="H747" s="28" t="s">
        <v>635</v>
      </c>
      <c r="I747" s="28" t="s">
        <v>76</v>
      </c>
      <c r="J747" s="30">
        <v>18</v>
      </c>
      <c r="K747" s="28">
        <v>850000</v>
      </c>
      <c r="L747" s="28">
        <v>22000000</v>
      </c>
      <c r="M747" s="28">
        <v>0</v>
      </c>
      <c r="N747" s="28">
        <v>0</v>
      </c>
    </row>
    <row r="748" spans="1:14" x14ac:dyDescent="0.3">
      <c r="A748" s="28">
        <v>1172</v>
      </c>
      <c r="B748" s="28" t="s">
        <v>1429</v>
      </c>
      <c r="C748" s="29">
        <v>27493</v>
      </c>
      <c r="D748" s="28">
        <v>92</v>
      </c>
      <c r="E748" s="28" t="s">
        <v>196</v>
      </c>
      <c r="F748" s="28" t="s">
        <v>1059</v>
      </c>
      <c r="G748" s="28" t="s">
        <v>1430</v>
      </c>
      <c r="H748" s="28" t="s">
        <v>213</v>
      </c>
      <c r="I748" s="28" t="s">
        <v>76</v>
      </c>
      <c r="J748" s="30">
        <v>15</v>
      </c>
      <c r="K748" s="28">
        <v>400000</v>
      </c>
      <c r="L748" s="28">
        <v>5000000</v>
      </c>
      <c r="M748" s="28">
        <v>0</v>
      </c>
      <c r="N748" s="28">
        <v>0</v>
      </c>
    </row>
    <row r="749" spans="1:14" x14ac:dyDescent="0.3">
      <c r="A749" s="28">
        <v>1173</v>
      </c>
      <c r="B749" s="28" t="s">
        <v>1431</v>
      </c>
      <c r="C749" s="29">
        <v>29084</v>
      </c>
      <c r="D749" s="28">
        <v>93</v>
      </c>
      <c r="E749" s="28" t="s">
        <v>196</v>
      </c>
      <c r="F749" s="28" t="s">
        <v>1432</v>
      </c>
      <c r="G749" s="28" t="s">
        <v>1430</v>
      </c>
      <c r="H749" s="28" t="s">
        <v>213</v>
      </c>
      <c r="I749" s="28" t="s">
        <v>76</v>
      </c>
      <c r="J749" s="30">
        <v>15</v>
      </c>
      <c r="K749" s="28">
        <v>4000000</v>
      </c>
      <c r="L749" s="28">
        <v>20000000</v>
      </c>
      <c r="M749" s="28">
        <v>0</v>
      </c>
      <c r="N749" s="28">
        <v>0</v>
      </c>
    </row>
    <row r="750" spans="1:14" x14ac:dyDescent="0.3">
      <c r="A750" s="28">
        <v>1174</v>
      </c>
      <c r="B750" s="28" t="s">
        <v>1433</v>
      </c>
      <c r="C750" s="29">
        <v>28768</v>
      </c>
      <c r="D750" s="28">
        <v>110</v>
      </c>
      <c r="E750" s="28" t="s">
        <v>357</v>
      </c>
      <c r="F750" s="28" t="s">
        <v>1434</v>
      </c>
      <c r="G750" s="28" t="s">
        <v>1435</v>
      </c>
      <c r="H750" s="28" t="s">
        <v>635</v>
      </c>
      <c r="I750" s="28" t="s">
        <v>636</v>
      </c>
      <c r="J750" s="30">
        <v>15</v>
      </c>
      <c r="K750" s="28"/>
      <c r="L750" s="28"/>
      <c r="M750" s="28">
        <v>0</v>
      </c>
      <c r="N750" s="28">
        <v>0</v>
      </c>
    </row>
    <row r="751" spans="1:14" x14ac:dyDescent="0.3">
      <c r="A751" s="28">
        <v>1175</v>
      </c>
      <c r="B751" s="28" t="s">
        <v>1436</v>
      </c>
      <c r="C751" s="29">
        <v>28672</v>
      </c>
      <c r="D751" s="28">
        <v>98</v>
      </c>
      <c r="E751" s="28" t="s">
        <v>357</v>
      </c>
      <c r="F751" s="28" t="s">
        <v>1437</v>
      </c>
      <c r="G751" s="28" t="s">
        <v>1438</v>
      </c>
      <c r="H751" s="28" t="s">
        <v>635</v>
      </c>
      <c r="I751" s="28" t="s">
        <v>580</v>
      </c>
      <c r="J751" s="30">
        <v>18</v>
      </c>
      <c r="K751" s="28"/>
      <c r="L751" s="28"/>
      <c r="M751" s="28">
        <v>0</v>
      </c>
      <c r="N751" s="28">
        <v>0</v>
      </c>
    </row>
    <row r="752" spans="1:14" x14ac:dyDescent="0.3">
      <c r="A752" s="28">
        <v>1176</v>
      </c>
      <c r="B752" s="28" t="s">
        <v>1439</v>
      </c>
      <c r="C752" s="29">
        <v>28557</v>
      </c>
      <c r="D752" s="28">
        <v>93</v>
      </c>
      <c r="E752" s="28" t="s">
        <v>357</v>
      </c>
      <c r="F752" s="28" t="s">
        <v>1437</v>
      </c>
      <c r="G752" s="28" t="s">
        <v>1438</v>
      </c>
      <c r="H752" s="28" t="s">
        <v>635</v>
      </c>
      <c r="I752" s="28" t="s">
        <v>580</v>
      </c>
      <c r="J752" s="30">
        <v>15</v>
      </c>
      <c r="K752" s="28"/>
      <c r="L752" s="28"/>
      <c r="M752" s="28">
        <v>0</v>
      </c>
      <c r="N752" s="28">
        <v>0</v>
      </c>
    </row>
    <row r="753" spans="1:14" x14ac:dyDescent="0.3">
      <c r="A753" s="28">
        <v>1177</v>
      </c>
      <c r="B753" s="28" t="s">
        <v>1440</v>
      </c>
      <c r="C753" s="29">
        <v>28903</v>
      </c>
      <c r="D753" s="28">
        <v>97</v>
      </c>
      <c r="E753" s="28" t="s">
        <v>357</v>
      </c>
      <c r="F753" s="28" t="s">
        <v>1441</v>
      </c>
      <c r="G753" s="28" t="s">
        <v>1442</v>
      </c>
      <c r="H753" s="28" t="s">
        <v>635</v>
      </c>
      <c r="I753" s="28" t="s">
        <v>636</v>
      </c>
      <c r="J753" s="30">
        <v>18</v>
      </c>
      <c r="K753" s="28"/>
      <c r="L753" s="28"/>
      <c r="M753" s="28">
        <v>0</v>
      </c>
      <c r="N753" s="28">
        <v>0</v>
      </c>
    </row>
    <row r="754" spans="1:14" x14ac:dyDescent="0.3">
      <c r="A754" s="28">
        <v>1178</v>
      </c>
      <c r="B754" s="28" t="s">
        <v>1443</v>
      </c>
      <c r="C754" s="29">
        <v>28550</v>
      </c>
      <c r="D754" s="28">
        <v>98</v>
      </c>
      <c r="E754" s="28" t="s">
        <v>357</v>
      </c>
      <c r="F754" s="28" t="s">
        <v>1434</v>
      </c>
      <c r="G754" s="28" t="s">
        <v>1435</v>
      </c>
      <c r="H754" s="28" t="s">
        <v>635</v>
      </c>
      <c r="I754" s="28" t="s">
        <v>636</v>
      </c>
      <c r="J754" s="30">
        <v>18</v>
      </c>
      <c r="K754" s="28"/>
      <c r="L754" s="28"/>
      <c r="M754" s="28">
        <v>0</v>
      </c>
      <c r="N754" s="28">
        <v>0</v>
      </c>
    </row>
    <row r="755" spans="1:14" x14ac:dyDescent="0.3">
      <c r="A755" s="28">
        <v>1179</v>
      </c>
      <c r="B755" s="28" t="s">
        <v>1444</v>
      </c>
      <c r="C755" s="29">
        <v>28817</v>
      </c>
      <c r="D755" s="28">
        <v>97</v>
      </c>
      <c r="E755" s="28" t="s">
        <v>357</v>
      </c>
      <c r="F755" s="28" t="s">
        <v>1422</v>
      </c>
      <c r="G755" s="28" t="s">
        <v>1438</v>
      </c>
      <c r="H755" s="28" t="s">
        <v>635</v>
      </c>
      <c r="I755" s="28" t="s">
        <v>580</v>
      </c>
      <c r="J755" s="30">
        <v>15</v>
      </c>
      <c r="K755" s="28"/>
      <c r="L755" s="28"/>
      <c r="M755" s="28">
        <v>0</v>
      </c>
      <c r="N755" s="28">
        <v>0</v>
      </c>
    </row>
    <row r="756" spans="1:14" x14ac:dyDescent="0.3">
      <c r="A756" s="28">
        <v>1180</v>
      </c>
      <c r="B756" s="28" t="s">
        <v>1445</v>
      </c>
      <c r="C756" s="29">
        <v>28966</v>
      </c>
      <c r="D756" s="28">
        <v>93</v>
      </c>
      <c r="E756" s="28" t="s">
        <v>357</v>
      </c>
      <c r="F756" s="28" t="s">
        <v>1422</v>
      </c>
      <c r="G756" s="28" t="s">
        <v>1438</v>
      </c>
      <c r="H756" s="28" t="s">
        <v>635</v>
      </c>
      <c r="I756" s="28" t="s">
        <v>580</v>
      </c>
      <c r="J756" s="30">
        <v>15</v>
      </c>
      <c r="K756" s="28"/>
      <c r="L756" s="28"/>
      <c r="M756" s="28">
        <v>0</v>
      </c>
      <c r="N756" s="28">
        <v>0</v>
      </c>
    </row>
    <row r="757" spans="1:14" x14ac:dyDescent="0.3">
      <c r="A757" s="28">
        <v>1181</v>
      </c>
      <c r="B757" s="28" t="s">
        <v>1446</v>
      </c>
      <c r="C757" s="29">
        <v>28607</v>
      </c>
      <c r="D757" s="28">
        <v>78</v>
      </c>
      <c r="E757" s="28" t="s">
        <v>357</v>
      </c>
      <c r="F757" s="28" t="s">
        <v>1422</v>
      </c>
      <c r="G757" s="28" t="s">
        <v>1438</v>
      </c>
      <c r="H757" s="28" t="s">
        <v>635</v>
      </c>
      <c r="I757" s="28" t="s">
        <v>580</v>
      </c>
      <c r="J757" s="30">
        <v>15</v>
      </c>
      <c r="K757" s="28"/>
      <c r="L757" s="28"/>
      <c r="M757" s="28">
        <v>0</v>
      </c>
      <c r="N757" s="28">
        <v>0</v>
      </c>
    </row>
    <row r="758" spans="1:14" x14ac:dyDescent="0.3">
      <c r="A758" s="28">
        <v>1182</v>
      </c>
      <c r="B758" s="28" t="s">
        <v>1447</v>
      </c>
      <c r="C758" s="29">
        <v>29260</v>
      </c>
      <c r="D758" s="28">
        <v>106</v>
      </c>
      <c r="E758" s="28" t="s">
        <v>357</v>
      </c>
      <c r="F758" s="28" t="s">
        <v>1441</v>
      </c>
      <c r="G758" s="28" t="s">
        <v>634</v>
      </c>
      <c r="H758" s="28" t="s">
        <v>635</v>
      </c>
      <c r="I758" s="28" t="s">
        <v>636</v>
      </c>
      <c r="J758" s="30">
        <v>15</v>
      </c>
      <c r="K758" s="28"/>
      <c r="L758" s="28"/>
      <c r="M758" s="28">
        <v>0</v>
      </c>
      <c r="N758" s="28">
        <v>0</v>
      </c>
    </row>
    <row r="759" spans="1:14" x14ac:dyDescent="0.3">
      <c r="A759" s="28">
        <v>1183</v>
      </c>
      <c r="B759" s="28" t="s">
        <v>1448</v>
      </c>
      <c r="C759" s="29">
        <v>30672</v>
      </c>
      <c r="D759" s="28">
        <v>106</v>
      </c>
      <c r="E759" s="28" t="s">
        <v>357</v>
      </c>
      <c r="F759" s="28" t="s">
        <v>1441</v>
      </c>
      <c r="G759" s="28" t="s">
        <v>634</v>
      </c>
      <c r="H759" s="28" t="s">
        <v>635</v>
      </c>
      <c r="I759" s="28" t="s">
        <v>636</v>
      </c>
      <c r="J759" s="30">
        <v>18</v>
      </c>
      <c r="K759" s="28"/>
      <c r="L759" s="28"/>
      <c r="M759" s="28">
        <v>0</v>
      </c>
      <c r="N759" s="28">
        <v>0</v>
      </c>
    </row>
    <row r="760" spans="1:14" x14ac:dyDescent="0.3">
      <c r="A760" s="28">
        <v>1184</v>
      </c>
      <c r="B760" s="28" t="s">
        <v>1449</v>
      </c>
      <c r="C760" s="29">
        <v>30911</v>
      </c>
      <c r="D760" s="28">
        <v>104</v>
      </c>
      <c r="E760" s="28" t="s">
        <v>357</v>
      </c>
      <c r="F760" s="28" t="s">
        <v>1450</v>
      </c>
      <c r="G760" s="28" t="s">
        <v>634</v>
      </c>
      <c r="H760" s="28" t="s">
        <v>635</v>
      </c>
      <c r="I760" s="28" t="s">
        <v>636</v>
      </c>
      <c r="J760" s="30">
        <v>15</v>
      </c>
      <c r="K760" s="28"/>
      <c r="L760" s="28"/>
      <c r="M760" s="28">
        <v>0</v>
      </c>
      <c r="N760" s="28">
        <v>0</v>
      </c>
    </row>
    <row r="761" spans="1:14" x14ac:dyDescent="0.3">
      <c r="A761" s="28">
        <v>1185</v>
      </c>
      <c r="B761" s="28" t="s">
        <v>1451</v>
      </c>
      <c r="C761" s="29">
        <v>30862</v>
      </c>
      <c r="D761" s="28">
        <v>108</v>
      </c>
      <c r="E761" s="28" t="s">
        <v>196</v>
      </c>
      <c r="F761" s="28" t="s">
        <v>1055</v>
      </c>
      <c r="G761" s="28" t="s">
        <v>634</v>
      </c>
      <c r="H761" s="28" t="s">
        <v>177</v>
      </c>
      <c r="I761" s="28" t="s">
        <v>76</v>
      </c>
      <c r="J761" s="30" t="s">
        <v>178</v>
      </c>
      <c r="K761" s="28">
        <v>20000000</v>
      </c>
      <c r="L761" s="28">
        <v>28000000</v>
      </c>
      <c r="M761" s="28">
        <v>0</v>
      </c>
      <c r="N761" s="28">
        <v>0</v>
      </c>
    </row>
    <row r="762" spans="1:14" x14ac:dyDescent="0.3">
      <c r="A762" s="28">
        <v>1186</v>
      </c>
      <c r="B762" s="28" t="s">
        <v>1452</v>
      </c>
      <c r="C762" s="29">
        <v>31395</v>
      </c>
      <c r="D762" s="28">
        <v>101</v>
      </c>
      <c r="E762" s="28" t="s">
        <v>357</v>
      </c>
      <c r="F762" s="28" t="s">
        <v>1441</v>
      </c>
      <c r="G762" s="28" t="s">
        <v>634</v>
      </c>
      <c r="H762" s="28" t="s">
        <v>635</v>
      </c>
      <c r="I762" s="28" t="s">
        <v>636</v>
      </c>
      <c r="J762" s="30">
        <v>15</v>
      </c>
      <c r="K762" s="28"/>
      <c r="L762" s="28"/>
      <c r="M762" s="28">
        <v>0</v>
      </c>
      <c r="N762" s="28">
        <v>0</v>
      </c>
    </row>
    <row r="763" spans="1:14" x14ac:dyDescent="0.3">
      <c r="A763" s="28">
        <v>1187</v>
      </c>
      <c r="B763" s="28" t="s">
        <v>1453</v>
      </c>
      <c r="C763" s="29">
        <v>30504</v>
      </c>
      <c r="D763" s="28">
        <v>101</v>
      </c>
      <c r="E763" s="28" t="s">
        <v>357</v>
      </c>
      <c r="F763" s="28" t="s">
        <v>1450</v>
      </c>
      <c r="G763" s="28" t="s">
        <v>634</v>
      </c>
      <c r="H763" s="28" t="s">
        <v>635</v>
      </c>
      <c r="I763" s="28" t="s">
        <v>636</v>
      </c>
      <c r="J763" s="30">
        <v>15</v>
      </c>
      <c r="K763" s="28"/>
      <c r="L763" s="28"/>
      <c r="M763" s="28">
        <v>0</v>
      </c>
      <c r="N763" s="28">
        <v>0</v>
      </c>
    </row>
    <row r="764" spans="1:14" x14ac:dyDescent="0.3">
      <c r="A764" s="28">
        <v>1188</v>
      </c>
      <c r="B764" s="28" t="s">
        <v>1454</v>
      </c>
      <c r="C764" s="29">
        <v>31088</v>
      </c>
      <c r="D764" s="28">
        <v>96</v>
      </c>
      <c r="E764" s="28" t="s">
        <v>357</v>
      </c>
      <c r="F764" s="28" t="s">
        <v>1450</v>
      </c>
      <c r="G764" s="28" t="s">
        <v>634</v>
      </c>
      <c r="H764" s="28" t="s">
        <v>635</v>
      </c>
      <c r="I764" s="28" t="s">
        <v>636</v>
      </c>
      <c r="J764" s="30">
        <v>15</v>
      </c>
      <c r="K764" s="28"/>
      <c r="L764" s="28"/>
      <c r="M764" s="28">
        <v>0</v>
      </c>
      <c r="N764" s="28">
        <v>0</v>
      </c>
    </row>
    <row r="765" spans="1:14" x14ac:dyDescent="0.3">
      <c r="A765" s="28">
        <v>1189</v>
      </c>
      <c r="B765" s="28" t="s">
        <v>1455</v>
      </c>
      <c r="C765" s="29">
        <v>31274</v>
      </c>
      <c r="D765" s="28">
        <v>90</v>
      </c>
      <c r="E765" s="28" t="s">
        <v>357</v>
      </c>
      <c r="F765" s="28" t="s">
        <v>1450</v>
      </c>
      <c r="G765" s="28" t="s">
        <v>634</v>
      </c>
      <c r="H765" s="28" t="s">
        <v>635</v>
      </c>
      <c r="I765" s="28" t="s">
        <v>636</v>
      </c>
      <c r="J765" s="30">
        <v>18</v>
      </c>
      <c r="K765" s="28"/>
      <c r="L765" s="28"/>
      <c r="M765" s="28">
        <v>0</v>
      </c>
      <c r="N765" s="28">
        <v>0</v>
      </c>
    </row>
    <row r="766" spans="1:14" x14ac:dyDescent="0.3">
      <c r="A766" s="28">
        <v>1190</v>
      </c>
      <c r="B766" s="28" t="s">
        <v>1456</v>
      </c>
      <c r="C766" s="29">
        <v>31798</v>
      </c>
      <c r="D766" s="28">
        <v>97</v>
      </c>
      <c r="E766" s="28" t="s">
        <v>357</v>
      </c>
      <c r="F766" s="28" t="s">
        <v>1441</v>
      </c>
      <c r="G766" s="28" t="s">
        <v>634</v>
      </c>
      <c r="H766" s="28" t="s">
        <v>635</v>
      </c>
      <c r="I766" s="28" t="s">
        <v>636</v>
      </c>
      <c r="J766" s="30">
        <v>15</v>
      </c>
      <c r="K766" s="28"/>
      <c r="L766" s="28"/>
      <c r="M766" s="28">
        <v>0</v>
      </c>
      <c r="N766" s="28">
        <v>0</v>
      </c>
    </row>
    <row r="767" spans="1:14" x14ac:dyDescent="0.3">
      <c r="A767" s="28">
        <v>1191</v>
      </c>
      <c r="B767" s="28" t="s">
        <v>1457</v>
      </c>
      <c r="C767" s="29">
        <v>32008</v>
      </c>
      <c r="D767" s="28">
        <v>106</v>
      </c>
      <c r="E767" s="28" t="s">
        <v>357</v>
      </c>
      <c r="F767" s="28" t="s">
        <v>1441</v>
      </c>
      <c r="G767" s="28" t="s">
        <v>634</v>
      </c>
      <c r="H767" s="28" t="s">
        <v>635</v>
      </c>
      <c r="I767" s="28" t="s">
        <v>636</v>
      </c>
      <c r="J767" s="30">
        <v>15</v>
      </c>
      <c r="K767" s="28"/>
      <c r="L767" s="28"/>
      <c r="M767" s="28">
        <v>0</v>
      </c>
      <c r="N767" s="28">
        <v>0</v>
      </c>
    </row>
    <row r="768" spans="1:14" x14ac:dyDescent="0.3">
      <c r="A768" s="28">
        <v>1192</v>
      </c>
      <c r="B768" s="28" t="s">
        <v>1458</v>
      </c>
      <c r="C768" s="29">
        <v>32375</v>
      </c>
      <c r="D768" s="28">
        <v>101</v>
      </c>
      <c r="E768" s="28" t="s">
        <v>357</v>
      </c>
      <c r="F768" s="28" t="s">
        <v>1441</v>
      </c>
      <c r="G768" s="28" t="s">
        <v>634</v>
      </c>
      <c r="H768" s="28" t="s">
        <v>635</v>
      </c>
      <c r="I768" s="28" t="s">
        <v>636</v>
      </c>
      <c r="J768" s="30">
        <v>15</v>
      </c>
      <c r="K768" s="28"/>
      <c r="L768" s="28"/>
      <c r="M768" s="28">
        <v>0</v>
      </c>
      <c r="N768" s="28">
        <v>0</v>
      </c>
    </row>
    <row r="769" spans="1:14" x14ac:dyDescent="0.3">
      <c r="A769" s="28">
        <v>1193</v>
      </c>
      <c r="B769" s="28" t="s">
        <v>1459</v>
      </c>
      <c r="C769" s="29">
        <v>32184</v>
      </c>
      <c r="D769" s="28">
        <v>94</v>
      </c>
      <c r="E769" s="28" t="s">
        <v>357</v>
      </c>
      <c r="F769" s="28" t="s">
        <v>1450</v>
      </c>
      <c r="G769" s="28" t="s">
        <v>634</v>
      </c>
      <c r="H769" s="28" t="s">
        <v>635</v>
      </c>
      <c r="I769" s="28" t="s">
        <v>636</v>
      </c>
      <c r="J769" s="30">
        <v>18</v>
      </c>
      <c r="K769" s="28"/>
      <c r="L769" s="28"/>
      <c r="M769" s="28">
        <v>0</v>
      </c>
      <c r="N769" s="28">
        <v>0</v>
      </c>
    </row>
    <row r="770" spans="1:14" x14ac:dyDescent="0.3">
      <c r="A770" s="28">
        <v>1194</v>
      </c>
      <c r="B770" s="28" t="s">
        <v>1460</v>
      </c>
      <c r="C770" s="29">
        <v>33276</v>
      </c>
      <c r="D770" s="28">
        <v>106</v>
      </c>
      <c r="E770" s="28" t="s">
        <v>357</v>
      </c>
      <c r="F770" s="28" t="s">
        <v>1441</v>
      </c>
      <c r="G770" s="28" t="s">
        <v>634</v>
      </c>
      <c r="H770" s="28" t="s">
        <v>635</v>
      </c>
      <c r="I770" s="28" t="s">
        <v>636</v>
      </c>
      <c r="J770" s="30">
        <v>15</v>
      </c>
      <c r="K770" s="28"/>
      <c r="L770" s="28">
        <v>10400000</v>
      </c>
      <c r="M770" s="28">
        <v>0</v>
      </c>
      <c r="N770" s="28">
        <v>0</v>
      </c>
    </row>
    <row r="771" spans="1:14" x14ac:dyDescent="0.3">
      <c r="A771" s="28">
        <v>1195</v>
      </c>
      <c r="B771" s="28" t="s">
        <v>1461</v>
      </c>
      <c r="C771" s="29">
        <v>33789</v>
      </c>
      <c r="D771" s="28">
        <v>95</v>
      </c>
      <c r="E771" s="28" t="s">
        <v>357</v>
      </c>
      <c r="F771" s="28" t="s">
        <v>633</v>
      </c>
      <c r="G771" s="28" t="s">
        <v>634</v>
      </c>
      <c r="H771" s="28" t="s">
        <v>635</v>
      </c>
      <c r="I771" s="28" t="s">
        <v>636</v>
      </c>
      <c r="J771" s="30">
        <v>15</v>
      </c>
      <c r="K771" s="28">
        <v>900000</v>
      </c>
      <c r="L771" s="28">
        <v>16250000</v>
      </c>
      <c r="M771" s="28">
        <v>0</v>
      </c>
      <c r="N771" s="28">
        <v>0</v>
      </c>
    </row>
    <row r="772" spans="1:14" x14ac:dyDescent="0.3">
      <c r="A772" s="28">
        <v>1196</v>
      </c>
      <c r="B772" s="28" t="s">
        <v>1462</v>
      </c>
      <c r="C772" s="29">
        <v>33465</v>
      </c>
      <c r="D772" s="28">
        <v>134</v>
      </c>
      <c r="E772" s="28" t="s">
        <v>357</v>
      </c>
      <c r="F772" s="28" t="s">
        <v>1463</v>
      </c>
      <c r="G772" s="28" t="s">
        <v>634</v>
      </c>
      <c r="H772" s="28" t="s">
        <v>635</v>
      </c>
      <c r="I772" s="28" t="s">
        <v>636</v>
      </c>
      <c r="J772" s="30">
        <v>15</v>
      </c>
      <c r="K772" s="28"/>
      <c r="L772" s="28"/>
      <c r="M772" s="28">
        <v>0</v>
      </c>
      <c r="N772" s="28">
        <v>0</v>
      </c>
    </row>
    <row r="773" spans="1:14" x14ac:dyDescent="0.3">
      <c r="A773" s="28">
        <v>1197</v>
      </c>
      <c r="B773" s="28" t="s">
        <v>1464</v>
      </c>
      <c r="C773" s="29">
        <v>33618</v>
      </c>
      <c r="D773" s="28">
        <v>104</v>
      </c>
      <c r="E773" s="28" t="s">
        <v>357</v>
      </c>
      <c r="F773" s="28" t="s">
        <v>1463</v>
      </c>
      <c r="G773" s="28" t="s">
        <v>634</v>
      </c>
      <c r="H773" s="28" t="s">
        <v>635</v>
      </c>
      <c r="I773" s="28" t="s">
        <v>636</v>
      </c>
      <c r="J773" s="30">
        <v>12</v>
      </c>
      <c r="K773" s="28">
        <v>10000000</v>
      </c>
      <c r="L773" s="28">
        <v>11000000</v>
      </c>
      <c r="M773" s="28">
        <v>0</v>
      </c>
      <c r="N773" s="28">
        <v>0</v>
      </c>
    </row>
    <row r="774" spans="1:14" x14ac:dyDescent="0.3">
      <c r="A774" s="28">
        <v>1198</v>
      </c>
      <c r="B774" s="28" t="s">
        <v>1465</v>
      </c>
      <c r="C774" s="29">
        <v>33710</v>
      </c>
      <c r="D774" s="28">
        <v>113</v>
      </c>
      <c r="E774" s="28" t="s">
        <v>357</v>
      </c>
      <c r="F774" s="28" t="s">
        <v>1463</v>
      </c>
      <c r="G774" s="28" t="s">
        <v>634</v>
      </c>
      <c r="H774" s="28" t="s">
        <v>635</v>
      </c>
      <c r="I774" s="28" t="s">
        <v>636</v>
      </c>
      <c r="J774" s="30">
        <v>15</v>
      </c>
      <c r="K774" s="28"/>
      <c r="L774" s="28"/>
      <c r="M774" s="28">
        <v>0</v>
      </c>
      <c r="N774" s="28">
        <v>0</v>
      </c>
    </row>
    <row r="775" spans="1:14" x14ac:dyDescent="0.3">
      <c r="A775" s="28">
        <v>1199</v>
      </c>
      <c r="B775" s="28" t="s">
        <v>1466</v>
      </c>
      <c r="C775" s="29">
        <v>34011</v>
      </c>
      <c r="D775" s="28">
        <v>105</v>
      </c>
      <c r="E775" s="28" t="s">
        <v>357</v>
      </c>
      <c r="F775" s="28" t="s">
        <v>1463</v>
      </c>
      <c r="G775" s="28" t="s">
        <v>634</v>
      </c>
      <c r="H775" s="28" t="s">
        <v>635</v>
      </c>
      <c r="I775" s="28" t="s">
        <v>636</v>
      </c>
      <c r="J775" s="30" t="s">
        <v>178</v>
      </c>
      <c r="K775" s="28"/>
      <c r="L775" s="28"/>
      <c r="M775" s="28">
        <v>0</v>
      </c>
      <c r="N775" s="28">
        <v>0</v>
      </c>
    </row>
    <row r="776" spans="1:14" x14ac:dyDescent="0.3">
      <c r="A776" s="28">
        <v>1200</v>
      </c>
      <c r="B776" s="28" t="s">
        <v>1467</v>
      </c>
      <c r="C776" s="29">
        <v>34032</v>
      </c>
      <c r="D776" s="28">
        <v>106</v>
      </c>
      <c r="E776" s="28" t="s">
        <v>357</v>
      </c>
      <c r="F776" s="28" t="s">
        <v>1468</v>
      </c>
      <c r="G776" s="28" t="s">
        <v>1469</v>
      </c>
      <c r="H776" s="28" t="s">
        <v>635</v>
      </c>
      <c r="I776" s="28" t="s">
        <v>636</v>
      </c>
      <c r="J776" s="30">
        <v>15</v>
      </c>
      <c r="K776" s="28"/>
      <c r="L776" s="28"/>
      <c r="M776" s="28">
        <v>0</v>
      </c>
      <c r="N776" s="28">
        <v>0</v>
      </c>
    </row>
    <row r="777" spans="1:14" x14ac:dyDescent="0.3">
      <c r="A777" s="28">
        <v>1201</v>
      </c>
      <c r="B777" s="28" t="s">
        <v>1470</v>
      </c>
      <c r="C777" s="29">
        <v>34180</v>
      </c>
      <c r="D777" s="28">
        <v>96</v>
      </c>
      <c r="E777" s="28" t="s">
        <v>357</v>
      </c>
      <c r="F777" s="28" t="s">
        <v>1468</v>
      </c>
      <c r="G777" s="28" t="s">
        <v>1469</v>
      </c>
      <c r="H777" s="28" t="s">
        <v>635</v>
      </c>
      <c r="I777" s="28" t="s">
        <v>636</v>
      </c>
      <c r="J777" s="30">
        <v>15</v>
      </c>
      <c r="K777" s="28"/>
      <c r="L777" s="28"/>
      <c r="M777" s="28">
        <v>0</v>
      </c>
      <c r="N777" s="28">
        <v>0</v>
      </c>
    </row>
    <row r="778" spans="1:14" x14ac:dyDescent="0.3">
      <c r="A778" s="28">
        <v>1202</v>
      </c>
      <c r="B778" s="28" t="s">
        <v>1471</v>
      </c>
      <c r="C778" s="29">
        <v>34690</v>
      </c>
      <c r="D778" s="28">
        <v>103</v>
      </c>
      <c r="E778" s="28" t="s">
        <v>357</v>
      </c>
      <c r="F778" s="28" t="s">
        <v>1472</v>
      </c>
      <c r="G778" s="28" t="s">
        <v>1469</v>
      </c>
      <c r="H778" s="28" t="s">
        <v>635</v>
      </c>
      <c r="I778" s="28" t="s">
        <v>636</v>
      </c>
      <c r="J778" s="30">
        <v>18</v>
      </c>
      <c r="K778" s="28"/>
      <c r="L778" s="28"/>
      <c r="M778" s="28">
        <v>0</v>
      </c>
      <c r="N778" s="28">
        <v>0</v>
      </c>
    </row>
    <row r="779" spans="1:14" x14ac:dyDescent="0.3">
      <c r="A779" s="28">
        <v>1203</v>
      </c>
      <c r="B779" s="28" t="s">
        <v>1473</v>
      </c>
      <c r="C779" s="29">
        <v>36607</v>
      </c>
      <c r="D779" s="28">
        <v>115</v>
      </c>
      <c r="E779" s="28" t="s">
        <v>180</v>
      </c>
      <c r="F779" s="28" t="s">
        <v>1474</v>
      </c>
      <c r="G779" s="28" t="s">
        <v>247</v>
      </c>
      <c r="H779" s="28" t="s">
        <v>177</v>
      </c>
      <c r="I779" s="28" t="s">
        <v>76</v>
      </c>
      <c r="J779" s="30">
        <v>15</v>
      </c>
      <c r="K779" s="28">
        <v>25000000</v>
      </c>
      <c r="L779" s="28">
        <v>91000000</v>
      </c>
      <c r="M779" s="28">
        <v>0</v>
      </c>
      <c r="N779" s="28">
        <v>0</v>
      </c>
    </row>
    <row r="780" spans="1:14" x14ac:dyDescent="0.3">
      <c r="A780" s="28">
        <v>1204</v>
      </c>
      <c r="B780" s="28" t="s">
        <v>1475</v>
      </c>
      <c r="C780" s="29">
        <v>37197</v>
      </c>
      <c r="D780" s="28">
        <v>87</v>
      </c>
      <c r="E780" s="28" t="s">
        <v>207</v>
      </c>
      <c r="F780" s="28" t="s">
        <v>1476</v>
      </c>
      <c r="G780" s="28" t="s">
        <v>350</v>
      </c>
      <c r="H780" s="28" t="s">
        <v>177</v>
      </c>
      <c r="I780" s="28" t="s">
        <v>76</v>
      </c>
      <c r="J780" s="30">
        <v>15</v>
      </c>
      <c r="K780" s="28">
        <v>49000000</v>
      </c>
      <c r="L780" s="28">
        <v>72700000</v>
      </c>
      <c r="M780" s="28">
        <v>0</v>
      </c>
      <c r="N780" s="28">
        <v>0</v>
      </c>
    </row>
    <row r="781" spans="1:14" x14ac:dyDescent="0.3">
      <c r="A781" s="28">
        <v>1205</v>
      </c>
      <c r="B781" s="28" t="s">
        <v>1477</v>
      </c>
      <c r="C781" s="29">
        <v>37078</v>
      </c>
      <c r="D781" s="28">
        <v>98</v>
      </c>
      <c r="E781" s="28" t="s">
        <v>180</v>
      </c>
      <c r="F781" s="28" t="s">
        <v>1478</v>
      </c>
      <c r="G781" s="28" t="s">
        <v>1479</v>
      </c>
      <c r="H781" s="28" t="s">
        <v>110</v>
      </c>
      <c r="I781" s="28" t="s">
        <v>76</v>
      </c>
      <c r="J781" s="30">
        <v>18</v>
      </c>
      <c r="K781" s="28">
        <v>25000000</v>
      </c>
      <c r="L781" s="28">
        <v>64400000</v>
      </c>
      <c r="M781" s="28">
        <v>0</v>
      </c>
      <c r="N781" s="28">
        <v>0</v>
      </c>
    </row>
    <row r="782" spans="1:14" x14ac:dyDescent="0.3">
      <c r="A782" s="28">
        <v>1206</v>
      </c>
      <c r="B782" s="28" t="s">
        <v>1480</v>
      </c>
      <c r="C782" s="29">
        <v>37680</v>
      </c>
      <c r="D782" s="28">
        <v>101</v>
      </c>
      <c r="E782" s="28" t="s">
        <v>180</v>
      </c>
      <c r="F782" s="28" t="s">
        <v>1474</v>
      </c>
      <c r="G782" s="28" t="s">
        <v>247</v>
      </c>
      <c r="H782" s="28" t="s">
        <v>177</v>
      </c>
      <c r="I782" s="28" t="s">
        <v>76</v>
      </c>
      <c r="J782" s="30">
        <v>15</v>
      </c>
      <c r="K782" s="28">
        <v>25000000</v>
      </c>
      <c r="L782" s="28">
        <v>56500000</v>
      </c>
      <c r="M782" s="28">
        <v>0</v>
      </c>
      <c r="N782" s="28">
        <v>0</v>
      </c>
    </row>
    <row r="783" spans="1:14" x14ac:dyDescent="0.3">
      <c r="A783" s="28">
        <v>1207</v>
      </c>
      <c r="B783" s="28" t="s">
        <v>1481</v>
      </c>
      <c r="C783" s="29">
        <v>38385</v>
      </c>
      <c r="D783" s="28">
        <v>102</v>
      </c>
      <c r="E783" s="28" t="s">
        <v>357</v>
      </c>
      <c r="F783" s="28" t="s">
        <v>1482</v>
      </c>
      <c r="G783" s="28" t="s">
        <v>1483</v>
      </c>
      <c r="H783" s="28" t="s">
        <v>110</v>
      </c>
      <c r="I783" s="28" t="s">
        <v>76</v>
      </c>
      <c r="J783" s="30">
        <v>18</v>
      </c>
      <c r="K783" s="28">
        <v>45000000</v>
      </c>
      <c r="L783" s="28">
        <v>50900000</v>
      </c>
      <c r="M783" s="28">
        <v>0</v>
      </c>
      <c r="N783" s="28">
        <v>0</v>
      </c>
    </row>
    <row r="784" spans="1:14" x14ac:dyDescent="0.3">
      <c r="A784" s="28">
        <v>1208</v>
      </c>
      <c r="B784" s="28" t="s">
        <v>1484</v>
      </c>
      <c r="C784" s="29">
        <v>38743</v>
      </c>
      <c r="D784" s="28">
        <v>105</v>
      </c>
      <c r="E784" s="28" t="s">
        <v>357</v>
      </c>
      <c r="F784" s="28" t="s">
        <v>1485</v>
      </c>
      <c r="G784" s="28" t="s">
        <v>1370</v>
      </c>
      <c r="H784" s="28" t="s">
        <v>579</v>
      </c>
      <c r="I784" s="28" t="s">
        <v>580</v>
      </c>
      <c r="J784" s="30">
        <v>15</v>
      </c>
      <c r="K784" s="28"/>
      <c r="L784" s="28">
        <v>68100000</v>
      </c>
      <c r="M784" s="28">
        <v>0</v>
      </c>
      <c r="N784" s="28">
        <v>0</v>
      </c>
    </row>
    <row r="785" spans="1:14" x14ac:dyDescent="0.3">
      <c r="A785" s="28">
        <v>1209</v>
      </c>
      <c r="B785" s="28" t="s">
        <v>1486</v>
      </c>
      <c r="C785" s="29">
        <v>39428</v>
      </c>
      <c r="D785" s="28">
        <v>127</v>
      </c>
      <c r="E785" s="28" t="s">
        <v>203</v>
      </c>
      <c r="F785" s="28" t="s">
        <v>1487</v>
      </c>
      <c r="G785" s="28" t="s">
        <v>1370</v>
      </c>
      <c r="H785" s="28" t="s">
        <v>635</v>
      </c>
      <c r="I785" s="28" t="s">
        <v>580</v>
      </c>
      <c r="J785" s="30">
        <v>15</v>
      </c>
      <c r="K785" s="28">
        <v>40000000</v>
      </c>
      <c r="L785" s="28"/>
      <c r="M785" s="28">
        <v>0</v>
      </c>
      <c r="N785" s="28">
        <v>0</v>
      </c>
    </row>
    <row r="786" spans="1:14" x14ac:dyDescent="0.3">
      <c r="A786" s="28">
        <v>1210</v>
      </c>
      <c r="B786" s="28" t="s">
        <v>1488</v>
      </c>
      <c r="C786" s="29">
        <v>40676</v>
      </c>
      <c r="D786" s="28">
        <v>116</v>
      </c>
      <c r="E786" s="28" t="s">
        <v>357</v>
      </c>
      <c r="F786" s="28" t="s">
        <v>1487</v>
      </c>
      <c r="G786" s="28" t="s">
        <v>1489</v>
      </c>
      <c r="H786" s="28" t="s">
        <v>635</v>
      </c>
      <c r="I786" s="28" t="s">
        <v>580</v>
      </c>
      <c r="J786" s="30">
        <v>15</v>
      </c>
      <c r="K786" s="28">
        <v>20000000</v>
      </c>
      <c r="L786" s="28">
        <v>29100000</v>
      </c>
      <c r="M786" s="28">
        <v>0</v>
      </c>
      <c r="N786" s="28">
        <v>0</v>
      </c>
    </row>
    <row r="787" spans="1:14" x14ac:dyDescent="0.3">
      <c r="A787" s="28">
        <v>1211</v>
      </c>
      <c r="B787" s="28" t="s">
        <v>1490</v>
      </c>
      <c r="C787" s="29">
        <v>39556</v>
      </c>
      <c r="D787" s="28">
        <v>104</v>
      </c>
      <c r="E787" s="28" t="s">
        <v>357</v>
      </c>
      <c r="F787" s="28" t="s">
        <v>898</v>
      </c>
      <c r="G787" s="28" t="s">
        <v>790</v>
      </c>
      <c r="H787" s="28" t="s">
        <v>177</v>
      </c>
      <c r="I787" s="28" t="s">
        <v>76</v>
      </c>
      <c r="J787" s="30" t="s">
        <v>183</v>
      </c>
      <c r="K787" s="28">
        <v>55000000</v>
      </c>
      <c r="L787" s="28">
        <v>128000000</v>
      </c>
      <c r="M787" s="28">
        <v>0</v>
      </c>
      <c r="N787" s="28">
        <v>0</v>
      </c>
    </row>
    <row r="788" spans="1:14" x14ac:dyDescent="0.3">
      <c r="A788" s="28">
        <v>1212</v>
      </c>
      <c r="B788" s="28" t="s">
        <v>1491</v>
      </c>
      <c r="C788" s="29">
        <v>39661</v>
      </c>
      <c r="D788" s="28">
        <v>111</v>
      </c>
      <c r="E788" s="28" t="s">
        <v>174</v>
      </c>
      <c r="F788" s="28" t="s">
        <v>254</v>
      </c>
      <c r="G788" s="28" t="s">
        <v>790</v>
      </c>
      <c r="H788" s="28" t="s">
        <v>177</v>
      </c>
      <c r="I788" s="28" t="s">
        <v>76</v>
      </c>
      <c r="J788" s="30" t="s">
        <v>183</v>
      </c>
      <c r="K788" s="28">
        <v>145000000</v>
      </c>
      <c r="L788" s="28">
        <v>401100000</v>
      </c>
      <c r="M788" s="28">
        <v>0</v>
      </c>
      <c r="N788" s="28">
        <v>0</v>
      </c>
    </row>
    <row r="789" spans="1:14" x14ac:dyDescent="0.3">
      <c r="A789" s="28">
        <v>1213</v>
      </c>
      <c r="B789" s="28" t="s">
        <v>1492</v>
      </c>
      <c r="C789" s="29">
        <v>40393</v>
      </c>
      <c r="D789" s="28">
        <v>103</v>
      </c>
      <c r="E789" s="28" t="s">
        <v>180</v>
      </c>
      <c r="F789" s="28" t="s">
        <v>1011</v>
      </c>
      <c r="G789" s="28" t="s">
        <v>435</v>
      </c>
      <c r="H789" s="28" t="s">
        <v>177</v>
      </c>
      <c r="I789" s="28" t="s">
        <v>76</v>
      </c>
      <c r="J789" s="30">
        <v>18</v>
      </c>
      <c r="K789" s="28">
        <v>82000000</v>
      </c>
      <c r="L789" s="28">
        <v>274500000</v>
      </c>
      <c r="M789" s="28">
        <v>0</v>
      </c>
      <c r="N789" s="28">
        <v>0</v>
      </c>
    </row>
    <row r="790" spans="1:14" x14ac:dyDescent="0.3">
      <c r="A790" s="28">
        <v>1214</v>
      </c>
      <c r="B790" s="28" t="s">
        <v>1493</v>
      </c>
      <c r="C790" s="29">
        <v>41134</v>
      </c>
      <c r="D790" s="28">
        <v>103</v>
      </c>
      <c r="E790" s="28" t="s">
        <v>180</v>
      </c>
      <c r="F790" s="28" t="s">
        <v>1494</v>
      </c>
      <c r="G790" s="28" t="s">
        <v>435</v>
      </c>
      <c r="H790" s="28" t="s">
        <v>177</v>
      </c>
      <c r="I790" s="28" t="s">
        <v>76</v>
      </c>
      <c r="J790" s="30">
        <v>15</v>
      </c>
      <c r="K790" s="28">
        <v>100000000</v>
      </c>
      <c r="L790" s="28">
        <v>305400000</v>
      </c>
      <c r="M790" s="28">
        <v>0</v>
      </c>
      <c r="N790" s="28">
        <v>0</v>
      </c>
    </row>
    <row r="791" spans="1:14" x14ac:dyDescent="0.3">
      <c r="A791" s="28">
        <v>1215</v>
      </c>
      <c r="B791" s="28" t="s">
        <v>1495</v>
      </c>
      <c r="C791" s="29">
        <v>41855</v>
      </c>
      <c r="D791" s="28">
        <v>126</v>
      </c>
      <c r="E791" s="28" t="s">
        <v>180</v>
      </c>
      <c r="F791" s="28" t="s">
        <v>1496</v>
      </c>
      <c r="G791" s="28" t="s">
        <v>435</v>
      </c>
      <c r="H791" s="28" t="s">
        <v>177</v>
      </c>
      <c r="I791" s="28" t="s">
        <v>76</v>
      </c>
      <c r="J791" s="30">
        <v>15</v>
      </c>
      <c r="K791" s="28">
        <v>90000000</v>
      </c>
      <c r="L791" s="28">
        <v>206200000</v>
      </c>
      <c r="M791" s="28">
        <v>0</v>
      </c>
      <c r="N791" s="28">
        <v>0</v>
      </c>
    </row>
    <row r="792" spans="1:14" x14ac:dyDescent="0.3">
      <c r="A792" s="28">
        <v>1216</v>
      </c>
      <c r="B792" s="28" t="s">
        <v>1497</v>
      </c>
      <c r="C792" s="29">
        <v>39607</v>
      </c>
      <c r="D792" s="28">
        <v>112</v>
      </c>
      <c r="E792" s="28" t="s">
        <v>180</v>
      </c>
      <c r="F792" s="28" t="s">
        <v>1482</v>
      </c>
      <c r="G792" s="28" t="s">
        <v>182</v>
      </c>
      <c r="H792" s="28" t="s">
        <v>177</v>
      </c>
      <c r="I792" s="28" t="s">
        <v>76</v>
      </c>
      <c r="J792" s="30" t="s">
        <v>183</v>
      </c>
      <c r="K792" s="28">
        <v>150000000</v>
      </c>
      <c r="L792" s="28">
        <v>263400000</v>
      </c>
      <c r="M792" s="28">
        <v>0</v>
      </c>
      <c r="N792" s="28">
        <v>0</v>
      </c>
    </row>
    <row r="793" spans="1:14" x14ac:dyDescent="0.3">
      <c r="A793" s="28">
        <v>1217</v>
      </c>
      <c r="B793" s="28" t="s">
        <v>1498</v>
      </c>
      <c r="C793" s="29">
        <v>41415</v>
      </c>
      <c r="D793" s="28">
        <v>115</v>
      </c>
      <c r="E793" s="28" t="s">
        <v>275</v>
      </c>
      <c r="F793" s="28" t="s">
        <v>1482</v>
      </c>
      <c r="G793" s="28" t="s">
        <v>653</v>
      </c>
      <c r="H793" s="28" t="s">
        <v>177</v>
      </c>
      <c r="I793" s="28" t="s">
        <v>76</v>
      </c>
      <c r="J793" s="30">
        <v>12</v>
      </c>
      <c r="K793" s="28">
        <v>75000000</v>
      </c>
      <c r="L793" s="28">
        <v>351700000</v>
      </c>
      <c r="M793" s="28">
        <v>0</v>
      </c>
      <c r="N793" s="28">
        <v>0</v>
      </c>
    </row>
    <row r="794" spans="1:14" x14ac:dyDescent="0.3">
      <c r="A794" s="28">
        <v>1218</v>
      </c>
      <c r="B794" s="28" t="s">
        <v>1499</v>
      </c>
      <c r="C794" s="29">
        <v>40270</v>
      </c>
      <c r="D794" s="28">
        <v>106</v>
      </c>
      <c r="E794" s="28" t="s">
        <v>174</v>
      </c>
      <c r="F794" s="28" t="s">
        <v>1482</v>
      </c>
      <c r="G794" s="28" t="s">
        <v>190</v>
      </c>
      <c r="H794" s="28" t="s">
        <v>177</v>
      </c>
      <c r="I794" s="28" t="s">
        <v>76</v>
      </c>
      <c r="J794" s="30" t="s">
        <v>183</v>
      </c>
      <c r="K794" s="28">
        <v>125000000</v>
      </c>
      <c r="L794" s="28">
        <v>493200000</v>
      </c>
      <c r="M794" s="28">
        <v>0</v>
      </c>
      <c r="N794" s="28">
        <v>0</v>
      </c>
    </row>
    <row r="795" spans="1:14" x14ac:dyDescent="0.3">
      <c r="A795" s="28">
        <v>1219</v>
      </c>
      <c r="B795" s="28" t="s">
        <v>1499</v>
      </c>
      <c r="C795" s="29">
        <v>29749</v>
      </c>
      <c r="D795" s="28">
        <v>118</v>
      </c>
      <c r="E795" s="28" t="s">
        <v>174</v>
      </c>
      <c r="F795" s="28" t="s">
        <v>1500</v>
      </c>
      <c r="G795" s="28" t="s">
        <v>989</v>
      </c>
      <c r="H795" s="28" t="s">
        <v>213</v>
      </c>
      <c r="I795" s="28" t="s">
        <v>76</v>
      </c>
      <c r="J795" s="30">
        <v>12</v>
      </c>
      <c r="K795" s="28">
        <v>15000000</v>
      </c>
      <c r="L795" s="28">
        <v>41000000</v>
      </c>
      <c r="M795" s="28">
        <v>0</v>
      </c>
      <c r="N795" s="28">
        <v>0</v>
      </c>
    </row>
    <row r="796" spans="1:14" x14ac:dyDescent="0.3">
      <c r="A796" s="28">
        <v>1220</v>
      </c>
      <c r="B796" s="28" t="s">
        <v>1501</v>
      </c>
      <c r="C796" s="29">
        <v>37531</v>
      </c>
      <c r="D796" s="28">
        <v>92</v>
      </c>
      <c r="E796" s="28" t="s">
        <v>180</v>
      </c>
      <c r="F796" s="28" t="s">
        <v>1482</v>
      </c>
      <c r="G796" s="28" t="s">
        <v>1483</v>
      </c>
      <c r="H796" s="28" t="s">
        <v>110</v>
      </c>
      <c r="I796" s="28" t="s">
        <v>76</v>
      </c>
      <c r="J796" s="30">
        <v>15</v>
      </c>
      <c r="K796" s="28">
        <v>24000000</v>
      </c>
      <c r="L796" s="28">
        <v>43900000</v>
      </c>
      <c r="M796" s="28">
        <v>0</v>
      </c>
      <c r="N796" s="28">
        <v>0</v>
      </c>
    </row>
    <row r="797" spans="1:14" x14ac:dyDescent="0.3">
      <c r="A797" s="28">
        <v>1221</v>
      </c>
      <c r="B797" s="28" t="s">
        <v>1502</v>
      </c>
      <c r="C797" s="29">
        <v>38567</v>
      </c>
      <c r="D797" s="28">
        <v>88</v>
      </c>
      <c r="E797" s="28" t="s">
        <v>180</v>
      </c>
      <c r="F797" s="28" t="s">
        <v>1482</v>
      </c>
      <c r="G797" s="28" t="s">
        <v>1483</v>
      </c>
      <c r="H797" s="28" t="s">
        <v>110</v>
      </c>
      <c r="I797" s="28" t="s">
        <v>76</v>
      </c>
      <c r="J797" s="30">
        <v>15</v>
      </c>
      <c r="K797" s="28">
        <v>32000000</v>
      </c>
      <c r="L797" s="28">
        <v>85160000</v>
      </c>
      <c r="M797" s="28">
        <v>0</v>
      </c>
      <c r="N797" s="28">
        <v>0</v>
      </c>
    </row>
    <row r="798" spans="1:14" x14ac:dyDescent="0.3">
      <c r="A798" s="28">
        <v>1222</v>
      </c>
      <c r="B798" s="28" t="s">
        <v>1503</v>
      </c>
      <c r="C798" s="29">
        <v>30352</v>
      </c>
      <c r="D798" s="28">
        <v>98</v>
      </c>
      <c r="E798" s="28" t="s">
        <v>174</v>
      </c>
      <c r="F798" s="28" t="s">
        <v>1463</v>
      </c>
      <c r="G798" s="28" t="s">
        <v>634</v>
      </c>
      <c r="H798" s="28" t="s">
        <v>635</v>
      </c>
      <c r="I798" s="28" t="s">
        <v>636</v>
      </c>
      <c r="J798" s="30" t="s">
        <v>178</v>
      </c>
      <c r="K798" s="28"/>
      <c r="L798" s="28"/>
      <c r="M798" s="28">
        <v>0</v>
      </c>
      <c r="N798" s="28">
        <v>0</v>
      </c>
    </row>
    <row r="799" spans="1:14" x14ac:dyDescent="0.3">
      <c r="A799" s="28">
        <v>1223</v>
      </c>
      <c r="B799" s="28" t="s">
        <v>1504</v>
      </c>
      <c r="C799" s="29">
        <v>31626</v>
      </c>
      <c r="D799" s="28">
        <v>95</v>
      </c>
      <c r="E799" s="28" t="s">
        <v>180</v>
      </c>
      <c r="F799" s="28" t="s">
        <v>293</v>
      </c>
      <c r="G799" s="28" t="s">
        <v>1505</v>
      </c>
      <c r="H799" s="28" t="s">
        <v>635</v>
      </c>
      <c r="I799" s="28" t="s">
        <v>636</v>
      </c>
      <c r="J799" s="30">
        <v>18</v>
      </c>
      <c r="K799" s="28"/>
      <c r="L799" s="28"/>
      <c r="M799" s="28">
        <v>0</v>
      </c>
      <c r="N799" s="28">
        <v>0</v>
      </c>
    </row>
    <row r="800" spans="1:14" x14ac:dyDescent="0.3">
      <c r="A800" s="28">
        <v>1224</v>
      </c>
      <c r="B800" s="28" t="s">
        <v>1506</v>
      </c>
      <c r="C800" s="29">
        <v>32128</v>
      </c>
      <c r="D800" s="28">
        <v>104</v>
      </c>
      <c r="E800" s="28" t="s">
        <v>180</v>
      </c>
      <c r="F800" s="28" t="s">
        <v>293</v>
      </c>
      <c r="G800" s="28" t="s">
        <v>1505</v>
      </c>
      <c r="H800" s="28" t="s">
        <v>635</v>
      </c>
      <c r="I800" s="28" t="s">
        <v>636</v>
      </c>
      <c r="J800" s="30">
        <v>18</v>
      </c>
      <c r="K800" s="28"/>
      <c r="L800" s="28"/>
      <c r="M800" s="28">
        <v>0</v>
      </c>
      <c r="N800" s="28">
        <v>0</v>
      </c>
    </row>
    <row r="801" spans="1:14" x14ac:dyDescent="0.3">
      <c r="A801" s="28">
        <v>1225</v>
      </c>
      <c r="B801" s="28" t="s">
        <v>1507</v>
      </c>
      <c r="C801" s="29">
        <v>33752</v>
      </c>
      <c r="D801" s="28">
        <v>92</v>
      </c>
      <c r="E801" s="28" t="s">
        <v>357</v>
      </c>
      <c r="F801" s="28" t="s">
        <v>1463</v>
      </c>
      <c r="G801" s="28" t="s">
        <v>634</v>
      </c>
      <c r="H801" s="28" t="s">
        <v>635</v>
      </c>
      <c r="I801" s="28" t="s">
        <v>636</v>
      </c>
      <c r="J801" s="30">
        <v>18</v>
      </c>
      <c r="K801" s="28"/>
      <c r="L801" s="28"/>
      <c r="M801" s="28">
        <v>0</v>
      </c>
      <c r="N801" s="28">
        <v>0</v>
      </c>
    </row>
    <row r="802" spans="1:14" x14ac:dyDescent="0.3">
      <c r="A802" s="28">
        <v>1226</v>
      </c>
      <c r="B802" s="28" t="s">
        <v>1508</v>
      </c>
      <c r="C802" s="29">
        <v>32801</v>
      </c>
      <c r="D802" s="28">
        <v>145</v>
      </c>
      <c r="E802" s="28" t="s">
        <v>180</v>
      </c>
      <c r="F802" s="28" t="s">
        <v>1463</v>
      </c>
      <c r="G802" s="28" t="s">
        <v>1509</v>
      </c>
      <c r="H802" s="28" t="s">
        <v>635</v>
      </c>
      <c r="I802" s="28" t="s">
        <v>636</v>
      </c>
      <c r="J802" s="30">
        <v>18</v>
      </c>
      <c r="K802" s="28"/>
      <c r="L802" s="28"/>
      <c r="M802" s="28">
        <v>0</v>
      </c>
      <c r="N802" s="28">
        <v>0</v>
      </c>
    </row>
    <row r="803" spans="1:14" x14ac:dyDescent="0.3">
      <c r="A803" s="28">
        <v>1227</v>
      </c>
      <c r="B803" s="28" t="s">
        <v>1510</v>
      </c>
      <c r="C803" s="29">
        <v>32695</v>
      </c>
      <c r="D803" s="28">
        <v>110</v>
      </c>
      <c r="E803" s="28" t="s">
        <v>180</v>
      </c>
      <c r="F803" s="28" t="s">
        <v>293</v>
      </c>
      <c r="G803" s="28" t="s">
        <v>1509</v>
      </c>
      <c r="H803" s="28" t="s">
        <v>635</v>
      </c>
      <c r="I803" s="28" t="s">
        <v>636</v>
      </c>
      <c r="J803" s="30">
        <v>18</v>
      </c>
      <c r="K803" s="28"/>
      <c r="L803" s="28"/>
      <c r="M803" s="28">
        <v>0</v>
      </c>
      <c r="N803" s="28">
        <v>0</v>
      </c>
    </row>
    <row r="804" spans="1:14" x14ac:dyDescent="0.3">
      <c r="A804" s="28">
        <v>1228</v>
      </c>
      <c r="B804" s="28" t="s">
        <v>1511</v>
      </c>
      <c r="C804" s="29">
        <v>38562</v>
      </c>
      <c r="D804" s="28">
        <v>153</v>
      </c>
      <c r="E804" s="28" t="s">
        <v>357</v>
      </c>
      <c r="F804" s="28" t="s">
        <v>1463</v>
      </c>
      <c r="G804" s="28" t="s">
        <v>1512</v>
      </c>
      <c r="H804" s="28" t="s">
        <v>635</v>
      </c>
      <c r="I804" s="28" t="s">
        <v>580</v>
      </c>
      <c r="J804" s="30">
        <v>15</v>
      </c>
      <c r="K804" s="28">
        <v>18000000</v>
      </c>
      <c r="L804" s="28"/>
      <c r="M804" s="28">
        <v>0</v>
      </c>
      <c r="N804" s="28">
        <v>0</v>
      </c>
    </row>
    <row r="805" spans="1:14" x14ac:dyDescent="0.3">
      <c r="A805" s="28">
        <v>1229</v>
      </c>
      <c r="B805" s="28" t="s">
        <v>1513</v>
      </c>
      <c r="C805" s="29">
        <v>40450</v>
      </c>
      <c r="D805" s="28">
        <v>122</v>
      </c>
      <c r="E805" s="28" t="s">
        <v>174</v>
      </c>
      <c r="F805" s="28" t="s">
        <v>1463</v>
      </c>
      <c r="G805" s="28" t="s">
        <v>1512</v>
      </c>
      <c r="H805" s="28" t="s">
        <v>579</v>
      </c>
      <c r="I805" s="28" t="s">
        <v>580</v>
      </c>
      <c r="J805" s="30">
        <v>12</v>
      </c>
      <c r="K805" s="28">
        <v>20000000</v>
      </c>
      <c r="L805" s="28">
        <v>51700000</v>
      </c>
      <c r="M805" s="28">
        <v>0</v>
      </c>
      <c r="N805" s="28">
        <v>0</v>
      </c>
    </row>
    <row r="806" spans="1:14" x14ac:dyDescent="0.3">
      <c r="A806" s="28">
        <v>1230</v>
      </c>
      <c r="B806" s="28" t="s">
        <v>1514</v>
      </c>
      <c r="C806" s="29">
        <v>40892</v>
      </c>
      <c r="D806" s="28">
        <v>125</v>
      </c>
      <c r="E806" s="28" t="s">
        <v>357</v>
      </c>
      <c r="F806" s="28" t="s">
        <v>1463</v>
      </c>
      <c r="G806" s="28" t="s">
        <v>1512</v>
      </c>
      <c r="H806" s="28" t="s">
        <v>579</v>
      </c>
      <c r="I806" s="28" t="s">
        <v>580</v>
      </c>
      <c r="J806" s="30">
        <v>15</v>
      </c>
      <c r="K806" s="28">
        <v>35000000</v>
      </c>
      <c r="L806" s="28">
        <v>100000000</v>
      </c>
      <c r="M806" s="28">
        <v>0</v>
      </c>
      <c r="N806" s="28">
        <v>0</v>
      </c>
    </row>
    <row r="807" spans="1:14" x14ac:dyDescent="0.3">
      <c r="A807" s="28">
        <v>1231</v>
      </c>
      <c r="B807" s="28" t="s">
        <v>1515</v>
      </c>
      <c r="C807" s="29">
        <v>41545</v>
      </c>
      <c r="D807" s="28">
        <v>133</v>
      </c>
      <c r="E807" s="28" t="s">
        <v>174</v>
      </c>
      <c r="F807" s="28" t="s">
        <v>1463</v>
      </c>
      <c r="G807" s="28" t="s">
        <v>1512</v>
      </c>
      <c r="H807" s="28" t="s">
        <v>579</v>
      </c>
      <c r="I807" s="28" t="s">
        <v>580</v>
      </c>
      <c r="J807" s="30">
        <v>12</v>
      </c>
      <c r="K807" s="28"/>
      <c r="L807" s="28">
        <v>98400000</v>
      </c>
      <c r="M807" s="28">
        <v>0</v>
      </c>
      <c r="N807" s="28">
        <v>0</v>
      </c>
    </row>
    <row r="808" spans="1:14" x14ac:dyDescent="0.3">
      <c r="A808" s="28">
        <v>1232</v>
      </c>
      <c r="B808" s="28" t="s">
        <v>1516</v>
      </c>
      <c r="C808" s="29">
        <v>33710</v>
      </c>
      <c r="D808" s="28">
        <v>128</v>
      </c>
      <c r="E808" s="28" t="s">
        <v>180</v>
      </c>
      <c r="F808" s="28" t="s">
        <v>293</v>
      </c>
      <c r="G808" s="28" t="s">
        <v>1509</v>
      </c>
      <c r="H808" s="28" t="s">
        <v>635</v>
      </c>
      <c r="I808" s="28" t="s">
        <v>636</v>
      </c>
      <c r="J808" s="30">
        <v>18</v>
      </c>
      <c r="K808" s="28">
        <v>4500000</v>
      </c>
      <c r="L808" s="28"/>
      <c r="M808" s="28">
        <v>0</v>
      </c>
      <c r="N808" s="28">
        <v>0</v>
      </c>
    </row>
    <row r="809" spans="1:14" x14ac:dyDescent="0.3">
      <c r="A809" s="28">
        <v>1233</v>
      </c>
      <c r="B809" s="28" t="s">
        <v>1517</v>
      </c>
      <c r="C809" s="29">
        <v>34201</v>
      </c>
      <c r="D809" s="28">
        <v>97</v>
      </c>
      <c r="E809" s="28" t="s">
        <v>180</v>
      </c>
      <c r="F809" s="28" t="s">
        <v>293</v>
      </c>
      <c r="G809" s="28" t="s">
        <v>836</v>
      </c>
      <c r="H809" s="28" t="s">
        <v>177</v>
      </c>
      <c r="I809" s="28" t="s">
        <v>76</v>
      </c>
      <c r="J809" s="30">
        <v>18</v>
      </c>
      <c r="K809" s="28">
        <v>19500000</v>
      </c>
      <c r="L809" s="28">
        <v>74200000</v>
      </c>
      <c r="M809" s="28">
        <v>0</v>
      </c>
      <c r="N809" s="28">
        <v>0</v>
      </c>
    </row>
    <row r="810" spans="1:14" x14ac:dyDescent="0.3">
      <c r="A810" s="28">
        <v>1234</v>
      </c>
      <c r="B810" s="28" t="s">
        <v>1518</v>
      </c>
      <c r="C810" s="29">
        <v>35104</v>
      </c>
      <c r="D810" s="28">
        <v>108</v>
      </c>
      <c r="E810" s="28" t="s">
        <v>180</v>
      </c>
      <c r="F810" s="28" t="s">
        <v>293</v>
      </c>
      <c r="G810" s="28" t="s">
        <v>194</v>
      </c>
      <c r="H810" s="28" t="s">
        <v>177</v>
      </c>
      <c r="I810" s="28" t="s">
        <v>76</v>
      </c>
      <c r="J810" s="30">
        <v>15</v>
      </c>
      <c r="K810" s="28">
        <v>50000000</v>
      </c>
      <c r="L810" s="28">
        <v>150200000</v>
      </c>
      <c r="M810" s="28">
        <v>0</v>
      </c>
      <c r="N810" s="28">
        <v>0</v>
      </c>
    </row>
    <row r="811" spans="1:14" x14ac:dyDescent="0.3">
      <c r="A811" s="28">
        <v>1235</v>
      </c>
      <c r="B811" s="28" t="s">
        <v>1519</v>
      </c>
      <c r="C811" s="29">
        <v>35608</v>
      </c>
      <c r="D811" s="28">
        <v>139</v>
      </c>
      <c r="E811" s="28" t="s">
        <v>180</v>
      </c>
      <c r="F811" s="28" t="s">
        <v>293</v>
      </c>
      <c r="G811" s="28" t="s">
        <v>414</v>
      </c>
      <c r="H811" s="28" t="s">
        <v>177</v>
      </c>
      <c r="I811" s="28" t="s">
        <v>76</v>
      </c>
      <c r="J811" s="30">
        <v>18</v>
      </c>
      <c r="K811" s="28">
        <v>80000000</v>
      </c>
      <c r="L811" s="28">
        <v>245700000</v>
      </c>
      <c r="M811" s="28">
        <v>1</v>
      </c>
      <c r="N811" s="28">
        <v>0</v>
      </c>
    </row>
    <row r="812" spans="1:14" x14ac:dyDescent="0.3">
      <c r="A812" s="28">
        <v>1236</v>
      </c>
      <c r="B812" s="28" t="s">
        <v>1520</v>
      </c>
      <c r="C812" s="29">
        <v>37980</v>
      </c>
      <c r="D812" s="28">
        <v>119</v>
      </c>
      <c r="E812" s="28" t="s">
        <v>207</v>
      </c>
      <c r="F812" s="28" t="s">
        <v>293</v>
      </c>
      <c r="G812" s="28" t="s">
        <v>295</v>
      </c>
      <c r="H812" s="28" t="s">
        <v>177</v>
      </c>
      <c r="I812" s="28" t="s">
        <v>76</v>
      </c>
      <c r="J812" s="30" t="s">
        <v>183</v>
      </c>
      <c r="K812" s="28">
        <v>60000000</v>
      </c>
      <c r="L812" s="28">
        <v>96300000</v>
      </c>
      <c r="M812" s="28">
        <v>0</v>
      </c>
      <c r="N812" s="28">
        <v>0</v>
      </c>
    </row>
    <row r="813" spans="1:14" x14ac:dyDescent="0.3">
      <c r="A813" s="28">
        <v>1237</v>
      </c>
      <c r="B813" s="28" t="s">
        <v>1521</v>
      </c>
      <c r="C813" s="29">
        <v>39639</v>
      </c>
      <c r="D813" s="28">
        <v>146</v>
      </c>
      <c r="E813" s="28" t="s">
        <v>203</v>
      </c>
      <c r="F813" s="28" t="s">
        <v>293</v>
      </c>
      <c r="G813" s="28" t="s">
        <v>1370</v>
      </c>
      <c r="H813" s="28" t="s">
        <v>579</v>
      </c>
      <c r="I813" s="28" t="s">
        <v>580</v>
      </c>
      <c r="J813" s="30">
        <v>15</v>
      </c>
      <c r="K813" s="28">
        <v>80000000</v>
      </c>
      <c r="L813" s="28">
        <v>124000000</v>
      </c>
      <c r="M813" s="28">
        <v>0</v>
      </c>
      <c r="N813" s="28">
        <v>0</v>
      </c>
    </row>
    <row r="814" spans="1:14" x14ac:dyDescent="0.3">
      <c r="A814" s="28">
        <v>1238</v>
      </c>
      <c r="B814" s="28" t="s">
        <v>1522</v>
      </c>
      <c r="C814" s="29">
        <v>39820</v>
      </c>
      <c r="D814" s="28">
        <v>142</v>
      </c>
      <c r="E814" s="28" t="s">
        <v>203</v>
      </c>
      <c r="F814" s="28" t="s">
        <v>293</v>
      </c>
      <c r="G814" s="28" t="s">
        <v>1370</v>
      </c>
      <c r="H814" s="28" t="s">
        <v>579</v>
      </c>
      <c r="I814" s="28" t="s">
        <v>580</v>
      </c>
      <c r="J814" s="30">
        <v>15</v>
      </c>
      <c r="K814" s="28">
        <v>80000000</v>
      </c>
      <c r="L814" s="28">
        <v>124300000</v>
      </c>
      <c r="M814" s="28">
        <v>0</v>
      </c>
      <c r="N814" s="28">
        <v>0</v>
      </c>
    </row>
    <row r="815" spans="1:14" x14ac:dyDescent="0.3">
      <c r="A815" s="28">
        <v>1239</v>
      </c>
      <c r="B815" s="28" t="s">
        <v>1523</v>
      </c>
      <c r="C815" s="29">
        <v>40794</v>
      </c>
      <c r="D815" s="28">
        <v>101</v>
      </c>
      <c r="E815" s="28" t="s">
        <v>357</v>
      </c>
      <c r="F815" s="28" t="s">
        <v>1524</v>
      </c>
      <c r="G815" s="28" t="s">
        <v>1525</v>
      </c>
      <c r="H815" s="28" t="s">
        <v>1526</v>
      </c>
      <c r="I815" s="28" t="s">
        <v>1527</v>
      </c>
      <c r="J815" s="30">
        <v>18</v>
      </c>
      <c r="K815" s="28">
        <v>1100000</v>
      </c>
      <c r="L815" s="28">
        <v>9140000</v>
      </c>
      <c r="M815" s="28">
        <v>0</v>
      </c>
      <c r="N815" s="28">
        <v>0</v>
      </c>
    </row>
    <row r="816" spans="1:14" x14ac:dyDescent="0.3">
      <c r="A816" s="28">
        <v>1240</v>
      </c>
      <c r="B816" s="28" t="s">
        <v>1528</v>
      </c>
      <c r="C816" s="29">
        <v>40031</v>
      </c>
      <c r="D816" s="28">
        <v>135</v>
      </c>
      <c r="E816" s="28" t="s">
        <v>357</v>
      </c>
      <c r="F816" s="28" t="s">
        <v>1524</v>
      </c>
      <c r="G816" s="28" t="s">
        <v>1525</v>
      </c>
      <c r="H816" s="28" t="s">
        <v>1526</v>
      </c>
      <c r="I816" s="28" t="s">
        <v>1527</v>
      </c>
      <c r="J816" s="30">
        <v>15</v>
      </c>
      <c r="K816" s="28"/>
      <c r="L816" s="28"/>
      <c r="M816" s="28">
        <v>0</v>
      </c>
      <c r="N816" s="28">
        <v>0</v>
      </c>
    </row>
    <row r="817" spans="1:14" x14ac:dyDescent="0.3">
      <c r="A817" s="28">
        <v>1241</v>
      </c>
      <c r="B817" s="28" t="s">
        <v>1529</v>
      </c>
      <c r="C817" s="29">
        <v>41660</v>
      </c>
      <c r="D817" s="28">
        <v>150</v>
      </c>
      <c r="E817" s="28" t="s">
        <v>357</v>
      </c>
      <c r="F817" s="28" t="s">
        <v>1524</v>
      </c>
      <c r="G817" s="28" t="s">
        <v>1525</v>
      </c>
      <c r="H817" s="28" t="s">
        <v>1526</v>
      </c>
      <c r="I817" s="28" t="s">
        <v>1527</v>
      </c>
      <c r="J817" s="30">
        <v>18</v>
      </c>
      <c r="K817" s="28">
        <v>4500000</v>
      </c>
      <c r="L817" s="28">
        <v>6600000</v>
      </c>
      <c r="M817" s="28">
        <v>0</v>
      </c>
      <c r="N817" s="28">
        <v>0</v>
      </c>
    </row>
    <row r="818" spans="1:14" x14ac:dyDescent="0.3">
      <c r="A818" s="28">
        <v>1242</v>
      </c>
      <c r="B818" s="28" t="s">
        <v>1530</v>
      </c>
      <c r="C818" s="29">
        <v>37642</v>
      </c>
      <c r="D818" s="28">
        <v>108</v>
      </c>
      <c r="E818" s="28" t="s">
        <v>357</v>
      </c>
      <c r="F818" s="28" t="s">
        <v>1531</v>
      </c>
      <c r="G818" s="28" t="s">
        <v>1532</v>
      </c>
      <c r="H818" s="28" t="s">
        <v>1533</v>
      </c>
      <c r="I818" s="28" t="s">
        <v>1534</v>
      </c>
      <c r="J818" s="30">
        <v>18</v>
      </c>
      <c r="K818" s="28">
        <v>1100000</v>
      </c>
      <c r="L818" s="28">
        <v>20112926</v>
      </c>
      <c r="M818" s="28">
        <v>0</v>
      </c>
      <c r="N818" s="28">
        <v>0</v>
      </c>
    </row>
    <row r="819" spans="1:14" x14ac:dyDescent="0.3">
      <c r="A819" s="28">
        <v>1243</v>
      </c>
      <c r="B819" s="28" t="s">
        <v>1535</v>
      </c>
      <c r="C819" s="29">
        <v>39786</v>
      </c>
      <c r="D819" s="28">
        <v>98</v>
      </c>
      <c r="E819" s="28" t="s">
        <v>357</v>
      </c>
      <c r="F819" s="28" t="s">
        <v>1536</v>
      </c>
      <c r="G819" s="28" t="s">
        <v>1537</v>
      </c>
      <c r="H819" s="28" t="s">
        <v>1533</v>
      </c>
      <c r="I819" s="28" t="s">
        <v>1534</v>
      </c>
      <c r="J819" s="30">
        <v>15</v>
      </c>
      <c r="K819" s="28">
        <v>8000000</v>
      </c>
      <c r="L819" s="28">
        <v>9000000</v>
      </c>
      <c r="M819" s="28">
        <v>0</v>
      </c>
      <c r="N819" s="28">
        <v>0</v>
      </c>
    </row>
    <row r="820" spans="1:14" x14ac:dyDescent="0.3">
      <c r="A820" s="28">
        <v>1244</v>
      </c>
      <c r="B820" s="28" t="s">
        <v>1538</v>
      </c>
      <c r="C820" s="29">
        <v>40303</v>
      </c>
      <c r="D820" s="28">
        <v>95</v>
      </c>
      <c r="E820" s="28" t="s">
        <v>357</v>
      </c>
      <c r="F820" s="28" t="s">
        <v>1536</v>
      </c>
      <c r="G820" s="28" t="s">
        <v>1537</v>
      </c>
      <c r="H820" s="28" t="s">
        <v>1533</v>
      </c>
      <c r="I820" s="28" t="s">
        <v>1534</v>
      </c>
      <c r="J820" s="30">
        <v>18</v>
      </c>
      <c r="K820" s="28"/>
      <c r="L820" s="28"/>
      <c r="M820" s="28">
        <v>0</v>
      </c>
      <c r="N820" s="28">
        <v>0</v>
      </c>
    </row>
    <row r="821" spans="1:14" x14ac:dyDescent="0.3">
      <c r="A821" s="28">
        <v>1245</v>
      </c>
      <c r="B821" s="28" t="s">
        <v>1539</v>
      </c>
      <c r="C821" s="29">
        <v>38575</v>
      </c>
      <c r="D821" s="28">
        <v>110</v>
      </c>
      <c r="E821" s="28" t="s">
        <v>357</v>
      </c>
      <c r="F821" s="28" t="s">
        <v>1531</v>
      </c>
      <c r="G821" s="28" t="s">
        <v>1532</v>
      </c>
      <c r="H821" s="28" t="s">
        <v>1533</v>
      </c>
      <c r="I821" s="28" t="s">
        <v>1534</v>
      </c>
      <c r="J821" s="30">
        <v>18</v>
      </c>
      <c r="K821" s="28">
        <v>5000000</v>
      </c>
      <c r="L821" s="28">
        <v>27200000</v>
      </c>
      <c r="M821" s="28">
        <v>0</v>
      </c>
      <c r="N821" s="28">
        <v>0</v>
      </c>
    </row>
    <row r="822" spans="1:14" x14ac:dyDescent="0.3">
      <c r="A822" s="28">
        <v>1246</v>
      </c>
      <c r="B822" s="28" t="s">
        <v>1540</v>
      </c>
      <c r="C822" s="29">
        <v>41570</v>
      </c>
      <c r="D822" s="28">
        <v>103</v>
      </c>
      <c r="E822" s="28" t="s">
        <v>357</v>
      </c>
      <c r="F822" s="28" t="s">
        <v>1531</v>
      </c>
      <c r="G822" s="28" t="s">
        <v>1532</v>
      </c>
      <c r="H822" s="28" t="s">
        <v>1533</v>
      </c>
      <c r="I822" s="28" t="s">
        <v>1534</v>
      </c>
      <c r="J822" s="30">
        <v>15</v>
      </c>
      <c r="K822" s="28">
        <v>15000000</v>
      </c>
      <c r="L822" s="28"/>
      <c r="M822" s="28">
        <v>0</v>
      </c>
      <c r="N822" s="28">
        <v>0</v>
      </c>
    </row>
    <row r="823" spans="1:14" x14ac:dyDescent="0.3">
      <c r="A823" s="28">
        <v>1247</v>
      </c>
      <c r="B823" s="28" t="s">
        <v>1541</v>
      </c>
      <c r="C823" s="29">
        <v>39800</v>
      </c>
      <c r="D823" s="28">
        <v>108</v>
      </c>
      <c r="E823" s="28" t="s">
        <v>357</v>
      </c>
      <c r="F823" s="28" t="s">
        <v>1542</v>
      </c>
      <c r="G823" s="28" t="s">
        <v>1370</v>
      </c>
      <c r="H823" s="28" t="s">
        <v>635</v>
      </c>
      <c r="I823" s="28" t="s">
        <v>636</v>
      </c>
      <c r="J823" s="30">
        <v>15</v>
      </c>
      <c r="K823" s="28">
        <v>11715000</v>
      </c>
      <c r="L823" s="28">
        <v>21900000</v>
      </c>
      <c r="M823" s="28">
        <v>0</v>
      </c>
      <c r="N823" s="28">
        <v>0</v>
      </c>
    </row>
    <row r="824" spans="1:14" x14ac:dyDescent="0.3">
      <c r="A824" s="28">
        <v>1248</v>
      </c>
      <c r="B824" s="28" t="s">
        <v>1543</v>
      </c>
      <c r="C824" s="29">
        <v>40297</v>
      </c>
      <c r="D824" s="28">
        <v>109</v>
      </c>
      <c r="E824" s="28" t="s">
        <v>357</v>
      </c>
      <c r="F824" s="28" t="s">
        <v>1542</v>
      </c>
      <c r="G824" s="28" t="s">
        <v>1370</v>
      </c>
      <c r="H824" s="28" t="s">
        <v>635</v>
      </c>
      <c r="I824" s="28" t="s">
        <v>636</v>
      </c>
      <c r="J824" s="30">
        <v>15</v>
      </c>
      <c r="K824" s="28">
        <v>12900000</v>
      </c>
      <c r="L824" s="28">
        <v>49700000</v>
      </c>
      <c r="M824" s="28">
        <v>0</v>
      </c>
      <c r="N824" s="28">
        <v>0</v>
      </c>
    </row>
    <row r="825" spans="1:14" x14ac:dyDescent="0.3">
      <c r="A825" s="28">
        <v>1249</v>
      </c>
      <c r="B825" s="28" t="s">
        <v>1544</v>
      </c>
      <c r="C825" s="29">
        <v>42354</v>
      </c>
      <c r="D825" s="28">
        <v>105</v>
      </c>
      <c r="E825" s="28" t="s">
        <v>357</v>
      </c>
      <c r="F825" s="28" t="s">
        <v>1542</v>
      </c>
      <c r="G825" s="28" t="s">
        <v>1545</v>
      </c>
      <c r="H825" s="28" t="s">
        <v>635</v>
      </c>
      <c r="I825" s="28" t="s">
        <v>636</v>
      </c>
      <c r="J825" s="30" t="s">
        <v>183</v>
      </c>
      <c r="K825" s="28">
        <v>36000000</v>
      </c>
      <c r="L825" s="28">
        <v>156844000</v>
      </c>
      <c r="M825" s="28">
        <v>0</v>
      </c>
      <c r="N825" s="28">
        <v>0</v>
      </c>
    </row>
    <row r="826" spans="1:14" x14ac:dyDescent="0.3">
      <c r="A826" s="28">
        <v>1250</v>
      </c>
      <c r="B826" s="28" t="s">
        <v>1546</v>
      </c>
      <c r="C826" s="29">
        <v>34215</v>
      </c>
      <c r="D826" s="28">
        <v>90</v>
      </c>
      <c r="E826" s="28" t="s">
        <v>357</v>
      </c>
      <c r="F826" s="28" t="s">
        <v>1434</v>
      </c>
      <c r="G826" s="28" t="s">
        <v>634</v>
      </c>
      <c r="H826" s="28" t="s">
        <v>635</v>
      </c>
      <c r="I826" s="28" t="s">
        <v>636</v>
      </c>
      <c r="J826" s="30">
        <v>12</v>
      </c>
      <c r="K826" s="28">
        <v>11000000</v>
      </c>
      <c r="L826" s="28">
        <v>15000000</v>
      </c>
      <c r="M826" s="28">
        <v>0</v>
      </c>
      <c r="N826" s="28">
        <v>0</v>
      </c>
    </row>
    <row r="827" spans="1:14" x14ac:dyDescent="0.3">
      <c r="A827" s="28">
        <v>1251</v>
      </c>
      <c r="B827" s="28" t="s">
        <v>1547</v>
      </c>
      <c r="C827" s="29">
        <v>42418</v>
      </c>
      <c r="D827" s="28">
        <v>105</v>
      </c>
      <c r="E827" s="28" t="s">
        <v>357</v>
      </c>
      <c r="F827" s="28" t="s">
        <v>1434</v>
      </c>
      <c r="G827" s="28" t="s">
        <v>1370</v>
      </c>
      <c r="H827" s="28" t="s">
        <v>177</v>
      </c>
      <c r="I827" s="28" t="s">
        <v>76</v>
      </c>
      <c r="J827" s="30">
        <v>15</v>
      </c>
      <c r="K827" s="28">
        <v>20000000</v>
      </c>
      <c r="L827" s="28">
        <v>31000000</v>
      </c>
      <c r="M827" s="28">
        <v>0</v>
      </c>
      <c r="N827" s="28">
        <v>0</v>
      </c>
    </row>
    <row r="828" spans="1:14" x14ac:dyDescent="0.3">
      <c r="A828" s="28">
        <v>1252</v>
      </c>
      <c r="B828" s="28" t="s">
        <v>1548</v>
      </c>
      <c r="C828" s="29">
        <v>38926</v>
      </c>
      <c r="D828" s="28">
        <v>96</v>
      </c>
      <c r="E828" s="28" t="s">
        <v>357</v>
      </c>
      <c r="F828" s="28" t="s">
        <v>1542</v>
      </c>
      <c r="G828" s="28" t="s">
        <v>1370</v>
      </c>
      <c r="H828" s="28" t="s">
        <v>635</v>
      </c>
      <c r="I828" s="28" t="s">
        <v>636</v>
      </c>
      <c r="J828" s="30">
        <v>15</v>
      </c>
      <c r="K828" s="28"/>
      <c r="L828" s="28"/>
      <c r="M828" s="28">
        <v>0</v>
      </c>
      <c r="N828" s="28">
        <v>0</v>
      </c>
    </row>
    <row r="829" spans="1:14" x14ac:dyDescent="0.3">
      <c r="A829" s="28">
        <v>1253</v>
      </c>
      <c r="B829" s="28" t="s">
        <v>1549</v>
      </c>
      <c r="C829" s="29">
        <v>18500</v>
      </c>
      <c r="D829" s="28">
        <v>88</v>
      </c>
      <c r="E829" s="28" t="s">
        <v>348</v>
      </c>
      <c r="F829" s="28" t="s">
        <v>672</v>
      </c>
      <c r="G829" s="28" t="s">
        <v>1550</v>
      </c>
      <c r="H829" s="28" t="s">
        <v>674</v>
      </c>
      <c r="I829" s="28" t="s">
        <v>613</v>
      </c>
      <c r="J829" s="30" t="s">
        <v>178</v>
      </c>
      <c r="K829" s="28">
        <v>250000</v>
      </c>
      <c r="L829" s="28"/>
      <c r="M829" s="28">
        <v>1</v>
      </c>
      <c r="N829" s="28">
        <v>0</v>
      </c>
    </row>
    <row r="830" spans="1:14" x14ac:dyDescent="0.3">
      <c r="A830" s="28">
        <v>1254</v>
      </c>
      <c r="B830" s="28" t="s">
        <v>1551</v>
      </c>
      <c r="C830" s="29">
        <v>19276</v>
      </c>
      <c r="D830" s="28">
        <v>143</v>
      </c>
      <c r="E830" s="28" t="s">
        <v>348</v>
      </c>
      <c r="F830" s="28" t="s">
        <v>672</v>
      </c>
      <c r="G830" s="28" t="s">
        <v>673</v>
      </c>
      <c r="H830" s="28" t="s">
        <v>674</v>
      </c>
      <c r="I830" s="28" t="s">
        <v>613</v>
      </c>
      <c r="J830" s="30" t="s">
        <v>178</v>
      </c>
      <c r="K830" s="28"/>
      <c r="L830" s="28"/>
      <c r="M830" s="28">
        <v>0</v>
      </c>
      <c r="N830" s="28">
        <v>0</v>
      </c>
    </row>
    <row r="831" spans="1:14" x14ac:dyDescent="0.3">
      <c r="A831" s="28">
        <v>1255</v>
      </c>
      <c r="B831" s="28" t="s">
        <v>1552</v>
      </c>
      <c r="C831" s="29">
        <v>20835</v>
      </c>
      <c r="D831" s="28">
        <v>110</v>
      </c>
      <c r="E831" s="28" t="s">
        <v>348</v>
      </c>
      <c r="F831" s="28" t="s">
        <v>672</v>
      </c>
      <c r="G831" s="28" t="s">
        <v>673</v>
      </c>
      <c r="H831" s="28" t="s">
        <v>674</v>
      </c>
      <c r="I831" s="28" t="s">
        <v>613</v>
      </c>
      <c r="J831" s="30" t="s">
        <v>178</v>
      </c>
      <c r="K831" s="28"/>
      <c r="L831" s="28"/>
      <c r="M831" s="28">
        <v>0</v>
      </c>
      <c r="N831" s="28">
        <v>0</v>
      </c>
    </row>
    <row r="832" spans="1:14" x14ac:dyDescent="0.3">
      <c r="A832" s="28">
        <v>1256</v>
      </c>
      <c r="B832" s="28" t="s">
        <v>1553</v>
      </c>
      <c r="C832" s="29">
        <v>21547</v>
      </c>
      <c r="D832" s="28">
        <v>139</v>
      </c>
      <c r="E832" s="28" t="s">
        <v>174</v>
      </c>
      <c r="F832" s="28" t="s">
        <v>672</v>
      </c>
      <c r="G832" s="28" t="s">
        <v>673</v>
      </c>
      <c r="H832" s="28" t="s">
        <v>674</v>
      </c>
      <c r="I832" s="28" t="s">
        <v>613</v>
      </c>
      <c r="J832" s="30" t="s">
        <v>178</v>
      </c>
      <c r="K832" s="28"/>
      <c r="L832" s="28"/>
      <c r="M832" s="28">
        <v>0</v>
      </c>
      <c r="N832" s="28">
        <v>0</v>
      </c>
    </row>
    <row r="833" spans="1:14" x14ac:dyDescent="0.3">
      <c r="A833" s="28">
        <v>1257</v>
      </c>
      <c r="B833" s="28" t="s">
        <v>1554</v>
      </c>
      <c r="C833" s="29">
        <v>22396</v>
      </c>
      <c r="D833" s="28">
        <v>110</v>
      </c>
      <c r="E833" s="28" t="s">
        <v>180</v>
      </c>
      <c r="F833" s="28" t="s">
        <v>672</v>
      </c>
      <c r="G833" s="28" t="s">
        <v>673</v>
      </c>
      <c r="H833" s="28" t="s">
        <v>674</v>
      </c>
      <c r="I833" s="28" t="s">
        <v>613</v>
      </c>
      <c r="J833" s="30" t="s">
        <v>178</v>
      </c>
      <c r="K833" s="28"/>
      <c r="L833" s="28"/>
      <c r="M833" s="28">
        <v>1</v>
      </c>
      <c r="N833" s="28">
        <v>0</v>
      </c>
    </row>
    <row r="834" spans="1:14" x14ac:dyDescent="0.3">
      <c r="A834" s="28">
        <v>1258</v>
      </c>
      <c r="B834" s="28" t="s">
        <v>1555</v>
      </c>
      <c r="C834" s="29">
        <v>22647</v>
      </c>
      <c r="D834" s="28">
        <v>95</v>
      </c>
      <c r="E834" s="28" t="s">
        <v>180</v>
      </c>
      <c r="F834" s="28" t="s">
        <v>672</v>
      </c>
      <c r="G834" s="28" t="s">
        <v>673</v>
      </c>
      <c r="H834" s="28" t="s">
        <v>674</v>
      </c>
      <c r="I834" s="28" t="s">
        <v>613</v>
      </c>
      <c r="J834" s="30" t="s">
        <v>178</v>
      </c>
      <c r="K834" s="28"/>
      <c r="L834" s="28"/>
      <c r="M834" s="28">
        <v>0</v>
      </c>
      <c r="N834" s="28">
        <v>0</v>
      </c>
    </row>
    <row r="835" spans="1:14" x14ac:dyDescent="0.3">
      <c r="A835" s="28">
        <v>1259</v>
      </c>
      <c r="B835" s="28" t="s">
        <v>1556</v>
      </c>
      <c r="C835" s="29">
        <v>34629</v>
      </c>
      <c r="D835" s="28">
        <v>132</v>
      </c>
      <c r="E835" s="28" t="s">
        <v>180</v>
      </c>
      <c r="F835" s="28" t="s">
        <v>1557</v>
      </c>
      <c r="G835" s="28" t="s">
        <v>673</v>
      </c>
      <c r="H835" s="28" t="s">
        <v>674</v>
      </c>
      <c r="I835" s="28" t="s">
        <v>613</v>
      </c>
      <c r="J835" s="30">
        <v>15</v>
      </c>
      <c r="K835" s="28"/>
      <c r="L835" s="28"/>
      <c r="M835" s="28">
        <v>0</v>
      </c>
      <c r="N835" s="28">
        <v>0</v>
      </c>
    </row>
    <row r="836" spans="1:14" x14ac:dyDescent="0.3">
      <c r="A836" s="28">
        <v>1260</v>
      </c>
      <c r="B836" s="28" t="s">
        <v>1558</v>
      </c>
      <c r="C836" s="29">
        <v>22953</v>
      </c>
      <c r="D836" s="28">
        <v>207</v>
      </c>
      <c r="E836" s="28" t="s">
        <v>180</v>
      </c>
      <c r="F836" s="28" t="s">
        <v>1559</v>
      </c>
      <c r="G836" s="28" t="s">
        <v>673</v>
      </c>
      <c r="H836" s="28" t="s">
        <v>674</v>
      </c>
      <c r="I836" s="28" t="s">
        <v>613</v>
      </c>
      <c r="J836" s="30" t="s">
        <v>1560</v>
      </c>
      <c r="K836" s="28"/>
      <c r="L836" s="28"/>
      <c r="M836" s="28">
        <v>0</v>
      </c>
      <c r="N836" s="28">
        <v>0</v>
      </c>
    </row>
    <row r="837" spans="1:14" x14ac:dyDescent="0.3">
      <c r="A837" s="28">
        <v>1261</v>
      </c>
      <c r="B837" s="28" t="s">
        <v>1556</v>
      </c>
      <c r="C837" s="29">
        <v>41614</v>
      </c>
      <c r="D837" s="28">
        <v>127</v>
      </c>
      <c r="E837" s="28" t="s">
        <v>180</v>
      </c>
      <c r="F837" s="28" t="s">
        <v>1561</v>
      </c>
      <c r="G837" s="28" t="s">
        <v>1562</v>
      </c>
      <c r="H837" s="28" t="s">
        <v>177</v>
      </c>
      <c r="I837" s="28" t="s">
        <v>76</v>
      </c>
      <c r="J837" s="30" t="s">
        <v>183</v>
      </c>
      <c r="K837" s="28">
        <v>225000000</v>
      </c>
      <c r="L837" s="28">
        <v>151800000</v>
      </c>
      <c r="M837" s="28">
        <v>0</v>
      </c>
      <c r="N837" s="28">
        <v>0</v>
      </c>
    </row>
    <row r="838" spans="1:14" x14ac:dyDescent="0.3">
      <c r="A838" s="28">
        <v>1262</v>
      </c>
      <c r="B838" s="28" t="s">
        <v>1563</v>
      </c>
      <c r="C838" s="29">
        <v>22284</v>
      </c>
      <c r="D838" s="28">
        <v>95</v>
      </c>
      <c r="E838" s="28" t="s">
        <v>180</v>
      </c>
      <c r="F838" s="28" t="s">
        <v>1559</v>
      </c>
      <c r="G838" s="28" t="s">
        <v>673</v>
      </c>
      <c r="H838" s="28" t="s">
        <v>674</v>
      </c>
      <c r="I838" s="28" t="s">
        <v>613</v>
      </c>
      <c r="J838" s="30" t="s">
        <v>1560</v>
      </c>
      <c r="K838" s="28"/>
      <c r="L838" s="28"/>
      <c r="M838" s="28">
        <v>0</v>
      </c>
      <c r="N838" s="28">
        <v>0</v>
      </c>
    </row>
    <row r="839" spans="1:14" x14ac:dyDescent="0.3">
      <c r="A839" s="28">
        <v>1263</v>
      </c>
      <c r="B839" s="28" t="s">
        <v>1564</v>
      </c>
      <c r="C839" s="29">
        <v>23379</v>
      </c>
      <c r="D839" s="28">
        <v>108</v>
      </c>
      <c r="E839" s="28" t="s">
        <v>180</v>
      </c>
      <c r="F839" s="28" t="s">
        <v>1559</v>
      </c>
      <c r="G839" s="28" t="s">
        <v>673</v>
      </c>
      <c r="H839" s="28" t="s">
        <v>674</v>
      </c>
      <c r="I839" s="28" t="s">
        <v>613</v>
      </c>
      <c r="J839" s="30" t="s">
        <v>1560</v>
      </c>
      <c r="K839" s="28"/>
      <c r="L839" s="28"/>
      <c r="M839" s="28">
        <v>0</v>
      </c>
      <c r="N839" s="28">
        <v>0</v>
      </c>
    </row>
    <row r="840" spans="1:14" x14ac:dyDescent="0.3">
      <c r="A840" s="28">
        <v>1264</v>
      </c>
      <c r="B840" s="28" t="s">
        <v>1565</v>
      </c>
      <c r="C840" s="29">
        <v>21668</v>
      </c>
      <c r="D840" s="28">
        <v>111</v>
      </c>
      <c r="E840" s="28" t="s">
        <v>180</v>
      </c>
      <c r="F840" s="28" t="s">
        <v>1559</v>
      </c>
      <c r="G840" s="28" t="s">
        <v>673</v>
      </c>
      <c r="H840" s="28" t="s">
        <v>674</v>
      </c>
      <c r="I840" s="28" t="s">
        <v>613</v>
      </c>
      <c r="J840" s="30" t="s">
        <v>1560</v>
      </c>
      <c r="K840" s="28"/>
      <c r="L840" s="28"/>
      <c r="M840" s="28">
        <v>0</v>
      </c>
      <c r="N840" s="28">
        <v>0</v>
      </c>
    </row>
    <row r="841" spans="1:14" x14ac:dyDescent="0.3">
      <c r="A841" s="28">
        <v>1265</v>
      </c>
      <c r="B841" s="28" t="s">
        <v>1566</v>
      </c>
      <c r="C841" s="29">
        <v>21551</v>
      </c>
      <c r="D841" s="28">
        <v>182</v>
      </c>
      <c r="E841" s="28" t="s">
        <v>210</v>
      </c>
      <c r="F841" s="28" t="s">
        <v>1559</v>
      </c>
      <c r="G841" s="28" t="s">
        <v>673</v>
      </c>
      <c r="H841" s="28" t="s">
        <v>674</v>
      </c>
      <c r="I841" s="28" t="s">
        <v>613</v>
      </c>
      <c r="J841" s="30" t="s">
        <v>1560</v>
      </c>
      <c r="K841" s="28"/>
      <c r="L841" s="28"/>
      <c r="M841" s="28">
        <v>0</v>
      </c>
      <c r="N841" s="28">
        <v>0</v>
      </c>
    </row>
    <row r="842" spans="1:14" x14ac:dyDescent="0.3">
      <c r="A842" s="28">
        <v>1266</v>
      </c>
      <c r="B842" s="28" t="s">
        <v>1567</v>
      </c>
      <c r="C842" s="29">
        <v>19993</v>
      </c>
      <c r="D842" s="28">
        <v>93</v>
      </c>
      <c r="E842" s="28" t="s">
        <v>180</v>
      </c>
      <c r="F842" s="28" t="s">
        <v>1559</v>
      </c>
      <c r="G842" s="28" t="s">
        <v>673</v>
      </c>
      <c r="H842" s="28" t="s">
        <v>674</v>
      </c>
      <c r="I842" s="28" t="s">
        <v>613</v>
      </c>
      <c r="J842" s="30" t="s">
        <v>178</v>
      </c>
      <c r="K842" s="28"/>
      <c r="L842" s="28"/>
      <c r="M842" s="28">
        <v>0</v>
      </c>
      <c r="N842" s="28">
        <v>0</v>
      </c>
    </row>
    <row r="843" spans="1:14" x14ac:dyDescent="0.3">
      <c r="A843" s="28">
        <v>1267</v>
      </c>
      <c r="B843" s="28" t="s">
        <v>1568</v>
      </c>
      <c r="C843" s="29">
        <v>20282</v>
      </c>
      <c r="D843" s="28">
        <v>103</v>
      </c>
      <c r="E843" s="28" t="s">
        <v>180</v>
      </c>
      <c r="F843" s="28" t="s">
        <v>1559</v>
      </c>
      <c r="G843" s="28" t="s">
        <v>673</v>
      </c>
      <c r="H843" s="28" t="s">
        <v>674</v>
      </c>
      <c r="I843" s="28" t="s">
        <v>613</v>
      </c>
      <c r="J843" s="30" t="s">
        <v>178</v>
      </c>
      <c r="K843" s="28"/>
      <c r="L843" s="28"/>
      <c r="M843" s="28">
        <v>0</v>
      </c>
      <c r="N843" s="28">
        <v>0</v>
      </c>
    </row>
    <row r="844" spans="1:14" x14ac:dyDescent="0.3">
      <c r="A844" s="28">
        <v>1268</v>
      </c>
      <c r="B844" s="28" t="s">
        <v>1569</v>
      </c>
      <c r="C844" s="29">
        <v>20457</v>
      </c>
      <c r="D844" s="28">
        <v>105</v>
      </c>
      <c r="E844" s="28" t="s">
        <v>180</v>
      </c>
      <c r="F844" s="28" t="s">
        <v>1559</v>
      </c>
      <c r="G844" s="28" t="s">
        <v>673</v>
      </c>
      <c r="H844" s="28" t="s">
        <v>674</v>
      </c>
      <c r="I844" s="28" t="s">
        <v>613</v>
      </c>
      <c r="J844" s="30" t="s">
        <v>178</v>
      </c>
      <c r="K844" s="28"/>
      <c r="L844" s="28"/>
      <c r="M844" s="28">
        <v>0</v>
      </c>
      <c r="N844" s="28">
        <v>0</v>
      </c>
    </row>
    <row r="845" spans="1:14" x14ac:dyDescent="0.3">
      <c r="A845" s="28">
        <v>1269</v>
      </c>
      <c r="B845" s="28" t="s">
        <v>1570</v>
      </c>
      <c r="C845" s="29">
        <v>37148</v>
      </c>
      <c r="D845" s="28">
        <v>128</v>
      </c>
      <c r="E845" s="28" t="s">
        <v>308</v>
      </c>
      <c r="F845" s="28" t="s">
        <v>1571</v>
      </c>
      <c r="G845" s="28" t="s">
        <v>1572</v>
      </c>
      <c r="H845" s="28" t="s">
        <v>674</v>
      </c>
      <c r="I845" s="28" t="s">
        <v>613</v>
      </c>
      <c r="J845" s="30">
        <v>18</v>
      </c>
      <c r="K845" s="28">
        <v>1400000</v>
      </c>
      <c r="L845" s="28"/>
      <c r="M845" s="28">
        <v>0</v>
      </c>
      <c r="N845" s="28">
        <v>0</v>
      </c>
    </row>
    <row r="846" spans="1:14" x14ac:dyDescent="0.3">
      <c r="A846" s="28">
        <v>1270</v>
      </c>
      <c r="B846" s="28" t="s">
        <v>1573</v>
      </c>
      <c r="C846" s="29">
        <v>40446</v>
      </c>
      <c r="D846" s="28">
        <v>125</v>
      </c>
      <c r="E846" s="28" t="s">
        <v>180</v>
      </c>
      <c r="F846" s="28" t="s">
        <v>1571</v>
      </c>
      <c r="G846" s="28" t="s">
        <v>673</v>
      </c>
      <c r="H846" s="28" t="s">
        <v>674</v>
      </c>
      <c r="I846" s="28" t="s">
        <v>613</v>
      </c>
      <c r="J846" s="30">
        <v>18</v>
      </c>
      <c r="K846" s="28">
        <v>6000000</v>
      </c>
      <c r="L846" s="28">
        <v>17100000</v>
      </c>
      <c r="M846" s="28">
        <v>0</v>
      </c>
      <c r="N846" s="28">
        <v>0</v>
      </c>
    </row>
    <row r="847" spans="1:14" x14ac:dyDescent="0.3">
      <c r="A847" s="28">
        <v>1271</v>
      </c>
      <c r="B847" s="28" t="s">
        <v>1574</v>
      </c>
      <c r="C847" s="29">
        <v>40682</v>
      </c>
      <c r="D847" s="28">
        <v>126</v>
      </c>
      <c r="E847" s="28" t="s">
        <v>348</v>
      </c>
      <c r="F847" s="28" t="s">
        <v>1571</v>
      </c>
      <c r="G847" s="28" t="s">
        <v>1575</v>
      </c>
      <c r="H847" s="28" t="s">
        <v>674</v>
      </c>
      <c r="I847" s="28" t="s">
        <v>613</v>
      </c>
      <c r="J847" s="30">
        <v>18</v>
      </c>
      <c r="K847" s="28"/>
      <c r="L847" s="28"/>
      <c r="M847" s="28">
        <v>0</v>
      </c>
      <c r="N847" s="28">
        <v>0</v>
      </c>
    </row>
    <row r="848" spans="1:14" x14ac:dyDescent="0.3">
      <c r="A848" s="28">
        <v>1272</v>
      </c>
      <c r="B848" s="28" t="s">
        <v>1576</v>
      </c>
      <c r="C848" s="29">
        <v>37866</v>
      </c>
      <c r="D848" s="28">
        <v>116</v>
      </c>
      <c r="E848" s="28" t="s">
        <v>180</v>
      </c>
      <c r="F848" s="28" t="s">
        <v>1577</v>
      </c>
      <c r="G848" s="28" t="s">
        <v>1578</v>
      </c>
      <c r="H848" s="28" t="s">
        <v>674</v>
      </c>
      <c r="I848" s="28" t="s">
        <v>613</v>
      </c>
      <c r="J848" s="30">
        <v>18</v>
      </c>
      <c r="K848" s="28"/>
      <c r="L848" s="28">
        <v>32300000</v>
      </c>
      <c r="M848" s="28">
        <v>0</v>
      </c>
      <c r="N848" s="28">
        <v>0</v>
      </c>
    </row>
    <row r="849" spans="1:14" x14ac:dyDescent="0.3">
      <c r="A849" s="28">
        <v>1273</v>
      </c>
      <c r="B849" s="28" t="s">
        <v>1579</v>
      </c>
      <c r="C849" s="29">
        <v>40650</v>
      </c>
      <c r="D849" s="28">
        <v>114</v>
      </c>
      <c r="E849" s="28" t="s">
        <v>180</v>
      </c>
      <c r="F849" s="28" t="s">
        <v>1580</v>
      </c>
      <c r="G849" s="28" t="s">
        <v>182</v>
      </c>
      <c r="H849" s="28" t="s">
        <v>177</v>
      </c>
      <c r="I849" s="28" t="s">
        <v>76</v>
      </c>
      <c r="J849" s="30" t="s">
        <v>183</v>
      </c>
      <c r="K849" s="28">
        <v>150000000</v>
      </c>
      <c r="L849" s="28">
        <v>449300000</v>
      </c>
      <c r="M849" s="28">
        <v>0</v>
      </c>
      <c r="N849" s="28">
        <v>0</v>
      </c>
    </row>
    <row r="850" spans="1:14" x14ac:dyDescent="0.3">
      <c r="A850" s="28">
        <v>1274</v>
      </c>
      <c r="B850" s="28" t="s">
        <v>1581</v>
      </c>
      <c r="C850" s="29">
        <v>41002</v>
      </c>
      <c r="D850" s="28">
        <v>131</v>
      </c>
      <c r="E850" s="28" t="s">
        <v>180</v>
      </c>
      <c r="F850" s="28" t="s">
        <v>789</v>
      </c>
      <c r="G850" s="28" t="s">
        <v>1582</v>
      </c>
      <c r="H850" s="28" t="s">
        <v>177</v>
      </c>
      <c r="I850" s="28" t="s">
        <v>76</v>
      </c>
      <c r="J850" s="30" t="s">
        <v>183</v>
      </c>
      <c r="K850" s="28">
        <v>220000000</v>
      </c>
      <c r="L850" s="28">
        <v>303000000</v>
      </c>
      <c r="M850" s="28">
        <v>0</v>
      </c>
      <c r="N850" s="28">
        <v>0</v>
      </c>
    </row>
    <row r="851" spans="1:14" x14ac:dyDescent="0.3">
      <c r="A851" s="28">
        <v>1275</v>
      </c>
      <c r="B851" s="28" t="s">
        <v>1583</v>
      </c>
      <c r="C851" s="29">
        <v>39316</v>
      </c>
      <c r="D851" s="28">
        <v>109</v>
      </c>
      <c r="E851" s="28" t="s">
        <v>242</v>
      </c>
      <c r="F851" s="28" t="s">
        <v>789</v>
      </c>
      <c r="G851" s="28" t="s">
        <v>790</v>
      </c>
      <c r="H851" s="28" t="s">
        <v>177</v>
      </c>
      <c r="I851" s="28" t="s">
        <v>76</v>
      </c>
      <c r="J851" s="30">
        <v>15</v>
      </c>
      <c r="K851" s="28">
        <v>70000000</v>
      </c>
      <c r="L851" s="28">
        <v>119000000</v>
      </c>
      <c r="M851" s="28">
        <v>0</v>
      </c>
      <c r="N851" s="28">
        <v>0</v>
      </c>
    </row>
    <row r="852" spans="1:14" x14ac:dyDescent="0.3">
      <c r="A852" s="28">
        <v>1276</v>
      </c>
      <c r="B852" s="28" t="s">
        <v>1584</v>
      </c>
      <c r="C852" s="29">
        <v>41590</v>
      </c>
      <c r="D852" s="28">
        <v>121</v>
      </c>
      <c r="E852" s="28" t="s">
        <v>203</v>
      </c>
      <c r="F852" s="28" t="s">
        <v>789</v>
      </c>
      <c r="G852" s="28" t="s">
        <v>445</v>
      </c>
      <c r="H852" s="28" t="s">
        <v>177</v>
      </c>
      <c r="I852" s="28" t="s">
        <v>76</v>
      </c>
      <c r="J852" s="30">
        <v>15</v>
      </c>
      <c r="K852" s="28">
        <v>40000000</v>
      </c>
      <c r="L852" s="28">
        <v>154800000</v>
      </c>
      <c r="M852" s="28">
        <v>2</v>
      </c>
      <c r="N852" s="28">
        <v>0</v>
      </c>
    </row>
    <row r="853" spans="1:14" x14ac:dyDescent="0.3">
      <c r="A853" s="28">
        <v>1277</v>
      </c>
      <c r="B853" s="28" t="s">
        <v>1585</v>
      </c>
      <c r="C853" s="29">
        <v>42626</v>
      </c>
      <c r="D853" s="28">
        <v>107</v>
      </c>
      <c r="E853" s="28" t="s">
        <v>777</v>
      </c>
      <c r="F853" s="28" t="s">
        <v>789</v>
      </c>
      <c r="G853" s="28" t="s">
        <v>208</v>
      </c>
      <c r="H853" s="28" t="s">
        <v>177</v>
      </c>
      <c r="I853" s="28" t="s">
        <v>76</v>
      </c>
      <c r="J853" s="30" t="s">
        <v>183</v>
      </c>
      <c r="K853" s="28">
        <v>110000000</v>
      </c>
      <c r="L853" s="28">
        <v>117300000</v>
      </c>
      <c r="M853" s="28">
        <v>0</v>
      </c>
      <c r="N853" s="28">
        <v>0</v>
      </c>
    </row>
    <row r="854" spans="1:14" x14ac:dyDescent="0.3">
      <c r="A854" s="28">
        <v>1278</v>
      </c>
      <c r="B854" s="28" t="s">
        <v>1586</v>
      </c>
      <c r="C854" s="29">
        <v>33131</v>
      </c>
      <c r="D854" s="28">
        <v>96</v>
      </c>
      <c r="E854" s="28" t="s">
        <v>308</v>
      </c>
      <c r="F854" s="28" t="s">
        <v>1577</v>
      </c>
      <c r="G854" s="28" t="s">
        <v>1587</v>
      </c>
      <c r="H854" s="28" t="s">
        <v>674</v>
      </c>
      <c r="I854" s="28" t="s">
        <v>613</v>
      </c>
      <c r="J854" s="30">
        <v>18</v>
      </c>
      <c r="K854" s="28"/>
      <c r="L854" s="28"/>
      <c r="M854" s="28">
        <v>0</v>
      </c>
      <c r="N854" s="28">
        <v>0</v>
      </c>
    </row>
    <row r="855" spans="1:14" x14ac:dyDescent="0.3">
      <c r="A855" s="28">
        <v>1279</v>
      </c>
      <c r="B855" s="28" t="s">
        <v>1588</v>
      </c>
      <c r="C855" s="29">
        <v>40315</v>
      </c>
      <c r="D855" s="28">
        <v>109</v>
      </c>
      <c r="E855" s="28" t="s">
        <v>308</v>
      </c>
      <c r="F855" s="28" t="s">
        <v>1577</v>
      </c>
      <c r="G855" s="28" t="s">
        <v>1587</v>
      </c>
      <c r="H855" s="28" t="s">
        <v>674</v>
      </c>
      <c r="I855" s="28" t="s">
        <v>613</v>
      </c>
      <c r="J855" s="30">
        <v>18</v>
      </c>
      <c r="K855" s="28"/>
      <c r="L855" s="28"/>
      <c r="M855" s="28">
        <v>0</v>
      </c>
      <c r="N855" s="28">
        <v>0</v>
      </c>
    </row>
    <row r="856" spans="1:14" x14ac:dyDescent="0.3">
      <c r="A856" s="28">
        <v>1280</v>
      </c>
      <c r="B856" s="28" t="s">
        <v>1589</v>
      </c>
      <c r="C856" s="29">
        <v>41154</v>
      </c>
      <c r="D856" s="28">
        <v>112</v>
      </c>
      <c r="E856" s="28" t="s">
        <v>308</v>
      </c>
      <c r="F856" s="28" t="s">
        <v>1577</v>
      </c>
      <c r="G856" s="28" t="s">
        <v>1587</v>
      </c>
      <c r="H856" s="28" t="s">
        <v>674</v>
      </c>
      <c r="I856" s="28" t="s">
        <v>613</v>
      </c>
      <c r="J856" s="30" t="s">
        <v>1560</v>
      </c>
      <c r="K856" s="28"/>
      <c r="L856" s="28">
        <v>16211000</v>
      </c>
      <c r="M856" s="28">
        <v>0</v>
      </c>
      <c r="N856" s="28">
        <v>0</v>
      </c>
    </row>
    <row r="857" spans="1:14" x14ac:dyDescent="0.3">
      <c r="A857" s="28">
        <v>1281</v>
      </c>
      <c r="B857" s="28" t="s">
        <v>1590</v>
      </c>
      <c r="C857" s="29">
        <v>36876</v>
      </c>
      <c r="D857" s="28">
        <v>113</v>
      </c>
      <c r="E857" s="28" t="s">
        <v>180</v>
      </c>
      <c r="F857" s="28" t="s">
        <v>1591</v>
      </c>
      <c r="G857" s="28" t="s">
        <v>1592</v>
      </c>
      <c r="H857" s="28" t="s">
        <v>674</v>
      </c>
      <c r="I857" s="28" t="s">
        <v>613</v>
      </c>
      <c r="J857" s="30">
        <v>18</v>
      </c>
      <c r="K857" s="28">
        <v>4500000</v>
      </c>
      <c r="L857" s="28">
        <v>25000000</v>
      </c>
      <c r="M857" s="28">
        <v>0</v>
      </c>
      <c r="N857" s="28">
        <v>0</v>
      </c>
    </row>
    <row r="858" spans="1:14" x14ac:dyDescent="0.3">
      <c r="A858" s="28">
        <v>1282</v>
      </c>
      <c r="B858" s="28" t="s">
        <v>1593</v>
      </c>
      <c r="C858" s="29">
        <v>28791</v>
      </c>
      <c r="D858" s="28">
        <v>158</v>
      </c>
      <c r="E858" s="28" t="s">
        <v>180</v>
      </c>
      <c r="F858" s="28" t="s">
        <v>1591</v>
      </c>
      <c r="G858" s="28" t="s">
        <v>1594</v>
      </c>
      <c r="H858" s="28" t="s">
        <v>674</v>
      </c>
      <c r="I858" s="28" t="s">
        <v>613</v>
      </c>
      <c r="J858" s="30" t="s">
        <v>1560</v>
      </c>
      <c r="K858" s="28"/>
      <c r="L858" s="28"/>
      <c r="M858" s="28">
        <v>0</v>
      </c>
      <c r="N858" s="28">
        <v>0</v>
      </c>
    </row>
    <row r="859" spans="1:14" x14ac:dyDescent="0.3">
      <c r="A859" s="28">
        <v>1283</v>
      </c>
      <c r="B859" s="28" t="s">
        <v>1595</v>
      </c>
      <c r="C859" s="29">
        <v>28511</v>
      </c>
      <c r="D859" s="28">
        <v>130</v>
      </c>
      <c r="E859" s="28" t="s">
        <v>180</v>
      </c>
      <c r="F859" s="28" t="s">
        <v>1591</v>
      </c>
      <c r="G859" s="28" t="s">
        <v>1594</v>
      </c>
      <c r="H859" s="28" t="s">
        <v>674</v>
      </c>
      <c r="I859" s="28" t="s">
        <v>613</v>
      </c>
      <c r="J859" s="30" t="s">
        <v>1560</v>
      </c>
      <c r="K859" s="28"/>
      <c r="L859" s="28"/>
      <c r="M859" s="28">
        <v>0</v>
      </c>
      <c r="N859" s="28">
        <v>0</v>
      </c>
    </row>
    <row r="860" spans="1:14" x14ac:dyDescent="0.3">
      <c r="A860" s="28">
        <v>1284</v>
      </c>
      <c r="B860" s="28" t="s">
        <v>1596</v>
      </c>
      <c r="C860" s="29">
        <v>29743</v>
      </c>
      <c r="D860" s="28">
        <v>122</v>
      </c>
      <c r="E860" s="28" t="s">
        <v>180</v>
      </c>
      <c r="F860" s="28" t="s">
        <v>1591</v>
      </c>
      <c r="G860" s="28" t="s">
        <v>1594</v>
      </c>
      <c r="H860" s="28" t="s">
        <v>674</v>
      </c>
      <c r="I860" s="28" t="s">
        <v>613</v>
      </c>
      <c r="J860" s="30" t="s">
        <v>1560</v>
      </c>
      <c r="K860" s="28"/>
      <c r="L860" s="28"/>
      <c r="M860" s="28">
        <v>0</v>
      </c>
      <c r="N860" s="28">
        <v>0</v>
      </c>
    </row>
    <row r="861" spans="1:14" x14ac:dyDescent="0.3">
      <c r="A861" s="28">
        <v>1285</v>
      </c>
      <c r="B861" s="28" t="s">
        <v>1597</v>
      </c>
      <c r="C861" s="29">
        <v>38872</v>
      </c>
      <c r="D861" s="28">
        <v>104</v>
      </c>
      <c r="E861" s="28" t="s">
        <v>180</v>
      </c>
      <c r="F861" s="28" t="s">
        <v>717</v>
      </c>
      <c r="G861" s="28" t="s">
        <v>790</v>
      </c>
      <c r="H861" s="28" t="s">
        <v>177</v>
      </c>
      <c r="I861" s="28" t="s">
        <v>76</v>
      </c>
      <c r="J861" s="30" t="s">
        <v>183</v>
      </c>
      <c r="K861" s="28">
        <v>85000000</v>
      </c>
      <c r="L861" s="28">
        <v>158500000</v>
      </c>
      <c r="M861" s="28">
        <v>0</v>
      </c>
      <c r="N861" s="28">
        <v>0</v>
      </c>
    </row>
    <row r="862" spans="1:14" x14ac:dyDescent="0.3">
      <c r="A862" s="28">
        <v>1286</v>
      </c>
      <c r="B862" s="28" t="s">
        <v>1598</v>
      </c>
      <c r="C862" s="29">
        <v>29910</v>
      </c>
      <c r="D862" s="28">
        <v>104</v>
      </c>
      <c r="E862" s="28" t="s">
        <v>180</v>
      </c>
      <c r="F862" s="28" t="s">
        <v>1599</v>
      </c>
      <c r="G862" s="28" t="s">
        <v>1600</v>
      </c>
      <c r="H862" s="28" t="s">
        <v>177</v>
      </c>
      <c r="I862" s="28" t="s">
        <v>76</v>
      </c>
      <c r="J862" s="30" t="s">
        <v>1560</v>
      </c>
      <c r="K862" s="28"/>
      <c r="L862" s="28"/>
      <c r="M862" s="28">
        <v>0</v>
      </c>
      <c r="N862" s="28">
        <v>0</v>
      </c>
    </row>
    <row r="863" spans="1:14" x14ac:dyDescent="0.3">
      <c r="A863" s="28">
        <v>1287</v>
      </c>
      <c r="B863" s="28" t="s">
        <v>1601</v>
      </c>
      <c r="C863" s="29">
        <v>37564</v>
      </c>
      <c r="D863" s="28">
        <v>137</v>
      </c>
      <c r="E863" s="28" t="s">
        <v>348</v>
      </c>
      <c r="F863" s="28" t="s">
        <v>1602</v>
      </c>
      <c r="G863" s="28" t="s">
        <v>1603</v>
      </c>
      <c r="H863" s="28" t="s">
        <v>674</v>
      </c>
      <c r="I863" s="28" t="s">
        <v>613</v>
      </c>
      <c r="J863" s="30">
        <v>15</v>
      </c>
      <c r="K863" s="28">
        <v>4000000</v>
      </c>
      <c r="L863" s="28"/>
      <c r="M863" s="28">
        <v>0</v>
      </c>
      <c r="N863" s="28">
        <v>0</v>
      </c>
    </row>
    <row r="864" spans="1:14" x14ac:dyDescent="0.3">
      <c r="A864" s="28">
        <v>1288</v>
      </c>
      <c r="B864" s="28" t="s">
        <v>1604</v>
      </c>
      <c r="C864" s="29">
        <v>39683</v>
      </c>
      <c r="D864" s="28">
        <v>130</v>
      </c>
      <c r="E864" s="28" t="s">
        <v>348</v>
      </c>
      <c r="F864" s="28" t="s">
        <v>1602</v>
      </c>
      <c r="G864" s="28" t="s">
        <v>1605</v>
      </c>
      <c r="H864" s="28" t="s">
        <v>674</v>
      </c>
      <c r="I864" s="28" t="s">
        <v>613</v>
      </c>
      <c r="J864" s="30" t="s">
        <v>183</v>
      </c>
      <c r="K864" s="28"/>
      <c r="L864" s="28">
        <v>70000000</v>
      </c>
      <c r="M864" s="28">
        <v>1</v>
      </c>
      <c r="N864" s="28">
        <v>1</v>
      </c>
    </row>
    <row r="865" spans="1:14" x14ac:dyDescent="0.3">
      <c r="A865" s="28">
        <v>1289</v>
      </c>
      <c r="B865" s="28" t="s">
        <v>1606</v>
      </c>
      <c r="C865" s="29">
        <v>37562</v>
      </c>
      <c r="D865" s="28">
        <v>129</v>
      </c>
      <c r="E865" s="28" t="s">
        <v>348</v>
      </c>
      <c r="F865" s="28" t="s">
        <v>1607</v>
      </c>
      <c r="G865" s="28" t="s">
        <v>1608</v>
      </c>
      <c r="H865" s="28" t="s">
        <v>674</v>
      </c>
      <c r="I865" s="28" t="s">
        <v>613</v>
      </c>
      <c r="J865" s="30">
        <v>12</v>
      </c>
      <c r="K865" s="28">
        <v>5000000</v>
      </c>
      <c r="L865" s="28"/>
      <c r="M865" s="28">
        <v>1</v>
      </c>
      <c r="N865" s="28">
        <v>0</v>
      </c>
    </row>
    <row r="866" spans="1:14" x14ac:dyDescent="0.3">
      <c r="A866" s="28">
        <v>1290</v>
      </c>
      <c r="B866" s="28" t="s">
        <v>1609</v>
      </c>
      <c r="C866" s="29">
        <v>38290</v>
      </c>
      <c r="D866" s="28">
        <v>132</v>
      </c>
      <c r="E866" s="28" t="s">
        <v>348</v>
      </c>
      <c r="F866" s="28" t="s">
        <v>1607</v>
      </c>
      <c r="G866" s="28" t="s">
        <v>1608</v>
      </c>
      <c r="H866" s="28" t="s">
        <v>674</v>
      </c>
      <c r="I866" s="28" t="s">
        <v>613</v>
      </c>
      <c r="J866" s="30">
        <v>15</v>
      </c>
      <c r="K866" s="28"/>
      <c r="L866" s="28"/>
      <c r="M866" s="28">
        <v>0</v>
      </c>
      <c r="N866" s="28">
        <v>0</v>
      </c>
    </row>
    <row r="867" spans="1:14" x14ac:dyDescent="0.3">
      <c r="A867" s="28">
        <v>1291</v>
      </c>
      <c r="B867" s="28" t="s">
        <v>1610</v>
      </c>
      <c r="C867" s="29">
        <v>39010</v>
      </c>
      <c r="D867" s="28">
        <v>118</v>
      </c>
      <c r="E867" s="28" t="s">
        <v>348</v>
      </c>
      <c r="F867" s="28" t="s">
        <v>1607</v>
      </c>
      <c r="G867" s="28" t="s">
        <v>1578</v>
      </c>
      <c r="H867" s="28" t="s">
        <v>674</v>
      </c>
      <c r="I867" s="28" t="s">
        <v>613</v>
      </c>
      <c r="J867" s="30">
        <v>12</v>
      </c>
      <c r="K867" s="28"/>
      <c r="L867" s="28">
        <v>33755000</v>
      </c>
      <c r="M867" s="28">
        <v>0</v>
      </c>
      <c r="N867" s="28">
        <v>0</v>
      </c>
    </row>
    <row r="868" spans="1:14" x14ac:dyDescent="0.3">
      <c r="A868" s="28">
        <v>1292</v>
      </c>
      <c r="B868" s="28" t="s">
        <v>1611</v>
      </c>
      <c r="C868" s="29">
        <v>26390</v>
      </c>
      <c r="D868" s="28">
        <v>83</v>
      </c>
      <c r="E868" s="28" t="s">
        <v>174</v>
      </c>
      <c r="F868" s="28" t="s">
        <v>1612</v>
      </c>
      <c r="G868" s="28" t="s">
        <v>673</v>
      </c>
      <c r="H868" s="28" t="s">
        <v>674</v>
      </c>
      <c r="I868" s="28" t="s">
        <v>613</v>
      </c>
      <c r="J868" s="30">
        <v>18</v>
      </c>
      <c r="K868" s="28"/>
      <c r="L868" s="28"/>
      <c r="M868" s="28">
        <v>0</v>
      </c>
      <c r="N868" s="28">
        <v>0</v>
      </c>
    </row>
    <row r="869" spans="1:14" x14ac:dyDescent="0.3">
      <c r="A869" s="28">
        <v>1293</v>
      </c>
      <c r="B869" s="28" t="s">
        <v>1613</v>
      </c>
      <c r="C869" s="29">
        <v>26416</v>
      </c>
      <c r="D869" s="28">
        <v>85</v>
      </c>
      <c r="E869" s="28" t="s">
        <v>174</v>
      </c>
      <c r="F869" s="28" t="s">
        <v>1612</v>
      </c>
      <c r="G869" s="28" t="s">
        <v>673</v>
      </c>
      <c r="H869" s="28" t="s">
        <v>674</v>
      </c>
      <c r="I869" s="28" t="s">
        <v>613</v>
      </c>
      <c r="J869" s="30">
        <v>18</v>
      </c>
      <c r="K869" s="28"/>
      <c r="L869" s="28"/>
      <c r="M869" s="28">
        <v>0</v>
      </c>
      <c r="N869" s="28">
        <v>0</v>
      </c>
    </row>
    <row r="870" spans="1:14" x14ac:dyDescent="0.3">
      <c r="A870" s="28">
        <v>1294</v>
      </c>
      <c r="B870" s="28" t="s">
        <v>1614</v>
      </c>
      <c r="C870" s="29">
        <v>26544</v>
      </c>
      <c r="D870" s="28">
        <v>89</v>
      </c>
      <c r="E870" s="28" t="s">
        <v>174</v>
      </c>
      <c r="F870" s="28" t="s">
        <v>1612</v>
      </c>
      <c r="G870" s="28" t="s">
        <v>673</v>
      </c>
      <c r="H870" s="28" t="s">
        <v>674</v>
      </c>
      <c r="I870" s="28" t="s">
        <v>613</v>
      </c>
      <c r="J870" s="30">
        <v>18</v>
      </c>
      <c r="K870" s="28"/>
      <c r="L870" s="28"/>
      <c r="M870" s="28">
        <v>0</v>
      </c>
      <c r="N870" s="28">
        <v>0</v>
      </c>
    </row>
    <row r="871" spans="1:14" x14ac:dyDescent="0.3">
      <c r="A871" s="28">
        <v>1295</v>
      </c>
      <c r="B871" s="28" t="s">
        <v>1615</v>
      </c>
      <c r="C871" s="29">
        <v>26604</v>
      </c>
      <c r="D871" s="28">
        <v>81</v>
      </c>
      <c r="E871" s="28" t="s">
        <v>174</v>
      </c>
      <c r="F871" s="28" t="s">
        <v>1616</v>
      </c>
      <c r="G871" s="28" t="s">
        <v>673</v>
      </c>
      <c r="H871" s="28" t="s">
        <v>674</v>
      </c>
      <c r="I871" s="28" t="s">
        <v>613</v>
      </c>
      <c r="J871" s="30">
        <v>18</v>
      </c>
      <c r="K871" s="28"/>
      <c r="L871" s="28"/>
      <c r="M871" s="28">
        <v>0</v>
      </c>
      <c r="N871" s="28">
        <v>0</v>
      </c>
    </row>
    <row r="872" spans="1:14" x14ac:dyDescent="0.3">
      <c r="A872" s="28">
        <v>1296</v>
      </c>
      <c r="B872" s="28" t="s">
        <v>1617</v>
      </c>
      <c r="C872" s="29">
        <v>26887</v>
      </c>
      <c r="D872" s="28">
        <v>89</v>
      </c>
      <c r="E872" s="28" t="s">
        <v>174</v>
      </c>
      <c r="F872" s="28" t="s">
        <v>1612</v>
      </c>
      <c r="G872" s="28" t="s">
        <v>673</v>
      </c>
      <c r="H872" s="28" t="s">
        <v>674</v>
      </c>
      <c r="I872" s="28" t="s">
        <v>613</v>
      </c>
      <c r="J872" s="30">
        <v>18</v>
      </c>
      <c r="K872" s="28"/>
      <c r="L872" s="28"/>
      <c r="M872" s="28">
        <v>0</v>
      </c>
      <c r="N872" s="28">
        <v>0</v>
      </c>
    </row>
    <row r="873" spans="1:14" x14ac:dyDescent="0.3">
      <c r="A873" s="28">
        <v>1297</v>
      </c>
      <c r="B873" s="28" t="s">
        <v>1618</v>
      </c>
      <c r="C873" s="29">
        <v>27143</v>
      </c>
      <c r="D873" s="28">
        <v>84</v>
      </c>
      <c r="E873" s="28" t="s">
        <v>174</v>
      </c>
      <c r="F873" s="28" t="s">
        <v>1619</v>
      </c>
      <c r="G873" s="28" t="s">
        <v>673</v>
      </c>
      <c r="H873" s="28" t="s">
        <v>674</v>
      </c>
      <c r="I873" s="28" t="s">
        <v>613</v>
      </c>
      <c r="J873" s="30">
        <v>18</v>
      </c>
      <c r="K873" s="28"/>
      <c r="L873" s="28"/>
      <c r="M873" s="28">
        <v>0</v>
      </c>
      <c r="N873" s="28">
        <v>0</v>
      </c>
    </row>
    <row r="874" spans="1:14" x14ac:dyDescent="0.3">
      <c r="A874" s="28">
        <v>1298</v>
      </c>
      <c r="B874" s="28" t="s">
        <v>856</v>
      </c>
      <c r="C874" s="29">
        <v>20031</v>
      </c>
      <c r="D874" s="28">
        <v>96</v>
      </c>
      <c r="E874" s="28" t="s">
        <v>180</v>
      </c>
      <c r="F874" s="28" t="s">
        <v>1620</v>
      </c>
      <c r="G874" s="28" t="s">
        <v>673</v>
      </c>
      <c r="H874" s="28" t="s">
        <v>674</v>
      </c>
      <c r="I874" s="28" t="s">
        <v>613</v>
      </c>
      <c r="J874" s="30" t="s">
        <v>178</v>
      </c>
      <c r="K874" s="28">
        <v>175000</v>
      </c>
      <c r="L874" s="28"/>
      <c r="M874" s="28">
        <v>0</v>
      </c>
      <c r="N874" s="28">
        <v>0</v>
      </c>
    </row>
    <row r="875" spans="1:14" x14ac:dyDescent="0.3">
      <c r="A875" s="28">
        <v>1299</v>
      </c>
      <c r="B875" s="28" t="s">
        <v>1621</v>
      </c>
      <c r="C875" s="29">
        <v>22869</v>
      </c>
      <c r="D875" s="28">
        <v>97</v>
      </c>
      <c r="E875" s="28" t="s">
        <v>180</v>
      </c>
      <c r="F875" s="28" t="s">
        <v>1620</v>
      </c>
      <c r="G875" s="28" t="s">
        <v>673</v>
      </c>
      <c r="H875" s="28" t="s">
        <v>674</v>
      </c>
      <c r="I875" s="28" t="s">
        <v>613</v>
      </c>
      <c r="J875" s="30" t="s">
        <v>178</v>
      </c>
      <c r="K875" s="28">
        <v>200000</v>
      </c>
      <c r="L875" s="28"/>
      <c r="M875" s="28">
        <v>0</v>
      </c>
      <c r="N875" s="28">
        <v>0</v>
      </c>
    </row>
    <row r="876" spans="1:14" x14ac:dyDescent="0.3">
      <c r="A876" s="28">
        <v>1300</v>
      </c>
      <c r="B876" s="28" t="s">
        <v>1622</v>
      </c>
      <c r="C876" s="29">
        <v>23496</v>
      </c>
      <c r="D876" s="28">
        <v>88</v>
      </c>
      <c r="E876" s="28" t="s">
        <v>180</v>
      </c>
      <c r="F876" s="28" t="s">
        <v>1620</v>
      </c>
      <c r="G876" s="28" t="s">
        <v>673</v>
      </c>
      <c r="H876" s="28" t="s">
        <v>674</v>
      </c>
      <c r="I876" s="28" t="s">
        <v>613</v>
      </c>
      <c r="J876" s="30" t="s">
        <v>178</v>
      </c>
      <c r="K876" s="28"/>
      <c r="L876" s="28"/>
      <c r="M876" s="28">
        <v>0</v>
      </c>
      <c r="N876" s="28">
        <v>0</v>
      </c>
    </row>
    <row r="877" spans="1:14" x14ac:dyDescent="0.3">
      <c r="A877" s="28">
        <v>1301</v>
      </c>
      <c r="B877" s="28" t="s">
        <v>1623</v>
      </c>
      <c r="C877" s="29">
        <v>38301</v>
      </c>
      <c r="D877" s="28">
        <v>86</v>
      </c>
      <c r="E877" s="28" t="s">
        <v>180</v>
      </c>
      <c r="F877" s="28" t="s">
        <v>1624</v>
      </c>
      <c r="G877" s="28" t="s">
        <v>1483</v>
      </c>
      <c r="H877" s="28" t="s">
        <v>110</v>
      </c>
      <c r="I877" s="28" t="s">
        <v>624</v>
      </c>
      <c r="J877" s="30">
        <v>15</v>
      </c>
      <c r="K877" s="28">
        <v>12000000</v>
      </c>
      <c r="L877" s="28"/>
      <c r="M877" s="28">
        <v>0</v>
      </c>
      <c r="N877" s="28">
        <v>0</v>
      </c>
    </row>
    <row r="878" spans="1:14" x14ac:dyDescent="0.3">
      <c r="A878" s="28">
        <v>1302</v>
      </c>
      <c r="B878" s="28" t="s">
        <v>1625</v>
      </c>
      <c r="C878" s="29">
        <v>39862</v>
      </c>
      <c r="D878" s="28">
        <v>106</v>
      </c>
      <c r="E878" s="28" t="s">
        <v>180</v>
      </c>
      <c r="F878" s="28" t="s">
        <v>1626</v>
      </c>
      <c r="G878" s="28" t="s">
        <v>1483</v>
      </c>
      <c r="H878" s="28" t="s">
        <v>110</v>
      </c>
      <c r="I878" s="28" t="s">
        <v>624</v>
      </c>
      <c r="J878" s="30">
        <v>15</v>
      </c>
      <c r="K878" s="28">
        <v>13600000</v>
      </c>
      <c r="L878" s="28">
        <v>14100000</v>
      </c>
      <c r="M878" s="28">
        <v>0</v>
      </c>
      <c r="N878" s="28">
        <v>0</v>
      </c>
    </row>
    <row r="879" spans="1:14" x14ac:dyDescent="0.3">
      <c r="A879" s="28">
        <v>1303</v>
      </c>
      <c r="B879" s="28" t="s">
        <v>1627</v>
      </c>
      <c r="C879" s="29">
        <v>39505</v>
      </c>
      <c r="D879" s="28">
        <v>90</v>
      </c>
      <c r="E879" s="28" t="s">
        <v>242</v>
      </c>
      <c r="F879" s="28" t="s">
        <v>1624</v>
      </c>
      <c r="G879" s="28" t="s">
        <v>1483</v>
      </c>
      <c r="H879" s="28" t="s">
        <v>110</v>
      </c>
      <c r="I879" s="28" t="s">
        <v>76</v>
      </c>
      <c r="J879" s="30">
        <v>18</v>
      </c>
      <c r="K879" s="28">
        <v>22000000</v>
      </c>
      <c r="L879" s="28">
        <v>226800000</v>
      </c>
      <c r="M879" s="28">
        <v>0</v>
      </c>
      <c r="N879" s="28">
        <v>0</v>
      </c>
    </row>
    <row r="880" spans="1:14" x14ac:dyDescent="0.3">
      <c r="A880" s="28">
        <v>1304</v>
      </c>
      <c r="B880" s="28" t="s">
        <v>1628</v>
      </c>
      <c r="C880" s="29">
        <v>40214</v>
      </c>
      <c r="D880" s="28">
        <v>92</v>
      </c>
      <c r="E880" s="28" t="s">
        <v>242</v>
      </c>
      <c r="F880" s="28" t="s">
        <v>1624</v>
      </c>
      <c r="G880" s="28" t="s">
        <v>1483</v>
      </c>
      <c r="H880" s="28" t="s">
        <v>110</v>
      </c>
      <c r="I880" s="28" t="s">
        <v>76</v>
      </c>
      <c r="J880" s="30">
        <v>15</v>
      </c>
      <c r="K880" s="28">
        <v>52000000</v>
      </c>
      <c r="L880" s="28">
        <v>52800000</v>
      </c>
      <c r="M880" s="28">
        <v>0</v>
      </c>
      <c r="N880" s="28">
        <v>0</v>
      </c>
    </row>
    <row r="881" spans="1:14" x14ac:dyDescent="0.3">
      <c r="A881" s="28">
        <v>1305</v>
      </c>
      <c r="B881" s="28" t="s">
        <v>1629</v>
      </c>
      <c r="C881" s="29">
        <v>42083</v>
      </c>
      <c r="D881" s="28">
        <v>115</v>
      </c>
      <c r="E881" s="28" t="s">
        <v>242</v>
      </c>
      <c r="F881" s="28" t="s">
        <v>1624</v>
      </c>
      <c r="G881" s="28" t="s">
        <v>247</v>
      </c>
      <c r="H881" s="28" t="s">
        <v>177</v>
      </c>
      <c r="I881" s="28" t="s">
        <v>76</v>
      </c>
      <c r="J881" s="30">
        <v>15</v>
      </c>
      <c r="K881" s="28">
        <v>40000000</v>
      </c>
      <c r="L881" s="28">
        <v>24200000</v>
      </c>
      <c r="M881" s="28">
        <v>0</v>
      </c>
      <c r="N881" s="28">
        <v>0</v>
      </c>
    </row>
    <row r="882" spans="1:14" x14ac:dyDescent="0.3">
      <c r="A882" s="28">
        <v>1306</v>
      </c>
      <c r="B882" s="28" t="s">
        <v>1630</v>
      </c>
      <c r="C882" s="29">
        <v>39743</v>
      </c>
      <c r="D882" s="28">
        <v>113</v>
      </c>
      <c r="E882" s="28" t="s">
        <v>308</v>
      </c>
      <c r="F882" s="28" t="s">
        <v>1631</v>
      </c>
      <c r="G882" s="28" t="s">
        <v>1632</v>
      </c>
      <c r="H882" s="28" t="s">
        <v>110</v>
      </c>
      <c r="I882" s="28" t="s">
        <v>624</v>
      </c>
      <c r="J882" s="30">
        <v>15</v>
      </c>
      <c r="K882" s="28"/>
      <c r="L882" s="28"/>
      <c r="M882" s="28">
        <v>0</v>
      </c>
      <c r="N882" s="28">
        <v>0</v>
      </c>
    </row>
    <row r="883" spans="1:14" x14ac:dyDescent="0.3">
      <c r="A883" s="28">
        <v>1307</v>
      </c>
      <c r="B883" s="28" t="s">
        <v>1633</v>
      </c>
      <c r="C883" s="29">
        <v>39771</v>
      </c>
      <c r="D883" s="28">
        <v>133</v>
      </c>
      <c r="E883" s="28" t="s">
        <v>308</v>
      </c>
      <c r="F883" s="28" t="s">
        <v>1631</v>
      </c>
      <c r="G883" s="28" t="s">
        <v>1632</v>
      </c>
      <c r="H883" s="28" t="s">
        <v>110</v>
      </c>
      <c r="I883" s="28" t="s">
        <v>624</v>
      </c>
      <c r="J883" s="30">
        <v>15</v>
      </c>
      <c r="K883" s="28"/>
      <c r="L883" s="28"/>
      <c r="M883" s="28">
        <v>0</v>
      </c>
      <c r="N883" s="28">
        <v>0</v>
      </c>
    </row>
    <row r="884" spans="1:14" x14ac:dyDescent="0.3">
      <c r="A884" s="28">
        <v>1308</v>
      </c>
      <c r="B884" s="28" t="s">
        <v>1634</v>
      </c>
      <c r="C884" s="29">
        <v>38371</v>
      </c>
      <c r="D884" s="28">
        <v>109</v>
      </c>
      <c r="E884" s="28" t="s">
        <v>242</v>
      </c>
      <c r="F884" s="28" t="s">
        <v>1631</v>
      </c>
      <c r="G884" s="28" t="s">
        <v>1635</v>
      </c>
      <c r="H884" s="28" t="s">
        <v>177</v>
      </c>
      <c r="I884" s="28" t="s">
        <v>76</v>
      </c>
      <c r="J884" s="30">
        <v>15</v>
      </c>
      <c r="K884" s="28">
        <v>30000000</v>
      </c>
      <c r="L884" s="28">
        <v>35300000</v>
      </c>
      <c r="M884" s="28">
        <v>0</v>
      </c>
      <c r="N884" s="28">
        <v>0</v>
      </c>
    </row>
    <row r="885" spans="1:14" x14ac:dyDescent="0.3">
      <c r="A885" s="28">
        <v>1309</v>
      </c>
      <c r="B885" s="28" t="s">
        <v>1636</v>
      </c>
      <c r="C885" s="29">
        <v>39949</v>
      </c>
      <c r="D885" s="28">
        <v>155</v>
      </c>
      <c r="E885" s="28" t="s">
        <v>308</v>
      </c>
      <c r="F885" s="28" t="s">
        <v>1637</v>
      </c>
      <c r="G885" s="28" t="s">
        <v>1638</v>
      </c>
      <c r="H885" s="28" t="s">
        <v>110</v>
      </c>
      <c r="I885" s="28" t="s">
        <v>624</v>
      </c>
      <c r="J885" s="30">
        <v>18</v>
      </c>
      <c r="K885" s="28">
        <v>13000000</v>
      </c>
      <c r="L885" s="28">
        <v>17900000</v>
      </c>
      <c r="M885" s="28">
        <v>0</v>
      </c>
      <c r="N885" s="28">
        <v>0</v>
      </c>
    </row>
    <row r="886" spans="1:14" x14ac:dyDescent="0.3">
      <c r="A886" s="28">
        <v>1310</v>
      </c>
      <c r="B886" s="28" t="s">
        <v>1639</v>
      </c>
      <c r="C886" s="29">
        <v>38244</v>
      </c>
      <c r="D886" s="28">
        <v>98</v>
      </c>
      <c r="E886" s="28" t="s">
        <v>357</v>
      </c>
      <c r="F886" s="28" t="s">
        <v>1369</v>
      </c>
      <c r="G886" s="28" t="s">
        <v>1370</v>
      </c>
      <c r="H886" s="28" t="s">
        <v>635</v>
      </c>
      <c r="I886" s="28" t="s">
        <v>636</v>
      </c>
      <c r="J886" s="30">
        <v>15</v>
      </c>
      <c r="K886" s="28">
        <v>20000000</v>
      </c>
      <c r="L886" s="28">
        <v>102000000</v>
      </c>
      <c r="M886" s="28">
        <v>0</v>
      </c>
      <c r="N886" s="28">
        <v>0</v>
      </c>
    </row>
    <row r="887" spans="1:14" x14ac:dyDescent="0.3">
      <c r="A887" s="28">
        <v>1311</v>
      </c>
      <c r="B887" s="28" t="s">
        <v>1640</v>
      </c>
      <c r="C887" s="29">
        <v>38972</v>
      </c>
      <c r="D887" s="28">
        <v>102</v>
      </c>
      <c r="E887" s="28" t="s">
        <v>348</v>
      </c>
      <c r="F887" s="28" t="s">
        <v>1641</v>
      </c>
      <c r="G887" s="28" t="s">
        <v>1642</v>
      </c>
      <c r="H887" s="28" t="s">
        <v>213</v>
      </c>
      <c r="I887" s="28" t="s">
        <v>76</v>
      </c>
      <c r="J887" s="30">
        <v>18</v>
      </c>
      <c r="K887" s="28">
        <v>3000000</v>
      </c>
      <c r="L887" s="28">
        <v>10000000</v>
      </c>
      <c r="M887" s="28">
        <v>0</v>
      </c>
      <c r="N887" s="28">
        <v>0</v>
      </c>
    </row>
    <row r="888" spans="1:14" x14ac:dyDescent="0.3">
      <c r="A888" s="28">
        <v>1312</v>
      </c>
      <c r="B888" s="28" t="s">
        <v>1643</v>
      </c>
      <c r="C888" s="29">
        <v>36395</v>
      </c>
      <c r="D888" s="28">
        <v>90</v>
      </c>
      <c r="E888" s="28" t="s">
        <v>348</v>
      </c>
      <c r="F888" s="28" t="s">
        <v>1641</v>
      </c>
      <c r="G888" s="28" t="s">
        <v>1644</v>
      </c>
      <c r="H888" s="28" t="s">
        <v>213</v>
      </c>
      <c r="I888" s="28" t="s">
        <v>76</v>
      </c>
      <c r="J888" s="30">
        <v>15</v>
      </c>
      <c r="K888" s="28"/>
      <c r="L888" s="28"/>
      <c r="M888" s="28">
        <v>0</v>
      </c>
      <c r="N888" s="28">
        <v>0</v>
      </c>
    </row>
    <row r="889" spans="1:14" x14ac:dyDescent="0.3">
      <c r="A889" s="28">
        <v>1313</v>
      </c>
      <c r="B889" s="28" t="s">
        <v>1645</v>
      </c>
      <c r="C889" s="29">
        <v>37505</v>
      </c>
      <c r="D889" s="28">
        <v>104</v>
      </c>
      <c r="E889" s="28" t="s">
        <v>852</v>
      </c>
      <c r="F889" s="28" t="s">
        <v>1641</v>
      </c>
      <c r="G889" s="28" t="s">
        <v>1642</v>
      </c>
      <c r="H889" s="28" t="s">
        <v>213</v>
      </c>
      <c r="I889" s="28" t="s">
        <v>76</v>
      </c>
      <c r="J889" s="30">
        <v>15</v>
      </c>
      <c r="K889" s="28"/>
      <c r="L889" s="28"/>
      <c r="M889" s="28">
        <v>0</v>
      </c>
      <c r="N889" s="28">
        <v>0</v>
      </c>
    </row>
    <row r="890" spans="1:14" x14ac:dyDescent="0.3">
      <c r="A890" s="28">
        <v>1314</v>
      </c>
      <c r="B890" s="28" t="s">
        <v>1646</v>
      </c>
      <c r="C890" s="29">
        <v>38261</v>
      </c>
      <c r="D890" s="28">
        <v>90</v>
      </c>
      <c r="E890" s="28" t="s">
        <v>242</v>
      </c>
      <c r="F890" s="28" t="s">
        <v>1641</v>
      </c>
      <c r="G890" s="28" t="s">
        <v>1642</v>
      </c>
      <c r="H890" s="28" t="s">
        <v>213</v>
      </c>
      <c r="I890" s="28" t="s">
        <v>76</v>
      </c>
      <c r="J890" s="30">
        <v>18</v>
      </c>
      <c r="K890" s="28">
        <v>1000000</v>
      </c>
      <c r="L890" s="28"/>
      <c r="M890" s="28">
        <v>0</v>
      </c>
      <c r="N890" s="28">
        <v>0</v>
      </c>
    </row>
    <row r="891" spans="1:14" x14ac:dyDescent="0.3">
      <c r="A891" s="28">
        <v>1315</v>
      </c>
      <c r="B891" s="28" t="s">
        <v>1647</v>
      </c>
      <c r="C891" s="29">
        <v>38506</v>
      </c>
      <c r="D891" s="28">
        <v>92</v>
      </c>
      <c r="E891" s="28" t="s">
        <v>196</v>
      </c>
      <c r="F891" s="28" t="s">
        <v>1648</v>
      </c>
      <c r="G891" s="28" t="s">
        <v>1642</v>
      </c>
      <c r="H891" s="28" t="s">
        <v>213</v>
      </c>
      <c r="I891" s="28" t="s">
        <v>76</v>
      </c>
      <c r="J891" s="30">
        <v>15</v>
      </c>
      <c r="K891" s="28">
        <v>6000000</v>
      </c>
      <c r="L891" s="28"/>
      <c r="M891" s="28">
        <v>0</v>
      </c>
      <c r="N891" s="28">
        <v>0</v>
      </c>
    </row>
    <row r="892" spans="1:14" x14ac:dyDescent="0.3">
      <c r="A892" s="28">
        <v>1316</v>
      </c>
      <c r="B892" s="28" t="s">
        <v>1649</v>
      </c>
      <c r="C892" s="29">
        <v>40077</v>
      </c>
      <c r="D892" s="28">
        <v>93</v>
      </c>
      <c r="E892" s="28" t="s">
        <v>308</v>
      </c>
      <c r="F892" s="28" t="s">
        <v>1650</v>
      </c>
      <c r="G892" s="28" t="s">
        <v>1651</v>
      </c>
      <c r="H892" s="28" t="s">
        <v>213</v>
      </c>
      <c r="I892" s="28" t="s">
        <v>76</v>
      </c>
      <c r="J892" s="30">
        <v>15</v>
      </c>
      <c r="K892" s="28">
        <v>30000</v>
      </c>
      <c r="L892" s="28"/>
      <c r="M892" s="28">
        <v>0</v>
      </c>
      <c r="N892" s="28">
        <v>0</v>
      </c>
    </row>
    <row r="893" spans="1:14" x14ac:dyDescent="0.3">
      <c r="A893" s="28">
        <v>1317</v>
      </c>
      <c r="B893" s="28" t="s">
        <v>1652</v>
      </c>
      <c r="C893" s="29">
        <v>40614</v>
      </c>
      <c r="D893" s="28">
        <v>95</v>
      </c>
      <c r="E893" s="28" t="s">
        <v>242</v>
      </c>
      <c r="F893" s="28" t="s">
        <v>1650</v>
      </c>
      <c r="G893" s="28" t="s">
        <v>1642</v>
      </c>
      <c r="H893" s="28" t="s">
        <v>213</v>
      </c>
      <c r="I893" s="28" t="s">
        <v>76</v>
      </c>
      <c r="J893" s="30">
        <v>18</v>
      </c>
      <c r="K893" s="28">
        <v>800000</v>
      </c>
      <c r="L893" s="28">
        <v>462206</v>
      </c>
      <c r="M893" s="28">
        <v>0</v>
      </c>
      <c r="N893" s="28">
        <v>0</v>
      </c>
    </row>
    <row r="894" spans="1:14" x14ac:dyDescent="0.3">
      <c r="A894" s="28">
        <v>1318</v>
      </c>
      <c r="B894" s="28" t="s">
        <v>1653</v>
      </c>
      <c r="C894" s="29">
        <v>41052</v>
      </c>
      <c r="D894" s="28">
        <v>85</v>
      </c>
      <c r="E894" s="28" t="s">
        <v>196</v>
      </c>
      <c r="F894" s="28" t="s">
        <v>1650</v>
      </c>
      <c r="G894" s="28" t="s">
        <v>1642</v>
      </c>
      <c r="H894" s="28" t="s">
        <v>213</v>
      </c>
      <c r="I894" s="28" t="s">
        <v>76</v>
      </c>
      <c r="J894" s="30">
        <v>15</v>
      </c>
      <c r="K894" s="28"/>
      <c r="L894" s="28">
        <v>2101166</v>
      </c>
      <c r="M894" s="28">
        <v>0</v>
      </c>
      <c r="N894" s="28">
        <v>0</v>
      </c>
    </row>
    <row r="895" spans="1:14" x14ac:dyDescent="0.3">
      <c r="A895" s="28">
        <v>1319</v>
      </c>
      <c r="B895" s="28" t="s">
        <v>1654</v>
      </c>
      <c r="C895" s="29">
        <v>41460</v>
      </c>
      <c r="D895" s="28">
        <v>91</v>
      </c>
      <c r="E895" s="28" t="s">
        <v>242</v>
      </c>
      <c r="F895" s="28" t="s">
        <v>1650</v>
      </c>
      <c r="G895" s="28" t="s">
        <v>1642</v>
      </c>
      <c r="H895" s="28" t="s">
        <v>213</v>
      </c>
      <c r="I895" s="28" t="s">
        <v>76</v>
      </c>
      <c r="J895" s="30">
        <v>15</v>
      </c>
      <c r="K895" s="28">
        <v>500000</v>
      </c>
      <c r="L895" s="28"/>
      <c r="M895" s="28">
        <v>0</v>
      </c>
      <c r="N895" s="28">
        <v>0</v>
      </c>
    </row>
    <row r="896" spans="1:14" x14ac:dyDescent="0.3">
      <c r="A896" s="28">
        <v>1320</v>
      </c>
      <c r="B896" s="28" t="s">
        <v>1655</v>
      </c>
      <c r="C896" s="29">
        <v>42260</v>
      </c>
      <c r="D896" s="28">
        <v>119</v>
      </c>
      <c r="E896" s="28" t="s">
        <v>207</v>
      </c>
      <c r="F896" s="28" t="s">
        <v>1650</v>
      </c>
      <c r="G896" s="28" t="s">
        <v>1642</v>
      </c>
      <c r="H896" s="28" t="s">
        <v>213</v>
      </c>
      <c r="I896" s="28" t="s">
        <v>76</v>
      </c>
      <c r="J896" s="30">
        <v>15</v>
      </c>
      <c r="K896" s="28">
        <v>8000000</v>
      </c>
      <c r="L896" s="28">
        <v>3900000</v>
      </c>
      <c r="M896" s="28">
        <v>0</v>
      </c>
      <c r="N896" s="28">
        <v>0</v>
      </c>
    </row>
    <row r="897" spans="1:14" x14ac:dyDescent="0.3">
      <c r="A897" s="28">
        <v>1321</v>
      </c>
      <c r="B897" s="28" t="s">
        <v>1656</v>
      </c>
      <c r="C897" s="29">
        <v>42621</v>
      </c>
      <c r="D897" s="28">
        <v>90</v>
      </c>
      <c r="E897" s="28" t="s">
        <v>196</v>
      </c>
      <c r="F897" s="28" t="s">
        <v>1650</v>
      </c>
      <c r="G897" s="28" t="s">
        <v>1642</v>
      </c>
      <c r="H897" s="28" t="s">
        <v>213</v>
      </c>
      <c r="I897" s="28" t="s">
        <v>76</v>
      </c>
      <c r="J897" s="30" t="s">
        <v>1560</v>
      </c>
      <c r="K897" s="28"/>
      <c r="L897" s="28"/>
      <c r="M897" s="28">
        <v>0</v>
      </c>
      <c r="N897" s="28">
        <v>0</v>
      </c>
    </row>
    <row r="898" spans="1:14" x14ac:dyDescent="0.3">
      <c r="A898" s="28">
        <v>1322</v>
      </c>
      <c r="B898" s="28" t="s">
        <v>1657</v>
      </c>
      <c r="C898" s="29">
        <v>42293</v>
      </c>
      <c r="D898" s="28">
        <v>96</v>
      </c>
      <c r="E898" s="28" t="s">
        <v>242</v>
      </c>
      <c r="F898" s="28" t="s">
        <v>1658</v>
      </c>
      <c r="G898" s="28" t="s">
        <v>1659</v>
      </c>
      <c r="H898" s="28" t="s">
        <v>1660</v>
      </c>
      <c r="I898" s="28" t="s">
        <v>76</v>
      </c>
      <c r="J898" s="30">
        <v>15</v>
      </c>
      <c r="K898" s="28">
        <v>20000000</v>
      </c>
      <c r="L898" s="28"/>
      <c r="M898" s="28">
        <v>0</v>
      </c>
      <c r="N898" s="28">
        <v>0</v>
      </c>
    </row>
    <row r="899" spans="1:14" x14ac:dyDescent="0.3">
      <c r="A899" s="28">
        <v>1323</v>
      </c>
      <c r="B899" s="28" t="s">
        <v>1661</v>
      </c>
      <c r="C899" s="29">
        <v>40038</v>
      </c>
      <c r="D899" s="28">
        <v>112</v>
      </c>
      <c r="E899" s="28" t="s">
        <v>207</v>
      </c>
      <c r="F899" s="28" t="s">
        <v>1662</v>
      </c>
      <c r="G899" s="28" t="s">
        <v>186</v>
      </c>
      <c r="H899" s="28" t="s">
        <v>1660</v>
      </c>
      <c r="I899" s="28" t="s">
        <v>76</v>
      </c>
      <c r="J899" s="30">
        <v>15</v>
      </c>
      <c r="K899" s="28">
        <v>30000000</v>
      </c>
      <c r="L899" s="28">
        <v>210800000</v>
      </c>
      <c r="M899" s="28">
        <v>4</v>
      </c>
      <c r="N899" s="28">
        <v>0</v>
      </c>
    </row>
    <row r="900" spans="1:14" x14ac:dyDescent="0.3">
      <c r="A900" s="28">
        <v>1324</v>
      </c>
      <c r="B900" s="28" t="s">
        <v>1663</v>
      </c>
      <c r="C900" s="29">
        <v>41493</v>
      </c>
      <c r="D900" s="28">
        <v>109</v>
      </c>
      <c r="E900" s="28" t="s">
        <v>207</v>
      </c>
      <c r="F900" s="28" t="s">
        <v>1662</v>
      </c>
      <c r="G900" s="28" t="s">
        <v>919</v>
      </c>
      <c r="H900" s="28" t="s">
        <v>177</v>
      </c>
      <c r="I900" s="28" t="s">
        <v>76</v>
      </c>
      <c r="J900" s="30">
        <v>15</v>
      </c>
      <c r="K900" s="28">
        <v>115000000</v>
      </c>
      <c r="L900" s="28">
        <v>286100000</v>
      </c>
      <c r="M900" s="28">
        <v>0</v>
      </c>
      <c r="N900" s="28">
        <v>0</v>
      </c>
    </row>
    <row r="901" spans="1:14" x14ac:dyDescent="0.3">
      <c r="A901" s="28">
        <v>1325</v>
      </c>
      <c r="B901" s="28" t="s">
        <v>1664</v>
      </c>
      <c r="C901" s="29">
        <v>42067</v>
      </c>
      <c r="D901" s="28">
        <v>120</v>
      </c>
      <c r="E901" s="28" t="s">
        <v>207</v>
      </c>
      <c r="F901" s="28" t="s">
        <v>1662</v>
      </c>
      <c r="G901" s="28" t="s">
        <v>370</v>
      </c>
      <c r="H901" s="28" t="s">
        <v>177</v>
      </c>
      <c r="I901" s="28" t="s">
        <v>76</v>
      </c>
      <c r="J901" s="30">
        <v>15</v>
      </c>
      <c r="K901" s="28">
        <v>49000000</v>
      </c>
      <c r="L901" s="28">
        <v>102100000</v>
      </c>
      <c r="M901" s="28">
        <v>0</v>
      </c>
      <c r="N901" s="28">
        <v>0</v>
      </c>
    </row>
    <row r="902" spans="1:14" x14ac:dyDescent="0.3">
      <c r="A902" s="28">
        <v>1326</v>
      </c>
      <c r="B902" s="28" t="s">
        <v>1665</v>
      </c>
      <c r="C902" s="29">
        <v>39690</v>
      </c>
      <c r="D902" s="28">
        <v>120</v>
      </c>
      <c r="E902" s="28" t="s">
        <v>348</v>
      </c>
      <c r="F902" s="28" t="s">
        <v>602</v>
      </c>
      <c r="G902" s="28" t="s">
        <v>1642</v>
      </c>
      <c r="H902" s="28" t="s">
        <v>213</v>
      </c>
      <c r="I902" s="28" t="s">
        <v>76</v>
      </c>
      <c r="J902" s="30">
        <v>15</v>
      </c>
      <c r="K902" s="28">
        <v>15000000</v>
      </c>
      <c r="L902" s="28">
        <v>377900000</v>
      </c>
      <c r="M902" s="28">
        <v>10</v>
      </c>
      <c r="N902" s="28">
        <v>8</v>
      </c>
    </row>
    <row r="903" spans="1:14" x14ac:dyDescent="0.3">
      <c r="A903" s="28">
        <v>1327</v>
      </c>
      <c r="B903" s="28" t="s">
        <v>1666</v>
      </c>
      <c r="C903" s="29">
        <v>40877</v>
      </c>
      <c r="D903" s="28">
        <v>124</v>
      </c>
      <c r="E903" s="28" t="s">
        <v>196</v>
      </c>
      <c r="F903" s="28" t="s">
        <v>865</v>
      </c>
      <c r="G903" s="28" t="s">
        <v>1667</v>
      </c>
      <c r="H903" s="28" t="s">
        <v>213</v>
      </c>
      <c r="I903" s="28" t="s">
        <v>76</v>
      </c>
      <c r="J903" s="30" t="s">
        <v>183</v>
      </c>
      <c r="K903" s="28">
        <v>10000000</v>
      </c>
      <c r="L903" s="28">
        <v>136800000</v>
      </c>
      <c r="M903" s="28">
        <v>0</v>
      </c>
      <c r="N903" s="28">
        <v>0</v>
      </c>
    </row>
    <row r="904" spans="1:14" x14ac:dyDescent="0.3">
      <c r="A904" s="28">
        <v>1328</v>
      </c>
      <c r="B904" s="28" t="s">
        <v>1668</v>
      </c>
      <c r="C904" s="29">
        <v>42061</v>
      </c>
      <c r="D904" s="28">
        <v>122</v>
      </c>
      <c r="E904" s="28" t="s">
        <v>196</v>
      </c>
      <c r="F904" s="28" t="s">
        <v>865</v>
      </c>
      <c r="G904" s="28" t="s">
        <v>1667</v>
      </c>
      <c r="H904" s="28" t="s">
        <v>213</v>
      </c>
      <c r="I904" s="28" t="s">
        <v>76</v>
      </c>
      <c r="J904" s="30" t="s">
        <v>178</v>
      </c>
      <c r="K904" s="28">
        <v>10000000</v>
      </c>
      <c r="L904" s="28">
        <v>86000000</v>
      </c>
      <c r="M904" s="28">
        <v>0</v>
      </c>
      <c r="N904" s="28">
        <v>0</v>
      </c>
    </row>
    <row r="905" spans="1:14" x14ac:dyDescent="0.3">
      <c r="A905" s="28">
        <v>1329</v>
      </c>
      <c r="B905" s="28" t="s">
        <v>1669</v>
      </c>
      <c r="C905" s="29">
        <v>40975</v>
      </c>
      <c r="D905" s="28">
        <v>132</v>
      </c>
      <c r="E905" s="28" t="s">
        <v>207</v>
      </c>
      <c r="F905" s="28" t="s">
        <v>800</v>
      </c>
      <c r="G905" s="28" t="s">
        <v>224</v>
      </c>
      <c r="H905" s="28" t="s">
        <v>177</v>
      </c>
      <c r="I905" s="28" t="s">
        <v>76</v>
      </c>
      <c r="J905" s="30" t="s">
        <v>183</v>
      </c>
      <c r="K905" s="28">
        <v>350000000</v>
      </c>
      <c r="L905" s="28">
        <v>284100000</v>
      </c>
      <c r="M905" s="28">
        <v>0</v>
      </c>
      <c r="N905" s="28">
        <v>0</v>
      </c>
    </row>
    <row r="906" spans="1:14" x14ac:dyDescent="0.3">
      <c r="A906" s="28">
        <v>1330</v>
      </c>
      <c r="B906" s="28" t="s">
        <v>1670</v>
      </c>
      <c r="C906" s="29">
        <v>40606</v>
      </c>
      <c r="D906" s="28">
        <v>121</v>
      </c>
      <c r="E906" s="28" t="s">
        <v>402</v>
      </c>
      <c r="F906" s="28" t="s">
        <v>1671</v>
      </c>
      <c r="G906" s="28" t="s">
        <v>1672</v>
      </c>
      <c r="H906" s="28" t="s">
        <v>213</v>
      </c>
      <c r="I906" s="28" t="s">
        <v>76</v>
      </c>
      <c r="J906" s="30">
        <v>15</v>
      </c>
      <c r="K906" s="28">
        <v>25000000</v>
      </c>
      <c r="L906" s="28"/>
      <c r="M906" s="28">
        <v>0</v>
      </c>
      <c r="N906" s="28">
        <v>0</v>
      </c>
    </row>
    <row r="907" spans="1:14" x14ac:dyDescent="0.3">
      <c r="A907" s="28">
        <v>1331</v>
      </c>
      <c r="B907" s="28" t="s">
        <v>1673</v>
      </c>
      <c r="C907" s="29">
        <v>40170</v>
      </c>
      <c r="D907" s="28">
        <v>104</v>
      </c>
      <c r="E907" s="28" t="s">
        <v>174</v>
      </c>
      <c r="F907" s="28" t="s">
        <v>1674</v>
      </c>
      <c r="G907" s="28" t="s">
        <v>332</v>
      </c>
      <c r="H907" s="28" t="s">
        <v>110</v>
      </c>
      <c r="I907" s="28" t="s">
        <v>76</v>
      </c>
      <c r="J907" s="30">
        <v>15</v>
      </c>
      <c r="K907" s="28">
        <v>40000000</v>
      </c>
      <c r="L907" s="28">
        <v>19400000</v>
      </c>
      <c r="M907" s="28">
        <v>0</v>
      </c>
      <c r="N907" s="28">
        <v>0</v>
      </c>
    </row>
    <row r="908" spans="1:14" x14ac:dyDescent="0.3">
      <c r="A908" s="28">
        <v>1332</v>
      </c>
      <c r="B908" s="28" t="s">
        <v>1675</v>
      </c>
      <c r="C908" s="29">
        <v>37022</v>
      </c>
      <c r="D908" s="28">
        <v>132</v>
      </c>
      <c r="E908" s="28" t="s">
        <v>174</v>
      </c>
      <c r="F908" s="28" t="s">
        <v>1676</v>
      </c>
      <c r="G908" s="28" t="s">
        <v>370</v>
      </c>
      <c r="H908" s="28" t="s">
        <v>177</v>
      </c>
      <c r="I908" s="28" t="s">
        <v>76</v>
      </c>
      <c r="J908" s="30" t="s">
        <v>178</v>
      </c>
      <c r="K908" s="28">
        <v>65000000</v>
      </c>
      <c r="L908" s="28">
        <v>117500000</v>
      </c>
      <c r="M908" s="28">
        <v>0</v>
      </c>
      <c r="N908" s="28">
        <v>0</v>
      </c>
    </row>
    <row r="909" spans="1:14" x14ac:dyDescent="0.3">
      <c r="A909" s="28">
        <v>1333</v>
      </c>
      <c r="B909" s="28" t="s">
        <v>1677</v>
      </c>
      <c r="C909" s="29">
        <v>34471</v>
      </c>
      <c r="D909" s="28">
        <v>92</v>
      </c>
      <c r="E909" s="28" t="s">
        <v>308</v>
      </c>
      <c r="F909" s="28" t="s">
        <v>602</v>
      </c>
      <c r="G909" s="28" t="s">
        <v>1642</v>
      </c>
      <c r="H909" s="28" t="s">
        <v>213</v>
      </c>
      <c r="I909" s="28" t="s">
        <v>76</v>
      </c>
      <c r="J909" s="30">
        <v>18</v>
      </c>
      <c r="K909" s="28">
        <v>2500000</v>
      </c>
      <c r="L909" s="28">
        <v>19800000</v>
      </c>
      <c r="M909" s="28">
        <v>0</v>
      </c>
      <c r="N909" s="28">
        <v>0</v>
      </c>
    </row>
    <row r="910" spans="1:14" x14ac:dyDescent="0.3">
      <c r="A910" s="28">
        <v>1334</v>
      </c>
      <c r="B910" s="28" t="s">
        <v>1678</v>
      </c>
      <c r="C910" s="29">
        <v>35727</v>
      </c>
      <c r="D910" s="28">
        <v>103</v>
      </c>
      <c r="E910" s="28" t="s">
        <v>196</v>
      </c>
      <c r="F910" s="28" t="s">
        <v>602</v>
      </c>
      <c r="G910" s="28" t="s">
        <v>606</v>
      </c>
      <c r="H910" s="28" t="s">
        <v>213</v>
      </c>
      <c r="I910" s="28" t="s">
        <v>76</v>
      </c>
      <c r="J910" s="30">
        <v>15</v>
      </c>
      <c r="K910" s="28">
        <v>12000000</v>
      </c>
      <c r="L910" s="28">
        <v>4366722</v>
      </c>
      <c r="M910" s="28">
        <v>0</v>
      </c>
      <c r="N910" s="28">
        <v>0</v>
      </c>
    </row>
    <row r="911" spans="1:14" x14ac:dyDescent="0.3">
      <c r="A911" s="28">
        <v>1335</v>
      </c>
      <c r="B911" s="28" t="s">
        <v>1679</v>
      </c>
      <c r="C911" s="29">
        <v>39198</v>
      </c>
      <c r="D911" s="28">
        <v>100</v>
      </c>
      <c r="E911" s="28" t="s">
        <v>226</v>
      </c>
      <c r="F911" s="28" t="s">
        <v>1680</v>
      </c>
      <c r="G911" s="28" t="s">
        <v>683</v>
      </c>
      <c r="H911" s="28" t="s">
        <v>213</v>
      </c>
      <c r="I911" s="28" t="s">
        <v>76</v>
      </c>
      <c r="J911" s="30">
        <v>18</v>
      </c>
      <c r="K911" s="28">
        <v>15000000</v>
      </c>
      <c r="L911" s="28">
        <v>64200000</v>
      </c>
      <c r="M911" s="28">
        <v>0</v>
      </c>
      <c r="N911" s="28">
        <v>0</v>
      </c>
    </row>
    <row r="912" spans="1:14" x14ac:dyDescent="0.3">
      <c r="A912" s="28">
        <v>1336</v>
      </c>
      <c r="B912" s="28" t="s">
        <v>1681</v>
      </c>
      <c r="C912" s="29">
        <v>40425</v>
      </c>
      <c r="D912" s="28">
        <v>93</v>
      </c>
      <c r="E912" s="28" t="s">
        <v>324</v>
      </c>
      <c r="F912" s="28" t="s">
        <v>602</v>
      </c>
      <c r="G912" s="28" t="s">
        <v>1642</v>
      </c>
      <c r="H912" s="28" t="s">
        <v>213</v>
      </c>
      <c r="I912" s="28" t="s">
        <v>76</v>
      </c>
      <c r="J912" s="30">
        <v>15</v>
      </c>
      <c r="K912" s="28">
        <v>18000000</v>
      </c>
      <c r="L912" s="28">
        <v>60700000</v>
      </c>
      <c r="M912" s="28">
        <v>6</v>
      </c>
      <c r="N912" s="28">
        <v>0</v>
      </c>
    </row>
    <row r="913" spans="1:14" x14ac:dyDescent="0.3">
      <c r="A913" s="28">
        <v>1337</v>
      </c>
      <c r="B913" s="28" t="s">
        <v>1682</v>
      </c>
      <c r="C913" s="29">
        <v>41352</v>
      </c>
      <c r="D913" s="28">
        <v>101</v>
      </c>
      <c r="E913" s="28" t="s">
        <v>308</v>
      </c>
      <c r="F913" s="28" t="s">
        <v>602</v>
      </c>
      <c r="G913" s="28" t="s">
        <v>1249</v>
      </c>
      <c r="H913" s="28" t="s">
        <v>213</v>
      </c>
      <c r="I913" s="28" t="s">
        <v>76</v>
      </c>
      <c r="J913" s="30">
        <v>15</v>
      </c>
      <c r="K913" s="28">
        <v>20000000</v>
      </c>
      <c r="L913" s="28">
        <v>24300000</v>
      </c>
      <c r="M913" s="28">
        <v>0</v>
      </c>
      <c r="N913" s="28">
        <v>0</v>
      </c>
    </row>
    <row r="914" spans="1:14" x14ac:dyDescent="0.3">
      <c r="A914" s="28">
        <v>1338</v>
      </c>
      <c r="B914" s="28" t="s">
        <v>1683</v>
      </c>
      <c r="C914" s="29">
        <v>42252</v>
      </c>
      <c r="D914" s="28">
        <v>122</v>
      </c>
      <c r="E914" s="28" t="s">
        <v>324</v>
      </c>
      <c r="F914" s="28" t="s">
        <v>602</v>
      </c>
      <c r="G914" s="28" t="s">
        <v>190</v>
      </c>
      <c r="H914" s="28" t="s">
        <v>177</v>
      </c>
      <c r="I914" s="28" t="s">
        <v>76</v>
      </c>
      <c r="J914" s="30">
        <v>15</v>
      </c>
      <c r="K914" s="28">
        <v>30000000</v>
      </c>
      <c r="L914" s="28">
        <v>34400000</v>
      </c>
      <c r="M914" s="28">
        <v>2</v>
      </c>
      <c r="N914" s="28">
        <v>0</v>
      </c>
    </row>
    <row r="915" spans="1:14" x14ac:dyDescent="0.3">
      <c r="A915" s="28">
        <v>1339</v>
      </c>
      <c r="B915" s="28" t="s">
        <v>1684</v>
      </c>
      <c r="C915" s="29">
        <v>41180</v>
      </c>
      <c r="D915" s="28">
        <v>127</v>
      </c>
      <c r="E915" s="28" t="s">
        <v>174</v>
      </c>
      <c r="F915" s="28" t="s">
        <v>593</v>
      </c>
      <c r="G915" s="28" t="s">
        <v>426</v>
      </c>
      <c r="H915" s="28" t="s">
        <v>177</v>
      </c>
      <c r="I915" s="28" t="s">
        <v>76</v>
      </c>
      <c r="J915" s="30" t="s">
        <v>178</v>
      </c>
      <c r="K915" s="28">
        <v>120000000</v>
      </c>
      <c r="L915" s="28">
        <v>609000000</v>
      </c>
      <c r="M915" s="28">
        <v>11</v>
      </c>
      <c r="N915" s="28">
        <v>4</v>
      </c>
    </row>
    <row r="916" spans="1:14" x14ac:dyDescent="0.3">
      <c r="A916" s="28">
        <v>1340</v>
      </c>
      <c r="B916" s="28" t="s">
        <v>1685</v>
      </c>
      <c r="C916" s="29">
        <v>42177</v>
      </c>
      <c r="D916" s="28">
        <v>126</v>
      </c>
      <c r="E916" s="28" t="s">
        <v>207</v>
      </c>
      <c r="F916" s="28" t="s">
        <v>723</v>
      </c>
      <c r="G916" s="28" t="s">
        <v>414</v>
      </c>
      <c r="H916" s="28" t="s">
        <v>177</v>
      </c>
      <c r="I916" s="28" t="s">
        <v>76</v>
      </c>
      <c r="J916" s="30" t="s">
        <v>183</v>
      </c>
      <c r="K916" s="28">
        <v>155000000</v>
      </c>
      <c r="L916" s="28">
        <v>440600000</v>
      </c>
      <c r="M916" s="28">
        <v>0</v>
      </c>
      <c r="N916" s="28">
        <v>0</v>
      </c>
    </row>
    <row r="917" spans="1:14" x14ac:dyDescent="0.3">
      <c r="A917" s="28">
        <v>1341</v>
      </c>
      <c r="B917" s="28" t="s">
        <v>1686</v>
      </c>
      <c r="C917" s="29">
        <v>42116</v>
      </c>
      <c r="D917" s="28">
        <v>95</v>
      </c>
      <c r="E917" s="28" t="s">
        <v>226</v>
      </c>
      <c r="F917" s="28" t="s">
        <v>1687</v>
      </c>
      <c r="G917" s="28" t="s">
        <v>1688</v>
      </c>
      <c r="H917" s="28" t="s">
        <v>177</v>
      </c>
      <c r="I917" s="28" t="s">
        <v>76</v>
      </c>
      <c r="J917" s="30">
        <v>15</v>
      </c>
      <c r="K917" s="28">
        <v>4500000</v>
      </c>
      <c r="L917" s="28">
        <v>1400000</v>
      </c>
      <c r="M917" s="28">
        <v>0</v>
      </c>
      <c r="N917" s="28">
        <v>0</v>
      </c>
    </row>
    <row r="918" spans="1:14" x14ac:dyDescent="0.3">
      <c r="A918" s="28">
        <v>1342</v>
      </c>
      <c r="B918" s="28" t="s">
        <v>1689</v>
      </c>
      <c r="C918" s="29">
        <v>41717</v>
      </c>
      <c r="D918" s="28">
        <v>109</v>
      </c>
      <c r="E918" s="28" t="s">
        <v>308</v>
      </c>
      <c r="F918" s="28" t="s">
        <v>1367</v>
      </c>
      <c r="G918" s="28" t="s">
        <v>1690</v>
      </c>
      <c r="H918" s="28" t="s">
        <v>177</v>
      </c>
      <c r="I918" s="28" t="s">
        <v>76</v>
      </c>
      <c r="J918" s="30">
        <v>15</v>
      </c>
      <c r="K918" s="28">
        <v>35000000</v>
      </c>
      <c r="L918" s="28">
        <v>18400000</v>
      </c>
      <c r="M918" s="28">
        <v>0</v>
      </c>
      <c r="N918" s="28">
        <v>0</v>
      </c>
    </row>
    <row r="919" spans="1:14" x14ac:dyDescent="0.3">
      <c r="A919" s="28">
        <v>1343</v>
      </c>
      <c r="B919" s="28" t="s">
        <v>1691</v>
      </c>
      <c r="C919" s="29">
        <v>41556</v>
      </c>
      <c r="D919" s="28">
        <v>115</v>
      </c>
      <c r="E919" s="28" t="s">
        <v>180</v>
      </c>
      <c r="F919" s="28" t="s">
        <v>1692</v>
      </c>
      <c r="G919" s="28" t="s">
        <v>653</v>
      </c>
      <c r="H919" s="28" t="s">
        <v>177</v>
      </c>
      <c r="I919" s="28" t="s">
        <v>76</v>
      </c>
      <c r="J919" s="30">
        <v>15</v>
      </c>
      <c r="K919" s="28">
        <v>50000000</v>
      </c>
      <c r="L919" s="28">
        <v>137300000</v>
      </c>
      <c r="M919" s="28">
        <v>0</v>
      </c>
      <c r="N919" s="28">
        <v>0</v>
      </c>
    </row>
    <row r="920" spans="1:14" x14ac:dyDescent="0.3">
      <c r="A920" s="28">
        <v>1344</v>
      </c>
      <c r="B920" s="28" t="s">
        <v>1693</v>
      </c>
      <c r="C920" s="29">
        <v>41292</v>
      </c>
      <c r="D920" s="28">
        <v>107</v>
      </c>
      <c r="E920" s="28" t="s">
        <v>180</v>
      </c>
      <c r="F920" s="28" t="s">
        <v>1694</v>
      </c>
      <c r="G920" s="28" t="s">
        <v>208</v>
      </c>
      <c r="H920" s="28" t="s">
        <v>177</v>
      </c>
      <c r="I920" s="28" t="s">
        <v>76</v>
      </c>
      <c r="J920" s="30">
        <v>15</v>
      </c>
      <c r="K920" s="28">
        <v>45000000</v>
      </c>
      <c r="L920" s="28">
        <v>48300000</v>
      </c>
      <c r="M920" s="28">
        <v>0</v>
      </c>
      <c r="N920" s="28">
        <v>0</v>
      </c>
    </row>
    <row r="921" spans="1:14" x14ac:dyDescent="0.3">
      <c r="A921" s="28">
        <v>1345</v>
      </c>
      <c r="B921" s="28" t="s">
        <v>1695</v>
      </c>
      <c r="C921" s="29">
        <v>39954</v>
      </c>
      <c r="D921" s="28">
        <v>115</v>
      </c>
      <c r="E921" s="28" t="s">
        <v>207</v>
      </c>
      <c r="F921" s="28" t="s">
        <v>1696</v>
      </c>
      <c r="G921" s="28" t="s">
        <v>370</v>
      </c>
      <c r="H921" s="28" t="s">
        <v>177</v>
      </c>
      <c r="I921" s="28" t="s">
        <v>76</v>
      </c>
      <c r="J921" s="30" t="s">
        <v>183</v>
      </c>
      <c r="K921" s="28">
        <v>200000000</v>
      </c>
      <c r="L921" s="28">
        <v>371400000</v>
      </c>
      <c r="M921" s="28">
        <v>0</v>
      </c>
      <c r="N921" s="28">
        <v>0</v>
      </c>
    </row>
    <row r="922" spans="1:14" x14ac:dyDescent="0.3">
      <c r="A922" s="28">
        <v>1346</v>
      </c>
      <c r="B922" s="28" t="s">
        <v>1697</v>
      </c>
      <c r="C922" s="29">
        <v>37291</v>
      </c>
      <c r="D922" s="28">
        <v>108</v>
      </c>
      <c r="E922" s="28" t="s">
        <v>180</v>
      </c>
      <c r="F922" s="28" t="s">
        <v>482</v>
      </c>
      <c r="G922" s="28" t="s">
        <v>288</v>
      </c>
      <c r="H922" s="28" t="s">
        <v>177</v>
      </c>
      <c r="I922" s="28" t="s">
        <v>76</v>
      </c>
      <c r="J922" s="30">
        <v>15</v>
      </c>
      <c r="K922" s="28">
        <v>85000000</v>
      </c>
      <c r="L922" s="28">
        <v>78300000</v>
      </c>
      <c r="M922" s="28">
        <v>0</v>
      </c>
      <c r="N922" s="28">
        <v>0</v>
      </c>
    </row>
    <row r="923" spans="1:14" x14ac:dyDescent="0.3">
      <c r="A923" s="28">
        <v>1347</v>
      </c>
      <c r="B923" s="28" t="s">
        <v>1698</v>
      </c>
      <c r="C923" s="29">
        <v>36827</v>
      </c>
      <c r="D923" s="28">
        <v>124</v>
      </c>
      <c r="E923" s="28" t="s">
        <v>207</v>
      </c>
      <c r="F923" s="28" t="s">
        <v>306</v>
      </c>
      <c r="G923" s="28" t="s">
        <v>370</v>
      </c>
      <c r="H923" s="28" t="s">
        <v>177</v>
      </c>
      <c r="I923" s="28" t="s">
        <v>76</v>
      </c>
      <c r="J923" s="30">
        <v>15</v>
      </c>
      <c r="K923" s="28">
        <v>82000000</v>
      </c>
      <c r="L923" s="28">
        <v>96100000</v>
      </c>
      <c r="M923" s="28">
        <v>0</v>
      </c>
      <c r="N923" s="28">
        <v>0</v>
      </c>
    </row>
    <row r="924" spans="1:14" x14ac:dyDescent="0.3">
      <c r="A924" s="28">
        <v>1348</v>
      </c>
      <c r="B924" s="28" t="s">
        <v>1699</v>
      </c>
      <c r="C924" s="29">
        <v>36480</v>
      </c>
      <c r="D924" s="28">
        <v>123</v>
      </c>
      <c r="E924" s="28" t="s">
        <v>226</v>
      </c>
      <c r="F924" s="28" t="s">
        <v>1700</v>
      </c>
      <c r="G924" s="28" t="s">
        <v>1701</v>
      </c>
      <c r="H924" s="28" t="s">
        <v>177</v>
      </c>
      <c r="I924" s="28" t="s">
        <v>76</v>
      </c>
      <c r="J924" s="30">
        <v>18</v>
      </c>
      <c r="K924" s="28">
        <v>100000000</v>
      </c>
      <c r="L924" s="28">
        <v>212000000</v>
      </c>
      <c r="M924" s="28">
        <v>0</v>
      </c>
      <c r="N924" s="28">
        <v>0</v>
      </c>
    </row>
    <row r="925" spans="1:14" x14ac:dyDescent="0.3">
      <c r="A925" s="28">
        <v>1349</v>
      </c>
      <c r="B925" s="28" t="s">
        <v>1702</v>
      </c>
      <c r="C925" s="29">
        <v>35601</v>
      </c>
      <c r="D925" s="28">
        <v>125</v>
      </c>
      <c r="E925" s="28" t="s">
        <v>180</v>
      </c>
      <c r="F925" s="28" t="s">
        <v>892</v>
      </c>
      <c r="G925" s="28" t="s">
        <v>640</v>
      </c>
      <c r="H925" s="28" t="s">
        <v>177</v>
      </c>
      <c r="I925" s="28" t="s">
        <v>76</v>
      </c>
      <c r="J925" s="30" t="s">
        <v>178</v>
      </c>
      <c r="K925" s="28">
        <v>140000000</v>
      </c>
      <c r="L925" s="28">
        <v>238200000</v>
      </c>
      <c r="M925" s="28">
        <v>0</v>
      </c>
      <c r="N925" s="28">
        <v>0</v>
      </c>
    </row>
    <row r="926" spans="1:14" x14ac:dyDescent="0.3">
      <c r="A926" s="28">
        <v>1350</v>
      </c>
      <c r="B926" s="28" t="s">
        <v>1703</v>
      </c>
      <c r="C926" s="29">
        <v>35385</v>
      </c>
      <c r="D926" s="28">
        <v>89</v>
      </c>
      <c r="E926" s="28" t="s">
        <v>879</v>
      </c>
      <c r="F926" s="28" t="s">
        <v>904</v>
      </c>
      <c r="G926" s="28" t="s">
        <v>194</v>
      </c>
      <c r="H926" s="28" t="s">
        <v>177</v>
      </c>
      <c r="I926" s="28" t="s">
        <v>76</v>
      </c>
      <c r="J926" s="30" t="s">
        <v>178</v>
      </c>
      <c r="K926" s="28">
        <v>75000000</v>
      </c>
      <c r="L926" s="28">
        <v>129800000</v>
      </c>
      <c r="M926" s="28">
        <v>0</v>
      </c>
      <c r="N926" s="28">
        <v>0</v>
      </c>
    </row>
    <row r="927" spans="1:14" x14ac:dyDescent="0.3">
      <c r="A927" s="28">
        <v>1351</v>
      </c>
      <c r="B927" s="28" t="s">
        <v>1704</v>
      </c>
      <c r="C927" s="29">
        <v>34661</v>
      </c>
      <c r="D927" s="28">
        <v>109</v>
      </c>
      <c r="E927" s="28" t="s">
        <v>196</v>
      </c>
      <c r="F927" s="28" t="s">
        <v>527</v>
      </c>
      <c r="G927" s="28" t="s">
        <v>261</v>
      </c>
      <c r="H927" s="28" t="s">
        <v>177</v>
      </c>
      <c r="I927" s="28" t="s">
        <v>76</v>
      </c>
      <c r="J927" s="30" t="s">
        <v>178</v>
      </c>
      <c r="K927" s="28">
        <v>60000000</v>
      </c>
      <c r="L927" s="28">
        <v>108400000</v>
      </c>
      <c r="M927" s="28">
        <v>1</v>
      </c>
      <c r="N927" s="28">
        <v>0</v>
      </c>
    </row>
    <row r="928" spans="1:14" x14ac:dyDescent="0.3">
      <c r="A928" s="28">
        <v>1352</v>
      </c>
      <c r="B928" s="28" t="s">
        <v>428</v>
      </c>
      <c r="C928" s="29">
        <v>41124</v>
      </c>
      <c r="D928" s="28">
        <v>118</v>
      </c>
      <c r="E928" s="28" t="s">
        <v>207</v>
      </c>
      <c r="F928" s="28" t="s">
        <v>312</v>
      </c>
      <c r="G928" s="28" t="s">
        <v>790</v>
      </c>
      <c r="H928" s="28" t="s">
        <v>177</v>
      </c>
      <c r="I928" s="28" t="s">
        <v>76</v>
      </c>
      <c r="J928" s="30" t="s">
        <v>183</v>
      </c>
      <c r="K928" s="28">
        <v>125000000</v>
      </c>
      <c r="L928" s="28">
        <v>198500000</v>
      </c>
      <c r="M928" s="28">
        <v>0</v>
      </c>
      <c r="N928" s="28">
        <v>0</v>
      </c>
    </row>
    <row r="929" spans="1:14" x14ac:dyDescent="0.3">
      <c r="A929" s="28">
        <v>1353</v>
      </c>
      <c r="B929" s="28" t="s">
        <v>1181</v>
      </c>
      <c r="C929" s="29">
        <v>40534</v>
      </c>
      <c r="D929" s="28">
        <v>110</v>
      </c>
      <c r="E929" s="28" t="s">
        <v>517</v>
      </c>
      <c r="F929" s="28" t="s">
        <v>447</v>
      </c>
      <c r="G929" s="28" t="s">
        <v>414</v>
      </c>
      <c r="H929" s="28" t="s">
        <v>177</v>
      </c>
      <c r="I929" s="28" t="s">
        <v>76</v>
      </c>
      <c r="J929" s="30">
        <v>15</v>
      </c>
      <c r="K929" s="28">
        <v>38000000</v>
      </c>
      <c r="L929" s="28">
        <v>252300000</v>
      </c>
      <c r="M929" s="28">
        <v>10</v>
      </c>
      <c r="N929" s="28">
        <v>0</v>
      </c>
    </row>
    <row r="930" spans="1:14" x14ac:dyDescent="0.3">
      <c r="A930" s="28">
        <v>1354</v>
      </c>
      <c r="B930" s="28" t="s">
        <v>1705</v>
      </c>
      <c r="C930" s="29">
        <v>32308</v>
      </c>
      <c r="D930" s="28">
        <v>103</v>
      </c>
      <c r="E930" s="28" t="s">
        <v>180</v>
      </c>
      <c r="F930" s="28" t="s">
        <v>1045</v>
      </c>
      <c r="G930" s="28" t="s">
        <v>337</v>
      </c>
      <c r="H930" s="28" t="s">
        <v>177</v>
      </c>
      <c r="I930" s="28" t="s">
        <v>76</v>
      </c>
      <c r="J930" s="30">
        <v>18</v>
      </c>
      <c r="K930" s="28">
        <v>29000000</v>
      </c>
      <c r="L930" s="28">
        <v>35000000</v>
      </c>
      <c r="M930" s="28">
        <v>0</v>
      </c>
      <c r="N930" s="28">
        <v>0</v>
      </c>
    </row>
    <row r="931" spans="1:14" x14ac:dyDescent="0.3">
      <c r="A931" s="28">
        <v>1355</v>
      </c>
      <c r="B931" s="28" t="s">
        <v>1706</v>
      </c>
      <c r="C931" s="29">
        <v>31940</v>
      </c>
      <c r="D931" s="28">
        <v>107</v>
      </c>
      <c r="E931" s="28" t="s">
        <v>207</v>
      </c>
      <c r="F931" s="28" t="s">
        <v>365</v>
      </c>
      <c r="G931" s="28" t="s">
        <v>247</v>
      </c>
      <c r="H931" s="28" t="s">
        <v>177</v>
      </c>
      <c r="I931" s="28" t="s">
        <v>76</v>
      </c>
      <c r="J931" s="30">
        <v>18</v>
      </c>
      <c r="K931" s="28">
        <v>18000000</v>
      </c>
      <c r="L931" s="28">
        <v>98300000</v>
      </c>
      <c r="M931" s="28">
        <v>1</v>
      </c>
      <c r="N931" s="28">
        <v>0</v>
      </c>
    </row>
    <row r="932" spans="1:14" x14ac:dyDescent="0.3">
      <c r="A932" s="28">
        <v>1356</v>
      </c>
      <c r="B932" s="28" t="s">
        <v>1707</v>
      </c>
      <c r="C932" s="29">
        <v>31569</v>
      </c>
      <c r="D932" s="28">
        <v>107</v>
      </c>
      <c r="E932" s="28" t="s">
        <v>180</v>
      </c>
      <c r="F932" s="28" t="s">
        <v>1708</v>
      </c>
      <c r="G932" s="28" t="s">
        <v>556</v>
      </c>
      <c r="H932" s="28" t="s">
        <v>177</v>
      </c>
      <c r="I932" s="28" t="s">
        <v>76</v>
      </c>
      <c r="J932" s="30">
        <v>18</v>
      </c>
      <c r="K932" s="28">
        <v>11000000</v>
      </c>
      <c r="L932" s="28">
        <v>18100000</v>
      </c>
      <c r="M932" s="28">
        <v>0</v>
      </c>
      <c r="N932" s="28">
        <v>0</v>
      </c>
    </row>
    <row r="933" spans="1:14" x14ac:dyDescent="0.3">
      <c r="A933" s="28">
        <v>1357</v>
      </c>
      <c r="B933" s="28" t="s">
        <v>1709</v>
      </c>
      <c r="C933" s="29">
        <v>31324</v>
      </c>
      <c r="D933" s="28">
        <v>90</v>
      </c>
      <c r="E933" s="28" t="s">
        <v>180</v>
      </c>
      <c r="F933" s="28" t="s">
        <v>1710</v>
      </c>
      <c r="G933" s="28" t="s">
        <v>247</v>
      </c>
      <c r="H933" s="28" t="s">
        <v>177</v>
      </c>
      <c r="I933" s="28" t="s">
        <v>76</v>
      </c>
      <c r="J933" s="30">
        <v>18</v>
      </c>
      <c r="K933" s="28">
        <v>10000000</v>
      </c>
      <c r="L933" s="28">
        <v>57500000</v>
      </c>
      <c r="M933" s="28">
        <v>0</v>
      </c>
      <c r="N933" s="28">
        <v>0</v>
      </c>
    </row>
    <row r="934" spans="1:14" x14ac:dyDescent="0.3">
      <c r="A934" s="28">
        <v>1358</v>
      </c>
      <c r="B934" s="28" t="s">
        <v>1711</v>
      </c>
      <c r="C934" s="29">
        <v>38862</v>
      </c>
      <c r="D934" s="28">
        <v>104</v>
      </c>
      <c r="E934" s="28" t="s">
        <v>180</v>
      </c>
      <c r="F934" s="28" t="s">
        <v>358</v>
      </c>
      <c r="G934" s="28" t="s">
        <v>182</v>
      </c>
      <c r="H934" s="28" t="s">
        <v>177</v>
      </c>
      <c r="I934" s="28" t="s">
        <v>76</v>
      </c>
      <c r="J934" s="30" t="s">
        <v>183</v>
      </c>
      <c r="K934" s="28">
        <v>210000000</v>
      </c>
      <c r="L934" s="28">
        <v>459400000</v>
      </c>
      <c r="M934" s="28">
        <v>0</v>
      </c>
      <c r="N934" s="28">
        <v>0</v>
      </c>
    </row>
    <row r="935" spans="1:14" x14ac:dyDescent="0.3">
      <c r="A935" s="28">
        <v>1359</v>
      </c>
      <c r="B935" s="28" t="s">
        <v>1712</v>
      </c>
      <c r="C935" s="29">
        <v>31231</v>
      </c>
      <c r="D935" s="28">
        <v>89</v>
      </c>
      <c r="E935" s="28" t="s">
        <v>210</v>
      </c>
      <c r="F935" s="28" t="s">
        <v>1173</v>
      </c>
      <c r="G935" s="28" t="s">
        <v>556</v>
      </c>
      <c r="H935" s="28" t="s">
        <v>1713</v>
      </c>
      <c r="I935" s="28" t="s">
        <v>76</v>
      </c>
      <c r="J935" s="30">
        <v>15</v>
      </c>
      <c r="K935" s="28">
        <v>17900000</v>
      </c>
      <c r="L935" s="28">
        <v>6900000</v>
      </c>
      <c r="M935" s="28">
        <v>0</v>
      </c>
      <c r="N935" s="28">
        <v>0</v>
      </c>
    </row>
    <row r="936" spans="1:14" x14ac:dyDescent="0.3">
      <c r="A936" s="28">
        <v>1360</v>
      </c>
      <c r="B936" s="28" t="s">
        <v>1714</v>
      </c>
      <c r="C936" s="29">
        <v>30862</v>
      </c>
      <c r="D936" s="28">
        <v>101</v>
      </c>
      <c r="E936" s="28" t="s">
        <v>210</v>
      </c>
      <c r="F936" s="28" t="s">
        <v>1173</v>
      </c>
      <c r="G936" s="28" t="s">
        <v>556</v>
      </c>
      <c r="H936" s="28" t="s">
        <v>177</v>
      </c>
      <c r="I936" s="28" t="s">
        <v>76</v>
      </c>
      <c r="J936" s="30">
        <v>15</v>
      </c>
      <c r="K936" s="28">
        <v>18000000</v>
      </c>
      <c r="L936" s="28">
        <v>100000000</v>
      </c>
      <c r="M936" s="28">
        <v>0</v>
      </c>
      <c r="N936" s="28">
        <v>0</v>
      </c>
    </row>
    <row r="937" spans="1:14" x14ac:dyDescent="0.3">
      <c r="A937" s="28">
        <v>1361</v>
      </c>
      <c r="B937" s="28" t="s">
        <v>1715</v>
      </c>
      <c r="C937" s="29">
        <v>30026</v>
      </c>
      <c r="D937" s="28">
        <v>129</v>
      </c>
      <c r="E937" s="28" t="s">
        <v>210</v>
      </c>
      <c r="F937" s="28" t="s">
        <v>1716</v>
      </c>
      <c r="G937" s="28" t="s">
        <v>556</v>
      </c>
      <c r="H937" s="28" t="s">
        <v>177</v>
      </c>
      <c r="I937" s="28" t="s">
        <v>76</v>
      </c>
      <c r="J937" s="30">
        <v>15</v>
      </c>
      <c r="K937" s="28">
        <v>16000000</v>
      </c>
      <c r="L937" s="28">
        <v>130000000</v>
      </c>
      <c r="M937" s="28">
        <v>0</v>
      </c>
      <c r="N937" s="28">
        <v>0</v>
      </c>
    </row>
    <row r="938" spans="1:14" x14ac:dyDescent="0.3">
      <c r="A938" s="28">
        <v>1362</v>
      </c>
      <c r="B938" s="28" t="s">
        <v>1715</v>
      </c>
      <c r="C938" s="29">
        <v>40766</v>
      </c>
      <c r="D938" s="28">
        <v>113</v>
      </c>
      <c r="E938" s="28" t="s">
        <v>210</v>
      </c>
      <c r="F938" s="28" t="s">
        <v>1717</v>
      </c>
      <c r="G938" s="28" t="s">
        <v>435</v>
      </c>
      <c r="H938" s="28" t="s">
        <v>177</v>
      </c>
      <c r="I938" s="28" t="s">
        <v>76</v>
      </c>
      <c r="J938" s="30">
        <v>15</v>
      </c>
      <c r="K938" s="28">
        <v>90000000</v>
      </c>
      <c r="L938" s="28">
        <v>48800000</v>
      </c>
      <c r="M938" s="28">
        <v>0</v>
      </c>
      <c r="N938" s="28">
        <v>0</v>
      </c>
    </row>
    <row r="939" spans="1:14" x14ac:dyDescent="0.3">
      <c r="A939" s="28">
        <v>1363</v>
      </c>
      <c r="B939" s="28" t="s">
        <v>1718</v>
      </c>
      <c r="C939" s="29">
        <v>28143</v>
      </c>
      <c r="D939" s="28">
        <v>85</v>
      </c>
      <c r="E939" s="28" t="s">
        <v>676</v>
      </c>
      <c r="F939" s="28" t="s">
        <v>1719</v>
      </c>
      <c r="G939" s="28" t="s">
        <v>1720</v>
      </c>
      <c r="H939" s="28" t="s">
        <v>177</v>
      </c>
      <c r="I939" s="28" t="s">
        <v>76</v>
      </c>
      <c r="J939" s="30">
        <v>12</v>
      </c>
      <c r="K939" s="28">
        <v>1000000</v>
      </c>
      <c r="L939" s="28"/>
      <c r="M939" s="28">
        <v>0</v>
      </c>
      <c r="N939" s="28">
        <v>0</v>
      </c>
    </row>
    <row r="940" spans="1:14" x14ac:dyDescent="0.3">
      <c r="A940" s="28">
        <v>1364</v>
      </c>
      <c r="B940" s="28" t="s">
        <v>1721</v>
      </c>
      <c r="C940" s="29">
        <v>25553</v>
      </c>
      <c r="D940" s="28">
        <v>91</v>
      </c>
      <c r="E940" s="28" t="s">
        <v>196</v>
      </c>
      <c r="F940" s="28" t="s">
        <v>1722</v>
      </c>
      <c r="G940" s="28" t="s">
        <v>1723</v>
      </c>
      <c r="H940" s="28" t="s">
        <v>177</v>
      </c>
      <c r="I940" s="28" t="s">
        <v>76</v>
      </c>
      <c r="J940" s="30" t="s">
        <v>178</v>
      </c>
      <c r="K940" s="28"/>
      <c r="L940" s="28"/>
      <c r="M940" s="28">
        <v>0</v>
      </c>
      <c r="N940" s="28">
        <v>0</v>
      </c>
    </row>
    <row r="941" spans="1:14" x14ac:dyDescent="0.3">
      <c r="A941" s="28">
        <v>1365</v>
      </c>
      <c r="B941" s="28" t="s">
        <v>1724</v>
      </c>
      <c r="C941" s="29">
        <v>41682</v>
      </c>
      <c r="D941" s="28">
        <v>117</v>
      </c>
      <c r="E941" s="28" t="s">
        <v>242</v>
      </c>
      <c r="F941" s="28" t="s">
        <v>1696</v>
      </c>
      <c r="G941" s="28" t="s">
        <v>1483</v>
      </c>
      <c r="H941" s="28" t="s">
        <v>110</v>
      </c>
      <c r="I941" s="28" t="s">
        <v>76</v>
      </c>
      <c r="J941" s="30" t="s">
        <v>183</v>
      </c>
      <c r="K941" s="28">
        <v>28000000</v>
      </c>
      <c r="L941" s="28">
        <v>52600000</v>
      </c>
      <c r="M941" s="28">
        <v>0</v>
      </c>
      <c r="N941" s="28">
        <v>0</v>
      </c>
    </row>
    <row r="942" spans="1:14" x14ac:dyDescent="0.3">
      <c r="A942" s="28">
        <v>1366</v>
      </c>
      <c r="B942" s="28" t="s">
        <v>1725</v>
      </c>
      <c r="C942" s="29">
        <v>40956</v>
      </c>
      <c r="D942" s="28">
        <v>97</v>
      </c>
      <c r="E942" s="28" t="s">
        <v>180</v>
      </c>
      <c r="F942" s="28" t="s">
        <v>1696</v>
      </c>
      <c r="G942" s="28" t="s">
        <v>572</v>
      </c>
      <c r="H942" s="28" t="s">
        <v>177</v>
      </c>
      <c r="I942" s="28" t="s">
        <v>76</v>
      </c>
      <c r="J942" s="30" t="s">
        <v>183</v>
      </c>
      <c r="K942" s="28">
        <v>65000000</v>
      </c>
      <c r="L942" s="28">
        <v>156500000</v>
      </c>
      <c r="M942" s="28">
        <v>0</v>
      </c>
      <c r="N942" s="28">
        <v>0</v>
      </c>
    </row>
    <row r="943" spans="1:14" x14ac:dyDescent="0.3">
      <c r="A943" s="28">
        <v>1367</v>
      </c>
      <c r="B943" s="28" t="s">
        <v>1726</v>
      </c>
      <c r="C943" s="29">
        <v>39073</v>
      </c>
      <c r="D943" s="28">
        <v>131</v>
      </c>
      <c r="E943" s="28" t="s">
        <v>348</v>
      </c>
      <c r="F943" s="28" t="s">
        <v>1696</v>
      </c>
      <c r="G943" s="28" t="s">
        <v>190</v>
      </c>
      <c r="H943" s="28" t="s">
        <v>177</v>
      </c>
      <c r="I943" s="28" t="s">
        <v>76</v>
      </c>
      <c r="J943" s="30" t="s">
        <v>178</v>
      </c>
      <c r="K943" s="28">
        <v>65000000</v>
      </c>
      <c r="L943" s="28">
        <v>43500000</v>
      </c>
      <c r="M943" s="28">
        <v>0</v>
      </c>
      <c r="N943" s="28">
        <v>0</v>
      </c>
    </row>
    <row r="944" spans="1:14" x14ac:dyDescent="0.3">
      <c r="A944" s="28">
        <v>1368</v>
      </c>
      <c r="B944" s="28" t="s">
        <v>1727</v>
      </c>
      <c r="C944" s="29">
        <v>40688</v>
      </c>
      <c r="D944" s="28">
        <v>132</v>
      </c>
      <c r="E944" s="28" t="s">
        <v>180</v>
      </c>
      <c r="F944" s="28" t="s">
        <v>1728</v>
      </c>
      <c r="G944" s="28" t="s">
        <v>182</v>
      </c>
      <c r="H944" s="28" t="s">
        <v>177</v>
      </c>
      <c r="I944" s="28" t="s">
        <v>76</v>
      </c>
      <c r="J944" s="30" t="s">
        <v>183</v>
      </c>
      <c r="K944" s="28">
        <v>160000000</v>
      </c>
      <c r="L944" s="28">
        <v>353600000</v>
      </c>
      <c r="M944" s="28">
        <v>0</v>
      </c>
      <c r="N944" s="28">
        <v>0</v>
      </c>
    </row>
    <row r="945" spans="1:14" x14ac:dyDescent="0.3">
      <c r="A945" s="28">
        <v>1369</v>
      </c>
      <c r="B945" s="28" t="s">
        <v>1729</v>
      </c>
      <c r="C945" s="29">
        <v>36833</v>
      </c>
      <c r="D945" s="28">
        <v>98</v>
      </c>
      <c r="E945" s="28" t="s">
        <v>180</v>
      </c>
      <c r="F945" s="28" t="s">
        <v>1696</v>
      </c>
      <c r="G945" s="28" t="s">
        <v>370</v>
      </c>
      <c r="H945" s="28" t="s">
        <v>177</v>
      </c>
      <c r="I945" s="28" t="s">
        <v>76</v>
      </c>
      <c r="J945" s="30">
        <v>15</v>
      </c>
      <c r="K945" s="28">
        <v>90000000</v>
      </c>
      <c r="L945" s="28">
        <v>264100000</v>
      </c>
      <c r="M945" s="28">
        <v>0</v>
      </c>
      <c r="N945" s="28">
        <v>0</v>
      </c>
    </row>
    <row r="946" spans="1:14" x14ac:dyDescent="0.3">
      <c r="A946" s="28">
        <v>1370</v>
      </c>
      <c r="B946" s="28" t="s">
        <v>1730</v>
      </c>
      <c r="C946" s="29">
        <v>37799</v>
      </c>
      <c r="D946" s="28">
        <v>106</v>
      </c>
      <c r="E946" s="28" t="s">
        <v>180</v>
      </c>
      <c r="F946" s="28" t="s">
        <v>1696</v>
      </c>
      <c r="G946" s="28" t="s">
        <v>370</v>
      </c>
      <c r="H946" s="28" t="s">
        <v>177</v>
      </c>
      <c r="I946" s="28" t="s">
        <v>76</v>
      </c>
      <c r="J946" s="30" t="s">
        <v>183</v>
      </c>
      <c r="K946" s="28">
        <v>120000000</v>
      </c>
      <c r="L946" s="28">
        <v>259100000</v>
      </c>
      <c r="M946" s="28">
        <v>0</v>
      </c>
      <c r="N946" s="28">
        <v>0</v>
      </c>
    </row>
    <row r="947" spans="1:14" x14ac:dyDescent="0.3">
      <c r="A947" s="28">
        <v>1371</v>
      </c>
      <c r="B947" s="28" t="s">
        <v>1731</v>
      </c>
      <c r="C947" s="29">
        <v>41986</v>
      </c>
      <c r="D947" s="28">
        <v>129</v>
      </c>
      <c r="E947" s="28" t="s">
        <v>180</v>
      </c>
      <c r="F947" s="28" t="s">
        <v>1728</v>
      </c>
      <c r="G947" s="28" t="s">
        <v>216</v>
      </c>
      <c r="H947" s="28" t="s">
        <v>213</v>
      </c>
      <c r="I947" s="28" t="s">
        <v>76</v>
      </c>
      <c r="J947" s="30">
        <v>15</v>
      </c>
      <c r="K947" s="28">
        <v>94000000</v>
      </c>
      <c r="L947" s="28">
        <v>414400000</v>
      </c>
      <c r="M947" s="28">
        <v>0</v>
      </c>
      <c r="N947" s="28">
        <v>0</v>
      </c>
    </row>
    <row r="948" spans="1:14" x14ac:dyDescent="0.3">
      <c r="A948" s="28">
        <v>1372</v>
      </c>
      <c r="B948" s="28" t="s">
        <v>1732</v>
      </c>
      <c r="C948" s="29">
        <v>40263</v>
      </c>
      <c r="D948" s="28">
        <v>117</v>
      </c>
      <c r="E948" s="28" t="s">
        <v>180</v>
      </c>
      <c r="F948" s="28" t="s">
        <v>1728</v>
      </c>
      <c r="G948" s="28" t="s">
        <v>1733</v>
      </c>
      <c r="H948" s="28" t="s">
        <v>213</v>
      </c>
      <c r="I948" s="28" t="s">
        <v>76</v>
      </c>
      <c r="J948" s="30">
        <v>15</v>
      </c>
      <c r="K948" s="28">
        <v>30000000</v>
      </c>
      <c r="L948" s="28">
        <v>96200000</v>
      </c>
      <c r="M948" s="28">
        <v>0</v>
      </c>
      <c r="N948" s="28">
        <v>0</v>
      </c>
    </row>
    <row r="949" spans="1:14" x14ac:dyDescent="0.3">
      <c r="A949" s="28">
        <v>1373</v>
      </c>
      <c r="B949" s="28" t="s">
        <v>1734</v>
      </c>
      <c r="C949" s="29">
        <v>39304</v>
      </c>
      <c r="D949" s="28">
        <v>127</v>
      </c>
      <c r="E949" s="28" t="s">
        <v>210</v>
      </c>
      <c r="F949" s="28" t="s">
        <v>1728</v>
      </c>
      <c r="G949" s="28" t="s">
        <v>1735</v>
      </c>
      <c r="H949" s="28" t="s">
        <v>213</v>
      </c>
      <c r="I949" s="28" t="s">
        <v>76</v>
      </c>
      <c r="J949" s="30" t="s">
        <v>178</v>
      </c>
      <c r="K949" s="28">
        <v>88500000</v>
      </c>
      <c r="L949" s="28">
        <v>135600000</v>
      </c>
      <c r="M949" s="28">
        <v>0</v>
      </c>
      <c r="N949" s="28">
        <v>0</v>
      </c>
    </row>
    <row r="950" spans="1:14" x14ac:dyDescent="0.3">
      <c r="A950" s="28">
        <v>1374</v>
      </c>
      <c r="B950" s="28" t="s">
        <v>1736</v>
      </c>
      <c r="C950" s="29">
        <v>38261</v>
      </c>
      <c r="D950" s="28">
        <v>105</v>
      </c>
      <c r="E950" s="28" t="s">
        <v>308</v>
      </c>
      <c r="F950" s="28" t="s">
        <v>1728</v>
      </c>
      <c r="G950" s="28" t="s">
        <v>1735</v>
      </c>
      <c r="H950" s="28" t="s">
        <v>213</v>
      </c>
      <c r="I950" s="28" t="s">
        <v>76</v>
      </c>
      <c r="J950" s="30">
        <v>15</v>
      </c>
      <c r="K950" s="28">
        <v>6500000</v>
      </c>
      <c r="L950" s="28">
        <v>11900000</v>
      </c>
      <c r="M950" s="28">
        <v>0</v>
      </c>
      <c r="N950" s="28">
        <v>0</v>
      </c>
    </row>
    <row r="951" spans="1:14" x14ac:dyDescent="0.3">
      <c r="A951" s="28">
        <v>1375</v>
      </c>
      <c r="B951" s="28" t="s">
        <v>1737</v>
      </c>
      <c r="C951" s="29">
        <v>37883</v>
      </c>
      <c r="D951" s="28">
        <v>121</v>
      </c>
      <c r="E951" s="28" t="s">
        <v>180</v>
      </c>
      <c r="F951" s="28" t="s">
        <v>312</v>
      </c>
      <c r="G951" s="28" t="s">
        <v>522</v>
      </c>
      <c r="H951" s="28" t="s">
        <v>213</v>
      </c>
      <c r="I951" s="28" t="s">
        <v>76</v>
      </c>
      <c r="J951" s="30">
        <v>15</v>
      </c>
      <c r="K951" s="28">
        <v>22000000</v>
      </c>
      <c r="L951" s="28">
        <v>95700000</v>
      </c>
      <c r="M951" s="28">
        <v>0</v>
      </c>
      <c r="N951" s="28">
        <v>0</v>
      </c>
    </row>
    <row r="952" spans="1:14" x14ac:dyDescent="0.3">
      <c r="A952" s="28">
        <v>1376</v>
      </c>
      <c r="B952" s="28" t="s">
        <v>1738</v>
      </c>
      <c r="C952" s="29">
        <v>38737</v>
      </c>
      <c r="D952" s="28">
        <v>106</v>
      </c>
      <c r="E952" s="28" t="s">
        <v>180</v>
      </c>
      <c r="F952" s="28" t="s">
        <v>312</v>
      </c>
      <c r="G952" s="28" t="s">
        <v>522</v>
      </c>
      <c r="H952" s="28" t="s">
        <v>213</v>
      </c>
      <c r="I952" s="28" t="s">
        <v>76</v>
      </c>
      <c r="J952" s="30">
        <v>18</v>
      </c>
      <c r="K952" s="28">
        <v>45000000</v>
      </c>
      <c r="L952" s="28">
        <v>111300000</v>
      </c>
      <c r="M952" s="28">
        <v>0</v>
      </c>
      <c r="N952" s="28">
        <v>0</v>
      </c>
    </row>
    <row r="953" spans="1:14" x14ac:dyDescent="0.3">
      <c r="A953" s="28">
        <v>1377</v>
      </c>
      <c r="B953" s="28" t="s">
        <v>1739</v>
      </c>
      <c r="C953" s="29">
        <v>24064</v>
      </c>
      <c r="D953" s="28">
        <v>132</v>
      </c>
      <c r="E953" s="28" t="s">
        <v>517</v>
      </c>
      <c r="F953" s="28" t="s">
        <v>1202</v>
      </c>
      <c r="G953" s="28" t="s">
        <v>1203</v>
      </c>
      <c r="H953" s="28" t="s">
        <v>1204</v>
      </c>
      <c r="I953" s="28" t="s">
        <v>1205</v>
      </c>
      <c r="J953" s="30">
        <v>15</v>
      </c>
      <c r="K953" s="28">
        <v>600000</v>
      </c>
      <c r="L953" s="28">
        <v>15000000</v>
      </c>
      <c r="M953" s="28">
        <v>0</v>
      </c>
      <c r="N953" s="28">
        <v>0</v>
      </c>
    </row>
    <row r="954" spans="1:14" x14ac:dyDescent="0.3">
      <c r="A954" s="28">
        <v>1378</v>
      </c>
      <c r="B954" s="28" t="s">
        <v>1740</v>
      </c>
      <c r="C954" s="29">
        <v>25193</v>
      </c>
      <c r="D954" s="28">
        <v>165</v>
      </c>
      <c r="E954" s="28" t="s">
        <v>517</v>
      </c>
      <c r="F954" s="28" t="s">
        <v>1202</v>
      </c>
      <c r="G954" s="28" t="s">
        <v>414</v>
      </c>
      <c r="H954" s="28" t="s">
        <v>1204</v>
      </c>
      <c r="I954" s="28" t="s">
        <v>1205</v>
      </c>
      <c r="J954" s="30">
        <v>15</v>
      </c>
      <c r="K954" s="28">
        <v>5000000</v>
      </c>
      <c r="L954" s="28">
        <v>5321500</v>
      </c>
      <c r="M954" s="28">
        <v>0</v>
      </c>
      <c r="N954" s="28">
        <v>0</v>
      </c>
    </row>
    <row r="955" spans="1:14" x14ac:dyDescent="0.3">
      <c r="A955" s="28">
        <v>1379</v>
      </c>
      <c r="B955" s="28" t="s">
        <v>1741</v>
      </c>
      <c r="C955" s="29">
        <v>30825</v>
      </c>
      <c r="D955" s="28">
        <v>229</v>
      </c>
      <c r="E955" s="28" t="s">
        <v>308</v>
      </c>
      <c r="F955" s="28" t="s">
        <v>1202</v>
      </c>
      <c r="G955" s="28" t="s">
        <v>533</v>
      </c>
      <c r="H955" s="28" t="s">
        <v>177</v>
      </c>
      <c r="I955" s="28" t="s">
        <v>76</v>
      </c>
      <c r="J955" s="30">
        <v>18</v>
      </c>
      <c r="K955" s="28">
        <v>30000000</v>
      </c>
      <c r="L955" s="28">
        <v>5300000</v>
      </c>
      <c r="M955" s="28">
        <v>0</v>
      </c>
      <c r="N955" s="28">
        <v>0</v>
      </c>
    </row>
    <row r="956" spans="1:14" x14ac:dyDescent="0.3">
      <c r="A956" s="28">
        <v>1380</v>
      </c>
      <c r="B956" s="28" t="s">
        <v>1742</v>
      </c>
      <c r="C956" s="29">
        <v>39836</v>
      </c>
      <c r="D956" s="28">
        <v>92</v>
      </c>
      <c r="E956" s="28" t="s">
        <v>180</v>
      </c>
      <c r="F956" s="28" t="s">
        <v>1743</v>
      </c>
      <c r="G956" s="28" t="s">
        <v>522</v>
      </c>
      <c r="H956" s="28" t="s">
        <v>177</v>
      </c>
      <c r="I956" s="28" t="s">
        <v>76</v>
      </c>
      <c r="J956" s="30">
        <v>18</v>
      </c>
      <c r="K956" s="28">
        <v>35000000</v>
      </c>
      <c r="L956" s="28">
        <v>91300000</v>
      </c>
      <c r="M956" s="28">
        <v>0</v>
      </c>
      <c r="N956" s="28">
        <v>0</v>
      </c>
    </row>
    <row r="957" spans="1:14" x14ac:dyDescent="0.3">
      <c r="A957" s="28">
        <v>1381</v>
      </c>
      <c r="B957" s="28" t="s">
        <v>1744</v>
      </c>
      <c r="C957" s="29">
        <v>40928</v>
      </c>
      <c r="D957" s="28">
        <v>89</v>
      </c>
      <c r="E957" s="28" t="s">
        <v>180</v>
      </c>
      <c r="F957" s="28" t="s">
        <v>1745</v>
      </c>
      <c r="G957" s="28" t="s">
        <v>522</v>
      </c>
      <c r="H957" s="28" t="s">
        <v>177</v>
      </c>
      <c r="I957" s="28" t="s">
        <v>76</v>
      </c>
      <c r="J957" s="30">
        <v>18</v>
      </c>
      <c r="K957" s="28">
        <v>70000000</v>
      </c>
      <c r="L957" s="28">
        <v>160000000</v>
      </c>
      <c r="M957" s="28">
        <v>0</v>
      </c>
      <c r="N957" s="28">
        <v>0</v>
      </c>
    </row>
    <row r="958" spans="1:14" x14ac:dyDescent="0.3">
      <c r="A958" s="28">
        <v>1382</v>
      </c>
      <c r="B958" s="28" t="s">
        <v>1746</v>
      </c>
      <c r="C958" s="29">
        <v>42698</v>
      </c>
      <c r="D958" s="28">
        <v>91</v>
      </c>
      <c r="E958" s="28" t="s">
        <v>180</v>
      </c>
      <c r="F958" s="28" t="s">
        <v>1747</v>
      </c>
      <c r="G958" s="28" t="s">
        <v>522</v>
      </c>
      <c r="H958" s="28" t="s">
        <v>177</v>
      </c>
      <c r="I958" s="28" t="s">
        <v>76</v>
      </c>
      <c r="J958" s="30">
        <v>15</v>
      </c>
      <c r="K958" s="28"/>
      <c r="L958" s="28"/>
      <c r="M958" s="28">
        <v>0</v>
      </c>
      <c r="N958" s="28">
        <v>0</v>
      </c>
    </row>
    <row r="959" spans="1:14" x14ac:dyDescent="0.3">
      <c r="A959" s="28">
        <v>1383</v>
      </c>
      <c r="B959" s="28" t="s">
        <v>1748</v>
      </c>
      <c r="C959" s="29">
        <v>34635</v>
      </c>
      <c r="D959" s="28">
        <v>128</v>
      </c>
      <c r="E959" s="28" t="s">
        <v>207</v>
      </c>
      <c r="F959" s="28" t="s">
        <v>281</v>
      </c>
      <c r="G959" s="28" t="s">
        <v>1479</v>
      </c>
      <c r="H959" s="28" t="s">
        <v>177</v>
      </c>
      <c r="I959" s="28" t="s">
        <v>76</v>
      </c>
      <c r="J959" s="30" t="s">
        <v>178</v>
      </c>
      <c r="K959" s="28">
        <v>55000000</v>
      </c>
      <c r="L959" s="28">
        <v>196600000</v>
      </c>
      <c r="M959" s="28">
        <v>0</v>
      </c>
      <c r="N959" s="28">
        <v>0</v>
      </c>
    </row>
    <row r="960" spans="1:14" x14ac:dyDescent="0.3">
      <c r="A960" s="28">
        <v>1384</v>
      </c>
      <c r="B960" s="28" t="s">
        <v>1749</v>
      </c>
      <c r="C960" s="29">
        <v>33886</v>
      </c>
      <c r="D960" s="28">
        <v>103</v>
      </c>
      <c r="E960" s="28" t="s">
        <v>180</v>
      </c>
      <c r="F960" s="28" t="s">
        <v>482</v>
      </c>
      <c r="G960" s="28" t="s">
        <v>322</v>
      </c>
      <c r="H960" s="28" t="s">
        <v>177</v>
      </c>
      <c r="I960" s="28" t="s">
        <v>76</v>
      </c>
      <c r="J960" s="30">
        <v>15</v>
      </c>
      <c r="K960" s="28">
        <v>35000000</v>
      </c>
      <c r="L960" s="28">
        <v>156600000</v>
      </c>
      <c r="M960" s="28">
        <v>2</v>
      </c>
      <c r="N960" s="28">
        <v>0</v>
      </c>
    </row>
    <row r="961" spans="1:14" x14ac:dyDescent="0.3">
      <c r="A961" s="28">
        <v>1385</v>
      </c>
      <c r="B961" s="28" t="s">
        <v>1750</v>
      </c>
      <c r="C961" s="29">
        <v>42281</v>
      </c>
      <c r="D961" s="28">
        <v>141</v>
      </c>
      <c r="E961" s="28" t="s">
        <v>242</v>
      </c>
      <c r="F961" s="28" t="s">
        <v>175</v>
      </c>
      <c r="G961" s="28" t="s">
        <v>220</v>
      </c>
      <c r="H961" s="28" t="s">
        <v>177</v>
      </c>
      <c r="I961" s="28" t="s">
        <v>76</v>
      </c>
      <c r="J961" s="30" t="s">
        <v>183</v>
      </c>
      <c r="K961" s="28">
        <v>40000000</v>
      </c>
      <c r="L961" s="28">
        <v>165500000</v>
      </c>
      <c r="M961" s="28">
        <v>6</v>
      </c>
      <c r="N961" s="28">
        <v>1</v>
      </c>
    </row>
    <row r="962" spans="1:14" x14ac:dyDescent="0.3">
      <c r="A962" s="28">
        <v>1386</v>
      </c>
      <c r="B962" s="28" t="s">
        <v>1751</v>
      </c>
      <c r="C962" s="29">
        <v>26250</v>
      </c>
      <c r="D962" s="28">
        <v>89</v>
      </c>
      <c r="E962" s="28" t="s">
        <v>242</v>
      </c>
      <c r="F962" s="28" t="s">
        <v>175</v>
      </c>
      <c r="G962" s="28" t="s">
        <v>261</v>
      </c>
      <c r="H962" s="28" t="s">
        <v>177</v>
      </c>
      <c r="I962" s="28" t="s">
        <v>76</v>
      </c>
      <c r="J962" s="30" t="s">
        <v>178</v>
      </c>
      <c r="K962" s="28">
        <v>450000</v>
      </c>
      <c r="L962" s="28"/>
      <c r="M962" s="28">
        <v>0</v>
      </c>
      <c r="N962" s="28">
        <v>0</v>
      </c>
    </row>
    <row r="963" spans="1:14" x14ac:dyDescent="0.3">
      <c r="A963" s="28">
        <v>1387</v>
      </c>
      <c r="B963" s="28" t="s">
        <v>1752</v>
      </c>
      <c r="C963" s="29">
        <v>32122</v>
      </c>
      <c r="D963" s="28">
        <v>154</v>
      </c>
      <c r="E963" s="28" t="s">
        <v>203</v>
      </c>
      <c r="F963" s="28" t="s">
        <v>175</v>
      </c>
      <c r="G963" s="28" t="s">
        <v>176</v>
      </c>
      <c r="H963" s="28" t="s">
        <v>177</v>
      </c>
      <c r="I963" s="28" t="s">
        <v>76</v>
      </c>
      <c r="J963" s="30" t="s">
        <v>178</v>
      </c>
      <c r="K963" s="28">
        <v>35000000</v>
      </c>
      <c r="L963" s="28">
        <v>66700000</v>
      </c>
      <c r="M963" s="28">
        <v>6</v>
      </c>
      <c r="N963" s="28">
        <v>0</v>
      </c>
    </row>
    <row r="964" spans="1:14" x14ac:dyDescent="0.3">
      <c r="A964" s="28">
        <v>1388</v>
      </c>
      <c r="B964" s="28" t="s">
        <v>1753</v>
      </c>
      <c r="C964" s="29">
        <v>35774</v>
      </c>
      <c r="D964" s="28">
        <v>154</v>
      </c>
      <c r="E964" s="28" t="s">
        <v>402</v>
      </c>
      <c r="F964" s="28" t="s">
        <v>175</v>
      </c>
      <c r="G964" s="28" t="s">
        <v>220</v>
      </c>
      <c r="H964" s="28" t="s">
        <v>177</v>
      </c>
      <c r="I964" s="28" t="s">
        <v>76</v>
      </c>
      <c r="J964" s="30">
        <v>15</v>
      </c>
      <c r="K964" s="28">
        <v>36000000</v>
      </c>
      <c r="L964" s="28">
        <v>44200000</v>
      </c>
      <c r="M964" s="28">
        <v>4</v>
      </c>
      <c r="N964" s="28">
        <v>0</v>
      </c>
    </row>
    <row r="965" spans="1:14" x14ac:dyDescent="0.3">
      <c r="A965" s="28">
        <v>1389</v>
      </c>
      <c r="B965" s="28" t="s">
        <v>1754</v>
      </c>
      <c r="C965" s="29">
        <v>37071</v>
      </c>
      <c r="D965" s="28">
        <v>146</v>
      </c>
      <c r="E965" s="28" t="s">
        <v>207</v>
      </c>
      <c r="F965" s="28" t="s">
        <v>175</v>
      </c>
      <c r="G965" s="28" t="s">
        <v>176</v>
      </c>
      <c r="H965" s="28" t="s">
        <v>177</v>
      </c>
      <c r="I965" s="28" t="s">
        <v>76</v>
      </c>
      <c r="J965" s="30">
        <v>12</v>
      </c>
      <c r="K965" s="28">
        <v>100000000</v>
      </c>
      <c r="L965" s="28">
        <v>235900000</v>
      </c>
      <c r="M965" s="28">
        <v>2</v>
      </c>
      <c r="N965" s="28">
        <v>0</v>
      </c>
    </row>
    <row r="966" spans="1:14" x14ac:dyDescent="0.3">
      <c r="A966" s="28">
        <v>1390</v>
      </c>
      <c r="B966" s="28" t="s">
        <v>1755</v>
      </c>
      <c r="C966" s="29">
        <v>37615</v>
      </c>
      <c r="D966" s="28">
        <v>141</v>
      </c>
      <c r="E966" s="28" t="s">
        <v>324</v>
      </c>
      <c r="F966" s="28" t="s">
        <v>175</v>
      </c>
      <c r="G966" s="28" t="s">
        <v>176</v>
      </c>
      <c r="H966" s="28" t="s">
        <v>177</v>
      </c>
      <c r="I966" s="28" t="s">
        <v>76</v>
      </c>
      <c r="J966" s="30" t="s">
        <v>183</v>
      </c>
      <c r="K966" s="28">
        <v>52000000</v>
      </c>
      <c r="L966" s="28">
        <v>352100000</v>
      </c>
      <c r="M966" s="28">
        <v>2</v>
      </c>
      <c r="N966" s="28">
        <v>0</v>
      </c>
    </row>
    <row r="967" spans="1:14" x14ac:dyDescent="0.3">
      <c r="A967" s="28">
        <v>1391</v>
      </c>
      <c r="B967" s="28" t="s">
        <v>1756</v>
      </c>
      <c r="C967" s="29">
        <v>38156</v>
      </c>
      <c r="D967" s="28">
        <v>128</v>
      </c>
      <c r="E967" s="28" t="s">
        <v>196</v>
      </c>
      <c r="F967" s="28" t="s">
        <v>175</v>
      </c>
      <c r="G967" s="28" t="s">
        <v>176</v>
      </c>
      <c r="H967" s="28" t="s">
        <v>177</v>
      </c>
      <c r="I967" s="28" t="s">
        <v>76</v>
      </c>
      <c r="J967" s="30" t="s">
        <v>183</v>
      </c>
      <c r="K967" s="28">
        <v>60000000</v>
      </c>
      <c r="L967" s="28">
        <v>219400000</v>
      </c>
      <c r="M967" s="28">
        <v>0</v>
      </c>
      <c r="N967" s="28">
        <v>0</v>
      </c>
    </row>
    <row r="968" spans="1:14" x14ac:dyDescent="0.3">
      <c r="A968" s="28">
        <v>1392</v>
      </c>
      <c r="B968" s="28" t="s">
        <v>1757</v>
      </c>
      <c r="C968" s="29">
        <v>41190</v>
      </c>
      <c r="D968" s="28">
        <v>150</v>
      </c>
      <c r="E968" s="28" t="s">
        <v>324</v>
      </c>
      <c r="F968" s="28" t="s">
        <v>175</v>
      </c>
      <c r="G968" s="28" t="s">
        <v>176</v>
      </c>
      <c r="H968" s="28" t="s">
        <v>177</v>
      </c>
      <c r="I968" s="28" t="s">
        <v>76</v>
      </c>
      <c r="J968" s="30" t="s">
        <v>183</v>
      </c>
      <c r="K968" s="28">
        <v>65000000</v>
      </c>
      <c r="L968" s="28">
        <v>275300000</v>
      </c>
      <c r="M968" s="28">
        <v>12</v>
      </c>
      <c r="N968" s="28">
        <v>2</v>
      </c>
    </row>
    <row r="969" spans="1:14" x14ac:dyDescent="0.3">
      <c r="A969" s="28">
        <v>1393</v>
      </c>
      <c r="B969" s="28" t="s">
        <v>1758</v>
      </c>
      <c r="C969" s="29">
        <v>41078</v>
      </c>
      <c r="D969" s="28">
        <v>105</v>
      </c>
      <c r="E969" s="28" t="s">
        <v>402</v>
      </c>
      <c r="F969" s="28" t="s">
        <v>657</v>
      </c>
      <c r="G969" s="28" t="s">
        <v>1759</v>
      </c>
      <c r="H969" s="28" t="s">
        <v>177</v>
      </c>
      <c r="I969" s="28" t="s">
        <v>76</v>
      </c>
      <c r="J969" s="30">
        <v>15</v>
      </c>
      <c r="K969" s="28">
        <v>99500000</v>
      </c>
      <c r="L969" s="28">
        <v>116400000</v>
      </c>
      <c r="M969" s="28">
        <v>0</v>
      </c>
      <c r="N969" s="28">
        <v>0</v>
      </c>
    </row>
    <row r="970" spans="1:14" x14ac:dyDescent="0.3">
      <c r="A970" s="28">
        <v>1394</v>
      </c>
      <c r="B970" s="28" t="s">
        <v>1760</v>
      </c>
      <c r="C970" s="29">
        <v>42504</v>
      </c>
      <c r="D970" s="28">
        <v>117</v>
      </c>
      <c r="E970" s="28" t="s">
        <v>879</v>
      </c>
      <c r="F970" s="28" t="s">
        <v>175</v>
      </c>
      <c r="G970" s="28" t="s">
        <v>224</v>
      </c>
      <c r="H970" s="28" t="s">
        <v>177</v>
      </c>
      <c r="I970" s="28" t="s">
        <v>76</v>
      </c>
      <c r="J970" s="30" t="s">
        <v>178</v>
      </c>
      <c r="K970" s="28">
        <v>140000000</v>
      </c>
      <c r="L970" s="28">
        <v>178000000</v>
      </c>
      <c r="M970" s="28">
        <v>0</v>
      </c>
      <c r="N970" s="28">
        <v>0</v>
      </c>
    </row>
    <row r="971" spans="1:14" x14ac:dyDescent="0.3">
      <c r="A971" s="28">
        <v>1395</v>
      </c>
      <c r="B971" s="28" t="s">
        <v>1761</v>
      </c>
      <c r="C971" s="29">
        <v>38718</v>
      </c>
      <c r="D971" s="28">
        <v>131</v>
      </c>
      <c r="E971" s="28" t="s">
        <v>210</v>
      </c>
      <c r="F971" s="28" t="s">
        <v>657</v>
      </c>
      <c r="G971" s="28" t="s">
        <v>658</v>
      </c>
      <c r="H971" s="28" t="s">
        <v>659</v>
      </c>
      <c r="I971" s="28" t="s">
        <v>660</v>
      </c>
      <c r="J971" s="30">
        <v>15</v>
      </c>
      <c r="K971" s="28">
        <v>4200000</v>
      </c>
      <c r="L971" s="28">
        <v>38860000</v>
      </c>
      <c r="M971" s="28">
        <v>0</v>
      </c>
      <c r="N971" s="28">
        <v>0</v>
      </c>
    </row>
    <row r="972" spans="1:14" x14ac:dyDescent="0.3">
      <c r="A972" s="28">
        <v>1396</v>
      </c>
      <c r="B972" s="28" t="s">
        <v>1762</v>
      </c>
      <c r="C972" s="29">
        <v>41960</v>
      </c>
      <c r="D972" s="28">
        <v>137</v>
      </c>
      <c r="E972" s="28" t="s">
        <v>324</v>
      </c>
      <c r="F972" s="28" t="s">
        <v>1763</v>
      </c>
      <c r="G972" s="28" t="s">
        <v>190</v>
      </c>
      <c r="H972" s="28" t="s">
        <v>177</v>
      </c>
      <c r="I972" s="28" t="s">
        <v>76</v>
      </c>
      <c r="J972" s="30">
        <v>15</v>
      </c>
      <c r="K972" s="28">
        <v>65000000</v>
      </c>
      <c r="L972" s="28">
        <v>163400000</v>
      </c>
      <c r="M972" s="28">
        <v>3</v>
      </c>
      <c r="N972" s="28">
        <v>0</v>
      </c>
    </row>
    <row r="973" spans="1:14" x14ac:dyDescent="0.3">
      <c r="A973" s="28">
        <v>1397</v>
      </c>
      <c r="B973" s="28" t="s">
        <v>1764</v>
      </c>
      <c r="C973" s="29">
        <v>41413</v>
      </c>
      <c r="D973" s="28">
        <v>105</v>
      </c>
      <c r="E973" s="28" t="s">
        <v>348</v>
      </c>
      <c r="F973" s="28" t="s">
        <v>447</v>
      </c>
      <c r="G973" s="28" t="s">
        <v>1479</v>
      </c>
      <c r="H973" s="28" t="s">
        <v>177</v>
      </c>
      <c r="I973" s="28" t="s">
        <v>76</v>
      </c>
      <c r="J973" s="30">
        <v>15</v>
      </c>
      <c r="K973" s="28">
        <v>11000000</v>
      </c>
      <c r="L973" s="28">
        <v>32900000</v>
      </c>
      <c r="M973" s="28">
        <v>2</v>
      </c>
      <c r="N973" s="28">
        <v>0</v>
      </c>
    </row>
    <row r="974" spans="1:14" x14ac:dyDescent="0.3">
      <c r="A974" s="28">
        <v>1398</v>
      </c>
      <c r="B974" s="28" t="s">
        <v>1765</v>
      </c>
      <c r="C974" s="29">
        <v>39687</v>
      </c>
      <c r="D974" s="28">
        <v>96</v>
      </c>
      <c r="E974" s="28" t="s">
        <v>196</v>
      </c>
      <c r="F974" s="28" t="s">
        <v>447</v>
      </c>
      <c r="G974" s="28" t="s">
        <v>1479</v>
      </c>
      <c r="H974" s="28" t="s">
        <v>177</v>
      </c>
      <c r="I974" s="28" t="s">
        <v>76</v>
      </c>
      <c r="J974" s="30">
        <v>15</v>
      </c>
      <c r="K974" s="28"/>
      <c r="L974" s="28"/>
      <c r="M974" s="28">
        <v>0</v>
      </c>
      <c r="N974" s="28">
        <v>0</v>
      </c>
    </row>
    <row r="975" spans="1:14" x14ac:dyDescent="0.3">
      <c r="A975" s="28">
        <v>1399</v>
      </c>
      <c r="B975" s="28" t="s">
        <v>1766</v>
      </c>
      <c r="C975" s="29">
        <v>39221</v>
      </c>
      <c r="D975" s="28">
        <v>122</v>
      </c>
      <c r="E975" s="28" t="s">
        <v>308</v>
      </c>
      <c r="F975" s="28" t="s">
        <v>447</v>
      </c>
      <c r="G975" s="28" t="s">
        <v>1767</v>
      </c>
      <c r="H975" s="28" t="s">
        <v>1768</v>
      </c>
      <c r="I975" s="28" t="s">
        <v>76</v>
      </c>
      <c r="J975" s="30">
        <v>15</v>
      </c>
      <c r="K975" s="28">
        <v>25000000</v>
      </c>
      <c r="L975" s="28">
        <v>171600000</v>
      </c>
      <c r="M975" s="28">
        <v>8</v>
      </c>
      <c r="N975" s="28">
        <v>4</v>
      </c>
    </row>
    <row r="976" spans="1:14" x14ac:dyDescent="0.3">
      <c r="A976" s="28">
        <v>1400</v>
      </c>
      <c r="B976" s="28" t="s">
        <v>1769</v>
      </c>
      <c r="C976" s="29">
        <v>38072</v>
      </c>
      <c r="D976" s="28">
        <v>104</v>
      </c>
      <c r="E976" s="28" t="s">
        <v>196</v>
      </c>
      <c r="F976" s="28" t="s">
        <v>447</v>
      </c>
      <c r="G976" s="28" t="s">
        <v>205</v>
      </c>
      <c r="H976" s="28" t="s">
        <v>177</v>
      </c>
      <c r="I976" s="28" t="s">
        <v>76</v>
      </c>
      <c r="J976" s="30">
        <v>15</v>
      </c>
      <c r="K976" s="28">
        <v>35000000</v>
      </c>
      <c r="L976" s="28">
        <v>76700000</v>
      </c>
      <c r="M976" s="28">
        <v>0</v>
      </c>
      <c r="N976" s="28">
        <v>0</v>
      </c>
    </row>
    <row r="977" spans="1:14" x14ac:dyDescent="0.3">
      <c r="A977" s="28">
        <v>1401</v>
      </c>
      <c r="B977" s="28" t="s">
        <v>1769</v>
      </c>
      <c r="C977" s="29">
        <v>20431</v>
      </c>
      <c r="D977" s="28">
        <v>97</v>
      </c>
      <c r="E977" s="28" t="s">
        <v>196</v>
      </c>
      <c r="F977" s="28" t="s">
        <v>1770</v>
      </c>
      <c r="G977" s="28" t="s">
        <v>1771</v>
      </c>
      <c r="H977" s="28" t="s">
        <v>213</v>
      </c>
      <c r="I977" s="28" t="s">
        <v>76</v>
      </c>
      <c r="J977" s="30" t="s">
        <v>221</v>
      </c>
      <c r="K977" s="28"/>
      <c r="L977" s="28"/>
      <c r="M977" s="28">
        <v>1</v>
      </c>
      <c r="N977" s="28">
        <v>0</v>
      </c>
    </row>
    <row r="978" spans="1:14" x14ac:dyDescent="0.3">
      <c r="A978" s="28">
        <v>1402</v>
      </c>
      <c r="B978" s="28" t="s">
        <v>1772</v>
      </c>
      <c r="C978" s="29">
        <v>35860</v>
      </c>
      <c r="D978" s="28">
        <v>117</v>
      </c>
      <c r="E978" s="28" t="s">
        <v>196</v>
      </c>
      <c r="F978" s="28" t="s">
        <v>447</v>
      </c>
      <c r="G978" s="28" t="s">
        <v>640</v>
      </c>
      <c r="H978" s="28" t="s">
        <v>177</v>
      </c>
      <c r="I978" s="28" t="s">
        <v>76</v>
      </c>
      <c r="J978" s="30">
        <v>18</v>
      </c>
      <c r="K978" s="28">
        <v>15000000</v>
      </c>
      <c r="L978" s="28">
        <v>46200000</v>
      </c>
      <c r="M978" s="28">
        <v>0</v>
      </c>
      <c r="N978" s="28">
        <v>0</v>
      </c>
    </row>
    <row r="979" spans="1:14" x14ac:dyDescent="0.3">
      <c r="A979" s="28">
        <v>1403</v>
      </c>
      <c r="B979" s="28" t="s">
        <v>1773</v>
      </c>
      <c r="C979" s="29">
        <v>33137</v>
      </c>
      <c r="D979" s="28">
        <v>115</v>
      </c>
      <c r="E979" s="28" t="s">
        <v>308</v>
      </c>
      <c r="F979" s="28" t="s">
        <v>447</v>
      </c>
      <c r="G979" s="28" t="s">
        <v>194</v>
      </c>
      <c r="H979" s="28" t="s">
        <v>177</v>
      </c>
      <c r="I979" s="28" t="s">
        <v>76</v>
      </c>
      <c r="J979" s="30">
        <v>18</v>
      </c>
      <c r="K979" s="28">
        <v>14000000</v>
      </c>
      <c r="L979" s="28">
        <v>5080000</v>
      </c>
      <c r="M979" s="28">
        <v>0</v>
      </c>
      <c r="N979" s="28">
        <v>0</v>
      </c>
    </row>
    <row r="980" spans="1:14" x14ac:dyDescent="0.3">
      <c r="A980" s="28">
        <v>1404</v>
      </c>
      <c r="B980" s="28" t="s">
        <v>1774</v>
      </c>
      <c r="C980" s="29">
        <v>29728</v>
      </c>
      <c r="D980" s="28">
        <v>109</v>
      </c>
      <c r="E980" s="28" t="s">
        <v>207</v>
      </c>
      <c r="F980" s="28" t="s">
        <v>1700</v>
      </c>
      <c r="G980" s="28" t="s">
        <v>533</v>
      </c>
      <c r="H980" s="28" t="s">
        <v>213</v>
      </c>
      <c r="I980" s="28" t="s">
        <v>76</v>
      </c>
      <c r="J980" s="30">
        <v>15</v>
      </c>
      <c r="K980" s="28">
        <v>16000000</v>
      </c>
      <c r="L980" s="28">
        <v>20000000</v>
      </c>
      <c r="M980" s="28">
        <v>1</v>
      </c>
      <c r="N980" s="28">
        <v>0</v>
      </c>
    </row>
    <row r="981" spans="1:14" x14ac:dyDescent="0.3">
      <c r="A981" s="28">
        <v>1405</v>
      </c>
      <c r="B981" s="28" t="s">
        <v>1775</v>
      </c>
      <c r="C981" s="29">
        <v>39640</v>
      </c>
      <c r="D981" s="28">
        <v>115</v>
      </c>
      <c r="E981" s="28" t="s">
        <v>207</v>
      </c>
      <c r="F981" s="28" t="s">
        <v>1776</v>
      </c>
      <c r="G981" s="28" t="s">
        <v>519</v>
      </c>
      <c r="H981" s="28" t="s">
        <v>177</v>
      </c>
      <c r="I981" s="28" t="s">
        <v>76</v>
      </c>
      <c r="J981" s="30">
        <v>15</v>
      </c>
      <c r="K981" s="28">
        <v>47000000</v>
      </c>
      <c r="L981" s="28">
        <v>7033000</v>
      </c>
      <c r="M981" s="28">
        <v>0</v>
      </c>
      <c r="N981" s="28">
        <v>0</v>
      </c>
    </row>
    <row r="982" spans="1:14" x14ac:dyDescent="0.3">
      <c r="A982" s="28">
        <v>1406</v>
      </c>
      <c r="B982" s="28" t="s">
        <v>1777</v>
      </c>
      <c r="C982" s="29">
        <v>34593</v>
      </c>
      <c r="D982" s="28">
        <v>98</v>
      </c>
      <c r="E982" s="28" t="s">
        <v>207</v>
      </c>
      <c r="F982" s="28" t="s">
        <v>1700</v>
      </c>
      <c r="G982" s="28" t="s">
        <v>900</v>
      </c>
      <c r="H982" s="28" t="s">
        <v>177</v>
      </c>
      <c r="I982" s="28" t="s">
        <v>76</v>
      </c>
      <c r="J982" s="30">
        <v>18</v>
      </c>
      <c r="K982" s="28">
        <v>27000000</v>
      </c>
      <c r="L982" s="28">
        <v>101646581</v>
      </c>
      <c r="M982" s="28">
        <v>0</v>
      </c>
      <c r="N982" s="28">
        <v>0</v>
      </c>
    </row>
    <row r="983" spans="1:14" x14ac:dyDescent="0.3">
      <c r="A983" s="28">
        <v>1407</v>
      </c>
      <c r="B983" s="28" t="s">
        <v>1778</v>
      </c>
      <c r="C983" s="29">
        <v>42392</v>
      </c>
      <c r="D983" s="28">
        <v>95</v>
      </c>
      <c r="E983" s="28" t="s">
        <v>218</v>
      </c>
      <c r="F983" s="28" t="s">
        <v>748</v>
      </c>
      <c r="G983" s="28" t="s">
        <v>220</v>
      </c>
      <c r="H983" s="28" t="s">
        <v>177</v>
      </c>
      <c r="I983" s="28" t="s">
        <v>76</v>
      </c>
      <c r="J983" s="30" t="s">
        <v>178</v>
      </c>
      <c r="K983" s="28">
        <v>145000000</v>
      </c>
      <c r="L983" s="28">
        <v>519900000</v>
      </c>
      <c r="M983" s="28">
        <v>0</v>
      </c>
      <c r="N983" s="28">
        <v>0</v>
      </c>
    </row>
    <row r="984" spans="1:14" x14ac:dyDescent="0.3">
      <c r="A984" s="28">
        <v>1408</v>
      </c>
      <c r="B984" s="28" t="s">
        <v>1779</v>
      </c>
      <c r="C984" s="29">
        <v>33795</v>
      </c>
      <c r="D984" s="28">
        <v>102</v>
      </c>
      <c r="E984" s="28" t="s">
        <v>207</v>
      </c>
      <c r="F984" s="28" t="s">
        <v>281</v>
      </c>
      <c r="G984" s="28" t="s">
        <v>337</v>
      </c>
      <c r="H984" s="28" t="s">
        <v>177</v>
      </c>
      <c r="I984" s="28" t="s">
        <v>76</v>
      </c>
      <c r="J984" s="30">
        <v>18</v>
      </c>
      <c r="K984" s="28">
        <v>23000000</v>
      </c>
      <c r="L984" s="28">
        <v>36300000</v>
      </c>
      <c r="M984" s="28">
        <v>0</v>
      </c>
      <c r="N984" s="28">
        <v>0</v>
      </c>
    </row>
    <row r="985" spans="1:14" x14ac:dyDescent="0.3">
      <c r="A985" s="28">
        <v>1409</v>
      </c>
      <c r="B985" s="28" t="s">
        <v>1780</v>
      </c>
      <c r="C985" s="29">
        <v>33459</v>
      </c>
      <c r="D985" s="28">
        <v>107</v>
      </c>
      <c r="E985" s="28" t="s">
        <v>180</v>
      </c>
      <c r="F985" s="28" t="s">
        <v>1781</v>
      </c>
      <c r="G985" s="28" t="s">
        <v>370</v>
      </c>
      <c r="H985" s="28" t="s">
        <v>177</v>
      </c>
      <c r="I985" s="28" t="s">
        <v>76</v>
      </c>
      <c r="J985" s="30">
        <v>18</v>
      </c>
      <c r="K985" s="28">
        <v>18000000</v>
      </c>
      <c r="L985" s="28">
        <v>80500000</v>
      </c>
      <c r="M985" s="28">
        <v>0</v>
      </c>
      <c r="N985" s="28">
        <v>0</v>
      </c>
    </row>
    <row r="986" spans="1:14" x14ac:dyDescent="0.3">
      <c r="A986" s="28">
        <v>1410</v>
      </c>
      <c r="B986" s="28" t="s">
        <v>1782</v>
      </c>
      <c r="C986" s="29">
        <v>33130</v>
      </c>
      <c r="D986" s="28">
        <v>89</v>
      </c>
      <c r="E986" s="28" t="s">
        <v>180</v>
      </c>
      <c r="F986" s="28" t="s">
        <v>1783</v>
      </c>
      <c r="G986" s="28" t="s">
        <v>1249</v>
      </c>
      <c r="H986" s="28" t="s">
        <v>177</v>
      </c>
      <c r="I986" s="28" t="s">
        <v>76</v>
      </c>
      <c r="J986" s="30">
        <v>18</v>
      </c>
      <c r="K986" s="28">
        <v>6000000</v>
      </c>
      <c r="L986" s="28">
        <v>46700000</v>
      </c>
      <c r="M986" s="28">
        <v>0</v>
      </c>
      <c r="N986" s="28">
        <v>0</v>
      </c>
    </row>
    <row r="987" spans="1:14" x14ac:dyDescent="0.3">
      <c r="A987" s="28">
        <v>1411</v>
      </c>
      <c r="B987" s="28" t="s">
        <v>1784</v>
      </c>
      <c r="C987" s="29">
        <v>32759</v>
      </c>
      <c r="D987" s="28">
        <v>103</v>
      </c>
      <c r="E987" s="28" t="s">
        <v>357</v>
      </c>
      <c r="F987" s="28" t="s">
        <v>1785</v>
      </c>
      <c r="G987" s="28" t="s">
        <v>1786</v>
      </c>
      <c r="H987" s="28" t="s">
        <v>177</v>
      </c>
      <c r="I987" s="28" t="s">
        <v>76</v>
      </c>
      <c r="J987" s="30">
        <v>18</v>
      </c>
      <c r="K987" s="28">
        <v>2700000</v>
      </c>
      <c r="L987" s="28">
        <v>14700000</v>
      </c>
      <c r="M987" s="28">
        <v>0</v>
      </c>
      <c r="N987" s="28">
        <v>0</v>
      </c>
    </row>
    <row r="988" spans="1:14" x14ac:dyDescent="0.3">
      <c r="A988" s="28">
        <v>1412</v>
      </c>
      <c r="B988" s="28" t="s">
        <v>1787</v>
      </c>
      <c r="C988" s="29">
        <v>32605</v>
      </c>
      <c r="D988" s="28">
        <v>82</v>
      </c>
      <c r="E988" s="28" t="s">
        <v>207</v>
      </c>
      <c r="F988" s="28" t="s">
        <v>1788</v>
      </c>
      <c r="G988" s="28" t="s">
        <v>1789</v>
      </c>
      <c r="H988" s="28" t="s">
        <v>177</v>
      </c>
      <c r="I988" s="28" t="s">
        <v>76</v>
      </c>
      <c r="J988" s="30">
        <v>18</v>
      </c>
      <c r="K988" s="28">
        <v>500000</v>
      </c>
      <c r="L988" s="28">
        <v>10200000</v>
      </c>
      <c r="M988" s="28">
        <v>0</v>
      </c>
      <c r="N988" s="28">
        <v>0</v>
      </c>
    </row>
    <row r="989" spans="1:14" x14ac:dyDescent="0.3">
      <c r="A989" s="28">
        <v>1413</v>
      </c>
      <c r="B989" s="28" t="s">
        <v>1790</v>
      </c>
      <c r="C989" s="29">
        <v>32199</v>
      </c>
      <c r="D989" s="28">
        <v>92</v>
      </c>
      <c r="E989" s="28" t="s">
        <v>357</v>
      </c>
      <c r="F989" s="28" t="s">
        <v>1791</v>
      </c>
      <c r="G989" s="28" t="s">
        <v>1789</v>
      </c>
      <c r="H989" s="28" t="s">
        <v>177</v>
      </c>
      <c r="I989" s="28" t="s">
        <v>76</v>
      </c>
      <c r="J989" s="30">
        <v>18</v>
      </c>
      <c r="K989" s="28">
        <v>2300000</v>
      </c>
      <c r="L989" s="28">
        <v>65000000</v>
      </c>
      <c r="M989" s="28">
        <v>0</v>
      </c>
      <c r="N989" s="28">
        <v>0</v>
      </c>
    </row>
    <row r="990" spans="1:14" x14ac:dyDescent="0.3">
      <c r="A990" s="28">
        <v>1414</v>
      </c>
      <c r="B990" s="28" t="s">
        <v>1792</v>
      </c>
      <c r="C990" s="29">
        <v>39829</v>
      </c>
      <c r="D990" s="28">
        <v>132</v>
      </c>
      <c r="E990" s="28" t="s">
        <v>308</v>
      </c>
      <c r="F990" s="28" t="s">
        <v>1793</v>
      </c>
      <c r="G990" s="28" t="s">
        <v>435</v>
      </c>
      <c r="H990" s="28" t="s">
        <v>177</v>
      </c>
      <c r="I990" s="28" t="s">
        <v>76</v>
      </c>
      <c r="J990" s="30">
        <v>18</v>
      </c>
      <c r="K990" s="28">
        <v>17000000</v>
      </c>
      <c r="L990" s="28">
        <v>36400000</v>
      </c>
      <c r="M990" s="28">
        <v>0</v>
      </c>
      <c r="N990" s="28">
        <v>0</v>
      </c>
    </row>
    <row r="991" spans="1:14" x14ac:dyDescent="0.3">
      <c r="A991" s="28">
        <v>1415</v>
      </c>
      <c r="B991" s="28" t="s">
        <v>1794</v>
      </c>
      <c r="C991" s="29">
        <v>31945</v>
      </c>
      <c r="D991" s="28">
        <v>116</v>
      </c>
      <c r="E991" s="28" t="s">
        <v>203</v>
      </c>
      <c r="F991" s="28" t="s">
        <v>1162</v>
      </c>
      <c r="G991" s="28" t="s">
        <v>1184</v>
      </c>
      <c r="H991" s="28" t="s">
        <v>213</v>
      </c>
      <c r="I991" s="28" t="s">
        <v>76</v>
      </c>
      <c r="J991" s="30">
        <v>15</v>
      </c>
      <c r="K991" s="28">
        <v>30000000</v>
      </c>
      <c r="L991" s="28">
        <v>46400000</v>
      </c>
      <c r="M991" s="28">
        <v>1</v>
      </c>
      <c r="N991" s="28">
        <v>0</v>
      </c>
    </row>
    <row r="992" spans="1:14" x14ac:dyDescent="0.3">
      <c r="A992" s="28">
        <v>1416</v>
      </c>
      <c r="B992" s="28" t="s">
        <v>1795</v>
      </c>
      <c r="C992" s="29">
        <v>36357</v>
      </c>
      <c r="D992" s="28">
        <v>159</v>
      </c>
      <c r="E992" s="28" t="s">
        <v>348</v>
      </c>
      <c r="F992" s="28" t="s">
        <v>1162</v>
      </c>
      <c r="G992" s="28" t="s">
        <v>1184</v>
      </c>
      <c r="H992" s="28" t="s">
        <v>213</v>
      </c>
      <c r="I992" s="28" t="s">
        <v>76</v>
      </c>
      <c r="J992" s="30">
        <v>18</v>
      </c>
      <c r="K992" s="28">
        <v>65000000</v>
      </c>
      <c r="L992" s="28">
        <v>162100000</v>
      </c>
      <c r="M992" s="28">
        <v>0</v>
      </c>
      <c r="N992" s="28">
        <v>0</v>
      </c>
    </row>
    <row r="993" spans="1:14" x14ac:dyDescent="0.3">
      <c r="A993" s="28">
        <v>1417</v>
      </c>
      <c r="B993" s="28" t="s">
        <v>1796</v>
      </c>
      <c r="C993" s="29">
        <v>29364</v>
      </c>
      <c r="D993" s="28">
        <v>146</v>
      </c>
      <c r="E993" s="28" t="s">
        <v>226</v>
      </c>
      <c r="F993" s="28" t="s">
        <v>1162</v>
      </c>
      <c r="G993" s="28" t="s">
        <v>1163</v>
      </c>
      <c r="H993" s="28" t="s">
        <v>213</v>
      </c>
      <c r="I993" s="28" t="s">
        <v>76</v>
      </c>
      <c r="J993" s="30">
        <v>18</v>
      </c>
      <c r="K993" s="28">
        <v>19000000</v>
      </c>
      <c r="L993" s="28">
        <v>44400000</v>
      </c>
      <c r="M993" s="28">
        <v>0</v>
      </c>
      <c r="N993" s="28">
        <v>0</v>
      </c>
    </row>
    <row r="994" spans="1:14" x14ac:dyDescent="0.3">
      <c r="A994" s="28">
        <v>1418</v>
      </c>
      <c r="B994" s="28" t="s">
        <v>1797</v>
      </c>
      <c r="C994" s="29">
        <v>23405</v>
      </c>
      <c r="D994" s="28">
        <v>94</v>
      </c>
      <c r="E994" s="28" t="s">
        <v>196</v>
      </c>
      <c r="F994" s="28" t="s">
        <v>1162</v>
      </c>
      <c r="G994" s="28" t="s">
        <v>1163</v>
      </c>
      <c r="H994" s="28" t="s">
        <v>213</v>
      </c>
      <c r="I994" s="28" t="s">
        <v>76</v>
      </c>
      <c r="J994" s="30" t="s">
        <v>178</v>
      </c>
      <c r="K994" s="28">
        <v>1800000</v>
      </c>
      <c r="L994" s="28">
        <v>9400000</v>
      </c>
      <c r="M994" s="28">
        <v>4</v>
      </c>
      <c r="N994" s="28">
        <v>0</v>
      </c>
    </row>
    <row r="995" spans="1:14" x14ac:dyDescent="0.3">
      <c r="A995" s="28">
        <v>1419</v>
      </c>
      <c r="B995" s="28" t="s">
        <v>1798</v>
      </c>
      <c r="C995" s="29">
        <v>21179</v>
      </c>
      <c r="D995" s="28">
        <v>88</v>
      </c>
      <c r="E995" s="28" t="s">
        <v>203</v>
      </c>
      <c r="F995" s="28" t="s">
        <v>1162</v>
      </c>
      <c r="G995" s="28" t="s">
        <v>1252</v>
      </c>
      <c r="H995" s="28" t="s">
        <v>177</v>
      </c>
      <c r="I995" s="28" t="s">
        <v>76</v>
      </c>
      <c r="J995" s="30" t="s">
        <v>178</v>
      </c>
      <c r="K995" s="28">
        <v>900000</v>
      </c>
      <c r="L995" s="28"/>
      <c r="M995" s="28">
        <v>0</v>
      </c>
      <c r="N995" s="28">
        <v>0</v>
      </c>
    </row>
    <row r="996" spans="1:14" x14ac:dyDescent="0.3">
      <c r="A996" s="28">
        <v>1420</v>
      </c>
      <c r="B996" s="28" t="s">
        <v>1799</v>
      </c>
      <c r="C996" s="29">
        <v>17538</v>
      </c>
      <c r="D996" s="28">
        <v>126</v>
      </c>
      <c r="E996" s="28" t="s">
        <v>517</v>
      </c>
      <c r="F996" s="28" t="s">
        <v>1049</v>
      </c>
      <c r="G996" s="28" t="s">
        <v>288</v>
      </c>
      <c r="H996" s="28" t="s">
        <v>177</v>
      </c>
      <c r="I996" s="28" t="s">
        <v>76</v>
      </c>
      <c r="J996" s="30" t="s">
        <v>178</v>
      </c>
      <c r="K996" s="28">
        <v>3000000</v>
      </c>
      <c r="L996" s="28">
        <v>4307000</v>
      </c>
      <c r="M996" s="28">
        <v>4</v>
      </c>
      <c r="N996" s="28">
        <v>3</v>
      </c>
    </row>
    <row r="997" spans="1:14" x14ac:dyDescent="0.3">
      <c r="A997" s="28">
        <v>1421</v>
      </c>
      <c r="B997" s="28" t="s">
        <v>1800</v>
      </c>
      <c r="C997" s="29">
        <v>17730</v>
      </c>
      <c r="D997" s="28">
        <v>101</v>
      </c>
      <c r="E997" s="28" t="s">
        <v>308</v>
      </c>
      <c r="F997" s="28" t="s">
        <v>1049</v>
      </c>
      <c r="G997" s="28" t="s">
        <v>288</v>
      </c>
      <c r="H997" s="28" t="s">
        <v>177</v>
      </c>
      <c r="I997" s="28" t="s">
        <v>76</v>
      </c>
      <c r="J997" s="30" t="s">
        <v>178</v>
      </c>
      <c r="K997" s="28"/>
      <c r="L997" s="28">
        <v>3250000</v>
      </c>
      <c r="M997" s="28">
        <v>1</v>
      </c>
      <c r="N997" s="28">
        <v>1</v>
      </c>
    </row>
    <row r="998" spans="1:14" x14ac:dyDescent="0.3">
      <c r="A998" s="28">
        <v>1422</v>
      </c>
      <c r="B998" s="28" t="s">
        <v>1801</v>
      </c>
      <c r="C998" s="29">
        <v>22012</v>
      </c>
      <c r="D998" s="28">
        <v>125</v>
      </c>
      <c r="E998" s="28" t="s">
        <v>517</v>
      </c>
      <c r="F998" s="28" t="s">
        <v>1049</v>
      </c>
      <c r="G998" s="28" t="s">
        <v>574</v>
      </c>
      <c r="H998" s="28" t="s">
        <v>177</v>
      </c>
      <c r="I998" s="28" t="s">
        <v>76</v>
      </c>
      <c r="J998" s="30" t="s">
        <v>178</v>
      </c>
      <c r="K998" s="28">
        <v>5000000</v>
      </c>
      <c r="L998" s="28">
        <v>3200000</v>
      </c>
      <c r="M998" s="28">
        <v>0</v>
      </c>
      <c r="N998" s="28">
        <v>0</v>
      </c>
    </row>
    <row r="999" spans="1:14" x14ac:dyDescent="0.3">
      <c r="A999" s="28">
        <v>1423</v>
      </c>
      <c r="B999" s="28" t="s">
        <v>1802</v>
      </c>
      <c r="C999" s="29">
        <v>33819</v>
      </c>
      <c r="D999" s="28">
        <v>131</v>
      </c>
      <c r="E999" s="28" t="s">
        <v>517</v>
      </c>
      <c r="F999" s="28" t="s">
        <v>468</v>
      </c>
      <c r="G999" s="28" t="s">
        <v>586</v>
      </c>
      <c r="H999" s="28" t="s">
        <v>177</v>
      </c>
      <c r="I999" s="28" t="s">
        <v>76</v>
      </c>
      <c r="J999" s="30">
        <v>15</v>
      </c>
      <c r="K999" s="28">
        <v>14400000</v>
      </c>
      <c r="L999" s="28">
        <v>159200000</v>
      </c>
      <c r="M999" s="28">
        <v>9</v>
      </c>
      <c r="N999" s="28">
        <v>4</v>
      </c>
    </row>
    <row r="1000" spans="1:14" x14ac:dyDescent="0.3">
      <c r="A1000" s="28">
        <v>1424</v>
      </c>
      <c r="B1000" s="28" t="s">
        <v>1803</v>
      </c>
      <c r="C1000" s="29">
        <v>17037</v>
      </c>
      <c r="D1000" s="28">
        <v>116</v>
      </c>
      <c r="E1000" s="28" t="s">
        <v>308</v>
      </c>
      <c r="F1000" s="28" t="s">
        <v>1266</v>
      </c>
      <c r="G1000" s="28" t="s">
        <v>288</v>
      </c>
      <c r="H1000" s="28" t="s">
        <v>177</v>
      </c>
      <c r="I1000" s="28" t="s">
        <v>76</v>
      </c>
      <c r="J1000" s="30" t="s">
        <v>178</v>
      </c>
      <c r="K1000" s="28"/>
      <c r="L1000" s="28">
        <v>3000000</v>
      </c>
      <c r="M1000" s="28">
        <v>0</v>
      </c>
      <c r="N1000" s="28">
        <v>0</v>
      </c>
    </row>
    <row r="1001" spans="1:14" x14ac:dyDescent="0.3">
      <c r="A1001" s="28">
        <v>1425</v>
      </c>
      <c r="B1001" s="28" t="s">
        <v>1804</v>
      </c>
      <c r="C1001" s="29">
        <v>26235</v>
      </c>
      <c r="D1001" s="28">
        <v>157</v>
      </c>
      <c r="E1001" s="28" t="s">
        <v>517</v>
      </c>
      <c r="F1001" s="28" t="s">
        <v>1202</v>
      </c>
      <c r="G1001" s="28" t="s">
        <v>574</v>
      </c>
      <c r="H1001" s="28" t="s">
        <v>1204</v>
      </c>
      <c r="I1001" s="28" t="s">
        <v>1205</v>
      </c>
      <c r="J1001" s="30">
        <v>15</v>
      </c>
      <c r="K1001" s="28"/>
      <c r="L1001" s="28"/>
      <c r="M1001" s="28">
        <v>0</v>
      </c>
      <c r="N1001" s="28">
        <v>0</v>
      </c>
    </row>
    <row r="1002" spans="1:14" x14ac:dyDescent="0.3">
      <c r="A1002" s="28">
        <v>1426</v>
      </c>
      <c r="B1002" s="28" t="s">
        <v>1805</v>
      </c>
      <c r="C1002" s="29">
        <v>16356</v>
      </c>
      <c r="D1002" s="28">
        <v>100</v>
      </c>
      <c r="E1002" s="28" t="s">
        <v>192</v>
      </c>
      <c r="F1002" s="28" t="s">
        <v>1266</v>
      </c>
      <c r="G1002" s="28" t="s">
        <v>288</v>
      </c>
      <c r="H1002" s="28" t="s">
        <v>177</v>
      </c>
      <c r="I1002" s="28" t="s">
        <v>76</v>
      </c>
      <c r="J1002" s="30" t="s">
        <v>178</v>
      </c>
      <c r="K1002" s="28"/>
      <c r="L1002" s="28">
        <v>3650000</v>
      </c>
      <c r="M1002" s="28">
        <v>0</v>
      </c>
      <c r="N1002" s="28">
        <v>0</v>
      </c>
    </row>
    <row r="1003" spans="1:14" x14ac:dyDescent="0.3">
      <c r="A1003" s="28">
        <v>1427</v>
      </c>
      <c r="B1003" s="28" t="s">
        <v>1806</v>
      </c>
      <c r="C1003" s="29">
        <v>27357</v>
      </c>
      <c r="D1003" s="28">
        <v>131</v>
      </c>
      <c r="E1003" s="28" t="s">
        <v>308</v>
      </c>
      <c r="F1003" s="28" t="s">
        <v>1123</v>
      </c>
      <c r="G1003" s="28" t="s">
        <v>1099</v>
      </c>
      <c r="H1003" s="28" t="s">
        <v>213</v>
      </c>
      <c r="I1003" s="28" t="s">
        <v>76</v>
      </c>
      <c r="J1003" s="30" t="s">
        <v>178</v>
      </c>
      <c r="K1003" s="28">
        <v>2500000</v>
      </c>
      <c r="L1003" s="28">
        <v>30000000</v>
      </c>
      <c r="M1003" s="28">
        <v>6</v>
      </c>
      <c r="N1003" s="28">
        <v>1</v>
      </c>
    </row>
    <row r="1004" spans="1:14" x14ac:dyDescent="0.3">
      <c r="A1004" s="28">
        <v>1428</v>
      </c>
      <c r="B1004" s="28" t="s">
        <v>1807</v>
      </c>
      <c r="C1004" s="29">
        <v>27992</v>
      </c>
      <c r="D1004" s="28">
        <v>100</v>
      </c>
      <c r="E1004" s="28" t="s">
        <v>517</v>
      </c>
      <c r="F1004" s="28" t="s">
        <v>1160</v>
      </c>
      <c r="G1004" s="28" t="s">
        <v>556</v>
      </c>
      <c r="H1004" s="28" t="s">
        <v>177</v>
      </c>
      <c r="I1004" s="28" t="s">
        <v>76</v>
      </c>
      <c r="J1004" s="30" t="s">
        <v>178</v>
      </c>
      <c r="K1004" s="28"/>
      <c r="L1004" s="28">
        <v>13406000</v>
      </c>
      <c r="M1004" s="28">
        <v>1</v>
      </c>
      <c r="N1004" s="28">
        <v>0</v>
      </c>
    </row>
    <row r="1005" spans="1:14" x14ac:dyDescent="0.3">
      <c r="A1005" s="28">
        <v>1429</v>
      </c>
      <c r="B1005" s="28" t="s">
        <v>1808</v>
      </c>
      <c r="C1005" s="29">
        <v>29560</v>
      </c>
      <c r="D1005" s="28">
        <v>114</v>
      </c>
      <c r="E1005" s="28" t="s">
        <v>207</v>
      </c>
      <c r="F1005" s="28" t="s">
        <v>1809</v>
      </c>
      <c r="G1005" s="28" t="s">
        <v>556</v>
      </c>
      <c r="H1005" s="28" t="s">
        <v>213</v>
      </c>
      <c r="I1005" s="28" t="s">
        <v>76</v>
      </c>
      <c r="J1005" s="30" t="s">
        <v>178</v>
      </c>
      <c r="K1005" s="28">
        <v>20000000</v>
      </c>
      <c r="L1005" s="28">
        <v>27100000</v>
      </c>
      <c r="M1005" s="28">
        <v>0</v>
      </c>
      <c r="N1005" s="28">
        <v>0</v>
      </c>
    </row>
    <row r="1006" spans="1:14" x14ac:dyDescent="0.3">
      <c r="A1006" s="28">
        <v>1430</v>
      </c>
      <c r="B1006" s="28" t="s">
        <v>1802</v>
      </c>
      <c r="C1006" s="29">
        <v>41523</v>
      </c>
      <c r="D1006" s="28">
        <v>135</v>
      </c>
      <c r="E1006" s="28" t="s">
        <v>517</v>
      </c>
      <c r="F1006" s="28" t="s">
        <v>1810</v>
      </c>
      <c r="G1006" s="28" t="s">
        <v>1811</v>
      </c>
      <c r="H1006" s="28" t="s">
        <v>674</v>
      </c>
      <c r="I1006" s="28" t="s">
        <v>613</v>
      </c>
      <c r="J1006" s="30">
        <v>15</v>
      </c>
      <c r="K1006" s="28"/>
      <c r="L1006" s="28"/>
      <c r="M1006" s="28">
        <v>0</v>
      </c>
      <c r="N1006" s="28">
        <v>0</v>
      </c>
    </row>
    <row r="1007" spans="1:14" x14ac:dyDescent="0.3">
      <c r="A1007" s="28">
        <v>1431</v>
      </c>
      <c r="B1007" s="28" t="s">
        <v>1812</v>
      </c>
      <c r="C1007" s="29">
        <v>25053</v>
      </c>
      <c r="D1007" s="28">
        <v>114</v>
      </c>
      <c r="E1007" s="28" t="s">
        <v>517</v>
      </c>
      <c r="F1007" s="28" t="s">
        <v>1145</v>
      </c>
      <c r="G1007" s="28" t="s">
        <v>586</v>
      </c>
      <c r="H1007" s="28" t="s">
        <v>177</v>
      </c>
      <c r="I1007" s="28" t="s">
        <v>76</v>
      </c>
      <c r="J1007" s="30">
        <v>18</v>
      </c>
      <c r="K1007" s="28">
        <v>1600000</v>
      </c>
      <c r="L1007" s="28">
        <v>6800000</v>
      </c>
      <c r="M1007" s="28">
        <v>0</v>
      </c>
      <c r="N1007" s="28">
        <v>0</v>
      </c>
    </row>
    <row r="1008" spans="1:14" x14ac:dyDescent="0.3">
      <c r="A1008" s="28">
        <v>1432</v>
      </c>
      <c r="B1008" s="28" t="s">
        <v>1813</v>
      </c>
      <c r="C1008" s="29">
        <v>25113</v>
      </c>
      <c r="D1008" s="28">
        <v>93</v>
      </c>
      <c r="E1008" s="28" t="s">
        <v>180</v>
      </c>
      <c r="F1008" s="28" t="s">
        <v>1160</v>
      </c>
      <c r="G1008" s="28" t="s">
        <v>586</v>
      </c>
      <c r="H1008" s="28" t="s">
        <v>177</v>
      </c>
      <c r="I1008" s="28" t="s">
        <v>76</v>
      </c>
      <c r="J1008" s="30">
        <v>15</v>
      </c>
      <c r="K1008" s="28">
        <v>1500000</v>
      </c>
      <c r="L1008" s="28">
        <v>3110000</v>
      </c>
      <c r="M1008" s="28">
        <v>0</v>
      </c>
      <c r="N1008" s="28">
        <v>0</v>
      </c>
    </row>
    <row r="1009" spans="1:14" x14ac:dyDescent="0.3">
      <c r="A1009" s="28">
        <v>1433</v>
      </c>
      <c r="B1009" s="28" t="s">
        <v>1814</v>
      </c>
      <c r="C1009" s="29">
        <v>25176</v>
      </c>
      <c r="D1009" s="28">
        <v>155</v>
      </c>
      <c r="E1009" s="28" t="s">
        <v>203</v>
      </c>
      <c r="F1009" s="28" t="s">
        <v>1815</v>
      </c>
      <c r="G1009" s="28" t="s">
        <v>989</v>
      </c>
      <c r="H1009" s="28" t="s">
        <v>213</v>
      </c>
      <c r="I1009" s="28" t="s">
        <v>76</v>
      </c>
      <c r="J1009" s="30" t="s">
        <v>178</v>
      </c>
      <c r="K1009" s="28">
        <v>7700000</v>
      </c>
      <c r="L1009" s="28">
        <v>21000000</v>
      </c>
      <c r="M1009" s="28">
        <v>0</v>
      </c>
      <c r="N1009" s="28">
        <v>0</v>
      </c>
    </row>
    <row r="1010" spans="1:14" x14ac:dyDescent="0.3">
      <c r="A1010" s="28">
        <v>1434</v>
      </c>
      <c r="B1010" s="28" t="s">
        <v>1816</v>
      </c>
      <c r="C1010" s="29">
        <v>25742</v>
      </c>
      <c r="D1010" s="28">
        <v>146</v>
      </c>
      <c r="E1010" s="28" t="s">
        <v>203</v>
      </c>
      <c r="F1010" s="28" t="s">
        <v>1815</v>
      </c>
      <c r="G1010" s="28" t="s">
        <v>989</v>
      </c>
      <c r="H1010" s="28" t="s">
        <v>177</v>
      </c>
      <c r="I1010" s="28" t="s">
        <v>76</v>
      </c>
      <c r="J1010" s="30" t="s">
        <v>178</v>
      </c>
      <c r="K1010" s="28">
        <v>4000000</v>
      </c>
      <c r="L1010" s="28">
        <v>5200000</v>
      </c>
      <c r="M1010" s="28">
        <v>0</v>
      </c>
      <c r="N1010" s="28">
        <v>0</v>
      </c>
    </row>
    <row r="1011" spans="1:14" x14ac:dyDescent="0.3">
      <c r="A1011" s="28">
        <v>1436</v>
      </c>
      <c r="B1011" s="28" t="s">
        <v>1817</v>
      </c>
      <c r="C1011" s="29">
        <v>27941</v>
      </c>
      <c r="D1011" s="28">
        <v>135</v>
      </c>
      <c r="E1011" s="28" t="s">
        <v>517</v>
      </c>
      <c r="F1011" s="28" t="s">
        <v>468</v>
      </c>
      <c r="G1011" s="28" t="s">
        <v>586</v>
      </c>
      <c r="H1011" s="28" t="s">
        <v>177</v>
      </c>
      <c r="I1011" s="28" t="s">
        <v>76</v>
      </c>
      <c r="J1011" s="30">
        <v>18</v>
      </c>
      <c r="K1011" s="28">
        <v>3700000</v>
      </c>
      <c r="L1011" s="28">
        <v>31800000</v>
      </c>
      <c r="M1011" s="28">
        <v>1</v>
      </c>
      <c r="N1011" s="28">
        <v>0</v>
      </c>
    </row>
    <row r="1012" spans="1:14" x14ac:dyDescent="0.3">
      <c r="A1012" s="28">
        <v>1437</v>
      </c>
      <c r="B1012" s="28" t="s">
        <v>1818</v>
      </c>
      <c r="C1012" s="29">
        <v>31751</v>
      </c>
      <c r="D1012" s="28">
        <v>130</v>
      </c>
      <c r="E1012" s="28" t="s">
        <v>203</v>
      </c>
      <c r="F1012" s="28" t="s">
        <v>468</v>
      </c>
      <c r="G1012" s="28" t="s">
        <v>586</v>
      </c>
      <c r="H1012" s="28" t="s">
        <v>177</v>
      </c>
      <c r="I1012" s="28" t="s">
        <v>76</v>
      </c>
      <c r="J1012" s="30">
        <v>15</v>
      </c>
      <c r="K1012" s="28">
        <v>15000000</v>
      </c>
      <c r="L1012" s="28">
        <v>121700000</v>
      </c>
      <c r="M1012" s="28">
        <v>1</v>
      </c>
      <c r="N1012" s="28">
        <v>0</v>
      </c>
    </row>
    <row r="1013" spans="1:14" x14ac:dyDescent="0.3">
      <c r="A1013" s="28">
        <v>1438</v>
      </c>
      <c r="B1013" s="28" t="s">
        <v>1819</v>
      </c>
      <c r="C1013" s="29">
        <v>32337</v>
      </c>
      <c r="D1013" s="28">
        <v>91</v>
      </c>
      <c r="E1013" s="28" t="s">
        <v>242</v>
      </c>
      <c r="F1013" s="28" t="s">
        <v>1067</v>
      </c>
      <c r="G1013" s="28" t="s">
        <v>586</v>
      </c>
      <c r="H1013" s="28" t="s">
        <v>177</v>
      </c>
      <c r="I1013" s="28" t="s">
        <v>76</v>
      </c>
      <c r="J1013" s="30">
        <v>18</v>
      </c>
      <c r="K1013" s="28">
        <v>31000000</v>
      </c>
      <c r="L1013" s="28">
        <v>37903000</v>
      </c>
      <c r="M1013" s="28">
        <v>0</v>
      </c>
      <c r="N1013" s="28">
        <v>0</v>
      </c>
    </row>
    <row r="1014" spans="1:14" x14ac:dyDescent="0.3">
      <c r="A1014" s="28">
        <v>1439</v>
      </c>
      <c r="B1014" s="28" t="s">
        <v>1820</v>
      </c>
      <c r="C1014" s="29">
        <v>36739</v>
      </c>
      <c r="D1014" s="28">
        <v>130</v>
      </c>
      <c r="E1014" s="28" t="s">
        <v>242</v>
      </c>
      <c r="F1014" s="28" t="s">
        <v>468</v>
      </c>
      <c r="G1014" s="28" t="s">
        <v>586</v>
      </c>
      <c r="H1014" s="28" t="s">
        <v>177</v>
      </c>
      <c r="I1014" s="28" t="s">
        <v>76</v>
      </c>
      <c r="J1014" s="30" t="s">
        <v>178</v>
      </c>
      <c r="K1014" s="28">
        <v>60000000</v>
      </c>
      <c r="L1014" s="28">
        <v>128900000</v>
      </c>
      <c r="M1014" s="28">
        <v>1</v>
      </c>
      <c r="N1014" s="28">
        <v>0</v>
      </c>
    </row>
    <row r="1015" spans="1:14" x14ac:dyDescent="0.3">
      <c r="A1015" s="28">
        <v>1440</v>
      </c>
      <c r="B1015" s="28" t="s">
        <v>1821</v>
      </c>
      <c r="C1015" s="29">
        <v>39794</v>
      </c>
      <c r="D1015" s="28">
        <v>116</v>
      </c>
      <c r="E1015" s="28" t="s">
        <v>348</v>
      </c>
      <c r="F1015" s="28" t="s">
        <v>468</v>
      </c>
      <c r="G1015" s="28" t="s">
        <v>586</v>
      </c>
      <c r="H1015" s="28" t="s">
        <v>177</v>
      </c>
      <c r="I1015" s="28" t="s">
        <v>76</v>
      </c>
      <c r="J1015" s="30">
        <v>15</v>
      </c>
      <c r="K1015" s="28">
        <v>33000000</v>
      </c>
      <c r="L1015" s="28">
        <v>270000000</v>
      </c>
      <c r="M1015" s="28">
        <v>0</v>
      </c>
      <c r="N1015" s="28">
        <v>0</v>
      </c>
    </row>
    <row r="1016" spans="1:14" x14ac:dyDescent="0.3">
      <c r="A1016" s="28">
        <v>1441</v>
      </c>
      <c r="B1016" s="28" t="s">
        <v>1822</v>
      </c>
      <c r="C1016" s="29">
        <v>40158</v>
      </c>
      <c r="D1016" s="28">
        <v>133</v>
      </c>
      <c r="E1016" s="28" t="s">
        <v>521</v>
      </c>
      <c r="F1016" s="28" t="s">
        <v>468</v>
      </c>
      <c r="G1016" s="28" t="s">
        <v>586</v>
      </c>
      <c r="H1016" s="28" t="s">
        <v>177</v>
      </c>
      <c r="I1016" s="28" t="s">
        <v>76</v>
      </c>
      <c r="J1016" s="30" t="s">
        <v>183</v>
      </c>
      <c r="K1016" s="28">
        <v>60000000</v>
      </c>
      <c r="L1016" s="28">
        <v>122200000</v>
      </c>
      <c r="M1016" s="28">
        <v>0</v>
      </c>
      <c r="N1016" s="28">
        <v>0</v>
      </c>
    </row>
    <row r="1017" spans="1:14" x14ac:dyDescent="0.3">
      <c r="A1017" s="28">
        <v>1442</v>
      </c>
      <c r="B1017" s="28" t="s">
        <v>1823</v>
      </c>
      <c r="C1017" s="29">
        <v>41954</v>
      </c>
      <c r="D1017" s="28">
        <v>132</v>
      </c>
      <c r="E1017" s="28" t="s">
        <v>324</v>
      </c>
      <c r="F1017" s="28" t="s">
        <v>468</v>
      </c>
      <c r="G1017" s="28" t="s">
        <v>228</v>
      </c>
      <c r="H1017" s="28" t="s">
        <v>177</v>
      </c>
      <c r="I1017" s="28" t="s">
        <v>76</v>
      </c>
      <c r="J1017" s="30">
        <v>15</v>
      </c>
      <c r="K1017" s="28">
        <v>58800000</v>
      </c>
      <c r="L1017" s="28">
        <v>547400000</v>
      </c>
      <c r="M1017" s="28">
        <v>6</v>
      </c>
      <c r="N1017" s="28">
        <v>1</v>
      </c>
    </row>
    <row r="1018" spans="1:14" x14ac:dyDescent="0.3">
      <c r="A1018" s="28">
        <v>1443</v>
      </c>
      <c r="B1018" s="28" t="s">
        <v>1824</v>
      </c>
      <c r="C1018" s="29">
        <v>42615</v>
      </c>
      <c r="D1018" s="28">
        <v>96</v>
      </c>
      <c r="E1018" s="28" t="s">
        <v>324</v>
      </c>
      <c r="F1018" s="28" t="s">
        <v>468</v>
      </c>
      <c r="G1018" s="28" t="s">
        <v>228</v>
      </c>
      <c r="H1018" s="28" t="s">
        <v>177</v>
      </c>
      <c r="I1018" s="28" t="s">
        <v>76</v>
      </c>
      <c r="J1018" s="30" t="s">
        <v>183</v>
      </c>
      <c r="K1018" s="28">
        <v>60000000</v>
      </c>
      <c r="L1018" s="28">
        <v>200700000</v>
      </c>
      <c r="M1018" s="28">
        <v>0</v>
      </c>
      <c r="N1018" s="28">
        <v>0</v>
      </c>
    </row>
    <row r="1019" spans="1:14" x14ac:dyDescent="0.3">
      <c r="A1019" s="28">
        <v>1444</v>
      </c>
      <c r="B1019" s="28" t="s">
        <v>1825</v>
      </c>
      <c r="C1019" s="29">
        <v>40850</v>
      </c>
      <c r="D1019" s="28">
        <v>137</v>
      </c>
      <c r="E1019" s="28" t="s">
        <v>324</v>
      </c>
      <c r="F1019" s="28" t="s">
        <v>468</v>
      </c>
      <c r="G1019" s="28" t="s">
        <v>277</v>
      </c>
      <c r="H1019" s="28" t="s">
        <v>177</v>
      </c>
      <c r="I1019" s="28" t="s">
        <v>76</v>
      </c>
      <c r="J1019" s="30">
        <v>15</v>
      </c>
      <c r="K1019" s="28">
        <v>35000000</v>
      </c>
      <c r="L1019" s="28">
        <v>84600000</v>
      </c>
      <c r="M1019" s="28">
        <v>0</v>
      </c>
      <c r="N1019" s="28">
        <v>0</v>
      </c>
    </row>
    <row r="1020" spans="1:14" x14ac:dyDescent="0.3">
      <c r="A1020" s="28">
        <v>1445</v>
      </c>
      <c r="B1020" s="28" t="s">
        <v>1826</v>
      </c>
      <c r="C1020" s="29">
        <v>39745</v>
      </c>
      <c r="D1020" s="28">
        <v>141</v>
      </c>
      <c r="E1020" s="28" t="s">
        <v>324</v>
      </c>
      <c r="F1020" s="28" t="s">
        <v>468</v>
      </c>
      <c r="G1020" s="28" t="s">
        <v>277</v>
      </c>
      <c r="H1020" s="28" t="s">
        <v>177</v>
      </c>
      <c r="I1020" s="28" t="s">
        <v>76</v>
      </c>
      <c r="J1020" s="30">
        <v>15</v>
      </c>
      <c r="K1020" s="28">
        <v>55000000</v>
      </c>
      <c r="L1020" s="28">
        <v>113000000</v>
      </c>
      <c r="M1020" s="28">
        <v>3</v>
      </c>
      <c r="N1020" s="28">
        <v>0</v>
      </c>
    </row>
    <row r="1021" spans="1:14" x14ac:dyDescent="0.3">
      <c r="A1021" s="28">
        <v>1446</v>
      </c>
      <c r="B1021" s="28" t="s">
        <v>1827</v>
      </c>
      <c r="C1021" s="29">
        <v>38329</v>
      </c>
      <c r="D1021" s="28">
        <v>113</v>
      </c>
      <c r="E1021" s="28" t="s">
        <v>180</v>
      </c>
      <c r="F1021" s="28" t="s">
        <v>1828</v>
      </c>
      <c r="G1021" s="28" t="s">
        <v>182</v>
      </c>
      <c r="H1021" s="28" t="s">
        <v>177</v>
      </c>
      <c r="I1021" s="28" t="s">
        <v>76</v>
      </c>
      <c r="J1021" s="30">
        <v>15</v>
      </c>
      <c r="K1021" s="28">
        <v>65000000</v>
      </c>
      <c r="L1021" s="28">
        <v>128900000</v>
      </c>
      <c r="M1021" s="28">
        <v>0</v>
      </c>
      <c r="N1021" s="28">
        <v>0</v>
      </c>
    </row>
    <row r="1022" spans="1:14" x14ac:dyDescent="0.3">
      <c r="A1022" s="28">
        <v>1447</v>
      </c>
      <c r="B1022" s="28" t="s">
        <v>1829</v>
      </c>
      <c r="C1022" s="29">
        <v>35860</v>
      </c>
      <c r="D1022" s="28">
        <v>131</v>
      </c>
      <c r="E1022" s="28" t="s">
        <v>242</v>
      </c>
      <c r="F1022" s="28" t="s">
        <v>450</v>
      </c>
      <c r="G1022" s="28" t="s">
        <v>887</v>
      </c>
      <c r="H1022" s="28" t="s">
        <v>177</v>
      </c>
      <c r="I1022" s="28" t="s">
        <v>76</v>
      </c>
      <c r="J1022" s="30">
        <v>15</v>
      </c>
      <c r="K1022" s="28">
        <v>45000000</v>
      </c>
      <c r="L1022" s="28">
        <v>102400000</v>
      </c>
      <c r="M1022" s="28">
        <v>0</v>
      </c>
      <c r="N1022" s="28">
        <v>0</v>
      </c>
    </row>
    <row r="1023" spans="1:14" x14ac:dyDescent="0.3">
      <c r="A1023" s="28">
        <v>1448</v>
      </c>
      <c r="B1023" s="28" t="s">
        <v>1830</v>
      </c>
      <c r="C1023" s="29">
        <v>34677</v>
      </c>
      <c r="D1023" s="28">
        <v>101</v>
      </c>
      <c r="E1023" s="28" t="s">
        <v>180</v>
      </c>
      <c r="F1023" s="28" t="s">
        <v>994</v>
      </c>
      <c r="G1023" s="28" t="s">
        <v>414</v>
      </c>
      <c r="H1023" s="28" t="s">
        <v>177</v>
      </c>
      <c r="I1023" s="28" t="s">
        <v>76</v>
      </c>
      <c r="J1023" s="30">
        <v>15</v>
      </c>
      <c r="K1023" s="28">
        <v>45000000</v>
      </c>
      <c r="L1023" s="28">
        <v>28735000</v>
      </c>
      <c r="M1023" s="28">
        <v>0</v>
      </c>
      <c r="N1023" s="28">
        <v>0</v>
      </c>
    </row>
    <row r="1024" spans="1:14" x14ac:dyDescent="0.3">
      <c r="A1024" s="28">
        <v>1449</v>
      </c>
      <c r="B1024" s="28" t="s">
        <v>1831</v>
      </c>
      <c r="C1024" s="29">
        <v>34250</v>
      </c>
      <c r="D1024" s="28">
        <v>115</v>
      </c>
      <c r="E1024" s="28" t="s">
        <v>180</v>
      </c>
      <c r="F1024" s="28" t="s">
        <v>1832</v>
      </c>
      <c r="G1024" s="28" t="s">
        <v>247</v>
      </c>
      <c r="H1024" s="28" t="s">
        <v>177</v>
      </c>
      <c r="I1024" s="28" t="s">
        <v>76</v>
      </c>
      <c r="J1024" s="30">
        <v>15</v>
      </c>
      <c r="K1024" s="28">
        <v>57000000</v>
      </c>
      <c r="L1024" s="28">
        <v>159100000</v>
      </c>
      <c r="M1024" s="28">
        <v>0</v>
      </c>
      <c r="N1024" s="28">
        <v>0</v>
      </c>
    </row>
    <row r="1025" spans="1:14" x14ac:dyDescent="0.3">
      <c r="A1025" s="28">
        <v>1450</v>
      </c>
      <c r="B1025" s="28" t="s">
        <v>1833</v>
      </c>
      <c r="C1025" s="29">
        <v>33914</v>
      </c>
      <c r="D1025" s="28">
        <v>84</v>
      </c>
      <c r="E1025" s="28" t="s">
        <v>180</v>
      </c>
      <c r="F1025" s="28" t="s">
        <v>1834</v>
      </c>
      <c r="G1025" s="28" t="s">
        <v>288</v>
      </c>
      <c r="H1025" s="28" t="s">
        <v>177</v>
      </c>
      <c r="I1025" s="28" t="s">
        <v>76</v>
      </c>
      <c r="J1025" s="30">
        <v>15</v>
      </c>
      <c r="K1025" s="28">
        <v>15000000</v>
      </c>
      <c r="L1025" s="28">
        <v>44065000</v>
      </c>
      <c r="M1025" s="28">
        <v>0</v>
      </c>
      <c r="N1025" s="28">
        <v>0</v>
      </c>
    </row>
    <row r="1026" spans="1:14" x14ac:dyDescent="0.3">
      <c r="A1026" s="28">
        <v>1451</v>
      </c>
      <c r="B1026" s="28" t="s">
        <v>1835</v>
      </c>
      <c r="C1026" s="29">
        <v>32045</v>
      </c>
      <c r="D1026" s="28">
        <v>98</v>
      </c>
      <c r="E1026" s="28" t="s">
        <v>210</v>
      </c>
      <c r="F1026" s="28" t="s">
        <v>933</v>
      </c>
      <c r="G1026" s="28" t="s">
        <v>1836</v>
      </c>
      <c r="H1026" s="28" t="s">
        <v>177</v>
      </c>
      <c r="I1026" s="28" t="s">
        <v>76</v>
      </c>
      <c r="J1026" s="30" t="s">
        <v>178</v>
      </c>
      <c r="K1026" s="28">
        <v>16000000</v>
      </c>
      <c r="L1026" s="28">
        <v>30900000</v>
      </c>
      <c r="M1026" s="28">
        <v>1</v>
      </c>
      <c r="N1026" s="28">
        <v>0</v>
      </c>
    </row>
    <row r="1027" spans="1:14" x14ac:dyDescent="0.3">
      <c r="A1027" s="28">
        <v>1452</v>
      </c>
      <c r="B1027" s="28" t="s">
        <v>1837</v>
      </c>
      <c r="C1027" s="29">
        <v>29357</v>
      </c>
      <c r="D1027" s="28">
        <v>99</v>
      </c>
      <c r="E1027" s="28" t="s">
        <v>517</v>
      </c>
      <c r="F1027" s="28" t="s">
        <v>1045</v>
      </c>
      <c r="G1027" s="28" t="s">
        <v>574</v>
      </c>
      <c r="H1027" s="28" t="s">
        <v>177</v>
      </c>
      <c r="I1027" s="28" t="s">
        <v>76</v>
      </c>
      <c r="J1027" s="30">
        <v>18</v>
      </c>
      <c r="K1027" s="28">
        <v>8000000</v>
      </c>
      <c r="L1027" s="28">
        <v>15795000</v>
      </c>
      <c r="M1027" s="28">
        <v>0</v>
      </c>
      <c r="N1027" s="28">
        <v>0</v>
      </c>
    </row>
    <row r="1028" spans="1:14" x14ac:dyDescent="0.3">
      <c r="A1028" s="28">
        <v>1453</v>
      </c>
      <c r="B1028" s="28" t="s">
        <v>1838</v>
      </c>
      <c r="C1028" s="29">
        <v>25372</v>
      </c>
      <c r="D1028" s="28">
        <v>143</v>
      </c>
      <c r="E1028" s="28" t="s">
        <v>517</v>
      </c>
      <c r="F1028" s="28" t="s">
        <v>1839</v>
      </c>
      <c r="G1028" s="28" t="s">
        <v>1389</v>
      </c>
      <c r="H1028" s="28" t="s">
        <v>177</v>
      </c>
      <c r="I1028" s="28" t="s">
        <v>76</v>
      </c>
      <c r="J1028" s="30">
        <v>18</v>
      </c>
      <c r="K1028" s="28">
        <v>6000000</v>
      </c>
      <c r="L1028" s="28">
        <v>11138000</v>
      </c>
      <c r="M1028" s="28">
        <v>2</v>
      </c>
      <c r="N1028" s="28">
        <v>0</v>
      </c>
    </row>
    <row r="1029" spans="1:14" x14ac:dyDescent="0.3">
      <c r="A1029" s="28">
        <v>1454</v>
      </c>
      <c r="B1029" s="28" t="s">
        <v>1840</v>
      </c>
      <c r="C1029" s="29">
        <v>36098</v>
      </c>
      <c r="D1029" s="28">
        <v>119</v>
      </c>
      <c r="E1029" s="28" t="s">
        <v>348</v>
      </c>
      <c r="F1029" s="28" t="s">
        <v>1841</v>
      </c>
      <c r="G1029" s="28" t="s">
        <v>361</v>
      </c>
      <c r="H1029" s="28" t="s">
        <v>177</v>
      </c>
      <c r="I1029" s="28" t="s">
        <v>76</v>
      </c>
      <c r="J1029" s="30">
        <v>18</v>
      </c>
      <c r="K1029" s="28">
        <v>20000000</v>
      </c>
      <c r="L1029" s="28">
        <v>23900000</v>
      </c>
      <c r="M1029" s="28">
        <v>1</v>
      </c>
      <c r="N1029" s="28">
        <v>0</v>
      </c>
    </row>
    <row r="1030" spans="1:14" x14ac:dyDescent="0.3">
      <c r="A1030" s="28">
        <v>1455</v>
      </c>
      <c r="B1030" s="28" t="s">
        <v>1842</v>
      </c>
      <c r="C1030" s="29">
        <v>28669</v>
      </c>
      <c r="D1030" s="28">
        <v>112</v>
      </c>
      <c r="E1030" s="28" t="s">
        <v>180</v>
      </c>
      <c r="F1030" s="28" t="s">
        <v>1839</v>
      </c>
      <c r="G1030" s="28" t="s">
        <v>1099</v>
      </c>
      <c r="H1030" s="28" t="s">
        <v>177</v>
      </c>
      <c r="I1030" s="28" t="s">
        <v>76</v>
      </c>
      <c r="J1030" s="30">
        <v>15</v>
      </c>
      <c r="K1030" s="28">
        <v>12000000</v>
      </c>
      <c r="L1030" s="28">
        <v>45000000</v>
      </c>
      <c r="M1030" s="28">
        <v>0</v>
      </c>
      <c r="N1030" s="28">
        <v>0</v>
      </c>
    </row>
    <row r="1031" spans="1:14" x14ac:dyDescent="0.3">
      <c r="A1031" s="28">
        <v>1456</v>
      </c>
      <c r="B1031" s="28" t="s">
        <v>1843</v>
      </c>
      <c r="C1031" s="29">
        <v>28153</v>
      </c>
      <c r="D1031" s="28">
        <v>133</v>
      </c>
      <c r="E1031" s="28" t="s">
        <v>203</v>
      </c>
      <c r="F1031" s="28" t="s">
        <v>1839</v>
      </c>
      <c r="G1031" s="28" t="s">
        <v>1099</v>
      </c>
      <c r="H1031" s="28" t="s">
        <v>213</v>
      </c>
      <c r="I1031" s="28" t="s">
        <v>76</v>
      </c>
      <c r="J1031" s="30">
        <v>18</v>
      </c>
      <c r="K1031" s="28">
        <v>6000000</v>
      </c>
      <c r="L1031" s="28"/>
      <c r="M1031" s="28">
        <v>0</v>
      </c>
      <c r="N1031" s="28">
        <v>0</v>
      </c>
    </row>
    <row r="1032" spans="1:14" x14ac:dyDescent="0.3">
      <c r="A1032" s="28">
        <v>1457</v>
      </c>
      <c r="B1032" s="28" t="s">
        <v>1844</v>
      </c>
      <c r="C1032" s="29">
        <v>26646</v>
      </c>
      <c r="D1032" s="28">
        <v>122</v>
      </c>
      <c r="E1032" s="28" t="s">
        <v>308</v>
      </c>
      <c r="F1032" s="28" t="s">
        <v>1839</v>
      </c>
      <c r="G1032" s="28" t="s">
        <v>1845</v>
      </c>
      <c r="H1032" s="28" t="s">
        <v>177</v>
      </c>
      <c r="I1032" s="28" t="s">
        <v>76</v>
      </c>
      <c r="J1032" s="30">
        <v>18</v>
      </c>
      <c r="K1032" s="28">
        <v>3350000</v>
      </c>
      <c r="L1032" s="28">
        <v>36734000</v>
      </c>
      <c r="M1032" s="28">
        <v>0</v>
      </c>
      <c r="N1032" s="28">
        <v>0</v>
      </c>
    </row>
    <row r="1033" spans="1:14" x14ac:dyDescent="0.3">
      <c r="A1033" s="28">
        <v>1458</v>
      </c>
      <c r="B1033" s="28" t="s">
        <v>1846</v>
      </c>
      <c r="C1033" s="29">
        <v>26296</v>
      </c>
      <c r="D1033" s="28">
        <v>117</v>
      </c>
      <c r="E1033" s="28" t="s">
        <v>242</v>
      </c>
      <c r="F1033" s="28" t="s">
        <v>1839</v>
      </c>
      <c r="G1033" s="28" t="s">
        <v>1847</v>
      </c>
      <c r="H1033" s="28" t="s">
        <v>177</v>
      </c>
      <c r="I1033" s="28" t="s">
        <v>76</v>
      </c>
      <c r="J1033" s="30">
        <v>18</v>
      </c>
      <c r="K1033" s="28">
        <v>2200000</v>
      </c>
      <c r="L1033" s="28">
        <v>8000000</v>
      </c>
      <c r="M1033" s="28">
        <v>1</v>
      </c>
      <c r="N1033" s="28">
        <v>0</v>
      </c>
    </row>
    <row r="1034" spans="1:14" x14ac:dyDescent="0.3">
      <c r="A1034" s="28">
        <v>1459</v>
      </c>
      <c r="B1034" s="28" t="s">
        <v>1848</v>
      </c>
      <c r="C1034" s="29">
        <v>22634</v>
      </c>
      <c r="D1034" s="28">
        <v>179</v>
      </c>
      <c r="E1034" s="28" t="s">
        <v>348</v>
      </c>
      <c r="F1034" s="28" t="s">
        <v>1225</v>
      </c>
      <c r="G1034" s="28" t="s">
        <v>574</v>
      </c>
      <c r="H1034" s="28" t="s">
        <v>177</v>
      </c>
      <c r="I1034" s="28" t="s">
        <v>76</v>
      </c>
      <c r="J1034" s="30" t="s">
        <v>178</v>
      </c>
      <c r="K1034" s="28">
        <v>3000000</v>
      </c>
      <c r="L1034" s="28">
        <v>10000000</v>
      </c>
      <c r="M1034" s="28">
        <v>11</v>
      </c>
      <c r="N1034" s="28">
        <v>2</v>
      </c>
    </row>
    <row r="1035" spans="1:14" x14ac:dyDescent="0.3">
      <c r="A1035" s="28">
        <v>1460</v>
      </c>
      <c r="B1035" s="28" t="s">
        <v>1849</v>
      </c>
      <c r="C1035" s="29">
        <v>23182</v>
      </c>
      <c r="D1035" s="28">
        <v>172</v>
      </c>
      <c r="E1035" s="28" t="s">
        <v>203</v>
      </c>
      <c r="F1035" s="28" t="s">
        <v>1278</v>
      </c>
      <c r="G1035" s="28" t="s">
        <v>1157</v>
      </c>
      <c r="H1035" s="28" t="s">
        <v>177</v>
      </c>
      <c r="I1035" s="28" t="s">
        <v>76</v>
      </c>
      <c r="J1035" s="30" t="s">
        <v>178</v>
      </c>
      <c r="K1035" s="28">
        <v>3800000</v>
      </c>
      <c r="L1035" s="28">
        <v>11744000</v>
      </c>
      <c r="M1035" s="28">
        <v>1</v>
      </c>
      <c r="N1035" s="28">
        <v>0</v>
      </c>
    </row>
    <row r="1036" spans="1:14" x14ac:dyDescent="0.3">
      <c r="A1036" s="28">
        <v>1461</v>
      </c>
      <c r="B1036" s="28" t="s">
        <v>1850</v>
      </c>
      <c r="C1036" s="29">
        <v>23398</v>
      </c>
      <c r="D1036" s="28">
        <v>139</v>
      </c>
      <c r="E1036" s="28" t="s">
        <v>402</v>
      </c>
      <c r="F1036" s="28" t="s">
        <v>1851</v>
      </c>
      <c r="G1036" s="28" t="s">
        <v>414</v>
      </c>
      <c r="H1036" s="28" t="s">
        <v>213</v>
      </c>
      <c r="I1036" s="28" t="s">
        <v>76</v>
      </c>
      <c r="J1036" s="30" t="s">
        <v>178</v>
      </c>
      <c r="K1036" s="28">
        <v>3500000</v>
      </c>
      <c r="L1036" s="28">
        <v>8000000</v>
      </c>
      <c r="M1036" s="28">
        <v>0</v>
      </c>
      <c r="N1036" s="28">
        <v>0</v>
      </c>
    </row>
    <row r="1037" spans="1:14" x14ac:dyDescent="0.3">
      <c r="A1037" s="28">
        <v>1462</v>
      </c>
      <c r="B1037" s="28" t="s">
        <v>1852</v>
      </c>
      <c r="C1037" s="29">
        <v>38772</v>
      </c>
      <c r="D1037" s="28">
        <v>110</v>
      </c>
      <c r="E1037" s="28" t="s">
        <v>308</v>
      </c>
      <c r="F1037" s="28" t="s">
        <v>1853</v>
      </c>
      <c r="G1037" s="28" t="s">
        <v>989</v>
      </c>
      <c r="H1037" s="28" t="s">
        <v>122</v>
      </c>
      <c r="I1037" s="28" t="s">
        <v>76</v>
      </c>
      <c r="J1037" s="30">
        <v>18</v>
      </c>
      <c r="K1037" s="28">
        <v>27000000</v>
      </c>
      <c r="L1037" s="28">
        <v>56300000</v>
      </c>
      <c r="M1037" s="28">
        <v>0</v>
      </c>
      <c r="N1037" s="28">
        <v>0</v>
      </c>
    </row>
    <row r="1038" spans="1:14" x14ac:dyDescent="0.3">
      <c r="A1038" s="28">
        <v>1463</v>
      </c>
      <c r="B1038" s="28" t="s">
        <v>1854</v>
      </c>
      <c r="C1038" s="29">
        <v>42558</v>
      </c>
      <c r="D1038" s="28">
        <v>122</v>
      </c>
      <c r="E1038" s="28" t="s">
        <v>207</v>
      </c>
      <c r="F1038" s="28" t="s">
        <v>717</v>
      </c>
      <c r="G1038" s="28" t="s">
        <v>746</v>
      </c>
      <c r="H1038" s="28" t="s">
        <v>177</v>
      </c>
      <c r="I1038" s="28" t="s">
        <v>76</v>
      </c>
      <c r="J1038" s="30" t="s">
        <v>183</v>
      </c>
      <c r="K1038" s="28">
        <v>185000000</v>
      </c>
      <c r="L1038" s="28">
        <v>343500000</v>
      </c>
      <c r="M1038" s="28">
        <v>0</v>
      </c>
      <c r="N1038" s="28">
        <v>0</v>
      </c>
    </row>
    <row r="1039" spans="1:14" x14ac:dyDescent="0.3">
      <c r="A1039" s="28">
        <v>1464</v>
      </c>
      <c r="B1039" s="28" t="s">
        <v>1855</v>
      </c>
      <c r="C1039" s="29">
        <v>41387</v>
      </c>
      <c r="D1039" s="28">
        <v>133</v>
      </c>
      <c r="E1039" s="28" t="s">
        <v>207</v>
      </c>
      <c r="F1039" s="28" t="s">
        <v>290</v>
      </c>
      <c r="G1039" s="28" t="s">
        <v>746</v>
      </c>
      <c r="H1039" s="28" t="s">
        <v>177</v>
      </c>
      <c r="I1039" s="28" t="s">
        <v>76</v>
      </c>
      <c r="J1039" s="30">
        <v>12</v>
      </c>
      <c r="K1039" s="28">
        <v>185000000</v>
      </c>
      <c r="L1039" s="28">
        <v>467400000</v>
      </c>
      <c r="M1039" s="28">
        <v>1</v>
      </c>
      <c r="N1039" s="28">
        <v>0</v>
      </c>
    </row>
    <row r="1040" spans="1:14" x14ac:dyDescent="0.3">
      <c r="A1040" s="28">
        <v>1465</v>
      </c>
      <c r="B1040" s="28" t="s">
        <v>1856</v>
      </c>
      <c r="C1040" s="29">
        <v>39910</v>
      </c>
      <c r="D1040" s="28">
        <v>127</v>
      </c>
      <c r="E1040" s="28" t="s">
        <v>207</v>
      </c>
      <c r="F1040" s="28" t="s">
        <v>290</v>
      </c>
      <c r="G1040" s="28" t="s">
        <v>746</v>
      </c>
      <c r="H1040" s="28" t="s">
        <v>177</v>
      </c>
      <c r="I1040" s="28" t="s">
        <v>76</v>
      </c>
      <c r="J1040" s="30">
        <v>12</v>
      </c>
      <c r="K1040" s="28">
        <v>150000000</v>
      </c>
      <c r="L1040" s="28">
        <v>385700000</v>
      </c>
      <c r="M1040" s="28">
        <v>4</v>
      </c>
      <c r="N1040" s="28">
        <v>1</v>
      </c>
    </row>
    <row r="1041" spans="1:14" x14ac:dyDescent="0.3">
      <c r="A1041" s="28">
        <v>1466</v>
      </c>
      <c r="B1041" s="28" t="s">
        <v>1857</v>
      </c>
      <c r="C1041" s="29">
        <v>31975</v>
      </c>
      <c r="D1041" s="28">
        <v>101</v>
      </c>
      <c r="E1041" s="28" t="s">
        <v>207</v>
      </c>
      <c r="F1041" s="28" t="s">
        <v>429</v>
      </c>
      <c r="G1041" s="28" t="s">
        <v>948</v>
      </c>
      <c r="H1041" s="28" t="s">
        <v>177</v>
      </c>
      <c r="I1041" s="28" t="s">
        <v>76</v>
      </c>
      <c r="J1041" s="30">
        <v>18</v>
      </c>
      <c r="K1041" s="28">
        <v>13000000</v>
      </c>
      <c r="L1041" s="28">
        <v>53400000</v>
      </c>
      <c r="M1041" s="28">
        <v>2</v>
      </c>
      <c r="N1041" s="28">
        <v>0</v>
      </c>
    </row>
    <row r="1042" spans="1:14" x14ac:dyDescent="0.3">
      <c r="A1042" s="28">
        <v>1467</v>
      </c>
      <c r="B1042" s="28" t="s">
        <v>1857</v>
      </c>
      <c r="C1042" s="29">
        <v>41682</v>
      </c>
      <c r="D1042" s="28">
        <v>118</v>
      </c>
      <c r="E1042" s="28" t="s">
        <v>207</v>
      </c>
      <c r="F1042" s="28" t="s">
        <v>1858</v>
      </c>
      <c r="G1042" s="28" t="s">
        <v>989</v>
      </c>
      <c r="H1042" s="28" t="s">
        <v>177</v>
      </c>
      <c r="I1042" s="28" t="s">
        <v>76</v>
      </c>
      <c r="J1042" s="30" t="s">
        <v>183</v>
      </c>
      <c r="K1042" s="28">
        <v>100000000</v>
      </c>
      <c r="L1042" s="28">
        <v>242700000</v>
      </c>
      <c r="M1042" s="28">
        <v>0</v>
      </c>
      <c r="N1042" s="28">
        <v>0</v>
      </c>
    </row>
    <row r="1043" spans="1:14" x14ac:dyDescent="0.3">
      <c r="A1043" s="28">
        <v>1468</v>
      </c>
      <c r="B1043" s="28" t="s">
        <v>1859</v>
      </c>
      <c r="C1043" s="29">
        <v>34626</v>
      </c>
      <c r="D1043" s="28">
        <v>92</v>
      </c>
      <c r="E1043" s="28" t="s">
        <v>196</v>
      </c>
      <c r="F1043" s="28" t="s">
        <v>1860</v>
      </c>
      <c r="G1043" s="28" t="s">
        <v>1861</v>
      </c>
      <c r="H1043" s="28" t="s">
        <v>177</v>
      </c>
      <c r="I1043" s="28" t="s">
        <v>76</v>
      </c>
      <c r="J1043" s="30">
        <v>18</v>
      </c>
      <c r="K1043" s="28">
        <v>230000</v>
      </c>
      <c r="L1043" s="28">
        <v>3200000</v>
      </c>
      <c r="M1043" s="28">
        <v>0</v>
      </c>
      <c r="N1043" s="28">
        <v>0</v>
      </c>
    </row>
    <row r="1044" spans="1:14" x14ac:dyDescent="0.3">
      <c r="A1044" s="28">
        <v>1469</v>
      </c>
      <c r="B1044" s="28" t="s">
        <v>1862</v>
      </c>
      <c r="C1044" s="29">
        <v>34992</v>
      </c>
      <c r="D1044" s="28">
        <v>94</v>
      </c>
      <c r="E1044" s="28" t="s">
        <v>196</v>
      </c>
      <c r="F1044" s="28" t="s">
        <v>1860</v>
      </c>
      <c r="G1044" s="28" t="s">
        <v>1861</v>
      </c>
      <c r="H1044" s="28" t="s">
        <v>177</v>
      </c>
      <c r="I1044" s="28" t="s">
        <v>76</v>
      </c>
      <c r="J1044" s="30">
        <v>18</v>
      </c>
      <c r="K1044" s="28">
        <v>6100000</v>
      </c>
      <c r="L1044" s="28">
        <v>22100000</v>
      </c>
      <c r="M1044" s="28">
        <v>0</v>
      </c>
      <c r="N1044" s="28">
        <v>0</v>
      </c>
    </row>
    <row r="1045" spans="1:14" x14ac:dyDescent="0.3">
      <c r="A1045" s="28">
        <v>1470</v>
      </c>
      <c r="B1045" s="28" t="s">
        <v>1863</v>
      </c>
      <c r="C1045" s="29">
        <v>35524</v>
      </c>
      <c r="D1045" s="28">
        <v>113</v>
      </c>
      <c r="E1045" s="28" t="s">
        <v>852</v>
      </c>
      <c r="F1045" s="28" t="s">
        <v>1860</v>
      </c>
      <c r="G1045" s="28" t="s">
        <v>1861</v>
      </c>
      <c r="H1045" s="28" t="s">
        <v>177</v>
      </c>
      <c r="I1045" s="28" t="s">
        <v>76</v>
      </c>
      <c r="J1045" s="30">
        <v>18</v>
      </c>
      <c r="K1045" s="28">
        <v>250000</v>
      </c>
      <c r="L1045" s="28">
        <v>12000000</v>
      </c>
      <c r="M1045" s="28">
        <v>0</v>
      </c>
      <c r="N1045" s="28">
        <v>0</v>
      </c>
    </row>
    <row r="1046" spans="1:14" x14ac:dyDescent="0.3">
      <c r="A1046" s="28">
        <v>1471</v>
      </c>
      <c r="B1046" s="28" t="s">
        <v>1864</v>
      </c>
      <c r="C1046" s="29">
        <v>36301</v>
      </c>
      <c r="D1046" s="28">
        <v>128</v>
      </c>
      <c r="E1046" s="28" t="s">
        <v>196</v>
      </c>
      <c r="F1046" s="28" t="s">
        <v>1860</v>
      </c>
      <c r="G1046" s="28" t="s">
        <v>1861</v>
      </c>
      <c r="H1046" s="28" t="s">
        <v>177</v>
      </c>
      <c r="I1046" s="28" t="s">
        <v>76</v>
      </c>
      <c r="J1046" s="30">
        <v>15</v>
      </c>
      <c r="K1046" s="28">
        <v>10000000</v>
      </c>
      <c r="L1046" s="28">
        <v>31400000</v>
      </c>
      <c r="M1046" s="28">
        <v>0</v>
      </c>
      <c r="N1046" s="28">
        <v>0</v>
      </c>
    </row>
    <row r="1047" spans="1:14" x14ac:dyDescent="0.3">
      <c r="A1047" s="28">
        <v>1472</v>
      </c>
      <c r="B1047" s="28" t="s">
        <v>1865</v>
      </c>
      <c r="C1047" s="29">
        <v>39738</v>
      </c>
      <c r="D1047" s="28">
        <v>92</v>
      </c>
      <c r="E1047" s="28" t="s">
        <v>308</v>
      </c>
      <c r="F1047" s="28" t="s">
        <v>1866</v>
      </c>
      <c r="G1047" s="28" t="s">
        <v>1867</v>
      </c>
      <c r="H1047" s="28" t="s">
        <v>213</v>
      </c>
      <c r="I1047" s="28" t="s">
        <v>76</v>
      </c>
      <c r="J1047" s="30">
        <v>18</v>
      </c>
      <c r="K1047" s="28">
        <v>230000</v>
      </c>
      <c r="L1047" s="28">
        <v>2300000</v>
      </c>
      <c r="M1047" s="28">
        <v>0</v>
      </c>
      <c r="N1047" s="28">
        <v>0</v>
      </c>
    </row>
    <row r="1048" spans="1:14" x14ac:dyDescent="0.3">
      <c r="A1048" s="28">
        <v>1473</v>
      </c>
      <c r="B1048" s="28" t="s">
        <v>1868</v>
      </c>
      <c r="C1048" s="29">
        <v>40683</v>
      </c>
      <c r="D1048" s="28">
        <v>100</v>
      </c>
      <c r="E1048" s="28" t="s">
        <v>308</v>
      </c>
      <c r="F1048" s="28" t="s">
        <v>1866</v>
      </c>
      <c r="G1048" s="28" t="s">
        <v>1869</v>
      </c>
      <c r="H1048" s="28" t="s">
        <v>177</v>
      </c>
      <c r="I1048" s="28" t="s">
        <v>76</v>
      </c>
      <c r="J1048" s="30">
        <v>18</v>
      </c>
      <c r="K1048" s="28">
        <v>1500000</v>
      </c>
      <c r="L1048" s="28">
        <v>78100000</v>
      </c>
      <c r="M1048" s="28">
        <v>1</v>
      </c>
      <c r="N1048" s="28">
        <v>0</v>
      </c>
    </row>
    <row r="1049" spans="1:14" x14ac:dyDescent="0.3">
      <c r="A1049" s="28">
        <v>1474</v>
      </c>
      <c r="B1049" s="28" t="s">
        <v>1870</v>
      </c>
      <c r="C1049" s="29">
        <v>41416</v>
      </c>
      <c r="D1049" s="28">
        <v>90</v>
      </c>
      <c r="E1049" s="28" t="s">
        <v>242</v>
      </c>
      <c r="F1049" s="28" t="s">
        <v>1866</v>
      </c>
      <c r="G1049" s="28" t="s">
        <v>353</v>
      </c>
      <c r="H1049" s="28" t="s">
        <v>1871</v>
      </c>
      <c r="I1049" s="28" t="s">
        <v>76</v>
      </c>
      <c r="J1049" s="30">
        <v>18</v>
      </c>
      <c r="K1049" s="28">
        <v>4800000</v>
      </c>
      <c r="L1049" s="28">
        <v>10300000</v>
      </c>
      <c r="M1049" s="28">
        <v>0</v>
      </c>
      <c r="N1049" s="28">
        <v>0</v>
      </c>
    </row>
    <row r="1050" spans="1:14" x14ac:dyDescent="0.3">
      <c r="A1050" s="28">
        <v>1475</v>
      </c>
      <c r="B1050" s="28" t="s">
        <v>1872</v>
      </c>
      <c r="C1050" s="29">
        <v>27798</v>
      </c>
      <c r="D1050" s="28">
        <v>113</v>
      </c>
      <c r="E1050" s="28" t="s">
        <v>348</v>
      </c>
      <c r="F1050" s="28" t="s">
        <v>325</v>
      </c>
      <c r="G1050" s="28" t="s">
        <v>370</v>
      </c>
      <c r="H1050" s="28" t="s">
        <v>177</v>
      </c>
      <c r="I1050" s="28" t="s">
        <v>76</v>
      </c>
      <c r="J1050" s="30">
        <v>18</v>
      </c>
      <c r="K1050" s="28">
        <v>1300000</v>
      </c>
      <c r="L1050" s="28">
        <v>28300000</v>
      </c>
      <c r="M1050" s="28">
        <v>4</v>
      </c>
      <c r="N1050" s="28">
        <v>0</v>
      </c>
    </row>
    <row r="1051" spans="1:14" x14ac:dyDescent="0.3">
      <c r="A1051" s="28">
        <v>1476</v>
      </c>
      <c r="B1051" s="28" t="s">
        <v>1873</v>
      </c>
      <c r="C1051" s="29">
        <v>26939</v>
      </c>
      <c r="D1051" s="28">
        <v>112</v>
      </c>
      <c r="E1051" s="28" t="s">
        <v>308</v>
      </c>
      <c r="F1051" s="28" t="s">
        <v>325</v>
      </c>
      <c r="G1051" s="28" t="s">
        <v>288</v>
      </c>
      <c r="H1051" s="28" t="s">
        <v>177</v>
      </c>
      <c r="I1051" s="28" t="s">
        <v>76</v>
      </c>
      <c r="J1051" s="30">
        <v>18</v>
      </c>
      <c r="K1051" s="28">
        <v>500000</v>
      </c>
      <c r="L1051" s="28">
        <v>3000000</v>
      </c>
      <c r="M1051" s="28">
        <v>0</v>
      </c>
      <c r="N1051" s="28">
        <v>0</v>
      </c>
    </row>
    <row r="1052" spans="1:14" x14ac:dyDescent="0.3">
      <c r="A1052" s="28">
        <v>1477</v>
      </c>
      <c r="B1052" s="28" t="s">
        <v>949</v>
      </c>
      <c r="C1052" s="29">
        <v>22748</v>
      </c>
      <c r="D1052" s="28">
        <v>105</v>
      </c>
      <c r="E1052" s="28" t="s">
        <v>242</v>
      </c>
      <c r="F1052" s="28" t="s">
        <v>1240</v>
      </c>
      <c r="G1052" s="28" t="s">
        <v>261</v>
      </c>
      <c r="H1052" s="28" t="s">
        <v>177</v>
      </c>
      <c r="I1052" s="28" t="s">
        <v>76</v>
      </c>
      <c r="J1052" s="30">
        <v>15</v>
      </c>
      <c r="K1052" s="28"/>
      <c r="L1052" s="28"/>
      <c r="M1052" s="28">
        <v>0</v>
      </c>
      <c r="N1052" s="28">
        <v>0</v>
      </c>
    </row>
    <row r="1053" spans="1:14" x14ac:dyDescent="0.3">
      <c r="A1053" s="28">
        <v>1478</v>
      </c>
      <c r="B1053" s="28" t="s">
        <v>1874</v>
      </c>
      <c r="C1053" s="29">
        <v>28297</v>
      </c>
      <c r="D1053" s="28">
        <v>163</v>
      </c>
      <c r="E1053" s="28" t="s">
        <v>792</v>
      </c>
      <c r="F1053" s="28" t="s">
        <v>325</v>
      </c>
      <c r="G1053" s="28" t="s">
        <v>574</v>
      </c>
      <c r="H1053" s="28" t="s">
        <v>177</v>
      </c>
      <c r="I1053" s="28" t="s">
        <v>76</v>
      </c>
      <c r="J1053" s="30" t="s">
        <v>178</v>
      </c>
      <c r="K1053" s="28">
        <v>14000000</v>
      </c>
      <c r="L1053" s="28">
        <v>13800000</v>
      </c>
      <c r="M1053" s="28">
        <v>0</v>
      </c>
      <c r="N1053" s="28">
        <v>0</v>
      </c>
    </row>
    <row r="1054" spans="1:14" x14ac:dyDescent="0.3">
      <c r="A1054" s="28">
        <v>1479</v>
      </c>
      <c r="B1054" s="28" t="s">
        <v>1875</v>
      </c>
      <c r="C1054" s="29">
        <v>30303</v>
      </c>
      <c r="D1054" s="28">
        <v>109</v>
      </c>
      <c r="E1054" s="28" t="s">
        <v>196</v>
      </c>
      <c r="F1054" s="28" t="s">
        <v>325</v>
      </c>
      <c r="G1054" s="28" t="s">
        <v>1876</v>
      </c>
      <c r="H1054" s="28" t="s">
        <v>177</v>
      </c>
      <c r="I1054" s="28" t="s">
        <v>76</v>
      </c>
      <c r="J1054" s="30" t="s">
        <v>178</v>
      </c>
      <c r="K1054" s="28">
        <v>19000000</v>
      </c>
      <c r="L1054" s="28">
        <v>2500000</v>
      </c>
      <c r="M1054" s="28">
        <v>0</v>
      </c>
      <c r="N1054" s="28">
        <v>0</v>
      </c>
    </row>
    <row r="1055" spans="1:14" x14ac:dyDescent="0.3">
      <c r="A1055" s="28">
        <v>1480</v>
      </c>
      <c r="B1055" s="28" t="s">
        <v>1877</v>
      </c>
      <c r="C1055" s="29">
        <v>31702</v>
      </c>
      <c r="D1055" s="28">
        <v>120</v>
      </c>
      <c r="E1055" s="28" t="s">
        <v>348</v>
      </c>
      <c r="F1055" s="28" t="s">
        <v>325</v>
      </c>
      <c r="G1055" s="28" t="s">
        <v>205</v>
      </c>
      <c r="H1055" s="28" t="s">
        <v>177</v>
      </c>
      <c r="I1055" s="28" t="s">
        <v>76</v>
      </c>
      <c r="J1055" s="30">
        <v>15</v>
      </c>
      <c r="K1055" s="28">
        <v>13800000</v>
      </c>
      <c r="L1055" s="28">
        <v>52200000</v>
      </c>
      <c r="M1055" s="28">
        <v>4</v>
      </c>
      <c r="N1055" s="28">
        <v>1</v>
      </c>
    </row>
    <row r="1056" spans="1:14" x14ac:dyDescent="0.3">
      <c r="A1056" s="28">
        <v>1481</v>
      </c>
      <c r="B1056" s="28" t="s">
        <v>1878</v>
      </c>
      <c r="C1056" s="29">
        <v>32367</v>
      </c>
      <c r="D1056" s="28">
        <v>162</v>
      </c>
      <c r="E1056" s="28" t="s">
        <v>348</v>
      </c>
      <c r="F1056" s="28" t="s">
        <v>325</v>
      </c>
      <c r="G1056" s="28" t="s">
        <v>261</v>
      </c>
      <c r="H1056" s="28" t="s">
        <v>177</v>
      </c>
      <c r="I1056" s="28" t="s">
        <v>76</v>
      </c>
      <c r="J1056" s="30">
        <v>18</v>
      </c>
      <c r="K1056" s="28">
        <v>7000000</v>
      </c>
      <c r="L1056" s="28">
        <v>8900000</v>
      </c>
      <c r="M1056" s="28">
        <v>1</v>
      </c>
      <c r="N1056" s="28">
        <v>0</v>
      </c>
    </row>
    <row r="1057" spans="1:14" x14ac:dyDescent="0.3">
      <c r="A1057" s="28">
        <v>1482</v>
      </c>
      <c r="B1057" s="28" t="s">
        <v>1879</v>
      </c>
      <c r="C1057" s="29">
        <v>34229</v>
      </c>
      <c r="D1057" s="28">
        <v>139</v>
      </c>
      <c r="E1057" s="28" t="s">
        <v>192</v>
      </c>
      <c r="F1057" s="28" t="s">
        <v>325</v>
      </c>
      <c r="G1057" s="28" t="s">
        <v>370</v>
      </c>
      <c r="H1057" s="28" t="s">
        <v>177</v>
      </c>
      <c r="I1057" s="28" t="s">
        <v>76</v>
      </c>
      <c r="J1057" s="30" t="s">
        <v>221</v>
      </c>
      <c r="K1057" s="28">
        <v>34000000</v>
      </c>
      <c r="L1057" s="28">
        <v>32300000</v>
      </c>
      <c r="M1057" s="28">
        <v>5</v>
      </c>
      <c r="N1057" s="28">
        <v>1</v>
      </c>
    </row>
    <row r="1058" spans="1:14" x14ac:dyDescent="0.3">
      <c r="A1058" s="28">
        <v>1483</v>
      </c>
      <c r="B1058" s="28" t="s">
        <v>1880</v>
      </c>
      <c r="C1058" s="29">
        <v>42703</v>
      </c>
      <c r="D1058" s="28">
        <v>159</v>
      </c>
      <c r="E1058" s="28" t="s">
        <v>348</v>
      </c>
      <c r="F1058" s="28" t="s">
        <v>325</v>
      </c>
      <c r="G1058" s="28" t="s">
        <v>414</v>
      </c>
      <c r="H1058" s="28" t="s">
        <v>177</v>
      </c>
      <c r="I1058" s="28" t="s">
        <v>76</v>
      </c>
      <c r="J1058" s="30">
        <v>15</v>
      </c>
      <c r="K1058" s="28">
        <v>50000000</v>
      </c>
      <c r="L1058" s="28"/>
      <c r="M1058" s="28">
        <v>0</v>
      </c>
      <c r="N1058" s="28">
        <v>0</v>
      </c>
    </row>
    <row r="1059" spans="1:14" x14ac:dyDescent="0.3">
      <c r="A1059" s="28">
        <v>1484</v>
      </c>
      <c r="B1059" s="28" t="s">
        <v>1881</v>
      </c>
      <c r="C1059" s="29">
        <v>41625</v>
      </c>
      <c r="D1059" s="28">
        <v>179</v>
      </c>
      <c r="E1059" s="28" t="s">
        <v>324</v>
      </c>
      <c r="F1059" s="28" t="s">
        <v>325</v>
      </c>
      <c r="G1059" s="28" t="s">
        <v>414</v>
      </c>
      <c r="H1059" s="28" t="s">
        <v>177</v>
      </c>
      <c r="I1059" s="28" t="s">
        <v>76</v>
      </c>
      <c r="J1059" s="30">
        <v>18</v>
      </c>
      <c r="K1059" s="28">
        <v>155000000</v>
      </c>
      <c r="L1059" s="28">
        <v>392000000</v>
      </c>
      <c r="M1059" s="28">
        <v>5</v>
      </c>
      <c r="N1059" s="28">
        <v>0</v>
      </c>
    </row>
    <row r="1060" spans="1:14" x14ac:dyDescent="0.3">
      <c r="A1060" s="28">
        <v>1485</v>
      </c>
      <c r="B1060" s="28" t="s">
        <v>1882</v>
      </c>
      <c r="C1060" s="29">
        <v>40826</v>
      </c>
      <c r="D1060" s="28">
        <v>126</v>
      </c>
      <c r="E1060" s="28" t="s">
        <v>174</v>
      </c>
      <c r="F1060" s="28" t="s">
        <v>325</v>
      </c>
      <c r="G1060" s="28" t="s">
        <v>414</v>
      </c>
      <c r="H1060" s="28" t="s">
        <v>213</v>
      </c>
      <c r="I1060" s="28" t="s">
        <v>76</v>
      </c>
      <c r="J1060" s="30" t="s">
        <v>221</v>
      </c>
      <c r="K1060" s="28">
        <v>170000000</v>
      </c>
      <c r="L1060" s="28">
        <v>185800000</v>
      </c>
      <c r="M1060" s="28">
        <v>11</v>
      </c>
      <c r="N1060" s="28">
        <v>5</v>
      </c>
    </row>
    <row r="1061" spans="1:14" x14ac:dyDescent="0.3">
      <c r="A1061" s="28">
        <v>1486</v>
      </c>
      <c r="B1061" s="28" t="s">
        <v>1883</v>
      </c>
      <c r="C1061" s="29">
        <v>40228</v>
      </c>
      <c r="D1061" s="28">
        <v>138</v>
      </c>
      <c r="E1061" s="28" t="s">
        <v>242</v>
      </c>
      <c r="F1061" s="28" t="s">
        <v>325</v>
      </c>
      <c r="G1061" s="28" t="s">
        <v>414</v>
      </c>
      <c r="H1061" s="28" t="s">
        <v>177</v>
      </c>
      <c r="I1061" s="28" t="s">
        <v>76</v>
      </c>
      <c r="J1061" s="30">
        <v>15</v>
      </c>
      <c r="K1061" s="28">
        <v>80000000</v>
      </c>
      <c r="L1061" s="28">
        <v>294800000</v>
      </c>
      <c r="M1061" s="28">
        <v>0</v>
      </c>
      <c r="N1061" s="28">
        <v>0</v>
      </c>
    </row>
    <row r="1062" spans="1:14" x14ac:dyDescent="0.3">
      <c r="A1062" s="28">
        <v>1487</v>
      </c>
      <c r="B1062" s="28" t="s">
        <v>1884</v>
      </c>
      <c r="C1062" s="29">
        <v>37162</v>
      </c>
      <c r="D1062" s="28">
        <v>89</v>
      </c>
      <c r="E1062" s="28" t="s">
        <v>196</v>
      </c>
      <c r="F1062" s="28" t="s">
        <v>1885</v>
      </c>
      <c r="G1062" s="28" t="s">
        <v>228</v>
      </c>
      <c r="H1062" s="28" t="s">
        <v>177</v>
      </c>
      <c r="I1062" s="28" t="s">
        <v>76</v>
      </c>
      <c r="J1062" s="30">
        <v>12</v>
      </c>
      <c r="K1062" s="28">
        <v>28000000</v>
      </c>
      <c r="L1062" s="28">
        <v>60800000</v>
      </c>
      <c r="M1062" s="28">
        <v>0</v>
      </c>
      <c r="N1062" s="28">
        <v>0</v>
      </c>
    </row>
    <row r="1063" spans="1:14" x14ac:dyDescent="0.3">
      <c r="A1063" s="28">
        <v>1488</v>
      </c>
      <c r="B1063" s="28" t="s">
        <v>1886</v>
      </c>
      <c r="C1063" s="29">
        <v>31590</v>
      </c>
      <c r="D1063" s="28">
        <v>101</v>
      </c>
      <c r="E1063" s="28" t="s">
        <v>210</v>
      </c>
      <c r="F1063" s="28" t="s">
        <v>1887</v>
      </c>
      <c r="G1063" s="28" t="s">
        <v>1084</v>
      </c>
      <c r="H1063" s="28" t="s">
        <v>213</v>
      </c>
      <c r="I1063" s="28" t="s">
        <v>76</v>
      </c>
      <c r="J1063" s="30" t="s">
        <v>221</v>
      </c>
      <c r="K1063" s="28">
        <v>25000000</v>
      </c>
      <c r="L1063" s="28">
        <v>12900000</v>
      </c>
      <c r="M1063" s="28">
        <v>0</v>
      </c>
      <c r="N1063" s="28">
        <v>0</v>
      </c>
    </row>
    <row r="1064" spans="1:14" x14ac:dyDescent="0.3">
      <c r="A1064" s="28">
        <v>1489</v>
      </c>
      <c r="B1064" s="28" t="s">
        <v>1888</v>
      </c>
      <c r="C1064" s="29">
        <v>32283</v>
      </c>
      <c r="D1064" s="28">
        <v>126</v>
      </c>
      <c r="E1064" s="28" t="s">
        <v>210</v>
      </c>
      <c r="F1064" s="28" t="s">
        <v>276</v>
      </c>
      <c r="G1064" s="28" t="s">
        <v>298</v>
      </c>
      <c r="H1064" s="28" t="s">
        <v>177</v>
      </c>
      <c r="I1064" s="28" t="s">
        <v>76</v>
      </c>
      <c r="J1064" s="30" t="s">
        <v>178</v>
      </c>
      <c r="K1064" s="28">
        <v>35000000</v>
      </c>
      <c r="L1064" s="28">
        <v>57300000</v>
      </c>
      <c r="M1064" s="28">
        <v>2</v>
      </c>
      <c r="N1064" s="28">
        <v>0</v>
      </c>
    </row>
    <row r="1065" spans="1:14" x14ac:dyDescent="0.3">
      <c r="A1065" s="28">
        <v>1490</v>
      </c>
      <c r="B1065" s="28" t="s">
        <v>1889</v>
      </c>
      <c r="C1065" s="29">
        <v>28957</v>
      </c>
      <c r="D1065" s="28">
        <v>93</v>
      </c>
      <c r="E1065" s="28" t="s">
        <v>180</v>
      </c>
      <c r="F1065" s="28" t="s">
        <v>811</v>
      </c>
      <c r="G1065" s="28" t="s">
        <v>996</v>
      </c>
      <c r="H1065" s="28" t="s">
        <v>94</v>
      </c>
      <c r="I1065" s="28" t="s">
        <v>76</v>
      </c>
      <c r="J1065" s="30">
        <v>18</v>
      </c>
      <c r="K1065" s="28">
        <v>400000</v>
      </c>
      <c r="L1065" s="28">
        <v>100000000</v>
      </c>
      <c r="M1065" s="28">
        <v>0</v>
      </c>
      <c r="N1065" s="28">
        <v>0</v>
      </c>
    </row>
    <row r="1066" spans="1:14" x14ac:dyDescent="0.3">
      <c r="A1066" s="28">
        <v>1491</v>
      </c>
      <c r="B1066" s="28" t="s">
        <v>1890</v>
      </c>
      <c r="C1066" s="29">
        <v>29944</v>
      </c>
      <c r="D1066" s="28">
        <v>96</v>
      </c>
      <c r="E1066" s="28" t="s">
        <v>180</v>
      </c>
      <c r="F1066" s="28" t="s">
        <v>811</v>
      </c>
      <c r="G1066" s="28" t="s">
        <v>996</v>
      </c>
      <c r="H1066" s="28" t="s">
        <v>94</v>
      </c>
      <c r="I1066" s="28" t="s">
        <v>76</v>
      </c>
      <c r="J1066" s="30">
        <v>18</v>
      </c>
      <c r="K1066" s="28">
        <v>4500000</v>
      </c>
      <c r="L1066" s="28">
        <v>23700000</v>
      </c>
      <c r="M1066" s="28">
        <v>0</v>
      </c>
      <c r="N1066" s="28">
        <v>0</v>
      </c>
    </row>
    <row r="1067" spans="1:14" x14ac:dyDescent="0.3">
      <c r="A1067" s="28">
        <v>1492</v>
      </c>
      <c r="B1067" s="28" t="s">
        <v>1891</v>
      </c>
      <c r="C1067" s="29">
        <v>31238</v>
      </c>
      <c r="D1067" s="28">
        <v>107</v>
      </c>
      <c r="E1067" s="28" t="s">
        <v>180</v>
      </c>
      <c r="F1067" s="28" t="s">
        <v>811</v>
      </c>
      <c r="G1067" s="28" t="s">
        <v>996</v>
      </c>
      <c r="H1067" s="28" t="s">
        <v>94</v>
      </c>
      <c r="I1067" s="28" t="s">
        <v>76</v>
      </c>
      <c r="J1067" s="30">
        <v>15</v>
      </c>
      <c r="K1067" s="28">
        <v>10000000</v>
      </c>
      <c r="L1067" s="28">
        <v>36200000</v>
      </c>
      <c r="M1067" s="28">
        <v>0</v>
      </c>
      <c r="N1067" s="28">
        <v>0</v>
      </c>
    </row>
    <row r="1068" spans="1:14" x14ac:dyDescent="0.3">
      <c r="A1068" s="28">
        <v>1493</v>
      </c>
      <c r="B1068" s="28" t="s">
        <v>1892</v>
      </c>
      <c r="C1068" s="29">
        <v>42131</v>
      </c>
      <c r="D1068" s="28">
        <v>120</v>
      </c>
      <c r="E1068" s="28" t="s">
        <v>180</v>
      </c>
      <c r="F1068" s="28" t="s">
        <v>811</v>
      </c>
      <c r="G1068" s="28" t="s">
        <v>996</v>
      </c>
      <c r="H1068" s="28" t="s">
        <v>94</v>
      </c>
      <c r="I1068" s="28" t="s">
        <v>76</v>
      </c>
      <c r="J1068" s="30">
        <v>15</v>
      </c>
      <c r="K1068" s="28">
        <v>150000000</v>
      </c>
      <c r="L1068" s="28">
        <v>378400000</v>
      </c>
      <c r="M1068" s="28">
        <v>10</v>
      </c>
      <c r="N1068" s="28">
        <v>6</v>
      </c>
    </row>
    <row r="1069" spans="1:14" x14ac:dyDescent="0.3">
      <c r="A1069" s="28">
        <v>1494</v>
      </c>
      <c r="B1069" s="28" t="s">
        <v>1893</v>
      </c>
      <c r="C1069" s="29">
        <v>40865</v>
      </c>
      <c r="D1069" s="28">
        <v>100</v>
      </c>
      <c r="E1069" s="28" t="s">
        <v>218</v>
      </c>
      <c r="F1069" s="28" t="s">
        <v>811</v>
      </c>
      <c r="G1069" s="28" t="s">
        <v>228</v>
      </c>
      <c r="H1069" s="28" t="s">
        <v>177</v>
      </c>
      <c r="I1069" s="28" t="s">
        <v>76</v>
      </c>
      <c r="J1069" s="30" t="s">
        <v>221</v>
      </c>
      <c r="K1069" s="28">
        <v>135000000</v>
      </c>
      <c r="L1069" s="28">
        <v>150400000</v>
      </c>
      <c r="M1069" s="28">
        <v>0</v>
      </c>
      <c r="N1069" s="28">
        <v>0</v>
      </c>
    </row>
    <row r="1070" spans="1:14" x14ac:dyDescent="0.3">
      <c r="A1070" s="28">
        <v>1495</v>
      </c>
      <c r="B1070" s="28" t="s">
        <v>1894</v>
      </c>
      <c r="C1070" s="29">
        <v>42404</v>
      </c>
      <c r="D1070" s="28">
        <v>102</v>
      </c>
      <c r="E1070" s="28" t="s">
        <v>196</v>
      </c>
      <c r="F1070" s="28" t="s">
        <v>1885</v>
      </c>
      <c r="G1070" s="28" t="s">
        <v>414</v>
      </c>
      <c r="H1070" s="28" t="s">
        <v>177</v>
      </c>
      <c r="I1070" s="28" t="s">
        <v>76</v>
      </c>
      <c r="J1070" s="30" t="s">
        <v>183</v>
      </c>
      <c r="K1070" s="28">
        <v>50000000</v>
      </c>
      <c r="L1070" s="28">
        <v>56000000</v>
      </c>
      <c r="M1070" s="28">
        <v>0</v>
      </c>
      <c r="N1070" s="28">
        <v>0</v>
      </c>
    </row>
    <row r="1071" spans="1:14" x14ac:dyDescent="0.3">
      <c r="A1071" s="28">
        <v>1496</v>
      </c>
      <c r="B1071" s="28" t="s">
        <v>1895</v>
      </c>
      <c r="C1071" s="29">
        <v>31030</v>
      </c>
      <c r="D1071" s="28">
        <v>136</v>
      </c>
      <c r="E1071" s="28" t="s">
        <v>207</v>
      </c>
      <c r="F1071" s="28" t="s">
        <v>1896</v>
      </c>
      <c r="G1071" s="28" t="s">
        <v>556</v>
      </c>
      <c r="H1071" s="28" t="s">
        <v>177</v>
      </c>
      <c r="I1071" s="28" t="s">
        <v>76</v>
      </c>
      <c r="J1071" s="30" t="s">
        <v>178</v>
      </c>
      <c r="K1071" s="28">
        <v>40000000</v>
      </c>
      <c r="L1071" s="28">
        <v>30900000</v>
      </c>
      <c r="M1071" s="28">
        <v>1</v>
      </c>
      <c r="N1071" s="28">
        <v>0</v>
      </c>
    </row>
    <row r="1072" spans="1:14" x14ac:dyDescent="0.3">
      <c r="A1072" s="28">
        <v>1497</v>
      </c>
      <c r="B1072" s="28" t="s">
        <v>1897</v>
      </c>
      <c r="C1072" s="29">
        <v>42425</v>
      </c>
      <c r="D1072" s="28">
        <v>127</v>
      </c>
      <c r="E1072" s="28" t="s">
        <v>210</v>
      </c>
      <c r="F1072" s="28" t="s">
        <v>331</v>
      </c>
      <c r="G1072" s="28" t="s">
        <v>653</v>
      </c>
      <c r="H1072" s="28" t="s">
        <v>177</v>
      </c>
      <c r="I1072" s="28" t="s">
        <v>76</v>
      </c>
      <c r="J1072" s="30" t="s">
        <v>183</v>
      </c>
      <c r="K1072" s="28"/>
      <c r="L1072" s="28"/>
      <c r="M1072" s="28">
        <v>0</v>
      </c>
      <c r="N1072" s="28">
        <v>0</v>
      </c>
    </row>
    <row r="1073" spans="1:14" x14ac:dyDescent="0.3">
      <c r="A1073" s="28">
        <v>1498</v>
      </c>
      <c r="B1073" s="28" t="s">
        <v>1898</v>
      </c>
      <c r="C1073" s="29">
        <v>42505</v>
      </c>
      <c r="D1073" s="28">
        <v>116</v>
      </c>
      <c r="E1073" s="28" t="s">
        <v>196</v>
      </c>
      <c r="F1073" s="28" t="s">
        <v>710</v>
      </c>
      <c r="G1073" s="28" t="s">
        <v>247</v>
      </c>
      <c r="H1073" s="28" t="s">
        <v>177</v>
      </c>
      <c r="I1073" s="28" t="s">
        <v>76</v>
      </c>
      <c r="J1073" s="30">
        <v>15</v>
      </c>
      <c r="K1073" s="28">
        <v>50000000</v>
      </c>
      <c r="L1073" s="28">
        <v>57300000</v>
      </c>
      <c r="M1073" s="28">
        <v>0</v>
      </c>
      <c r="N1073" s="28">
        <v>0</v>
      </c>
    </row>
    <row r="1074" spans="1:14" x14ac:dyDescent="0.3">
      <c r="A1074" s="28">
        <v>1499</v>
      </c>
      <c r="B1074" s="28" t="s">
        <v>1899</v>
      </c>
      <c r="C1074" s="29">
        <v>38486</v>
      </c>
      <c r="D1074" s="28">
        <v>103</v>
      </c>
      <c r="E1074" s="28" t="s">
        <v>196</v>
      </c>
      <c r="F1074" s="28" t="s">
        <v>710</v>
      </c>
      <c r="G1074" s="28" t="s">
        <v>247</v>
      </c>
      <c r="H1074" s="28" t="s">
        <v>177</v>
      </c>
      <c r="I1074" s="28" t="s">
        <v>76</v>
      </c>
      <c r="J1074" s="30">
        <v>15</v>
      </c>
      <c r="K1074" s="28">
        <v>15000000</v>
      </c>
      <c r="L1074" s="28">
        <v>15800000</v>
      </c>
      <c r="M1074" s="28">
        <v>0</v>
      </c>
      <c r="N1074" s="28">
        <v>0</v>
      </c>
    </row>
    <row r="1075" spans="1:14" x14ac:dyDescent="0.3">
      <c r="A1075" s="28">
        <v>1500</v>
      </c>
      <c r="B1075" s="28" t="s">
        <v>1900</v>
      </c>
      <c r="C1075" s="29">
        <v>42541</v>
      </c>
      <c r="D1075" s="28">
        <v>120</v>
      </c>
      <c r="E1075" s="28" t="s">
        <v>207</v>
      </c>
      <c r="F1075" s="28" t="s">
        <v>281</v>
      </c>
      <c r="G1075" s="28" t="s">
        <v>282</v>
      </c>
      <c r="H1075" s="28" t="s">
        <v>177</v>
      </c>
      <c r="I1075" s="28" t="s">
        <v>76</v>
      </c>
      <c r="J1075" s="30" t="s">
        <v>183</v>
      </c>
      <c r="K1075" s="28">
        <v>165000000</v>
      </c>
      <c r="L1075" s="28">
        <v>389700000</v>
      </c>
      <c r="M1075" s="28">
        <v>0</v>
      </c>
      <c r="N1075" s="28">
        <v>0</v>
      </c>
    </row>
    <row r="1076" spans="1:14" x14ac:dyDescent="0.3">
      <c r="A1076" s="28">
        <v>1501</v>
      </c>
      <c r="B1076" s="28" t="s">
        <v>526</v>
      </c>
      <c r="C1076" s="29">
        <v>42560</v>
      </c>
      <c r="D1076" s="28">
        <v>116</v>
      </c>
      <c r="E1076" s="28" t="s">
        <v>196</v>
      </c>
      <c r="F1076" s="28" t="s">
        <v>1901</v>
      </c>
      <c r="G1076" s="28" t="s">
        <v>228</v>
      </c>
      <c r="H1076" s="28" t="s">
        <v>177</v>
      </c>
      <c r="I1076" s="28" t="s">
        <v>76</v>
      </c>
      <c r="J1076" s="30" t="s">
        <v>183</v>
      </c>
      <c r="K1076" s="28">
        <v>144000000</v>
      </c>
      <c r="L1076" s="28">
        <v>229100000</v>
      </c>
      <c r="M1076" s="28">
        <v>0</v>
      </c>
      <c r="N1076" s="28">
        <v>0</v>
      </c>
    </row>
    <row r="1077" spans="1:14" x14ac:dyDescent="0.3">
      <c r="A1077" s="28">
        <v>1503</v>
      </c>
      <c r="B1077" s="28" t="s">
        <v>1902</v>
      </c>
      <c r="C1077" s="29">
        <v>42562</v>
      </c>
      <c r="D1077" s="28">
        <v>123</v>
      </c>
      <c r="E1077" s="28" t="s">
        <v>242</v>
      </c>
      <c r="F1077" s="28" t="s">
        <v>268</v>
      </c>
      <c r="G1077" s="28" t="s">
        <v>269</v>
      </c>
      <c r="H1077" s="28" t="s">
        <v>177</v>
      </c>
      <c r="I1077" s="28" t="s">
        <v>76</v>
      </c>
      <c r="J1077" s="30" t="s">
        <v>183</v>
      </c>
      <c r="K1077" s="28">
        <v>120000000</v>
      </c>
      <c r="L1077" s="28">
        <v>415200000</v>
      </c>
      <c r="M1077" s="28">
        <v>0</v>
      </c>
      <c r="N1077" s="28">
        <v>0</v>
      </c>
    </row>
    <row r="1078" spans="1:14" x14ac:dyDescent="0.3">
      <c r="A1078" s="28">
        <v>1504</v>
      </c>
      <c r="B1078" s="28" t="s">
        <v>1903</v>
      </c>
      <c r="C1078" s="29">
        <v>42443</v>
      </c>
      <c r="D1078" s="28">
        <v>88</v>
      </c>
      <c r="E1078" s="28" t="s">
        <v>218</v>
      </c>
      <c r="F1078" s="28" t="s">
        <v>1904</v>
      </c>
      <c r="G1078" s="28" t="s">
        <v>370</v>
      </c>
      <c r="H1078" s="28" t="s">
        <v>177</v>
      </c>
      <c r="I1078" s="28" t="s">
        <v>76</v>
      </c>
      <c r="J1078" s="30">
        <v>15</v>
      </c>
      <c r="K1078" s="28">
        <v>19000000</v>
      </c>
      <c r="L1078" s="28">
        <v>140200000</v>
      </c>
      <c r="M1078" s="28">
        <v>0</v>
      </c>
      <c r="N1078" s="28">
        <v>0</v>
      </c>
    </row>
    <row r="1079" spans="1:14" x14ac:dyDescent="0.3">
      <c r="A1079" s="28">
        <v>1505</v>
      </c>
      <c r="B1079" s="28" t="s">
        <v>1905</v>
      </c>
      <c r="C1079" s="29">
        <v>40386</v>
      </c>
      <c r="D1079" s="28">
        <v>112</v>
      </c>
      <c r="E1079" s="28" t="s">
        <v>196</v>
      </c>
      <c r="F1079" s="28" t="s">
        <v>582</v>
      </c>
      <c r="G1079" s="28" t="s">
        <v>583</v>
      </c>
      <c r="H1079" s="28" t="s">
        <v>213</v>
      </c>
      <c r="I1079" s="28" t="s">
        <v>76</v>
      </c>
      <c r="J1079" s="30" t="s">
        <v>183</v>
      </c>
      <c r="K1079" s="28">
        <v>90000000</v>
      </c>
      <c r="L1079" s="28">
        <v>47700000</v>
      </c>
      <c r="M1079" s="28">
        <v>0</v>
      </c>
      <c r="N1079" s="28">
        <v>0</v>
      </c>
    </row>
    <row r="1080" spans="1:14" x14ac:dyDescent="0.3">
      <c r="A1080" s="28">
        <v>1506</v>
      </c>
      <c r="B1080" s="28" t="s">
        <v>1906</v>
      </c>
      <c r="C1080" s="29">
        <v>39178</v>
      </c>
      <c r="D1080" s="28">
        <v>114</v>
      </c>
      <c r="E1080" s="28" t="s">
        <v>242</v>
      </c>
      <c r="F1080" s="28" t="s">
        <v>459</v>
      </c>
      <c r="G1080" s="28" t="s">
        <v>1907</v>
      </c>
      <c r="H1080" s="28" t="s">
        <v>177</v>
      </c>
      <c r="I1080" s="28" t="s">
        <v>76</v>
      </c>
      <c r="J1080" s="30">
        <v>18</v>
      </c>
      <c r="K1080" s="28"/>
      <c r="L1080" s="28">
        <v>30700000</v>
      </c>
      <c r="M1080" s="28">
        <v>0</v>
      </c>
      <c r="N1080" s="28">
        <v>0</v>
      </c>
    </row>
    <row r="1081" spans="1:14" x14ac:dyDescent="0.3">
      <c r="A1081" s="28">
        <v>1507</v>
      </c>
      <c r="B1081" s="28" t="s">
        <v>1908</v>
      </c>
      <c r="C1081" s="29">
        <v>35789</v>
      </c>
      <c r="D1081" s="28">
        <v>154</v>
      </c>
      <c r="E1081" s="28" t="s">
        <v>308</v>
      </c>
      <c r="F1081" s="28" t="s">
        <v>459</v>
      </c>
      <c r="G1081" s="28" t="s">
        <v>460</v>
      </c>
      <c r="H1081" s="28" t="s">
        <v>177</v>
      </c>
      <c r="I1081" s="28" t="s">
        <v>76</v>
      </c>
      <c r="J1081" s="30">
        <v>15</v>
      </c>
      <c r="K1081" s="28">
        <v>12000000</v>
      </c>
      <c r="L1081" s="28">
        <v>74700000</v>
      </c>
      <c r="M1081" s="28">
        <v>1</v>
      </c>
      <c r="N1081" s="28">
        <v>0</v>
      </c>
    </row>
    <row r="1082" spans="1:14" x14ac:dyDescent="0.3">
      <c r="A1082" s="28">
        <v>1508</v>
      </c>
      <c r="B1082" s="28" t="s">
        <v>1909</v>
      </c>
      <c r="C1082" s="29">
        <v>39953</v>
      </c>
      <c r="D1082" s="28">
        <v>153</v>
      </c>
      <c r="E1082" s="28" t="s">
        <v>203</v>
      </c>
      <c r="F1082" s="28" t="s">
        <v>459</v>
      </c>
      <c r="G1082" s="28" t="s">
        <v>460</v>
      </c>
      <c r="H1082" s="28" t="s">
        <v>177</v>
      </c>
      <c r="I1082" s="28" t="s">
        <v>76</v>
      </c>
      <c r="J1082" s="30">
        <v>18</v>
      </c>
      <c r="K1082" s="28">
        <v>70000000</v>
      </c>
      <c r="L1082" s="28">
        <v>321500000</v>
      </c>
      <c r="M1082" s="28">
        <v>8</v>
      </c>
      <c r="N1082" s="28">
        <v>1</v>
      </c>
    </row>
    <row r="1083" spans="1:14" x14ac:dyDescent="0.3">
      <c r="A1083" s="28">
        <v>1509</v>
      </c>
      <c r="B1083" s="28" t="s">
        <v>1910</v>
      </c>
      <c r="C1083" s="29">
        <v>41254</v>
      </c>
      <c r="D1083" s="28">
        <v>165</v>
      </c>
      <c r="E1083" s="28" t="s">
        <v>517</v>
      </c>
      <c r="F1083" s="28" t="s">
        <v>459</v>
      </c>
      <c r="G1083" s="28" t="s">
        <v>370</v>
      </c>
      <c r="H1083" s="28" t="s">
        <v>177</v>
      </c>
      <c r="I1083" s="28" t="s">
        <v>76</v>
      </c>
      <c r="J1083" s="30">
        <v>18</v>
      </c>
      <c r="K1083" s="28">
        <v>100000000</v>
      </c>
      <c r="L1083" s="28">
        <v>425400000</v>
      </c>
      <c r="M1083" s="28">
        <v>5</v>
      </c>
      <c r="N1083" s="28">
        <v>2</v>
      </c>
    </row>
    <row r="1084" spans="1:14" x14ac:dyDescent="0.3">
      <c r="A1084" s="28">
        <v>1510</v>
      </c>
      <c r="B1084" s="28" t="s">
        <v>1911</v>
      </c>
      <c r="C1084" s="29">
        <v>42345</v>
      </c>
      <c r="D1084" s="28">
        <v>168</v>
      </c>
      <c r="E1084" s="28" t="s">
        <v>517</v>
      </c>
      <c r="F1084" s="28" t="s">
        <v>459</v>
      </c>
      <c r="G1084" s="28" t="s">
        <v>1912</v>
      </c>
      <c r="H1084" s="28" t="s">
        <v>177</v>
      </c>
      <c r="I1084" s="28" t="s">
        <v>76</v>
      </c>
      <c r="J1084" s="30">
        <v>18</v>
      </c>
      <c r="K1084" s="28">
        <v>54000000</v>
      </c>
      <c r="L1084" s="28">
        <v>155800000</v>
      </c>
      <c r="M1084" s="28">
        <v>3</v>
      </c>
      <c r="N1084" s="28">
        <v>1</v>
      </c>
    </row>
    <row r="1085" spans="1:14" x14ac:dyDescent="0.3">
      <c r="A1085" s="28">
        <v>1511</v>
      </c>
      <c r="B1085" s="28" t="s">
        <v>1913</v>
      </c>
      <c r="C1085" s="29">
        <v>32556</v>
      </c>
      <c r="D1085" s="28">
        <v>89</v>
      </c>
      <c r="E1085" s="28" t="s">
        <v>174</v>
      </c>
      <c r="F1085" s="28" t="s">
        <v>880</v>
      </c>
      <c r="G1085" s="28" t="s">
        <v>896</v>
      </c>
      <c r="H1085" s="28" t="s">
        <v>177</v>
      </c>
      <c r="I1085" s="28" t="s">
        <v>76</v>
      </c>
      <c r="J1085" s="30" t="s">
        <v>178</v>
      </c>
      <c r="K1085" s="28">
        <v>10000000</v>
      </c>
      <c r="L1085" s="28">
        <v>40500000</v>
      </c>
      <c r="M1085" s="28">
        <v>0</v>
      </c>
      <c r="N1085" s="28">
        <v>0</v>
      </c>
    </row>
    <row r="1086" spans="1:14" x14ac:dyDescent="0.3">
      <c r="A1086" s="28">
        <v>1512</v>
      </c>
      <c r="B1086" s="28" t="s">
        <v>1914</v>
      </c>
      <c r="C1086" s="29">
        <v>33438</v>
      </c>
      <c r="D1086" s="28">
        <v>93</v>
      </c>
      <c r="E1086" s="28" t="s">
        <v>174</v>
      </c>
      <c r="F1086" s="28" t="s">
        <v>1915</v>
      </c>
      <c r="G1086" s="28" t="s">
        <v>896</v>
      </c>
      <c r="H1086" s="28" t="s">
        <v>177</v>
      </c>
      <c r="I1086" s="28" t="s">
        <v>76</v>
      </c>
      <c r="J1086" s="30" t="s">
        <v>178</v>
      </c>
      <c r="K1086" s="28">
        <v>20000000</v>
      </c>
      <c r="L1086" s="28">
        <v>38000000</v>
      </c>
      <c r="M1086" s="28">
        <v>0</v>
      </c>
      <c r="N1086" s="28">
        <v>0</v>
      </c>
    </row>
    <row r="1087" spans="1:14" x14ac:dyDescent="0.3">
      <c r="A1087" s="28">
        <v>1513</v>
      </c>
      <c r="B1087" s="28" t="s">
        <v>1916</v>
      </c>
      <c r="C1087" s="29">
        <v>22212</v>
      </c>
      <c r="D1087" s="28">
        <v>128</v>
      </c>
      <c r="E1087" s="28" t="s">
        <v>517</v>
      </c>
      <c r="F1087" s="28" t="s">
        <v>1278</v>
      </c>
      <c r="G1087" s="28" t="s">
        <v>1157</v>
      </c>
      <c r="H1087" s="28" t="s">
        <v>177</v>
      </c>
      <c r="I1087" s="28" t="s">
        <v>76</v>
      </c>
      <c r="J1087" s="30" t="s">
        <v>221</v>
      </c>
      <c r="K1087" s="28">
        <v>2000000</v>
      </c>
      <c r="L1087" s="28">
        <v>2250000</v>
      </c>
      <c r="M1087" s="28">
        <v>1</v>
      </c>
      <c r="N1087" s="28">
        <v>0</v>
      </c>
    </row>
    <row r="1088" spans="1:14" x14ac:dyDescent="0.3">
      <c r="A1088" s="28">
        <v>1514</v>
      </c>
      <c r="B1088" s="28" t="s">
        <v>1916</v>
      </c>
      <c r="C1088" s="29">
        <v>42621</v>
      </c>
      <c r="D1088" s="28">
        <v>133</v>
      </c>
      <c r="E1088" s="28" t="s">
        <v>517</v>
      </c>
      <c r="F1088" s="28" t="s">
        <v>1793</v>
      </c>
      <c r="G1088" s="28" t="s">
        <v>228</v>
      </c>
      <c r="H1088" s="28" t="s">
        <v>177</v>
      </c>
      <c r="I1088" s="28" t="s">
        <v>76</v>
      </c>
      <c r="J1088" s="30" t="s">
        <v>183</v>
      </c>
      <c r="K1088" s="28">
        <v>107600000</v>
      </c>
      <c r="L1088" s="28">
        <v>161000000</v>
      </c>
      <c r="M1088" s="28">
        <v>0</v>
      </c>
      <c r="N1088" s="28">
        <v>0</v>
      </c>
    </row>
    <row r="1089" spans="1:14" x14ac:dyDescent="0.3">
      <c r="A1089" s="28">
        <v>1515</v>
      </c>
      <c r="B1089" s="28" t="s">
        <v>1917</v>
      </c>
      <c r="C1089" s="29">
        <v>35832</v>
      </c>
      <c r="D1089" s="28">
        <v>87</v>
      </c>
      <c r="E1089" s="28" t="s">
        <v>242</v>
      </c>
      <c r="F1089" s="28" t="s">
        <v>1793</v>
      </c>
      <c r="G1089" s="28" t="s">
        <v>370</v>
      </c>
      <c r="H1089" s="28" t="s">
        <v>177</v>
      </c>
      <c r="I1089" s="28" t="s">
        <v>76</v>
      </c>
      <c r="J1089" s="30">
        <v>18</v>
      </c>
      <c r="K1089" s="28">
        <v>30000000</v>
      </c>
      <c r="L1089" s="28">
        <v>19200000</v>
      </c>
      <c r="M1089" s="28">
        <v>0</v>
      </c>
      <c r="N1089" s="28">
        <v>0</v>
      </c>
    </row>
    <row r="1090" spans="1:14" x14ac:dyDescent="0.3">
      <c r="A1090" s="28">
        <v>1516</v>
      </c>
      <c r="B1090" s="28" t="s">
        <v>1918</v>
      </c>
      <c r="C1090" s="29">
        <v>37169</v>
      </c>
      <c r="D1090" s="28">
        <v>122</v>
      </c>
      <c r="E1090" s="28" t="s">
        <v>308</v>
      </c>
      <c r="F1090" s="28" t="s">
        <v>1793</v>
      </c>
      <c r="G1090" s="28" t="s">
        <v>228</v>
      </c>
      <c r="H1090" s="28" t="s">
        <v>177</v>
      </c>
      <c r="I1090" s="28" t="s">
        <v>76</v>
      </c>
      <c r="J1090" s="30">
        <v>18</v>
      </c>
      <c r="K1090" s="28">
        <v>45000000</v>
      </c>
      <c r="L1090" s="28">
        <v>104900000</v>
      </c>
      <c r="M1090" s="28">
        <v>2</v>
      </c>
      <c r="N1090" s="28">
        <v>1</v>
      </c>
    </row>
    <row r="1091" spans="1:14" x14ac:dyDescent="0.3">
      <c r="A1091" s="28">
        <v>1517</v>
      </c>
      <c r="B1091" s="28" t="s">
        <v>1919</v>
      </c>
      <c r="C1091" s="29">
        <v>37687</v>
      </c>
      <c r="D1091" s="28">
        <v>121</v>
      </c>
      <c r="E1091" s="28" t="s">
        <v>203</v>
      </c>
      <c r="F1091" s="28" t="s">
        <v>1793</v>
      </c>
      <c r="G1091" s="28" t="s">
        <v>350</v>
      </c>
      <c r="H1091" s="28" t="s">
        <v>177</v>
      </c>
      <c r="I1091" s="28" t="s">
        <v>76</v>
      </c>
      <c r="J1091" s="30">
        <v>15</v>
      </c>
      <c r="K1091" s="28">
        <v>75000000</v>
      </c>
      <c r="L1091" s="28">
        <v>86500000</v>
      </c>
      <c r="M1091" s="28">
        <v>0</v>
      </c>
      <c r="N1091" s="28">
        <v>0</v>
      </c>
    </row>
    <row r="1092" spans="1:14" x14ac:dyDescent="0.3">
      <c r="A1092" s="28">
        <v>1518</v>
      </c>
      <c r="B1092" s="28" t="s">
        <v>1920</v>
      </c>
      <c r="C1092" s="29">
        <v>38175</v>
      </c>
      <c r="D1092" s="28">
        <v>142</v>
      </c>
      <c r="E1092" s="28" t="s">
        <v>174</v>
      </c>
      <c r="F1092" s="28" t="s">
        <v>1793</v>
      </c>
      <c r="G1092" s="28" t="s">
        <v>205</v>
      </c>
      <c r="H1092" s="28" t="s">
        <v>177</v>
      </c>
      <c r="I1092" s="28" t="s">
        <v>76</v>
      </c>
      <c r="J1092" s="30" t="s">
        <v>183</v>
      </c>
      <c r="K1092" s="28">
        <v>120000000</v>
      </c>
      <c r="L1092" s="28">
        <v>203600000</v>
      </c>
      <c r="M1092" s="28">
        <v>0</v>
      </c>
      <c r="N1092" s="28">
        <v>0</v>
      </c>
    </row>
    <row r="1093" spans="1:14" x14ac:dyDescent="0.3">
      <c r="A1093" s="28">
        <v>1519</v>
      </c>
      <c r="B1093" s="28" t="s">
        <v>1921</v>
      </c>
      <c r="C1093" s="29">
        <v>39164</v>
      </c>
      <c r="D1093" s="28">
        <v>125</v>
      </c>
      <c r="E1093" s="28" t="s">
        <v>180</v>
      </c>
      <c r="F1093" s="28" t="s">
        <v>1793</v>
      </c>
      <c r="G1093" s="28" t="s">
        <v>208</v>
      </c>
      <c r="H1093" s="28" t="s">
        <v>177</v>
      </c>
      <c r="I1093" s="28" t="s">
        <v>76</v>
      </c>
      <c r="J1093" s="30">
        <v>15</v>
      </c>
      <c r="K1093" s="28">
        <v>61000000</v>
      </c>
      <c r="L1093" s="28">
        <v>95700000</v>
      </c>
      <c r="M1093" s="28">
        <v>0</v>
      </c>
      <c r="N1093" s="28">
        <v>0</v>
      </c>
    </row>
    <row r="1094" spans="1:14" x14ac:dyDescent="0.3">
      <c r="A1094" s="28">
        <v>1520</v>
      </c>
      <c r="B1094" s="28" t="s">
        <v>1922</v>
      </c>
      <c r="C1094" s="29">
        <v>41353</v>
      </c>
      <c r="D1094" s="28">
        <v>119</v>
      </c>
      <c r="E1094" s="28" t="s">
        <v>180</v>
      </c>
      <c r="F1094" s="28" t="s">
        <v>1793</v>
      </c>
      <c r="G1094" s="28" t="s">
        <v>435</v>
      </c>
      <c r="H1094" s="28" t="s">
        <v>177</v>
      </c>
      <c r="I1094" s="28" t="s">
        <v>76</v>
      </c>
      <c r="J1094" s="30">
        <v>15</v>
      </c>
      <c r="K1094" s="28">
        <v>70000000</v>
      </c>
      <c r="L1094" s="28">
        <v>161000000</v>
      </c>
      <c r="M1094" s="28">
        <v>0</v>
      </c>
      <c r="N1094" s="28">
        <v>0</v>
      </c>
    </row>
    <row r="1095" spans="1:14" x14ac:dyDescent="0.3">
      <c r="A1095" s="28">
        <v>1521</v>
      </c>
      <c r="B1095" s="28" t="s">
        <v>1923</v>
      </c>
      <c r="C1095" s="29">
        <v>41889</v>
      </c>
      <c r="D1095" s="28">
        <v>132</v>
      </c>
      <c r="E1095" s="28" t="s">
        <v>242</v>
      </c>
      <c r="F1095" s="28" t="s">
        <v>1793</v>
      </c>
      <c r="G1095" s="28" t="s">
        <v>228</v>
      </c>
      <c r="H1095" s="28" t="s">
        <v>177</v>
      </c>
      <c r="I1095" s="28" t="s">
        <v>76</v>
      </c>
      <c r="J1095" s="30">
        <v>15</v>
      </c>
      <c r="K1095" s="28">
        <v>55000000</v>
      </c>
      <c r="L1095" s="28">
        <v>192300000</v>
      </c>
      <c r="M1095" s="28">
        <v>0</v>
      </c>
      <c r="N1095" s="28">
        <v>0</v>
      </c>
    </row>
    <row r="1096" spans="1:14" x14ac:dyDescent="0.3">
      <c r="A1096" s="28">
        <v>1522</v>
      </c>
      <c r="B1096" s="28" t="s">
        <v>1924</v>
      </c>
      <c r="C1096" s="29">
        <v>42170</v>
      </c>
      <c r="D1096" s="28">
        <v>123</v>
      </c>
      <c r="E1096" s="28" t="s">
        <v>348</v>
      </c>
      <c r="F1096" s="28" t="s">
        <v>1793</v>
      </c>
      <c r="G1096" s="28" t="s">
        <v>1925</v>
      </c>
      <c r="H1096" s="28" t="s">
        <v>177</v>
      </c>
      <c r="I1096" s="28" t="s">
        <v>76</v>
      </c>
      <c r="J1096" s="30">
        <v>15</v>
      </c>
      <c r="K1096" s="28">
        <v>30000000</v>
      </c>
      <c r="L1096" s="28">
        <v>92000000</v>
      </c>
      <c r="M1096" s="28">
        <v>0</v>
      </c>
      <c r="N1096" s="28">
        <v>0</v>
      </c>
    </row>
    <row r="1097" spans="1:14" x14ac:dyDescent="0.3">
      <c r="A1097" s="28">
        <v>1523</v>
      </c>
      <c r="B1097" s="28" t="s">
        <v>1926</v>
      </c>
      <c r="C1097" s="29">
        <v>42638</v>
      </c>
      <c r="D1097" s="28">
        <v>127</v>
      </c>
      <c r="E1097" s="28" t="s">
        <v>210</v>
      </c>
      <c r="F1097" s="28" t="s">
        <v>239</v>
      </c>
      <c r="G1097" s="28" t="s">
        <v>1759</v>
      </c>
      <c r="H1097" s="28" t="s">
        <v>177</v>
      </c>
      <c r="I1097" s="28" t="s">
        <v>76</v>
      </c>
      <c r="J1097" s="30" t="s">
        <v>183</v>
      </c>
      <c r="K1097" s="28">
        <v>110000000</v>
      </c>
      <c r="L1097" s="28">
        <v>271900000</v>
      </c>
      <c r="M1097" s="28">
        <v>0</v>
      </c>
      <c r="N1097" s="28">
        <v>0</v>
      </c>
    </row>
    <row r="1098" spans="1:14" x14ac:dyDescent="0.3">
      <c r="A1098" s="28">
        <v>1524</v>
      </c>
      <c r="B1098" s="28" t="s">
        <v>1927</v>
      </c>
      <c r="C1098" s="29">
        <v>35412</v>
      </c>
      <c r="D1098" s="28">
        <v>106</v>
      </c>
      <c r="E1098" s="28" t="s">
        <v>207</v>
      </c>
      <c r="F1098" s="28" t="s">
        <v>239</v>
      </c>
      <c r="G1098" s="28" t="s">
        <v>1759</v>
      </c>
      <c r="H1098" s="28" t="s">
        <v>177</v>
      </c>
      <c r="I1098" s="28" t="s">
        <v>76</v>
      </c>
      <c r="J1098" s="30">
        <v>12</v>
      </c>
      <c r="K1098" s="28">
        <v>70000000</v>
      </c>
      <c r="L1098" s="28">
        <v>101400000</v>
      </c>
      <c r="M1098" s="28">
        <v>0</v>
      </c>
      <c r="N1098" s="28">
        <v>0</v>
      </c>
    </row>
    <row r="1099" spans="1:14" x14ac:dyDescent="0.3">
      <c r="A1099" s="28">
        <v>1525</v>
      </c>
      <c r="B1099" s="28" t="s">
        <v>1193</v>
      </c>
      <c r="C1099" s="29">
        <v>37099</v>
      </c>
      <c r="D1099" s="28">
        <v>120</v>
      </c>
      <c r="E1099" s="28" t="s">
        <v>207</v>
      </c>
      <c r="F1099" s="28" t="s">
        <v>239</v>
      </c>
      <c r="G1099" s="28" t="s">
        <v>382</v>
      </c>
      <c r="H1099" s="28" t="s">
        <v>177</v>
      </c>
      <c r="I1099" s="28" t="s">
        <v>76</v>
      </c>
      <c r="J1099" s="30">
        <v>12</v>
      </c>
      <c r="K1099" s="28">
        <v>100000000</v>
      </c>
      <c r="L1099" s="28">
        <v>362200000</v>
      </c>
      <c r="M1099" s="28">
        <v>0</v>
      </c>
      <c r="N1099" s="28">
        <v>0</v>
      </c>
    </row>
    <row r="1100" spans="1:14" x14ac:dyDescent="0.3">
      <c r="A1100" s="28">
        <v>1526</v>
      </c>
      <c r="B1100" s="28" t="s">
        <v>1928</v>
      </c>
      <c r="C1100" s="29">
        <v>37965</v>
      </c>
      <c r="D1100" s="28">
        <v>125</v>
      </c>
      <c r="E1100" s="28" t="s">
        <v>210</v>
      </c>
      <c r="F1100" s="28" t="s">
        <v>239</v>
      </c>
      <c r="G1100" s="28" t="s">
        <v>382</v>
      </c>
      <c r="H1100" s="28" t="s">
        <v>177</v>
      </c>
      <c r="I1100" s="28" t="s">
        <v>76</v>
      </c>
      <c r="J1100" s="30" t="s">
        <v>178</v>
      </c>
      <c r="K1100" s="28">
        <v>70000000</v>
      </c>
      <c r="L1100" s="28">
        <v>122900000</v>
      </c>
      <c r="M1100" s="28">
        <v>1</v>
      </c>
      <c r="N1100" s="28">
        <v>0</v>
      </c>
    </row>
    <row r="1101" spans="1:14" x14ac:dyDescent="0.3">
      <c r="A1101" s="28">
        <v>1527</v>
      </c>
      <c r="B1101" s="28" t="s">
        <v>1929</v>
      </c>
      <c r="C1101" s="29">
        <v>41040</v>
      </c>
      <c r="D1101" s="28">
        <v>113</v>
      </c>
      <c r="E1101" s="28" t="s">
        <v>196</v>
      </c>
      <c r="F1101" s="28" t="s">
        <v>239</v>
      </c>
      <c r="G1101" s="28" t="s">
        <v>228</v>
      </c>
      <c r="H1101" s="28" t="s">
        <v>177</v>
      </c>
      <c r="I1101" s="28" t="s">
        <v>76</v>
      </c>
      <c r="J1101" s="30" t="s">
        <v>183</v>
      </c>
      <c r="K1101" s="28">
        <v>150000000</v>
      </c>
      <c r="L1101" s="28">
        <v>245500000</v>
      </c>
      <c r="M1101" s="28">
        <v>0</v>
      </c>
      <c r="N1101" s="28">
        <v>0</v>
      </c>
    </row>
    <row r="1102" spans="1:14" x14ac:dyDescent="0.3">
      <c r="A1102" s="28">
        <v>1528</v>
      </c>
      <c r="B1102" s="28" t="s">
        <v>1930</v>
      </c>
      <c r="C1102" s="29">
        <v>39867</v>
      </c>
      <c r="D1102" s="28">
        <v>163</v>
      </c>
      <c r="E1102" s="28" t="s">
        <v>180</v>
      </c>
      <c r="F1102" s="28" t="s">
        <v>448</v>
      </c>
      <c r="G1102" s="28" t="s">
        <v>190</v>
      </c>
      <c r="H1102" s="28" t="s">
        <v>177</v>
      </c>
      <c r="I1102" s="28" t="s">
        <v>76</v>
      </c>
      <c r="J1102" s="30">
        <v>18</v>
      </c>
      <c r="K1102" s="28">
        <v>130000000</v>
      </c>
      <c r="L1102" s="28">
        <v>185300000</v>
      </c>
      <c r="M1102" s="28">
        <v>0</v>
      </c>
      <c r="N1102" s="28">
        <v>0</v>
      </c>
    </row>
    <row r="1103" spans="1:14" x14ac:dyDescent="0.3">
      <c r="A1103" s="28">
        <v>1529</v>
      </c>
      <c r="B1103" s="28" t="s">
        <v>721</v>
      </c>
      <c r="C1103" s="29">
        <v>41435</v>
      </c>
      <c r="D1103" s="28">
        <v>143</v>
      </c>
      <c r="E1103" s="28" t="s">
        <v>180</v>
      </c>
      <c r="F1103" s="28" t="s">
        <v>448</v>
      </c>
      <c r="G1103" s="28" t="s">
        <v>190</v>
      </c>
      <c r="H1103" s="28" t="s">
        <v>177</v>
      </c>
      <c r="I1103" s="28" t="s">
        <v>76</v>
      </c>
      <c r="J1103" s="30" t="s">
        <v>183</v>
      </c>
      <c r="K1103" s="28">
        <v>225000000</v>
      </c>
      <c r="L1103" s="28">
        <v>668000000</v>
      </c>
      <c r="M1103" s="28">
        <v>0</v>
      </c>
      <c r="N1103" s="28">
        <v>0</v>
      </c>
    </row>
    <row r="1104" spans="1:14" x14ac:dyDescent="0.3">
      <c r="A1104" s="28">
        <v>1530</v>
      </c>
      <c r="B1104" s="28" t="s">
        <v>1931</v>
      </c>
      <c r="C1104" s="29">
        <v>40627</v>
      </c>
      <c r="D1104" s="28">
        <v>109</v>
      </c>
      <c r="E1104" s="28" t="s">
        <v>180</v>
      </c>
      <c r="F1104" s="28" t="s">
        <v>448</v>
      </c>
      <c r="G1104" s="28" t="s">
        <v>190</v>
      </c>
      <c r="H1104" s="28" t="s">
        <v>177</v>
      </c>
      <c r="I1104" s="28" t="s">
        <v>76</v>
      </c>
      <c r="J1104" s="30" t="s">
        <v>183</v>
      </c>
      <c r="K1104" s="28">
        <v>82000000</v>
      </c>
      <c r="L1104" s="28">
        <v>89800000</v>
      </c>
      <c r="M1104" s="28">
        <v>0</v>
      </c>
      <c r="N1104" s="28">
        <v>0</v>
      </c>
    </row>
    <row r="1105" spans="1:14" x14ac:dyDescent="0.3">
      <c r="A1105" s="28">
        <v>1531</v>
      </c>
      <c r="B1105" s="28" t="s">
        <v>1092</v>
      </c>
      <c r="C1105" s="29">
        <v>38065</v>
      </c>
      <c r="D1105" s="28">
        <v>100</v>
      </c>
      <c r="E1105" s="28" t="s">
        <v>226</v>
      </c>
      <c r="F1105" s="28" t="s">
        <v>448</v>
      </c>
      <c r="G1105" s="28" t="s">
        <v>385</v>
      </c>
      <c r="H1105" s="28" t="s">
        <v>177</v>
      </c>
      <c r="I1105" s="28" t="s">
        <v>76</v>
      </c>
      <c r="J1105" s="30">
        <v>18</v>
      </c>
      <c r="K1105" s="28">
        <v>26000000</v>
      </c>
      <c r="L1105" s="28">
        <v>102400000</v>
      </c>
      <c r="M1105" s="28">
        <v>0</v>
      </c>
      <c r="N1105" s="28">
        <v>0</v>
      </c>
    </row>
    <row r="1106" spans="1:14" x14ac:dyDescent="0.3">
      <c r="A1106" s="28">
        <v>1532</v>
      </c>
      <c r="B1106" s="28" t="s">
        <v>1932</v>
      </c>
      <c r="C1106" s="29">
        <v>42659</v>
      </c>
      <c r="D1106" s="28">
        <v>118</v>
      </c>
      <c r="E1106" s="28" t="s">
        <v>242</v>
      </c>
      <c r="F1106" s="28" t="s">
        <v>285</v>
      </c>
      <c r="G1106" s="28" t="s">
        <v>414</v>
      </c>
      <c r="H1106" s="28" t="s">
        <v>177</v>
      </c>
      <c r="I1106" s="28" t="s">
        <v>76</v>
      </c>
      <c r="J1106" s="30" t="s">
        <v>183</v>
      </c>
      <c r="K1106" s="28">
        <v>60000000</v>
      </c>
      <c r="L1106" s="28">
        <v>156200000</v>
      </c>
      <c r="M1106" s="28">
        <v>0</v>
      </c>
      <c r="N1106" s="28">
        <v>0</v>
      </c>
    </row>
    <row r="1107" spans="1:14" x14ac:dyDescent="0.3">
      <c r="A1107" s="28">
        <v>1533</v>
      </c>
      <c r="B1107" s="28" t="s">
        <v>1933</v>
      </c>
      <c r="C1107" s="29">
        <v>41264</v>
      </c>
      <c r="D1107" s="28">
        <v>130</v>
      </c>
      <c r="E1107" s="28" t="s">
        <v>242</v>
      </c>
      <c r="F1107" s="28" t="s">
        <v>1353</v>
      </c>
      <c r="G1107" s="28" t="s">
        <v>414</v>
      </c>
      <c r="H1107" s="28" t="s">
        <v>177</v>
      </c>
      <c r="I1107" s="28" t="s">
        <v>76</v>
      </c>
      <c r="J1107" s="30">
        <v>15</v>
      </c>
      <c r="K1107" s="28">
        <v>60000000</v>
      </c>
      <c r="L1107" s="28">
        <v>218300000</v>
      </c>
      <c r="M1107" s="28">
        <v>0</v>
      </c>
      <c r="N1107" s="28">
        <v>0</v>
      </c>
    </row>
    <row r="1108" spans="1:14" x14ac:dyDescent="0.3">
      <c r="A1108" s="28">
        <v>1534</v>
      </c>
      <c r="B1108" s="28" t="s">
        <v>1934</v>
      </c>
      <c r="C1108" s="29">
        <v>36777</v>
      </c>
      <c r="D1108" s="28">
        <v>119</v>
      </c>
      <c r="E1108" s="28" t="s">
        <v>180</v>
      </c>
      <c r="F1108" s="28" t="s">
        <v>1353</v>
      </c>
      <c r="G1108" s="28" t="s">
        <v>1935</v>
      </c>
      <c r="H1108" s="28" t="s">
        <v>177</v>
      </c>
      <c r="I1108" s="28" t="s">
        <v>76</v>
      </c>
      <c r="J1108" s="30">
        <v>18</v>
      </c>
      <c r="K1108" s="28">
        <v>8500000</v>
      </c>
      <c r="L1108" s="28">
        <v>13069000</v>
      </c>
      <c r="M1108" s="28">
        <v>0</v>
      </c>
      <c r="N1108" s="28">
        <v>0</v>
      </c>
    </row>
    <row r="1109" spans="1:14" x14ac:dyDescent="0.3">
      <c r="A1109" s="28">
        <v>1535</v>
      </c>
      <c r="B1109" s="28" t="s">
        <v>1936</v>
      </c>
      <c r="C1109" s="29">
        <v>42684</v>
      </c>
      <c r="D1109" s="28">
        <v>133</v>
      </c>
      <c r="E1109" s="28" t="s">
        <v>210</v>
      </c>
      <c r="F1109" s="28" t="s">
        <v>211</v>
      </c>
      <c r="G1109" s="28" t="s">
        <v>212</v>
      </c>
      <c r="H1109" s="28" t="s">
        <v>213</v>
      </c>
      <c r="I1109" s="28" t="s">
        <v>76</v>
      </c>
      <c r="J1109" s="30" t="s">
        <v>183</v>
      </c>
      <c r="K1109" s="28">
        <v>180000000</v>
      </c>
      <c r="L1109" s="28">
        <v>615800000</v>
      </c>
      <c r="M1109" s="28">
        <v>0</v>
      </c>
      <c r="N1109" s="28">
        <v>0</v>
      </c>
    </row>
    <row r="1110" spans="1:14" x14ac:dyDescent="0.3">
      <c r="A1110" s="28">
        <v>1536</v>
      </c>
      <c r="B1110" s="28" t="s">
        <v>1937</v>
      </c>
      <c r="C1110" s="29">
        <v>42688</v>
      </c>
      <c r="D1110" s="28">
        <v>107</v>
      </c>
      <c r="E1110" s="28" t="s">
        <v>218</v>
      </c>
      <c r="F1110" s="28" t="s">
        <v>925</v>
      </c>
      <c r="G1110" s="28" t="s">
        <v>224</v>
      </c>
      <c r="H1110" s="28" t="s">
        <v>177</v>
      </c>
      <c r="I1110" s="28" t="s">
        <v>76</v>
      </c>
      <c r="J1110" s="30" t="s">
        <v>178</v>
      </c>
      <c r="K1110" s="28">
        <v>150000000</v>
      </c>
      <c r="L1110" s="28">
        <v>190100000</v>
      </c>
      <c r="M1110" s="28">
        <v>0</v>
      </c>
      <c r="N1110" s="28">
        <v>0</v>
      </c>
    </row>
    <row r="1111" spans="1:14" x14ac:dyDescent="0.3">
      <c r="A1111" s="28">
        <v>1537</v>
      </c>
      <c r="B1111" s="28" t="s">
        <v>1938</v>
      </c>
      <c r="C1111" s="29">
        <v>37951</v>
      </c>
      <c r="D1111" s="28">
        <v>91</v>
      </c>
      <c r="E1111" s="28" t="s">
        <v>196</v>
      </c>
      <c r="F1111" s="28" t="s">
        <v>1939</v>
      </c>
      <c r="G1111" s="28" t="s">
        <v>496</v>
      </c>
      <c r="H1111" s="28" t="s">
        <v>177</v>
      </c>
      <c r="I1111" s="28" t="s">
        <v>76</v>
      </c>
      <c r="J1111" s="30">
        <v>15</v>
      </c>
      <c r="K1111" s="28">
        <v>23000000</v>
      </c>
      <c r="L1111" s="28">
        <v>76500000</v>
      </c>
      <c r="M1111" s="28">
        <v>0</v>
      </c>
      <c r="N1111" s="28">
        <v>0</v>
      </c>
    </row>
    <row r="1112" spans="1:14" x14ac:dyDescent="0.3">
      <c r="A1112" s="28">
        <v>1538</v>
      </c>
      <c r="B1112" s="28" t="s">
        <v>1940</v>
      </c>
      <c r="C1112" s="29">
        <v>42689</v>
      </c>
      <c r="D1112" s="28">
        <v>92</v>
      </c>
      <c r="E1112" s="28" t="s">
        <v>196</v>
      </c>
      <c r="F1112" s="28" t="s">
        <v>1941</v>
      </c>
      <c r="G1112" s="28" t="s">
        <v>1767</v>
      </c>
      <c r="H1112" s="28" t="s">
        <v>177</v>
      </c>
      <c r="I1112" s="28" t="s">
        <v>76</v>
      </c>
      <c r="J1112" s="30">
        <v>15</v>
      </c>
      <c r="K1112" s="28">
        <v>26000000</v>
      </c>
      <c r="L1112" s="28">
        <v>22800000</v>
      </c>
      <c r="M1112" s="28">
        <v>0</v>
      </c>
      <c r="N1112" s="28">
        <v>0</v>
      </c>
    </row>
    <row r="1113" spans="1:14" x14ac:dyDescent="0.3">
      <c r="A1113" s="28">
        <v>1539</v>
      </c>
      <c r="B1113" s="28" t="s">
        <v>1942</v>
      </c>
      <c r="C1113" s="29">
        <v>42714</v>
      </c>
      <c r="D1113" s="28">
        <v>133</v>
      </c>
      <c r="E1113" s="28" t="s">
        <v>207</v>
      </c>
      <c r="F1113" s="28" t="s">
        <v>1943</v>
      </c>
      <c r="G1113" s="28" t="s">
        <v>298</v>
      </c>
      <c r="H1113" s="28" t="s">
        <v>177</v>
      </c>
      <c r="I1113" s="28" t="s">
        <v>76</v>
      </c>
      <c r="J1113" s="30" t="s">
        <v>183</v>
      </c>
      <c r="K1113" s="28">
        <v>200000000</v>
      </c>
      <c r="L1113" s="28">
        <v>388100000</v>
      </c>
      <c r="M1113" s="28">
        <v>0</v>
      </c>
      <c r="N1113" s="28">
        <v>0</v>
      </c>
    </row>
    <row r="1114" spans="1:14" x14ac:dyDescent="0.3">
      <c r="A1114" s="28">
        <v>1540</v>
      </c>
      <c r="B1114" s="28" t="s">
        <v>1944</v>
      </c>
      <c r="C1114" s="29">
        <v>42725</v>
      </c>
      <c r="D1114" s="28">
        <v>116</v>
      </c>
      <c r="E1114" s="28" t="s">
        <v>207</v>
      </c>
      <c r="F1114" s="28" t="s">
        <v>1945</v>
      </c>
      <c r="G1114" s="28" t="s">
        <v>228</v>
      </c>
      <c r="H1114" s="28" t="s">
        <v>177</v>
      </c>
      <c r="I1114" s="28" t="s">
        <v>76</v>
      </c>
      <c r="J1114" s="30" t="s">
        <v>183</v>
      </c>
      <c r="K1114" s="28">
        <v>110000000</v>
      </c>
      <c r="L1114" s="28"/>
      <c r="M1114" s="28">
        <v>0</v>
      </c>
      <c r="N1114" s="28">
        <v>0</v>
      </c>
    </row>
    <row r="1115" spans="1:14" x14ac:dyDescent="0.3">
      <c r="A1115" s="28">
        <v>1541</v>
      </c>
      <c r="B1115" s="28" t="s">
        <v>1946</v>
      </c>
      <c r="C1115" s="29">
        <v>41880</v>
      </c>
      <c r="D1115" s="28">
        <v>114</v>
      </c>
      <c r="E1115" s="28" t="s">
        <v>324</v>
      </c>
      <c r="F1115" s="28" t="s">
        <v>1945</v>
      </c>
      <c r="G1115" s="28" t="s">
        <v>1947</v>
      </c>
      <c r="H1115" s="28" t="s">
        <v>177</v>
      </c>
      <c r="I1115" s="28" t="s">
        <v>76</v>
      </c>
      <c r="J1115" s="30" t="s">
        <v>183</v>
      </c>
      <c r="K1115" s="28">
        <v>14000000</v>
      </c>
      <c r="L1115" s="28">
        <v>233600000</v>
      </c>
      <c r="M1115" s="28">
        <v>8</v>
      </c>
      <c r="N1115" s="28">
        <v>1</v>
      </c>
    </row>
    <row r="1116" spans="1:14" x14ac:dyDescent="0.3">
      <c r="A1116" s="28">
        <v>1542</v>
      </c>
      <c r="B1116" s="28" t="s">
        <v>1948</v>
      </c>
      <c r="C1116" s="29">
        <v>42025</v>
      </c>
      <c r="D1116" s="28">
        <v>108</v>
      </c>
      <c r="E1116" s="28" t="s">
        <v>207</v>
      </c>
      <c r="F1116" s="28" t="s">
        <v>1949</v>
      </c>
      <c r="G1116" s="28" t="s">
        <v>1642</v>
      </c>
      <c r="H1116" s="28" t="s">
        <v>213</v>
      </c>
      <c r="I1116" s="28" t="s">
        <v>76</v>
      </c>
      <c r="J1116" s="30">
        <v>15</v>
      </c>
      <c r="K1116" s="28">
        <v>15000000</v>
      </c>
      <c r="L1116" s="28">
        <v>36900000</v>
      </c>
      <c r="M1116" s="28">
        <v>2</v>
      </c>
      <c r="N1116" s="28">
        <v>1</v>
      </c>
    </row>
    <row r="1117" spans="1:14" x14ac:dyDescent="0.3">
      <c r="A1117" s="28">
        <v>1543</v>
      </c>
      <c r="B1117" s="28" t="s">
        <v>1334</v>
      </c>
      <c r="C1117" s="29">
        <v>41159</v>
      </c>
      <c r="D1117" s="28">
        <v>130</v>
      </c>
      <c r="E1117" s="28" t="s">
        <v>192</v>
      </c>
      <c r="F1117" s="28" t="s">
        <v>1950</v>
      </c>
      <c r="G1117" s="28" t="s">
        <v>1479</v>
      </c>
      <c r="H1117" s="28" t="s">
        <v>213</v>
      </c>
      <c r="I1117" s="28" t="s">
        <v>76</v>
      </c>
      <c r="J1117" s="30" t="s">
        <v>183</v>
      </c>
      <c r="K1117" s="28">
        <v>31000000</v>
      </c>
      <c r="L1117" s="28">
        <v>69000000</v>
      </c>
      <c r="M1117" s="28">
        <v>4</v>
      </c>
      <c r="N1117" s="28">
        <v>1</v>
      </c>
    </row>
    <row r="1118" spans="1:14" x14ac:dyDescent="0.3">
      <c r="A1118" s="28">
        <v>1544</v>
      </c>
      <c r="B1118" s="28" t="s">
        <v>1334</v>
      </c>
      <c r="C1118" s="29">
        <v>35524</v>
      </c>
      <c r="D1118" s="28">
        <v>108</v>
      </c>
      <c r="E1118" s="28" t="s">
        <v>192</v>
      </c>
      <c r="F1118" s="28" t="s">
        <v>1951</v>
      </c>
      <c r="G1118" s="28" t="s">
        <v>404</v>
      </c>
      <c r="H1118" s="28" t="s">
        <v>177</v>
      </c>
      <c r="I1118" s="28" t="s">
        <v>76</v>
      </c>
      <c r="J1118" s="30">
        <v>15</v>
      </c>
      <c r="K1118" s="28"/>
      <c r="L1118" s="28">
        <v>2200000</v>
      </c>
      <c r="M1118" s="28">
        <v>0</v>
      </c>
      <c r="N1118" s="28">
        <v>0</v>
      </c>
    </row>
    <row r="1119" spans="1:14" x14ac:dyDescent="0.3">
      <c r="A1119" s="28">
        <v>1545</v>
      </c>
      <c r="B1119" s="28" t="s">
        <v>856</v>
      </c>
      <c r="C1119" s="29">
        <v>41767</v>
      </c>
      <c r="D1119" s="28">
        <v>123</v>
      </c>
      <c r="E1119" s="28" t="s">
        <v>180</v>
      </c>
      <c r="F1119" s="28" t="s">
        <v>1943</v>
      </c>
      <c r="G1119" s="28" t="s">
        <v>190</v>
      </c>
      <c r="H1119" s="28" t="s">
        <v>177</v>
      </c>
      <c r="I1119" s="28" t="s">
        <v>76</v>
      </c>
      <c r="J1119" s="30" t="s">
        <v>183</v>
      </c>
      <c r="K1119" s="28">
        <v>160000000</v>
      </c>
      <c r="L1119" s="28">
        <v>529100000</v>
      </c>
      <c r="M1119" s="28">
        <v>0</v>
      </c>
      <c r="N1119" s="28">
        <v>0</v>
      </c>
    </row>
    <row r="1120" spans="1:14" x14ac:dyDescent="0.3">
      <c r="A1120" s="28">
        <v>1546</v>
      </c>
      <c r="B1120" s="28" t="s">
        <v>1952</v>
      </c>
      <c r="C1120" s="29">
        <v>36875</v>
      </c>
      <c r="D1120" s="28">
        <v>121</v>
      </c>
      <c r="E1120" s="28" t="s">
        <v>192</v>
      </c>
      <c r="F1120" s="28" t="s">
        <v>1953</v>
      </c>
      <c r="G1120" s="28" t="s">
        <v>1767</v>
      </c>
      <c r="H1120" s="28" t="s">
        <v>213</v>
      </c>
      <c r="I1120" s="28" t="s">
        <v>76</v>
      </c>
      <c r="J1120" s="30">
        <v>12</v>
      </c>
      <c r="K1120" s="28">
        <v>25000000</v>
      </c>
      <c r="L1120" s="28">
        <v>152699000</v>
      </c>
      <c r="M1120" s="28">
        <v>5</v>
      </c>
      <c r="N1120" s="28">
        <v>0</v>
      </c>
    </row>
    <row r="1121" spans="1:14" x14ac:dyDescent="0.3">
      <c r="A1121" s="28">
        <v>1547</v>
      </c>
      <c r="B1121" s="28" t="s">
        <v>1954</v>
      </c>
      <c r="C1121" s="29">
        <v>35384</v>
      </c>
      <c r="D1121" s="28">
        <v>162</v>
      </c>
      <c r="E1121" s="28" t="s">
        <v>192</v>
      </c>
      <c r="F1121" s="28" t="s">
        <v>1955</v>
      </c>
      <c r="G1121" s="28" t="s">
        <v>1767</v>
      </c>
      <c r="H1121" s="28" t="s">
        <v>213</v>
      </c>
      <c r="I1121" s="28" t="s">
        <v>76</v>
      </c>
      <c r="J1121" s="30">
        <v>15</v>
      </c>
      <c r="K1121" s="28">
        <v>27000000</v>
      </c>
      <c r="L1121" s="28">
        <v>232000000</v>
      </c>
      <c r="M1121" s="28">
        <v>12</v>
      </c>
      <c r="N1121" s="28">
        <v>9</v>
      </c>
    </row>
    <row r="1122" spans="1:14" x14ac:dyDescent="0.3">
      <c r="A1122" s="28">
        <v>1548</v>
      </c>
      <c r="B1122" s="28" t="s">
        <v>1956</v>
      </c>
      <c r="C1122" s="29">
        <v>32052</v>
      </c>
      <c r="D1122" s="28">
        <v>95</v>
      </c>
      <c r="E1122" s="28" t="s">
        <v>226</v>
      </c>
      <c r="F1122" s="28" t="s">
        <v>1957</v>
      </c>
      <c r="G1122" s="28" t="s">
        <v>556</v>
      </c>
      <c r="H1122" s="28" t="s">
        <v>177</v>
      </c>
      <c r="I1122" s="28" t="s">
        <v>76</v>
      </c>
      <c r="J1122" s="30">
        <v>18</v>
      </c>
      <c r="K1122" s="28">
        <v>5000000</v>
      </c>
      <c r="L1122" s="28">
        <v>3400000</v>
      </c>
      <c r="M1122" s="28">
        <v>0</v>
      </c>
      <c r="N1122" s="28">
        <v>0</v>
      </c>
    </row>
    <row r="1123" spans="1:14" x14ac:dyDescent="0.3">
      <c r="A1123" s="28">
        <v>1549</v>
      </c>
      <c r="B1123" s="28" t="s">
        <v>1958</v>
      </c>
      <c r="C1123" s="29">
        <v>32948</v>
      </c>
      <c r="D1123" s="28">
        <v>101</v>
      </c>
      <c r="E1123" s="28" t="s">
        <v>180</v>
      </c>
      <c r="F1123" s="28" t="s">
        <v>1957</v>
      </c>
      <c r="G1123" s="28" t="s">
        <v>989</v>
      </c>
      <c r="H1123" s="28" t="s">
        <v>177</v>
      </c>
      <c r="I1123" s="28" t="s">
        <v>76</v>
      </c>
      <c r="J1123" s="30">
        <v>18</v>
      </c>
      <c r="K1123" s="28"/>
      <c r="L1123" s="28">
        <v>8200000</v>
      </c>
      <c r="M1123" s="28">
        <v>0</v>
      </c>
      <c r="N1123" s="28">
        <v>0</v>
      </c>
    </row>
    <row r="1124" spans="1:14" x14ac:dyDescent="0.3">
      <c r="A1124" s="28">
        <v>1550</v>
      </c>
      <c r="B1124" s="28" t="s">
        <v>1959</v>
      </c>
      <c r="C1124" s="29">
        <v>33431</v>
      </c>
      <c r="D1124" s="28">
        <v>122</v>
      </c>
      <c r="E1124" s="28" t="s">
        <v>180</v>
      </c>
      <c r="F1124" s="28" t="s">
        <v>1957</v>
      </c>
      <c r="G1124" s="28" t="s">
        <v>194</v>
      </c>
      <c r="H1124" s="28" t="s">
        <v>177</v>
      </c>
      <c r="I1124" s="28" t="s">
        <v>76</v>
      </c>
      <c r="J1124" s="30">
        <v>18</v>
      </c>
      <c r="K1124" s="28">
        <v>24000000</v>
      </c>
      <c r="L1124" s="28">
        <v>83500000</v>
      </c>
      <c r="M1124" s="28">
        <v>0</v>
      </c>
      <c r="N1124" s="28">
        <v>0</v>
      </c>
    </row>
    <row r="1125" spans="1:14" x14ac:dyDescent="0.3">
      <c r="A1125" s="28">
        <v>1551</v>
      </c>
      <c r="B1125" s="28" t="s">
        <v>1959</v>
      </c>
      <c r="C1125" s="29">
        <v>42342</v>
      </c>
      <c r="D1125" s="28">
        <v>114</v>
      </c>
      <c r="E1125" s="28" t="s">
        <v>180</v>
      </c>
      <c r="F1125" s="28" t="s">
        <v>1960</v>
      </c>
      <c r="G1125" s="28" t="s">
        <v>653</v>
      </c>
      <c r="H1125" s="28" t="s">
        <v>177</v>
      </c>
      <c r="I1125" s="28" t="s">
        <v>76</v>
      </c>
      <c r="J1125" s="30" t="s">
        <v>183</v>
      </c>
      <c r="K1125" s="28">
        <v>105000000</v>
      </c>
      <c r="L1125" s="28">
        <v>133700000</v>
      </c>
      <c r="M1125" s="28">
        <v>0</v>
      </c>
      <c r="N1125" s="28">
        <v>0</v>
      </c>
    </row>
    <row r="1126" spans="1:14" x14ac:dyDescent="0.3">
      <c r="A1126" s="28">
        <v>1552</v>
      </c>
      <c r="B1126" s="28" t="s">
        <v>1961</v>
      </c>
      <c r="C1126" s="29">
        <v>38954</v>
      </c>
      <c r="D1126" s="28">
        <v>104</v>
      </c>
      <c r="E1126" s="28" t="s">
        <v>521</v>
      </c>
      <c r="F1126" s="28" t="s">
        <v>1960</v>
      </c>
      <c r="G1126" s="28" t="s">
        <v>224</v>
      </c>
      <c r="H1126" s="28" t="s">
        <v>177</v>
      </c>
      <c r="I1126" s="28" t="s">
        <v>76</v>
      </c>
      <c r="J1126" s="30" t="s">
        <v>178</v>
      </c>
      <c r="K1126" s="28">
        <v>30000000</v>
      </c>
      <c r="L1126" s="28">
        <v>58500000</v>
      </c>
      <c r="M1126" s="28">
        <v>0</v>
      </c>
      <c r="N1126" s="28">
        <v>0</v>
      </c>
    </row>
    <row r="1127" spans="1:14" x14ac:dyDescent="0.3">
      <c r="A1127" s="28">
        <v>1553</v>
      </c>
      <c r="B1127" s="28" t="s">
        <v>1962</v>
      </c>
      <c r="C1127" s="29">
        <v>34985</v>
      </c>
      <c r="D1127" s="28">
        <v>145</v>
      </c>
      <c r="E1127" s="28" t="s">
        <v>207</v>
      </c>
      <c r="F1127" s="28" t="s">
        <v>1957</v>
      </c>
      <c r="G1127" s="28" t="s">
        <v>346</v>
      </c>
      <c r="H1127" s="28" t="s">
        <v>177</v>
      </c>
      <c r="I1127" s="28" t="s">
        <v>76</v>
      </c>
      <c r="J1127" s="30">
        <v>18</v>
      </c>
      <c r="K1127" s="28">
        <v>42000000</v>
      </c>
      <c r="L1127" s="28">
        <v>8000000</v>
      </c>
      <c r="M1127" s="28">
        <v>0</v>
      </c>
      <c r="N1127" s="28">
        <v>0</v>
      </c>
    </row>
    <row r="1128" spans="1:14" x14ac:dyDescent="0.3">
      <c r="A1128" s="28">
        <v>1554</v>
      </c>
      <c r="B1128" s="28" t="s">
        <v>1963</v>
      </c>
      <c r="C1128" s="29">
        <v>37456</v>
      </c>
      <c r="D1128" s="28">
        <v>138</v>
      </c>
      <c r="E1128" s="28" t="s">
        <v>242</v>
      </c>
      <c r="F1128" s="28" t="s">
        <v>1957</v>
      </c>
      <c r="G1128" s="28" t="s">
        <v>826</v>
      </c>
      <c r="H1128" s="28" t="s">
        <v>177</v>
      </c>
      <c r="I1128" s="28" t="s">
        <v>76</v>
      </c>
      <c r="J1128" s="30" t="s">
        <v>183</v>
      </c>
      <c r="K1128" s="28">
        <v>100000000</v>
      </c>
      <c r="L1128" s="28">
        <v>65700000</v>
      </c>
      <c r="M1128" s="28">
        <v>0</v>
      </c>
      <c r="N1128" s="28">
        <v>0</v>
      </c>
    </row>
    <row r="1129" spans="1:14" x14ac:dyDescent="0.3">
      <c r="A1129" s="28">
        <v>1555</v>
      </c>
      <c r="B1129" s="28" t="s">
        <v>1964</v>
      </c>
      <c r="C1129" s="29">
        <v>39695</v>
      </c>
      <c r="D1129" s="28">
        <v>131</v>
      </c>
      <c r="E1129" s="28" t="s">
        <v>203</v>
      </c>
      <c r="F1129" s="28" t="s">
        <v>1957</v>
      </c>
      <c r="G1129" s="28" t="s">
        <v>653</v>
      </c>
      <c r="H1129" s="28" t="s">
        <v>177</v>
      </c>
      <c r="I1129" s="28" t="s">
        <v>76</v>
      </c>
      <c r="J1129" s="30">
        <v>15</v>
      </c>
      <c r="K1129" s="28">
        <v>15000000</v>
      </c>
      <c r="L1129" s="28">
        <v>49200000</v>
      </c>
      <c r="M1129" s="28">
        <v>9</v>
      </c>
      <c r="N1129" s="28">
        <v>6</v>
      </c>
    </row>
    <row r="1130" spans="1:14" x14ac:dyDescent="0.3">
      <c r="A1130" s="28">
        <v>1556</v>
      </c>
      <c r="B1130" s="28" t="s">
        <v>1965</v>
      </c>
      <c r="C1130" s="29">
        <v>41262</v>
      </c>
      <c r="D1130" s="28">
        <v>157</v>
      </c>
      <c r="E1130" s="28" t="s">
        <v>242</v>
      </c>
      <c r="F1130" s="28" t="s">
        <v>1957</v>
      </c>
      <c r="G1130" s="28" t="s">
        <v>370</v>
      </c>
      <c r="H1130" s="28" t="s">
        <v>177</v>
      </c>
      <c r="I1130" s="28" t="s">
        <v>76</v>
      </c>
      <c r="J1130" s="30">
        <v>15</v>
      </c>
      <c r="K1130" s="28">
        <v>40000000</v>
      </c>
      <c r="L1130" s="28">
        <v>132800000</v>
      </c>
      <c r="M1130" s="28">
        <v>5</v>
      </c>
      <c r="N1130" s="28">
        <v>1</v>
      </c>
    </row>
    <row r="1131" spans="1:14" x14ac:dyDescent="0.3">
      <c r="A1131" s="28">
        <v>1557</v>
      </c>
      <c r="B1131" s="28" t="s">
        <v>1966</v>
      </c>
      <c r="C1131" s="29">
        <v>36035</v>
      </c>
      <c r="D1131" s="28">
        <v>106</v>
      </c>
      <c r="E1131" s="28" t="s">
        <v>308</v>
      </c>
      <c r="F1131" s="28" t="s">
        <v>782</v>
      </c>
      <c r="G1131" s="28" t="s">
        <v>1060</v>
      </c>
      <c r="H1131" s="28" t="s">
        <v>213</v>
      </c>
      <c r="I1131" s="28" t="s">
        <v>76</v>
      </c>
      <c r="J1131" s="30">
        <v>18</v>
      </c>
      <c r="K1131" s="28">
        <v>1350000</v>
      </c>
      <c r="L1131" s="28">
        <v>28100000</v>
      </c>
      <c r="M1131" s="28">
        <v>0</v>
      </c>
      <c r="N1131" s="28">
        <v>0</v>
      </c>
    </row>
    <row r="1132" spans="1:14" x14ac:dyDescent="0.3">
      <c r="A1132" s="28">
        <v>1558</v>
      </c>
      <c r="B1132" s="28" t="s">
        <v>1967</v>
      </c>
      <c r="C1132" s="29">
        <v>36761</v>
      </c>
      <c r="D1132" s="28">
        <v>102</v>
      </c>
      <c r="E1132" s="28" t="s">
        <v>308</v>
      </c>
      <c r="F1132" s="28" t="s">
        <v>782</v>
      </c>
      <c r="G1132" s="28" t="s">
        <v>370</v>
      </c>
      <c r="H1132" s="28" t="s">
        <v>213</v>
      </c>
      <c r="I1132" s="28" t="s">
        <v>76</v>
      </c>
      <c r="J1132" s="30">
        <v>18</v>
      </c>
      <c r="K1132" s="28">
        <v>10000000</v>
      </c>
      <c r="L1132" s="28">
        <v>83600000</v>
      </c>
      <c r="M1132" s="28">
        <v>0</v>
      </c>
      <c r="N1132" s="28">
        <v>0</v>
      </c>
    </row>
    <row r="1133" spans="1:14" x14ac:dyDescent="0.3">
      <c r="A1133" s="28">
        <v>1559</v>
      </c>
      <c r="B1133" s="28" t="s">
        <v>1968</v>
      </c>
      <c r="C1133" s="29">
        <v>38606</v>
      </c>
      <c r="D1133" s="28">
        <v>110</v>
      </c>
      <c r="E1133" s="28" t="s">
        <v>308</v>
      </c>
      <c r="F1133" s="28" t="s">
        <v>782</v>
      </c>
      <c r="G1133" s="28" t="s">
        <v>1483</v>
      </c>
      <c r="H1133" s="28" t="s">
        <v>213</v>
      </c>
      <c r="I1133" s="28" t="s">
        <v>76</v>
      </c>
      <c r="J1133" s="30">
        <v>15</v>
      </c>
      <c r="K1133" s="28"/>
      <c r="L1133" s="28">
        <v>6735000</v>
      </c>
      <c r="M1133" s="28">
        <v>0</v>
      </c>
      <c r="N1133" s="28">
        <v>0</v>
      </c>
    </row>
    <row r="1134" spans="1:14" x14ac:dyDescent="0.3">
      <c r="A1134" s="28">
        <v>1560</v>
      </c>
      <c r="B1134" s="28" t="s">
        <v>1969</v>
      </c>
      <c r="C1134" s="29">
        <v>39695</v>
      </c>
      <c r="D1134" s="28">
        <v>114</v>
      </c>
      <c r="E1134" s="28" t="s">
        <v>308</v>
      </c>
      <c r="F1134" s="28" t="s">
        <v>782</v>
      </c>
      <c r="G1134" s="28" t="s">
        <v>288</v>
      </c>
      <c r="H1134" s="28" t="s">
        <v>213</v>
      </c>
      <c r="I1134" s="28" t="s">
        <v>76</v>
      </c>
      <c r="J1134" s="30">
        <v>15</v>
      </c>
      <c r="K1134" s="28">
        <v>13000000</v>
      </c>
      <c r="L1134" s="28">
        <v>25739000</v>
      </c>
      <c r="M1134" s="28">
        <v>0</v>
      </c>
      <c r="N1134" s="28">
        <v>0</v>
      </c>
    </row>
    <row r="1135" spans="1:14" x14ac:dyDescent="0.3">
      <c r="A1135" s="28">
        <v>1561</v>
      </c>
      <c r="B1135" s="28" t="s">
        <v>1970</v>
      </c>
      <c r="C1135" s="29">
        <v>40893</v>
      </c>
      <c r="D1135" s="28">
        <v>129</v>
      </c>
      <c r="E1135" s="28" t="s">
        <v>180</v>
      </c>
      <c r="F1135" s="28" t="s">
        <v>782</v>
      </c>
      <c r="G1135" s="28" t="s">
        <v>228</v>
      </c>
      <c r="H1135" s="28" t="s">
        <v>213</v>
      </c>
      <c r="I1135" s="28" t="s">
        <v>76</v>
      </c>
      <c r="J1135" s="30" t="s">
        <v>183</v>
      </c>
      <c r="K1135" s="28">
        <v>125000000</v>
      </c>
      <c r="L1135" s="28">
        <v>545400000</v>
      </c>
      <c r="M1135" s="28">
        <v>0</v>
      </c>
      <c r="N1135" s="28">
        <v>0</v>
      </c>
    </row>
    <row r="1136" spans="1:14" x14ac:dyDescent="0.3">
      <c r="A1136" s="28">
        <v>1562</v>
      </c>
      <c r="B1136" s="28" t="s">
        <v>1971</v>
      </c>
      <c r="C1136" s="29">
        <v>42218</v>
      </c>
      <c r="D1136" s="28">
        <v>116</v>
      </c>
      <c r="E1136" s="28" t="s">
        <v>180</v>
      </c>
      <c r="F1136" s="28" t="s">
        <v>782</v>
      </c>
      <c r="G1136" s="28" t="s">
        <v>332</v>
      </c>
      <c r="H1136" s="28" t="s">
        <v>177</v>
      </c>
      <c r="I1136" s="28" t="s">
        <v>76</v>
      </c>
      <c r="J1136" s="30" t="s">
        <v>183</v>
      </c>
      <c r="K1136" s="28">
        <v>75000000</v>
      </c>
      <c r="L1136" s="28">
        <v>109800000</v>
      </c>
      <c r="M1136" s="28">
        <v>0</v>
      </c>
      <c r="N1136" s="28">
        <v>0</v>
      </c>
    </row>
    <row r="1137" spans="1:14" x14ac:dyDescent="0.3">
      <c r="A1137" s="28">
        <v>1563</v>
      </c>
      <c r="B1137" s="28" t="s">
        <v>1972</v>
      </c>
      <c r="C1137" s="29">
        <v>41059</v>
      </c>
      <c r="D1137" s="28">
        <v>124</v>
      </c>
      <c r="E1137" s="28" t="s">
        <v>207</v>
      </c>
      <c r="F1137" s="28" t="s">
        <v>318</v>
      </c>
      <c r="G1137" s="28" t="s">
        <v>319</v>
      </c>
      <c r="H1137" s="28" t="s">
        <v>177</v>
      </c>
      <c r="I1137" s="28" t="s">
        <v>76</v>
      </c>
      <c r="J1137" s="30">
        <v>15</v>
      </c>
      <c r="K1137" s="28">
        <v>130000000</v>
      </c>
      <c r="L1137" s="28">
        <v>403400000</v>
      </c>
      <c r="M1137" s="28">
        <v>1</v>
      </c>
      <c r="N1137" s="28">
        <v>0</v>
      </c>
    </row>
    <row r="1138" spans="1:14" x14ac:dyDescent="0.3">
      <c r="A1138" s="28">
        <v>1564</v>
      </c>
      <c r="B1138" s="28" t="s">
        <v>1973</v>
      </c>
      <c r="C1138" s="29">
        <v>31394</v>
      </c>
      <c r="D1138" s="28">
        <v>125</v>
      </c>
      <c r="E1138" s="28" t="s">
        <v>210</v>
      </c>
      <c r="F1138" s="28" t="s">
        <v>318</v>
      </c>
      <c r="G1138" s="28" t="s">
        <v>1876</v>
      </c>
      <c r="H1138" s="28" t="s">
        <v>177</v>
      </c>
      <c r="I1138" s="28" t="s">
        <v>76</v>
      </c>
      <c r="J1138" s="30" t="s">
        <v>178</v>
      </c>
      <c r="K1138" s="28">
        <v>24500000</v>
      </c>
      <c r="L1138" s="28">
        <v>15500000</v>
      </c>
      <c r="M1138" s="28">
        <v>1</v>
      </c>
      <c r="N1138" s="28">
        <v>0</v>
      </c>
    </row>
    <row r="1139" spans="1:14" x14ac:dyDescent="0.3">
      <c r="A1139" s="28">
        <v>1565</v>
      </c>
      <c r="B1139" s="28" t="s">
        <v>1974</v>
      </c>
      <c r="C1139" s="29">
        <v>32773</v>
      </c>
      <c r="D1139" s="28">
        <v>125</v>
      </c>
      <c r="E1139" s="28" t="s">
        <v>242</v>
      </c>
      <c r="F1139" s="28" t="s">
        <v>318</v>
      </c>
      <c r="G1139" s="28" t="s">
        <v>414</v>
      </c>
      <c r="H1139" s="28" t="s">
        <v>177</v>
      </c>
      <c r="I1139" s="28" t="s">
        <v>76</v>
      </c>
      <c r="J1139" s="30">
        <v>18</v>
      </c>
      <c r="K1139" s="28">
        <v>30000000</v>
      </c>
      <c r="L1139" s="28">
        <v>134200000</v>
      </c>
      <c r="M1139" s="28">
        <v>2</v>
      </c>
      <c r="N1139" s="28">
        <v>0</v>
      </c>
    </row>
    <row r="1140" spans="1:14" x14ac:dyDescent="0.3">
      <c r="A1140" s="28">
        <v>1566</v>
      </c>
      <c r="B1140" s="28" t="s">
        <v>1975</v>
      </c>
      <c r="C1140" s="29">
        <v>33382</v>
      </c>
      <c r="D1140" s="28">
        <v>129</v>
      </c>
      <c r="E1140" s="28" t="s">
        <v>174</v>
      </c>
      <c r="F1140" s="28" t="s">
        <v>318</v>
      </c>
      <c r="G1140" s="28" t="s">
        <v>1249</v>
      </c>
      <c r="H1140" s="28" t="s">
        <v>177</v>
      </c>
      <c r="I1140" s="28" t="s">
        <v>76</v>
      </c>
      <c r="J1140" s="30">
        <v>15</v>
      </c>
      <c r="K1140" s="28">
        <v>16500000</v>
      </c>
      <c r="L1140" s="28">
        <v>45400000</v>
      </c>
      <c r="M1140" s="28">
        <v>6</v>
      </c>
      <c r="N1140" s="28">
        <v>1</v>
      </c>
    </row>
    <row r="1141" spans="1:14" x14ac:dyDescent="0.3">
      <c r="A1141" s="28">
        <v>1567</v>
      </c>
      <c r="B1141" s="28" t="s">
        <v>1976</v>
      </c>
      <c r="C1141" s="29">
        <v>33886</v>
      </c>
      <c r="D1141" s="28">
        <v>142</v>
      </c>
      <c r="E1141" s="28" t="s">
        <v>174</v>
      </c>
      <c r="F1141" s="28" t="s">
        <v>318</v>
      </c>
      <c r="G1141" s="28" t="s">
        <v>414</v>
      </c>
      <c r="H1141" s="28" t="s">
        <v>177</v>
      </c>
      <c r="I1141" s="28" t="s">
        <v>76</v>
      </c>
      <c r="J1141" s="30">
        <v>15</v>
      </c>
      <c r="K1141" s="28">
        <v>47000000</v>
      </c>
      <c r="L1141" s="28">
        <v>7200000</v>
      </c>
      <c r="M1141" s="28">
        <v>0</v>
      </c>
      <c r="N1141" s="28">
        <v>0</v>
      </c>
    </row>
    <row r="1142" spans="1:14" x14ac:dyDescent="0.3">
      <c r="A1142" s="28">
        <v>1568</v>
      </c>
      <c r="B1142" s="28" t="s">
        <v>1977</v>
      </c>
      <c r="C1142" s="29">
        <v>35664</v>
      </c>
      <c r="D1142" s="28">
        <v>124</v>
      </c>
      <c r="E1142" s="28" t="s">
        <v>203</v>
      </c>
      <c r="F1142" s="28" t="s">
        <v>318</v>
      </c>
      <c r="G1142" s="28" t="s">
        <v>319</v>
      </c>
      <c r="H1142" s="28" t="s">
        <v>177</v>
      </c>
      <c r="I1142" s="28" t="s">
        <v>76</v>
      </c>
      <c r="J1142" s="30">
        <v>15</v>
      </c>
      <c r="K1142" s="28">
        <v>50000000</v>
      </c>
      <c r="L1142" s="28">
        <v>97100000</v>
      </c>
      <c r="M1142" s="28">
        <v>0</v>
      </c>
      <c r="N1142" s="28">
        <v>0</v>
      </c>
    </row>
    <row r="1143" spans="1:14" x14ac:dyDescent="0.3">
      <c r="A1143" s="28">
        <v>1569</v>
      </c>
      <c r="B1143" s="28" t="s">
        <v>1978</v>
      </c>
      <c r="C1143" s="29">
        <v>37876</v>
      </c>
      <c r="D1143" s="28">
        <v>116</v>
      </c>
      <c r="E1143" s="28" t="s">
        <v>308</v>
      </c>
      <c r="F1143" s="28" t="s">
        <v>318</v>
      </c>
      <c r="G1143" s="28" t="s">
        <v>319</v>
      </c>
      <c r="H1143" s="28" t="s">
        <v>177</v>
      </c>
      <c r="I1143" s="28" t="s">
        <v>76</v>
      </c>
      <c r="J1143" s="30" t="s">
        <v>183</v>
      </c>
      <c r="K1143" s="28">
        <v>62000000</v>
      </c>
      <c r="L1143" s="28">
        <v>65600000</v>
      </c>
      <c r="M1143" s="28">
        <v>0</v>
      </c>
      <c r="N1143" s="28">
        <v>0</v>
      </c>
    </row>
    <row r="1144" spans="1:14" x14ac:dyDescent="0.3">
      <c r="A1144" s="28">
        <v>1570</v>
      </c>
      <c r="B1144" s="28" t="s">
        <v>1979</v>
      </c>
      <c r="C1144" s="29">
        <v>39731</v>
      </c>
      <c r="D1144" s="28">
        <v>128</v>
      </c>
      <c r="E1144" s="28" t="s">
        <v>180</v>
      </c>
      <c r="F1144" s="28" t="s">
        <v>318</v>
      </c>
      <c r="G1144" s="28" t="s">
        <v>319</v>
      </c>
      <c r="H1144" s="28" t="s">
        <v>177</v>
      </c>
      <c r="I1144" s="28" t="s">
        <v>76</v>
      </c>
      <c r="J1144" s="30">
        <v>15</v>
      </c>
      <c r="K1144" s="28">
        <v>70000000</v>
      </c>
      <c r="L1144" s="28">
        <v>115100000</v>
      </c>
      <c r="M1144" s="28">
        <v>0</v>
      </c>
      <c r="N1144" s="28">
        <v>0</v>
      </c>
    </row>
    <row r="1145" spans="1:14" x14ac:dyDescent="0.3">
      <c r="A1145" s="28">
        <v>1571</v>
      </c>
      <c r="B1145" s="28" t="s">
        <v>1146</v>
      </c>
      <c r="C1145" s="29">
        <v>40310</v>
      </c>
      <c r="D1145" s="28">
        <v>140</v>
      </c>
      <c r="E1145" s="28" t="s">
        <v>174</v>
      </c>
      <c r="F1145" s="28" t="s">
        <v>318</v>
      </c>
      <c r="G1145" s="28" t="s">
        <v>319</v>
      </c>
      <c r="H1145" s="28" t="s">
        <v>177</v>
      </c>
      <c r="I1145" s="28" t="s">
        <v>76</v>
      </c>
      <c r="J1145" s="30" t="s">
        <v>183</v>
      </c>
      <c r="K1145" s="28">
        <v>200000000</v>
      </c>
      <c r="L1145" s="28">
        <v>321700000</v>
      </c>
      <c r="M1145" s="28">
        <v>0</v>
      </c>
      <c r="N1145" s="28">
        <v>0</v>
      </c>
    </row>
    <row r="1146" spans="1:14" x14ac:dyDescent="0.3">
      <c r="A1146" s="28">
        <v>1572</v>
      </c>
      <c r="B1146" s="28" t="s">
        <v>1980</v>
      </c>
      <c r="C1146" s="29">
        <v>41550</v>
      </c>
      <c r="D1146" s="28">
        <v>118</v>
      </c>
      <c r="E1146" s="28" t="s">
        <v>242</v>
      </c>
      <c r="F1146" s="28" t="s">
        <v>318</v>
      </c>
      <c r="G1146" s="28" t="s">
        <v>319</v>
      </c>
      <c r="H1146" s="28" t="s">
        <v>213</v>
      </c>
      <c r="I1146" s="28" t="s">
        <v>76</v>
      </c>
      <c r="J1146" s="30">
        <v>18</v>
      </c>
      <c r="K1146" s="28">
        <v>25000000</v>
      </c>
      <c r="L1146" s="28">
        <v>71000000</v>
      </c>
      <c r="M1146" s="28">
        <v>0</v>
      </c>
      <c r="N1146" s="28">
        <v>0</v>
      </c>
    </row>
    <row r="1147" spans="1:14" x14ac:dyDescent="0.3">
      <c r="A1147" s="28">
        <v>1573</v>
      </c>
      <c r="B1147" s="28" t="s">
        <v>1981</v>
      </c>
      <c r="C1147" s="29">
        <v>41985</v>
      </c>
      <c r="D1147" s="28">
        <v>150</v>
      </c>
      <c r="E1147" s="28" t="s">
        <v>174</v>
      </c>
      <c r="F1147" s="28" t="s">
        <v>318</v>
      </c>
      <c r="G1147" s="28" t="s">
        <v>319</v>
      </c>
      <c r="H1147" s="28" t="s">
        <v>177</v>
      </c>
      <c r="I1147" s="28" t="s">
        <v>76</v>
      </c>
      <c r="J1147" s="30" t="s">
        <v>183</v>
      </c>
      <c r="K1147" s="28">
        <v>145000000</v>
      </c>
      <c r="L1147" s="28">
        <v>268200000</v>
      </c>
      <c r="M1147" s="28">
        <v>0</v>
      </c>
      <c r="N1147" s="28">
        <v>0</v>
      </c>
    </row>
    <row r="1148" spans="1:14" x14ac:dyDescent="0.3">
      <c r="A1148" s="28">
        <v>1574</v>
      </c>
      <c r="B1148" s="28" t="s">
        <v>1982</v>
      </c>
      <c r="C1148" s="29">
        <v>39769</v>
      </c>
      <c r="D1148" s="28">
        <v>121</v>
      </c>
      <c r="E1148" s="28" t="s">
        <v>731</v>
      </c>
      <c r="F1148" s="28" t="s">
        <v>1983</v>
      </c>
      <c r="G1148" s="28" t="s">
        <v>744</v>
      </c>
      <c r="H1148" s="28" t="s">
        <v>177</v>
      </c>
      <c r="I1148" s="28" t="s">
        <v>76</v>
      </c>
      <c r="J1148" s="30" t="s">
        <v>183</v>
      </c>
      <c r="K1148" s="28">
        <v>37000000</v>
      </c>
      <c r="L1148" s="28">
        <v>393616000</v>
      </c>
      <c r="M1148" s="28">
        <v>0</v>
      </c>
      <c r="N1148" s="28">
        <v>0</v>
      </c>
    </row>
    <row r="1149" spans="1:14" x14ac:dyDescent="0.3">
      <c r="A1149" s="28">
        <v>1575</v>
      </c>
      <c r="B1149" s="28" t="s">
        <v>1984</v>
      </c>
      <c r="C1149" s="29">
        <v>39871</v>
      </c>
      <c r="D1149" s="28">
        <v>153</v>
      </c>
      <c r="E1149" s="28" t="s">
        <v>242</v>
      </c>
      <c r="F1149" s="28" t="s">
        <v>1985</v>
      </c>
      <c r="G1149" s="28" t="s">
        <v>1986</v>
      </c>
      <c r="H1149" s="28" t="s">
        <v>1987</v>
      </c>
      <c r="I1149" s="28" t="s">
        <v>1988</v>
      </c>
      <c r="J1149" s="30">
        <v>18</v>
      </c>
      <c r="K1149" s="28">
        <v>13000000</v>
      </c>
      <c r="L1149" s="28">
        <v>104395000</v>
      </c>
      <c r="M1149" s="28">
        <v>0</v>
      </c>
      <c r="N1149" s="28">
        <v>0</v>
      </c>
    </row>
    <row r="1150" spans="1:14" x14ac:dyDescent="0.3">
      <c r="A1150" s="28">
        <v>1577</v>
      </c>
      <c r="B1150" s="28" t="s">
        <v>1989</v>
      </c>
      <c r="C1150" s="29">
        <v>41341</v>
      </c>
      <c r="D1150" s="28">
        <v>117</v>
      </c>
      <c r="E1150" s="28" t="s">
        <v>308</v>
      </c>
      <c r="F1150" s="28" t="s">
        <v>1985</v>
      </c>
      <c r="G1150" s="28" t="s">
        <v>255</v>
      </c>
      <c r="H1150" s="28" t="s">
        <v>177</v>
      </c>
      <c r="I1150" s="28" t="s">
        <v>76</v>
      </c>
      <c r="J1150" s="30">
        <v>15</v>
      </c>
      <c r="K1150" s="28">
        <v>30000000</v>
      </c>
      <c r="L1150" s="28">
        <v>18100000</v>
      </c>
      <c r="M1150" s="28">
        <v>0</v>
      </c>
      <c r="N1150" s="28">
        <v>0</v>
      </c>
    </row>
    <row r="1151" spans="1:14" x14ac:dyDescent="0.3">
      <c r="A1151" s="28">
        <v>1578</v>
      </c>
      <c r="B1151" s="28" t="s">
        <v>1990</v>
      </c>
      <c r="C1151" s="29">
        <v>40074</v>
      </c>
      <c r="D1151" s="28">
        <v>129</v>
      </c>
      <c r="E1151" s="28" t="s">
        <v>242</v>
      </c>
      <c r="F1151" s="28" t="s">
        <v>1991</v>
      </c>
      <c r="G1151" s="28" t="s">
        <v>1986</v>
      </c>
      <c r="H1151" s="28" t="s">
        <v>1987</v>
      </c>
      <c r="I1151" s="28" t="s">
        <v>1988</v>
      </c>
      <c r="J1151" s="30">
        <v>15</v>
      </c>
      <c r="K1151" s="28"/>
      <c r="L1151" s="28">
        <v>67126000</v>
      </c>
      <c r="M1151" s="28">
        <v>0</v>
      </c>
      <c r="N1151" s="28">
        <v>0</v>
      </c>
    </row>
    <row r="1152" spans="1:14" x14ac:dyDescent="0.3">
      <c r="A1152" s="28">
        <v>1579</v>
      </c>
      <c r="B1152" s="28" t="s">
        <v>1992</v>
      </c>
      <c r="C1152" s="29">
        <v>40144</v>
      </c>
      <c r="D1152" s="28">
        <v>147</v>
      </c>
      <c r="E1152" s="28" t="s">
        <v>242</v>
      </c>
      <c r="F1152" s="28" t="s">
        <v>1991</v>
      </c>
      <c r="G1152" s="28" t="s">
        <v>1986</v>
      </c>
      <c r="H1152" s="28" t="s">
        <v>1987</v>
      </c>
      <c r="I1152" s="28" t="s">
        <v>1988</v>
      </c>
      <c r="J1152" s="30">
        <v>15</v>
      </c>
      <c r="K1152" s="28">
        <v>5300000</v>
      </c>
      <c r="L1152" s="28">
        <v>43500000</v>
      </c>
      <c r="M1152" s="28">
        <v>0</v>
      </c>
      <c r="N1152" s="28">
        <v>0</v>
      </c>
    </row>
    <row r="1153" spans="1:14" x14ac:dyDescent="0.3">
      <c r="A1153" s="28">
        <v>1580</v>
      </c>
      <c r="B1153" s="28" t="s">
        <v>1984</v>
      </c>
      <c r="C1153" s="29">
        <v>40889</v>
      </c>
      <c r="D1153" s="28">
        <v>158</v>
      </c>
      <c r="E1153" s="28" t="s">
        <v>242</v>
      </c>
      <c r="F1153" s="28" t="s">
        <v>425</v>
      </c>
      <c r="G1153" s="28" t="s">
        <v>437</v>
      </c>
      <c r="H1153" s="28" t="s">
        <v>177</v>
      </c>
      <c r="I1153" s="28" t="s">
        <v>76</v>
      </c>
      <c r="J1153" s="30">
        <v>18</v>
      </c>
      <c r="K1153" s="28">
        <v>90000000</v>
      </c>
      <c r="L1153" s="28">
        <v>232600000</v>
      </c>
      <c r="M1153" s="28">
        <v>5</v>
      </c>
      <c r="N1153" s="28">
        <v>1</v>
      </c>
    </row>
    <row r="1154" spans="1:14" x14ac:dyDescent="0.3">
      <c r="A1154" s="28">
        <v>1581</v>
      </c>
      <c r="B1154" s="28" t="s">
        <v>1993</v>
      </c>
      <c r="C1154" s="29">
        <v>41925</v>
      </c>
      <c r="D1154" s="28">
        <v>101</v>
      </c>
      <c r="E1154" s="28" t="s">
        <v>180</v>
      </c>
      <c r="F1154" s="28" t="s">
        <v>1994</v>
      </c>
      <c r="G1154" s="28" t="s">
        <v>653</v>
      </c>
      <c r="H1154" s="28" t="s">
        <v>177</v>
      </c>
      <c r="I1154" s="28" t="s">
        <v>76</v>
      </c>
      <c r="J1154" s="30">
        <v>15</v>
      </c>
      <c r="K1154" s="28">
        <v>20000000</v>
      </c>
      <c r="L1154" s="28">
        <v>86000000</v>
      </c>
      <c r="M1154" s="28">
        <v>0</v>
      </c>
      <c r="N1154" s="28">
        <v>0</v>
      </c>
    </row>
    <row r="1155" spans="1:14" x14ac:dyDescent="0.3">
      <c r="A1155" s="28">
        <v>1582</v>
      </c>
      <c r="B1155" s="28" t="s">
        <v>1995</v>
      </c>
      <c r="C1155" s="29">
        <v>20867</v>
      </c>
      <c r="D1155" s="28">
        <v>96</v>
      </c>
      <c r="E1155" s="28" t="s">
        <v>348</v>
      </c>
      <c r="F1155" s="28" t="s">
        <v>1996</v>
      </c>
      <c r="G1155" s="28" t="s">
        <v>1997</v>
      </c>
      <c r="H1155" s="28" t="s">
        <v>1987</v>
      </c>
      <c r="I1155" s="28" t="s">
        <v>1988</v>
      </c>
      <c r="J1155" s="30" t="s">
        <v>178</v>
      </c>
      <c r="K1155" s="28">
        <v>150000</v>
      </c>
      <c r="L1155" s="28"/>
      <c r="M1155" s="28">
        <v>0</v>
      </c>
      <c r="N1155" s="28">
        <v>0</v>
      </c>
    </row>
    <row r="1156" spans="1:14" x14ac:dyDescent="0.3">
      <c r="A1156" s="28">
        <v>1583</v>
      </c>
      <c r="B1156" s="28" t="s">
        <v>1998</v>
      </c>
      <c r="C1156" s="29">
        <v>42354</v>
      </c>
      <c r="D1156" s="28">
        <v>156</v>
      </c>
      <c r="E1156" s="28" t="s">
        <v>174</v>
      </c>
      <c r="F1156" s="28" t="s">
        <v>1999</v>
      </c>
      <c r="G1156" s="28" t="s">
        <v>322</v>
      </c>
      <c r="H1156" s="28" t="s">
        <v>177</v>
      </c>
      <c r="I1156" s="28" t="s">
        <v>76</v>
      </c>
      <c r="J1156" s="30">
        <v>15</v>
      </c>
      <c r="K1156" s="28">
        <v>135000000</v>
      </c>
      <c r="L1156" s="28">
        <v>533000000</v>
      </c>
      <c r="M1156" s="28">
        <v>12</v>
      </c>
      <c r="N1156" s="28">
        <v>3</v>
      </c>
    </row>
    <row r="1157" spans="1:14" x14ac:dyDescent="0.3">
      <c r="A1157" s="28">
        <v>1584</v>
      </c>
      <c r="B1157" s="28" t="s">
        <v>2000</v>
      </c>
      <c r="C1157" s="29">
        <v>41878</v>
      </c>
      <c r="D1157" s="28">
        <v>119</v>
      </c>
      <c r="E1157" s="28" t="s">
        <v>196</v>
      </c>
      <c r="F1157" s="28" t="s">
        <v>1999</v>
      </c>
      <c r="G1157" s="28" t="s">
        <v>322</v>
      </c>
      <c r="H1157" s="28" t="s">
        <v>177</v>
      </c>
      <c r="I1157" s="28" t="s">
        <v>76</v>
      </c>
      <c r="J1157" s="30">
        <v>15</v>
      </c>
      <c r="K1157" s="28">
        <v>18000000</v>
      </c>
      <c r="L1157" s="28">
        <v>103200000</v>
      </c>
      <c r="M1157" s="28">
        <v>9</v>
      </c>
      <c r="N1157" s="28">
        <v>4</v>
      </c>
    </row>
    <row r="1158" spans="1:14" x14ac:dyDescent="0.3">
      <c r="A1158" s="28">
        <v>1585</v>
      </c>
      <c r="B1158" s="28" t="s">
        <v>2001</v>
      </c>
      <c r="C1158" s="29">
        <v>37981</v>
      </c>
      <c r="D1158" s="28">
        <v>124</v>
      </c>
      <c r="E1158" s="28" t="s">
        <v>348</v>
      </c>
      <c r="F1158" s="28" t="s">
        <v>1999</v>
      </c>
      <c r="G1158" s="28" t="s">
        <v>2002</v>
      </c>
      <c r="H1158" s="28" t="s">
        <v>177</v>
      </c>
      <c r="I1158" s="28" t="s">
        <v>76</v>
      </c>
      <c r="J1158" s="30">
        <v>15</v>
      </c>
      <c r="K1158" s="28">
        <v>20000000</v>
      </c>
      <c r="L1158" s="28">
        <v>60400000</v>
      </c>
      <c r="M1158" s="28">
        <v>2</v>
      </c>
      <c r="N1158" s="28">
        <v>0</v>
      </c>
    </row>
    <row r="1159" spans="1:14" x14ac:dyDescent="0.3">
      <c r="A1159" s="28">
        <v>1586</v>
      </c>
      <c r="B1159" s="28" t="s">
        <v>2003</v>
      </c>
      <c r="C1159" s="29">
        <v>41089</v>
      </c>
      <c r="D1159" s="28">
        <v>106</v>
      </c>
      <c r="E1159" s="28" t="s">
        <v>196</v>
      </c>
      <c r="F1159" s="28" t="s">
        <v>2004</v>
      </c>
      <c r="G1159" s="28" t="s">
        <v>261</v>
      </c>
      <c r="H1159" s="28" t="s">
        <v>177</v>
      </c>
      <c r="I1159" s="28" t="s">
        <v>76</v>
      </c>
      <c r="J1159" s="30">
        <v>15</v>
      </c>
      <c r="K1159" s="28">
        <v>51000000</v>
      </c>
      <c r="L1159" s="28">
        <v>549400000</v>
      </c>
      <c r="M1159" s="28">
        <v>1</v>
      </c>
      <c r="N1159" s="28">
        <v>0</v>
      </c>
    </row>
    <row r="1160" spans="1:14" x14ac:dyDescent="0.3">
      <c r="A1160" s="28">
        <v>1587</v>
      </c>
      <c r="B1160" s="28" t="s">
        <v>2005</v>
      </c>
      <c r="C1160" s="29">
        <v>42179</v>
      </c>
      <c r="D1160" s="28">
        <v>115</v>
      </c>
      <c r="E1160" s="28" t="s">
        <v>196</v>
      </c>
      <c r="F1160" s="28" t="s">
        <v>2004</v>
      </c>
      <c r="G1160" s="28" t="s">
        <v>261</v>
      </c>
      <c r="H1160" s="28" t="s">
        <v>177</v>
      </c>
      <c r="I1160" s="28" t="s">
        <v>76</v>
      </c>
      <c r="J1160" s="30">
        <v>15</v>
      </c>
      <c r="K1160" s="28">
        <v>68000000</v>
      </c>
      <c r="L1160" s="28">
        <v>216700000</v>
      </c>
      <c r="M1160" s="28">
        <v>0</v>
      </c>
      <c r="N1160" s="28">
        <v>0</v>
      </c>
    </row>
    <row r="1161" spans="1:14" x14ac:dyDescent="0.3">
      <c r="A1161" s="28">
        <v>1588</v>
      </c>
      <c r="B1161" s="28" t="s">
        <v>2006</v>
      </c>
      <c r="C1161" s="29">
        <v>41789</v>
      </c>
      <c r="D1161" s="28">
        <v>116</v>
      </c>
      <c r="E1161" s="28" t="s">
        <v>196</v>
      </c>
      <c r="F1161" s="28" t="s">
        <v>2004</v>
      </c>
      <c r="G1161" s="28" t="s">
        <v>261</v>
      </c>
      <c r="H1161" s="28" t="s">
        <v>177</v>
      </c>
      <c r="I1161" s="28" t="s">
        <v>76</v>
      </c>
      <c r="J1161" s="30">
        <v>15</v>
      </c>
      <c r="K1161" s="28">
        <v>40000000</v>
      </c>
      <c r="L1161" s="28">
        <v>87200000</v>
      </c>
      <c r="M1161" s="28">
        <v>0</v>
      </c>
      <c r="N1161" s="28">
        <v>0</v>
      </c>
    </row>
    <row r="1162" spans="1:14" x14ac:dyDescent="0.3">
      <c r="A1162" s="28">
        <v>1589</v>
      </c>
      <c r="B1162" s="28" t="s">
        <v>2007</v>
      </c>
      <c r="C1162" s="29">
        <v>41291</v>
      </c>
      <c r="D1162" s="28">
        <v>88</v>
      </c>
      <c r="E1162" s="28" t="s">
        <v>180</v>
      </c>
      <c r="F1162" s="28" t="s">
        <v>2008</v>
      </c>
      <c r="G1162" s="28" t="s">
        <v>414</v>
      </c>
      <c r="H1162" s="28" t="s">
        <v>177</v>
      </c>
      <c r="I1162" s="28" t="s">
        <v>76</v>
      </c>
      <c r="J1162" s="30">
        <v>15</v>
      </c>
      <c r="K1162" s="28">
        <v>50000000</v>
      </c>
      <c r="L1162" s="28">
        <v>226300000</v>
      </c>
      <c r="M1162" s="28">
        <v>0</v>
      </c>
      <c r="N1162" s="28">
        <v>0</v>
      </c>
    </row>
    <row r="1163" spans="1:14" x14ac:dyDescent="0.3">
      <c r="A1163" s="28">
        <v>1590</v>
      </c>
      <c r="B1163" s="28" t="s">
        <v>2009</v>
      </c>
      <c r="C1163" s="29">
        <v>39352</v>
      </c>
      <c r="D1163" s="28">
        <v>158</v>
      </c>
      <c r="E1163" s="28" t="s">
        <v>348</v>
      </c>
      <c r="F1163" s="28" t="s">
        <v>2010</v>
      </c>
      <c r="G1163" s="28" t="s">
        <v>1767</v>
      </c>
      <c r="H1163" s="28" t="s">
        <v>177</v>
      </c>
      <c r="I1163" s="28" t="s">
        <v>76</v>
      </c>
      <c r="J1163" s="30">
        <v>15</v>
      </c>
      <c r="K1163" s="28">
        <v>25000000</v>
      </c>
      <c r="L1163" s="28">
        <v>76200000</v>
      </c>
      <c r="M1163" s="28">
        <v>8</v>
      </c>
      <c r="N1163" s="28">
        <v>2</v>
      </c>
    </row>
    <row r="1164" spans="1:14" x14ac:dyDescent="0.3">
      <c r="A1164" s="28">
        <v>1591</v>
      </c>
      <c r="B1164" s="28" t="s">
        <v>2011</v>
      </c>
      <c r="C1164" s="29">
        <v>37395</v>
      </c>
      <c r="D1164" s="28">
        <v>95</v>
      </c>
      <c r="E1164" s="28" t="s">
        <v>192</v>
      </c>
      <c r="F1164" s="28" t="s">
        <v>2010</v>
      </c>
      <c r="G1164" s="28" t="s">
        <v>361</v>
      </c>
      <c r="H1164" s="28" t="s">
        <v>177</v>
      </c>
      <c r="I1164" s="28" t="s">
        <v>76</v>
      </c>
      <c r="J1164" s="30">
        <v>15</v>
      </c>
      <c r="K1164" s="28">
        <v>25000000</v>
      </c>
      <c r="L1164" s="28">
        <v>24700000</v>
      </c>
      <c r="M1164" s="28">
        <v>0</v>
      </c>
      <c r="N1164" s="28">
        <v>0</v>
      </c>
    </row>
    <row r="1165" spans="1:14" x14ac:dyDescent="0.3">
      <c r="A1165" s="28">
        <v>1592</v>
      </c>
      <c r="B1165" s="28" t="s">
        <v>1507</v>
      </c>
      <c r="C1165" s="29">
        <v>41153</v>
      </c>
      <c r="D1165" s="28">
        <v>137</v>
      </c>
      <c r="E1165" s="28" t="s">
        <v>348</v>
      </c>
      <c r="F1165" s="28" t="s">
        <v>2010</v>
      </c>
      <c r="G1165" s="28" t="s">
        <v>2012</v>
      </c>
      <c r="H1165" s="28" t="s">
        <v>177</v>
      </c>
      <c r="I1165" s="28" t="s">
        <v>76</v>
      </c>
      <c r="J1165" s="30">
        <v>15</v>
      </c>
      <c r="K1165" s="28">
        <v>32000000</v>
      </c>
      <c r="L1165" s="28">
        <v>28300000</v>
      </c>
      <c r="M1165" s="28">
        <v>3</v>
      </c>
      <c r="N1165" s="28">
        <v>0</v>
      </c>
    </row>
    <row r="1166" spans="1:14" x14ac:dyDescent="0.3">
      <c r="A1166" s="28">
        <v>1593</v>
      </c>
      <c r="B1166" s="28" t="s">
        <v>2013</v>
      </c>
      <c r="C1166" s="29">
        <v>41916</v>
      </c>
      <c r="D1166" s="28">
        <v>149</v>
      </c>
      <c r="E1166" s="28" t="s">
        <v>308</v>
      </c>
      <c r="F1166" s="28" t="s">
        <v>2010</v>
      </c>
      <c r="G1166" s="28" t="s">
        <v>288</v>
      </c>
      <c r="H1166" s="28" t="s">
        <v>177</v>
      </c>
      <c r="I1166" s="28" t="s">
        <v>76</v>
      </c>
      <c r="J1166" s="30">
        <v>15</v>
      </c>
      <c r="K1166" s="28">
        <v>20000000</v>
      </c>
      <c r="L1166" s="28">
        <v>14700000</v>
      </c>
      <c r="M1166" s="28">
        <v>2</v>
      </c>
      <c r="N1166" s="28">
        <v>0</v>
      </c>
    </row>
    <row r="1167" spans="1:14" x14ac:dyDescent="0.3">
      <c r="A1167" s="28">
        <v>1594</v>
      </c>
      <c r="B1167" s="28" t="s">
        <v>2014</v>
      </c>
      <c r="C1167" s="29">
        <v>35713</v>
      </c>
      <c r="D1167" s="28">
        <v>155</v>
      </c>
      <c r="E1167" s="28" t="s">
        <v>348</v>
      </c>
      <c r="F1167" s="28" t="s">
        <v>2010</v>
      </c>
      <c r="G1167" s="28" t="s">
        <v>361</v>
      </c>
      <c r="H1167" s="28" t="s">
        <v>177</v>
      </c>
      <c r="I1167" s="28" t="s">
        <v>76</v>
      </c>
      <c r="J1167" s="30">
        <v>18</v>
      </c>
      <c r="K1167" s="28">
        <v>15000000</v>
      </c>
      <c r="L1167" s="28">
        <v>43100000</v>
      </c>
      <c r="M1167" s="28">
        <v>3</v>
      </c>
      <c r="N1167" s="28">
        <v>0</v>
      </c>
    </row>
    <row r="1168" spans="1:14" x14ac:dyDescent="0.3">
      <c r="A1168" s="28">
        <v>1595</v>
      </c>
      <c r="B1168" s="28" t="s">
        <v>2015</v>
      </c>
      <c r="C1168" s="29">
        <v>31959</v>
      </c>
      <c r="D1168" s="28">
        <v>120</v>
      </c>
      <c r="E1168" s="28" t="s">
        <v>207</v>
      </c>
      <c r="F1168" s="28" t="s">
        <v>1023</v>
      </c>
      <c r="G1168" s="28" t="s">
        <v>176</v>
      </c>
      <c r="H1168" s="28" t="s">
        <v>177</v>
      </c>
      <c r="I1168" s="28" t="s">
        <v>76</v>
      </c>
      <c r="J1168" s="30" t="s">
        <v>178</v>
      </c>
      <c r="K1168" s="28"/>
      <c r="L1168" s="28">
        <v>25900000</v>
      </c>
      <c r="M1168" s="28">
        <v>1</v>
      </c>
      <c r="N1168" s="28">
        <v>1</v>
      </c>
    </row>
    <row r="1169" spans="1:14" x14ac:dyDescent="0.3">
      <c r="A1169" s="28">
        <v>1596</v>
      </c>
      <c r="B1169" s="28" t="s">
        <v>2016</v>
      </c>
      <c r="C1169" s="29">
        <v>33039</v>
      </c>
      <c r="D1169" s="28">
        <v>106</v>
      </c>
      <c r="E1169" s="28" t="s">
        <v>196</v>
      </c>
      <c r="F1169" s="28" t="s">
        <v>1023</v>
      </c>
      <c r="G1169" s="28" t="s">
        <v>176</v>
      </c>
      <c r="H1169" s="28" t="s">
        <v>177</v>
      </c>
      <c r="I1169" s="28" t="s">
        <v>76</v>
      </c>
      <c r="J1169" s="30">
        <v>12</v>
      </c>
      <c r="K1169" s="28">
        <v>50000000</v>
      </c>
      <c r="L1169" s="28">
        <v>41500000</v>
      </c>
      <c r="M1169" s="28">
        <v>0</v>
      </c>
      <c r="N1169" s="28">
        <v>0</v>
      </c>
    </row>
    <row r="1170" spans="1:14" x14ac:dyDescent="0.3">
      <c r="A1170" s="28">
        <v>1597</v>
      </c>
      <c r="B1170" s="28" t="s">
        <v>2017</v>
      </c>
      <c r="C1170" s="29">
        <v>38093</v>
      </c>
      <c r="D1170" s="28">
        <v>123</v>
      </c>
      <c r="E1170" s="28" t="s">
        <v>180</v>
      </c>
      <c r="F1170" s="28" t="s">
        <v>2018</v>
      </c>
      <c r="G1170" s="28" t="s">
        <v>182</v>
      </c>
      <c r="H1170" s="28" t="s">
        <v>177</v>
      </c>
      <c r="I1170" s="28" t="s">
        <v>76</v>
      </c>
      <c r="J1170" s="30">
        <v>18</v>
      </c>
      <c r="K1170" s="28">
        <v>33000000</v>
      </c>
      <c r="L1170" s="28">
        <v>54700000</v>
      </c>
      <c r="M1170" s="28">
        <v>0</v>
      </c>
      <c r="N1170" s="28">
        <v>0</v>
      </c>
    </row>
    <row r="1171" spans="1:14" x14ac:dyDescent="0.3">
      <c r="A1171" s="28">
        <v>1599</v>
      </c>
      <c r="B1171" s="28" t="s">
        <v>2019</v>
      </c>
      <c r="C1171" s="29">
        <v>41889</v>
      </c>
      <c r="D1171" s="28">
        <v>123</v>
      </c>
      <c r="E1171" s="28" t="s">
        <v>324</v>
      </c>
      <c r="F1171" s="28" t="s">
        <v>2020</v>
      </c>
      <c r="G1171" s="28" t="s">
        <v>261</v>
      </c>
      <c r="H1171" s="28" t="s">
        <v>213</v>
      </c>
      <c r="I1171" s="28" t="s">
        <v>76</v>
      </c>
      <c r="J1171" s="30" t="s">
        <v>183</v>
      </c>
      <c r="K1171" s="28">
        <v>15000000</v>
      </c>
      <c r="L1171" s="28">
        <v>123700000</v>
      </c>
      <c r="M1171" s="28">
        <v>5</v>
      </c>
      <c r="N1171" s="28">
        <v>1</v>
      </c>
    </row>
    <row r="1172" spans="1:14" x14ac:dyDescent="0.3">
      <c r="A1172" s="28">
        <v>1600</v>
      </c>
      <c r="B1172" s="28" t="s">
        <v>2021</v>
      </c>
      <c r="C1172" s="29">
        <v>41158</v>
      </c>
      <c r="D1172" s="28">
        <v>118</v>
      </c>
      <c r="E1172" s="28" t="s">
        <v>207</v>
      </c>
      <c r="F1172" s="28" t="s">
        <v>2022</v>
      </c>
      <c r="G1172" s="28" t="s">
        <v>919</v>
      </c>
      <c r="H1172" s="28" t="s">
        <v>177</v>
      </c>
      <c r="I1172" s="28" t="s">
        <v>76</v>
      </c>
      <c r="J1172" s="30">
        <v>15</v>
      </c>
      <c r="K1172" s="28">
        <v>30000000</v>
      </c>
      <c r="L1172" s="28">
        <v>176500000</v>
      </c>
      <c r="M1172" s="28">
        <v>0</v>
      </c>
      <c r="N1172" s="28">
        <v>0</v>
      </c>
    </row>
    <row r="1173" spans="1:14" x14ac:dyDescent="0.3">
      <c r="A1173" s="28">
        <v>1601</v>
      </c>
      <c r="B1173" s="28" t="s">
        <v>2023</v>
      </c>
      <c r="C1173" s="29">
        <v>41516</v>
      </c>
      <c r="D1173" s="28">
        <v>134</v>
      </c>
      <c r="E1173" s="28" t="s">
        <v>324</v>
      </c>
      <c r="F1173" s="28" t="s">
        <v>2024</v>
      </c>
      <c r="G1173" s="28" t="s">
        <v>653</v>
      </c>
      <c r="H1173" s="28" t="s">
        <v>177</v>
      </c>
      <c r="I1173" s="28" t="s">
        <v>76</v>
      </c>
      <c r="J1173" s="30">
        <v>15</v>
      </c>
      <c r="K1173" s="28">
        <v>22000000</v>
      </c>
      <c r="L1173" s="28">
        <v>187700000</v>
      </c>
      <c r="M1173" s="28">
        <v>9</v>
      </c>
      <c r="N1173" s="28">
        <v>3</v>
      </c>
    </row>
    <row r="1174" spans="1:14" x14ac:dyDescent="0.3">
      <c r="A1174" s="28">
        <v>1602</v>
      </c>
      <c r="B1174" s="28" t="s">
        <v>2025</v>
      </c>
      <c r="C1174" s="29">
        <v>41516</v>
      </c>
      <c r="D1174" s="28">
        <v>153</v>
      </c>
      <c r="E1174" s="28" t="s">
        <v>242</v>
      </c>
      <c r="F1174" s="28" t="s">
        <v>2026</v>
      </c>
      <c r="G1174" s="28" t="s">
        <v>288</v>
      </c>
      <c r="H1174" s="28" t="s">
        <v>177</v>
      </c>
      <c r="I1174" s="28" t="s">
        <v>76</v>
      </c>
      <c r="J1174" s="30">
        <v>15</v>
      </c>
      <c r="K1174" s="28">
        <v>46000000</v>
      </c>
      <c r="L1174" s="28">
        <v>122100000</v>
      </c>
      <c r="M1174" s="28">
        <v>1</v>
      </c>
      <c r="N1174" s="28">
        <v>0</v>
      </c>
    </row>
    <row r="1175" spans="1:14" x14ac:dyDescent="0.3">
      <c r="A1175" s="28">
        <v>1603</v>
      </c>
      <c r="B1175" s="28" t="s">
        <v>2027</v>
      </c>
      <c r="C1175" s="29">
        <v>40753</v>
      </c>
      <c r="D1175" s="28">
        <v>118</v>
      </c>
      <c r="E1175" s="28" t="s">
        <v>207</v>
      </c>
      <c r="F1175" s="28" t="s">
        <v>766</v>
      </c>
      <c r="G1175" s="28" t="s">
        <v>220</v>
      </c>
      <c r="H1175" s="28" t="s">
        <v>177</v>
      </c>
      <c r="I1175" s="28" t="s">
        <v>76</v>
      </c>
      <c r="J1175" s="30" t="s">
        <v>183</v>
      </c>
      <c r="K1175" s="28">
        <v>163000000</v>
      </c>
      <c r="L1175" s="28">
        <v>174800000</v>
      </c>
      <c r="M1175" s="28">
        <v>0</v>
      </c>
      <c r="N1175" s="28">
        <v>0</v>
      </c>
    </row>
    <row r="1176" spans="1:14" x14ac:dyDescent="0.3">
      <c r="A1176" s="28">
        <v>1604</v>
      </c>
      <c r="B1176" s="28" t="s">
        <v>2028</v>
      </c>
      <c r="C1176" s="29">
        <v>40345</v>
      </c>
      <c r="D1176" s="28">
        <v>110</v>
      </c>
      <c r="E1176" s="28" t="s">
        <v>180</v>
      </c>
      <c r="F1176" s="28" t="s">
        <v>2029</v>
      </c>
      <c r="G1176" s="28" t="s">
        <v>322</v>
      </c>
      <c r="H1176" s="28" t="s">
        <v>177</v>
      </c>
      <c r="I1176" s="28" t="s">
        <v>76</v>
      </c>
      <c r="J1176" s="30" t="s">
        <v>183</v>
      </c>
      <c r="K1176" s="28">
        <v>125000000</v>
      </c>
      <c r="L1176" s="28">
        <v>261900000</v>
      </c>
      <c r="M1176" s="28">
        <v>0</v>
      </c>
      <c r="N1176" s="28">
        <v>0</v>
      </c>
    </row>
    <row r="1177" spans="1:14" x14ac:dyDescent="0.3">
      <c r="A1177" s="28">
        <v>1605</v>
      </c>
      <c r="B1177" s="28" t="s">
        <v>2030</v>
      </c>
      <c r="C1177" s="29">
        <v>39469</v>
      </c>
      <c r="D1177" s="28">
        <v>94</v>
      </c>
      <c r="E1177" s="28" t="s">
        <v>676</v>
      </c>
      <c r="F1177" s="28" t="s">
        <v>2020</v>
      </c>
      <c r="G1177" s="28" t="s">
        <v>1644</v>
      </c>
      <c r="H1177" s="28" t="s">
        <v>213</v>
      </c>
      <c r="I1177" s="28" t="s">
        <v>76</v>
      </c>
      <c r="J1177" s="30">
        <v>12</v>
      </c>
      <c r="K1177" s="28">
        <v>1900000</v>
      </c>
      <c r="L1177" s="28">
        <v>5300000</v>
      </c>
      <c r="M1177" s="28">
        <v>1</v>
      </c>
      <c r="N1177" s="28">
        <v>1</v>
      </c>
    </row>
    <row r="1178" spans="1:14" x14ac:dyDescent="0.3">
      <c r="A1178" s="28">
        <v>1606</v>
      </c>
      <c r="B1178" s="28" t="s">
        <v>2031</v>
      </c>
      <c r="C1178" s="29">
        <v>42252</v>
      </c>
      <c r="D1178" s="28">
        <v>119</v>
      </c>
      <c r="E1178" s="28" t="s">
        <v>324</v>
      </c>
      <c r="F1178" s="28" t="s">
        <v>2032</v>
      </c>
      <c r="G1178" s="28" t="s">
        <v>2033</v>
      </c>
      <c r="H1178" s="28" t="s">
        <v>213</v>
      </c>
      <c r="I1178" s="28" t="s">
        <v>76</v>
      </c>
      <c r="J1178" s="30">
        <v>15</v>
      </c>
      <c r="K1178" s="28">
        <v>15000000</v>
      </c>
      <c r="L1178" s="28">
        <v>64200000</v>
      </c>
      <c r="M1178" s="28">
        <v>4</v>
      </c>
      <c r="N1178" s="28">
        <v>1</v>
      </c>
    </row>
    <row r="1179" spans="1:14" x14ac:dyDescent="0.3">
      <c r="A1179" s="28">
        <v>1607</v>
      </c>
      <c r="B1179" s="28" t="s">
        <v>2034</v>
      </c>
      <c r="C1179" s="29">
        <v>42031</v>
      </c>
      <c r="D1179" s="28">
        <v>127</v>
      </c>
      <c r="E1179" s="28" t="s">
        <v>207</v>
      </c>
      <c r="F1179" s="28" t="s">
        <v>2035</v>
      </c>
      <c r="G1179" s="28" t="s">
        <v>228</v>
      </c>
      <c r="H1179" s="28" t="s">
        <v>177</v>
      </c>
      <c r="I1179" s="28" t="s">
        <v>76</v>
      </c>
      <c r="J1179" s="30" t="s">
        <v>183</v>
      </c>
      <c r="K1179" s="28">
        <v>176000000</v>
      </c>
      <c r="L1179" s="28">
        <v>184000000</v>
      </c>
      <c r="M1179" s="28">
        <v>0</v>
      </c>
      <c r="N1179" s="28">
        <v>0</v>
      </c>
    </row>
    <row r="1180" spans="1:14" x14ac:dyDescent="0.3">
      <c r="A1180" s="28">
        <v>1608</v>
      </c>
      <c r="B1180" s="28" t="s">
        <v>2036</v>
      </c>
      <c r="C1180" s="29">
        <v>40340</v>
      </c>
      <c r="D1180" s="28">
        <v>101</v>
      </c>
      <c r="E1180" s="28" t="s">
        <v>174</v>
      </c>
      <c r="F1180" s="28" t="s">
        <v>2037</v>
      </c>
      <c r="G1180" s="28" t="s">
        <v>2038</v>
      </c>
      <c r="H1180" s="28" t="s">
        <v>122</v>
      </c>
      <c r="I1180" s="28" t="s">
        <v>76</v>
      </c>
      <c r="J1180" s="30">
        <v>15</v>
      </c>
      <c r="K1180" s="28"/>
      <c r="L1180" s="28">
        <v>272445</v>
      </c>
      <c r="M1180" s="28">
        <v>0</v>
      </c>
      <c r="N1180" s="28">
        <v>0</v>
      </c>
    </row>
    <row r="1181" spans="1:14" x14ac:dyDescent="0.3">
      <c r="A1181" s="28">
        <v>1609</v>
      </c>
      <c r="B1181" s="28" t="s">
        <v>2039</v>
      </c>
      <c r="C1181" s="29">
        <v>39493</v>
      </c>
      <c r="D1181" s="28">
        <v>115</v>
      </c>
      <c r="E1181" s="28" t="s">
        <v>348</v>
      </c>
      <c r="F1181" s="28" t="s">
        <v>2040</v>
      </c>
      <c r="G1181" s="28" t="s">
        <v>1644</v>
      </c>
      <c r="H1181" s="28" t="s">
        <v>213</v>
      </c>
      <c r="I1181" s="28" t="s">
        <v>76</v>
      </c>
      <c r="J1181" s="30" t="s">
        <v>183</v>
      </c>
      <c r="K1181" s="28">
        <v>35000000</v>
      </c>
      <c r="L1181" s="28">
        <v>77700000</v>
      </c>
      <c r="M1181" s="28">
        <v>0</v>
      </c>
      <c r="N1181" s="28">
        <v>0</v>
      </c>
    </row>
    <row r="1182" spans="1:14" x14ac:dyDescent="0.3">
      <c r="A1182" s="28">
        <v>1610</v>
      </c>
      <c r="B1182" s="28" t="s">
        <v>2041</v>
      </c>
      <c r="C1182" s="29">
        <v>41524</v>
      </c>
      <c r="D1182" s="28">
        <v>146</v>
      </c>
      <c r="E1182" s="28" t="s">
        <v>324</v>
      </c>
      <c r="F1182" s="28" t="s">
        <v>2040</v>
      </c>
      <c r="G1182" s="28" t="s">
        <v>1249</v>
      </c>
      <c r="H1182" s="28" t="s">
        <v>213</v>
      </c>
      <c r="I1182" s="28" t="s">
        <v>76</v>
      </c>
      <c r="J1182" s="30" t="s">
        <v>183</v>
      </c>
      <c r="K1182" s="28">
        <v>35000000</v>
      </c>
      <c r="L1182" s="28">
        <v>27300000</v>
      </c>
      <c r="M1182" s="28">
        <v>1</v>
      </c>
      <c r="N1182" s="28">
        <v>0</v>
      </c>
    </row>
    <row r="1183" spans="1:14" x14ac:dyDescent="0.3">
      <c r="A1183" s="28">
        <v>1612</v>
      </c>
      <c r="B1183" s="28" t="s">
        <v>2042</v>
      </c>
      <c r="C1183" s="29">
        <v>41248</v>
      </c>
      <c r="D1183" s="28">
        <v>158</v>
      </c>
      <c r="E1183" s="28" t="s">
        <v>792</v>
      </c>
      <c r="F1183" s="28" t="s">
        <v>2032</v>
      </c>
      <c r="G1183" s="28" t="s">
        <v>2033</v>
      </c>
      <c r="H1183" s="28" t="s">
        <v>213</v>
      </c>
      <c r="I1183" s="28" t="s">
        <v>76</v>
      </c>
      <c r="J1183" s="30" t="s">
        <v>183</v>
      </c>
      <c r="K1183" s="28">
        <v>61000000</v>
      </c>
      <c r="L1183" s="28">
        <v>441800000</v>
      </c>
      <c r="M1183" s="28">
        <v>8</v>
      </c>
      <c r="N1183" s="28">
        <v>3</v>
      </c>
    </row>
    <row r="1184" spans="1:14" x14ac:dyDescent="0.3">
      <c r="A1184" s="28">
        <v>1613</v>
      </c>
      <c r="B1184" s="28" t="s">
        <v>2043</v>
      </c>
      <c r="C1184" s="29">
        <v>40427</v>
      </c>
      <c r="D1184" s="28">
        <v>119</v>
      </c>
      <c r="E1184" s="28" t="s">
        <v>324</v>
      </c>
      <c r="F1184" s="28" t="s">
        <v>2032</v>
      </c>
      <c r="G1184" s="28" t="s">
        <v>2033</v>
      </c>
      <c r="H1184" s="28" t="s">
        <v>213</v>
      </c>
      <c r="I1184" s="28" t="s">
        <v>76</v>
      </c>
      <c r="J1184" s="30" t="s">
        <v>183</v>
      </c>
      <c r="K1184" s="28">
        <v>15000000</v>
      </c>
      <c r="L1184" s="28">
        <v>414200000</v>
      </c>
      <c r="M1184" s="28">
        <v>12</v>
      </c>
      <c r="N1184" s="28">
        <v>4</v>
      </c>
    </row>
    <row r="1185" spans="1:14" x14ac:dyDescent="0.3">
      <c r="A1185" s="28">
        <v>1614</v>
      </c>
      <c r="B1185" s="28" t="s">
        <v>2044</v>
      </c>
      <c r="C1185" s="29">
        <v>42143</v>
      </c>
      <c r="D1185" s="28">
        <v>121</v>
      </c>
      <c r="E1185" s="28" t="s">
        <v>242</v>
      </c>
      <c r="F1185" s="28" t="s">
        <v>2026</v>
      </c>
      <c r="G1185" s="28" t="s">
        <v>1688</v>
      </c>
      <c r="H1185" s="28" t="s">
        <v>177</v>
      </c>
      <c r="I1185" s="28" t="s">
        <v>76</v>
      </c>
      <c r="J1185" s="30">
        <v>15</v>
      </c>
      <c r="K1185" s="28">
        <v>30000000</v>
      </c>
      <c r="L1185" s="28">
        <v>85000000</v>
      </c>
      <c r="M1185" s="28">
        <v>3</v>
      </c>
      <c r="N1185" s="28">
        <v>0</v>
      </c>
    </row>
    <row r="1186" spans="1:14" x14ac:dyDescent="0.3">
      <c r="A1186" s="28">
        <v>1615</v>
      </c>
      <c r="B1186" s="28" t="s">
        <v>2045</v>
      </c>
      <c r="C1186" s="29">
        <v>41787</v>
      </c>
      <c r="D1186" s="28">
        <v>113</v>
      </c>
      <c r="E1186" s="28" t="s">
        <v>207</v>
      </c>
      <c r="F1186" s="28" t="s">
        <v>321</v>
      </c>
      <c r="G1186" s="28" t="s">
        <v>228</v>
      </c>
      <c r="H1186" s="28" t="s">
        <v>177</v>
      </c>
      <c r="I1186" s="28" t="s">
        <v>76</v>
      </c>
      <c r="J1186" s="30" t="s">
        <v>183</v>
      </c>
      <c r="K1186" s="28">
        <v>178000000</v>
      </c>
      <c r="L1186" s="28">
        <v>370500000</v>
      </c>
      <c r="M1186" s="28">
        <v>0</v>
      </c>
      <c r="N1186" s="28">
        <v>0</v>
      </c>
    </row>
    <row r="1187" spans="1:14" x14ac:dyDescent="0.3">
      <c r="A1187" s="28">
        <v>1616</v>
      </c>
      <c r="B1187" s="28" t="s">
        <v>2046</v>
      </c>
      <c r="C1187" s="29">
        <v>40588</v>
      </c>
      <c r="D1187" s="28">
        <v>106</v>
      </c>
      <c r="E1187" s="28" t="s">
        <v>207</v>
      </c>
      <c r="F1187" s="28" t="s">
        <v>2047</v>
      </c>
      <c r="G1187" s="28" t="s">
        <v>261</v>
      </c>
      <c r="H1187" s="28" t="s">
        <v>177</v>
      </c>
      <c r="I1187" s="28" t="s">
        <v>76</v>
      </c>
      <c r="J1187" s="30" t="s">
        <v>183</v>
      </c>
      <c r="K1187" s="28">
        <v>50200000</v>
      </c>
      <c r="L1187" s="28">
        <v>127900000</v>
      </c>
      <c r="M1187" s="28">
        <v>0</v>
      </c>
      <c r="N1187" s="28">
        <v>0</v>
      </c>
    </row>
    <row r="1188" spans="1:14" x14ac:dyDescent="0.3">
      <c r="A1188" s="28">
        <v>1617</v>
      </c>
      <c r="B1188" s="28" t="s">
        <v>2048</v>
      </c>
      <c r="C1188" s="29">
        <v>40205</v>
      </c>
      <c r="D1188" s="28">
        <v>103</v>
      </c>
      <c r="E1188" s="28" t="s">
        <v>226</v>
      </c>
      <c r="F1188" s="28" t="s">
        <v>838</v>
      </c>
      <c r="G1188" s="28" t="s">
        <v>790</v>
      </c>
      <c r="H1188" s="28" t="s">
        <v>177</v>
      </c>
      <c r="I1188" s="28" t="s">
        <v>76</v>
      </c>
      <c r="J1188" s="30">
        <v>15</v>
      </c>
      <c r="K1188" s="28">
        <v>150000000</v>
      </c>
      <c r="L1188" s="28">
        <v>139800000</v>
      </c>
      <c r="M1188" s="28">
        <v>1</v>
      </c>
      <c r="N1188" s="28">
        <v>1</v>
      </c>
    </row>
    <row r="1189" spans="1:14" x14ac:dyDescent="0.3">
      <c r="A1189" s="28">
        <v>1618</v>
      </c>
      <c r="B1189" s="28" t="s">
        <v>2049</v>
      </c>
      <c r="C1189" s="29">
        <v>39437</v>
      </c>
      <c r="D1189" s="28">
        <v>100</v>
      </c>
      <c r="E1189" s="28" t="s">
        <v>196</v>
      </c>
      <c r="F1189" s="28" t="s">
        <v>1195</v>
      </c>
      <c r="G1189" s="28" t="s">
        <v>790</v>
      </c>
      <c r="H1189" s="28" t="s">
        <v>177</v>
      </c>
      <c r="I1189" s="28" t="s">
        <v>76</v>
      </c>
      <c r="J1189" s="30">
        <v>15</v>
      </c>
      <c r="K1189" s="28">
        <v>75000000</v>
      </c>
      <c r="L1189" s="28">
        <v>119000000</v>
      </c>
      <c r="M1189" s="28">
        <v>1</v>
      </c>
      <c r="N1189" s="28">
        <v>0</v>
      </c>
    </row>
    <row r="1190" spans="1:14" x14ac:dyDescent="0.3">
      <c r="A1190" s="28">
        <v>1619</v>
      </c>
      <c r="B1190" s="28" t="s">
        <v>2050</v>
      </c>
      <c r="C1190" s="29">
        <v>41870</v>
      </c>
      <c r="D1190" s="28">
        <v>102</v>
      </c>
      <c r="E1190" s="28" t="s">
        <v>180</v>
      </c>
      <c r="F1190" s="28" t="s">
        <v>564</v>
      </c>
      <c r="G1190" s="28" t="s">
        <v>496</v>
      </c>
      <c r="H1190" s="28" t="s">
        <v>177</v>
      </c>
      <c r="I1190" s="28" t="s">
        <v>76</v>
      </c>
      <c r="J1190" s="30">
        <v>18</v>
      </c>
      <c r="K1190" s="28">
        <v>65000000</v>
      </c>
      <c r="L1190" s="28">
        <v>39400000</v>
      </c>
      <c r="M1190" s="28">
        <v>0</v>
      </c>
      <c r="N1190" s="28">
        <v>0</v>
      </c>
    </row>
    <row r="1191" spans="1:14" x14ac:dyDescent="0.3">
      <c r="A1191" s="28">
        <v>1620</v>
      </c>
      <c r="B1191" s="28" t="s">
        <v>2051</v>
      </c>
      <c r="C1191" s="29">
        <v>40790</v>
      </c>
      <c r="D1191" s="28">
        <v>101</v>
      </c>
      <c r="E1191" s="28" t="s">
        <v>348</v>
      </c>
      <c r="F1191" s="28" t="s">
        <v>2024</v>
      </c>
      <c r="G1191" s="28" t="s">
        <v>1642</v>
      </c>
      <c r="H1191" s="28" t="s">
        <v>213</v>
      </c>
      <c r="I1191" s="28" t="s">
        <v>76</v>
      </c>
      <c r="J1191" s="30">
        <v>18</v>
      </c>
      <c r="K1191" s="28">
        <v>6500000</v>
      </c>
      <c r="L1191" s="28">
        <v>17700000</v>
      </c>
      <c r="M1191" s="28">
        <v>0</v>
      </c>
      <c r="N1191" s="28">
        <v>0</v>
      </c>
    </row>
    <row r="1192" spans="1:14" x14ac:dyDescent="0.3">
      <c r="A1192" s="28">
        <v>1621</v>
      </c>
      <c r="B1192" s="28" t="s">
        <v>2052</v>
      </c>
      <c r="C1192" s="29">
        <v>42184</v>
      </c>
      <c r="D1192" s="28">
        <v>117</v>
      </c>
      <c r="E1192" s="28" t="s">
        <v>180</v>
      </c>
      <c r="F1192" s="28" t="s">
        <v>2053</v>
      </c>
      <c r="G1192" s="28" t="s">
        <v>182</v>
      </c>
      <c r="H1192" s="28" t="s">
        <v>177</v>
      </c>
      <c r="I1192" s="28" t="s">
        <v>76</v>
      </c>
      <c r="J1192" s="30" t="s">
        <v>183</v>
      </c>
      <c r="K1192" s="28">
        <v>130000000</v>
      </c>
      <c r="L1192" s="28">
        <v>519300000</v>
      </c>
      <c r="M1192" s="28">
        <v>0</v>
      </c>
      <c r="N1192" s="28">
        <v>0</v>
      </c>
    </row>
    <row r="1193" spans="1:14" x14ac:dyDescent="0.3">
      <c r="A1193" s="28">
        <v>1622</v>
      </c>
      <c r="B1193" s="28" t="s">
        <v>2054</v>
      </c>
      <c r="C1193" s="29">
        <v>39316</v>
      </c>
      <c r="D1193" s="28">
        <v>122</v>
      </c>
      <c r="E1193" s="28" t="s">
        <v>517</v>
      </c>
      <c r="F1193" s="28" t="s">
        <v>2029</v>
      </c>
      <c r="G1193" s="28" t="s">
        <v>790</v>
      </c>
      <c r="H1193" s="28" t="s">
        <v>177</v>
      </c>
      <c r="I1193" s="28" t="s">
        <v>76</v>
      </c>
      <c r="J1193" s="30">
        <v>15</v>
      </c>
      <c r="K1193" s="28">
        <v>55000000</v>
      </c>
      <c r="L1193" s="28">
        <v>70000000</v>
      </c>
      <c r="M1193" s="28">
        <v>2</v>
      </c>
      <c r="N1193" s="28">
        <v>0</v>
      </c>
    </row>
    <row r="1194" spans="1:14" x14ac:dyDescent="0.3">
      <c r="A1194" s="28">
        <v>1623</v>
      </c>
      <c r="B1194" s="28" t="s">
        <v>2054</v>
      </c>
      <c r="C1194" s="29">
        <v>21039</v>
      </c>
      <c r="D1194" s="28">
        <v>92</v>
      </c>
      <c r="E1194" s="28" t="s">
        <v>517</v>
      </c>
      <c r="F1194" s="28" t="s">
        <v>2055</v>
      </c>
      <c r="G1194" s="28" t="s">
        <v>370</v>
      </c>
      <c r="H1194" s="28" t="s">
        <v>177</v>
      </c>
      <c r="I1194" s="28" t="s">
        <v>76</v>
      </c>
      <c r="J1194" s="30" t="s">
        <v>178</v>
      </c>
      <c r="K1194" s="28"/>
      <c r="L1194" s="28">
        <v>1850000</v>
      </c>
      <c r="M1194" s="28">
        <v>0</v>
      </c>
      <c r="N1194" s="28">
        <v>0</v>
      </c>
    </row>
    <row r="1195" spans="1:14" x14ac:dyDescent="0.3">
      <c r="A1195" s="28">
        <v>1624</v>
      </c>
      <c r="B1195" s="28" t="s">
        <v>2056</v>
      </c>
      <c r="C1195" s="29">
        <v>41471</v>
      </c>
      <c r="D1195" s="28">
        <v>126</v>
      </c>
      <c r="E1195" s="28" t="s">
        <v>180</v>
      </c>
      <c r="F1195" s="28" t="s">
        <v>2029</v>
      </c>
      <c r="G1195" s="28" t="s">
        <v>182</v>
      </c>
      <c r="H1195" s="28" t="s">
        <v>177</v>
      </c>
      <c r="I1195" s="28" t="s">
        <v>76</v>
      </c>
      <c r="J1195" s="30" t="s">
        <v>183</v>
      </c>
      <c r="K1195" s="28">
        <v>120000000</v>
      </c>
      <c r="L1195" s="28">
        <v>414800000</v>
      </c>
      <c r="M1195" s="28">
        <v>0</v>
      </c>
      <c r="N1195" s="28">
        <v>0</v>
      </c>
    </row>
    <row r="1196" spans="1:14" x14ac:dyDescent="0.3">
      <c r="A1196" s="28">
        <v>1625</v>
      </c>
      <c r="B1196" s="28" t="s">
        <v>2057</v>
      </c>
      <c r="C1196" s="29">
        <v>41519</v>
      </c>
      <c r="D1196" s="28">
        <v>122</v>
      </c>
      <c r="E1196" s="28" t="s">
        <v>521</v>
      </c>
      <c r="F1196" s="28" t="s">
        <v>276</v>
      </c>
      <c r="G1196" s="28" t="s">
        <v>277</v>
      </c>
      <c r="H1196" s="28" t="s">
        <v>213</v>
      </c>
      <c r="I1196" s="28" t="s">
        <v>76</v>
      </c>
      <c r="J1196" s="30">
        <v>15</v>
      </c>
      <c r="K1196" s="28">
        <v>38000000</v>
      </c>
      <c r="L1196" s="28">
        <v>98200000</v>
      </c>
      <c r="M1196" s="28">
        <v>0</v>
      </c>
      <c r="N1196" s="28">
        <v>0</v>
      </c>
    </row>
    <row r="1197" spans="1:14" x14ac:dyDescent="0.3">
      <c r="A1197" s="28">
        <v>1626</v>
      </c>
      <c r="B1197" s="28" t="s">
        <v>2058</v>
      </c>
      <c r="C1197" s="29">
        <v>37589</v>
      </c>
      <c r="D1197" s="28">
        <v>98</v>
      </c>
      <c r="E1197" s="28" t="s">
        <v>207</v>
      </c>
      <c r="F1197" s="28" t="s">
        <v>309</v>
      </c>
      <c r="G1197" s="28" t="s">
        <v>346</v>
      </c>
      <c r="H1197" s="28" t="s">
        <v>177</v>
      </c>
      <c r="I1197" s="28" t="s">
        <v>76</v>
      </c>
      <c r="J1197" s="30" t="s">
        <v>183</v>
      </c>
      <c r="K1197" s="28">
        <v>47000000</v>
      </c>
      <c r="L1197" s="28">
        <v>30000000</v>
      </c>
      <c r="M1197" s="28">
        <v>0</v>
      </c>
      <c r="N1197" s="28">
        <v>0</v>
      </c>
    </row>
    <row r="1198" spans="1:14" x14ac:dyDescent="0.3">
      <c r="A1198" s="28">
        <v>1627</v>
      </c>
      <c r="B1198" s="28" t="s">
        <v>2059</v>
      </c>
      <c r="C1198" s="29">
        <v>41084</v>
      </c>
      <c r="D1198" s="28">
        <v>110</v>
      </c>
      <c r="E1198" s="28" t="s">
        <v>348</v>
      </c>
      <c r="F1198" s="28" t="s">
        <v>309</v>
      </c>
      <c r="G1198" s="28" t="s">
        <v>288</v>
      </c>
      <c r="H1198" s="28" t="s">
        <v>177</v>
      </c>
      <c r="I1198" s="28" t="s">
        <v>76</v>
      </c>
      <c r="J1198" s="30">
        <v>15</v>
      </c>
      <c r="K1198" s="28">
        <v>7000000</v>
      </c>
      <c r="L1198" s="28">
        <v>167200000</v>
      </c>
      <c r="M1198" s="28">
        <v>0</v>
      </c>
      <c r="N1198" s="28">
        <v>0</v>
      </c>
    </row>
    <row r="1199" spans="1:14" x14ac:dyDescent="0.3">
      <c r="A1199" s="28">
        <v>1628</v>
      </c>
      <c r="B1199" s="28" t="s">
        <v>1419</v>
      </c>
      <c r="C1199" s="29">
        <v>34285</v>
      </c>
      <c r="D1199" s="28">
        <v>105</v>
      </c>
      <c r="E1199" s="28" t="s">
        <v>174</v>
      </c>
      <c r="F1199" s="28" t="s">
        <v>880</v>
      </c>
      <c r="G1199" s="28" t="s">
        <v>224</v>
      </c>
      <c r="H1199" s="28" t="s">
        <v>177</v>
      </c>
      <c r="I1199" s="28" t="s">
        <v>76</v>
      </c>
      <c r="J1199" s="30" t="s">
        <v>178</v>
      </c>
      <c r="K1199" s="28">
        <v>30000000</v>
      </c>
      <c r="L1199" s="28">
        <v>53900000</v>
      </c>
      <c r="M1199" s="28">
        <v>0</v>
      </c>
      <c r="N1199" s="28">
        <v>0</v>
      </c>
    </row>
    <row r="1200" spans="1:14" x14ac:dyDescent="0.3">
      <c r="A1200" s="28">
        <v>1629</v>
      </c>
      <c r="B1200" s="28" t="s">
        <v>2060</v>
      </c>
      <c r="C1200" s="29">
        <v>35062</v>
      </c>
      <c r="D1200" s="28">
        <v>143</v>
      </c>
      <c r="E1200" s="28" t="s">
        <v>348</v>
      </c>
      <c r="F1200" s="28" t="s">
        <v>880</v>
      </c>
      <c r="G1200" s="28" t="s">
        <v>640</v>
      </c>
      <c r="H1200" s="28" t="s">
        <v>177</v>
      </c>
      <c r="I1200" s="28" t="s">
        <v>76</v>
      </c>
      <c r="J1200" s="30" t="s">
        <v>178</v>
      </c>
      <c r="K1200" s="28">
        <v>31000000</v>
      </c>
      <c r="L1200" s="28">
        <v>106269000</v>
      </c>
      <c r="M1200" s="28">
        <v>1</v>
      </c>
      <c r="N1200" s="28">
        <v>0</v>
      </c>
    </row>
    <row r="1201" spans="1:14" x14ac:dyDescent="0.3">
      <c r="A1201" s="28">
        <v>1630</v>
      </c>
      <c r="B1201" s="28" t="s">
        <v>2061</v>
      </c>
      <c r="C1201" s="29">
        <v>33879</v>
      </c>
      <c r="D1201" s="28">
        <v>101</v>
      </c>
      <c r="E1201" s="28" t="s">
        <v>196</v>
      </c>
      <c r="F1201" s="28" t="s">
        <v>880</v>
      </c>
      <c r="G1201" s="28" t="s">
        <v>224</v>
      </c>
      <c r="H1201" s="28" t="s">
        <v>177</v>
      </c>
      <c r="I1201" s="28" t="s">
        <v>76</v>
      </c>
      <c r="J1201" s="30" t="s">
        <v>178</v>
      </c>
      <c r="K1201" s="28">
        <v>10000000</v>
      </c>
      <c r="L1201" s="28">
        <v>50700000</v>
      </c>
      <c r="M1201" s="28">
        <v>0</v>
      </c>
      <c r="N1201" s="28">
        <v>0</v>
      </c>
    </row>
    <row r="1202" spans="1:14" x14ac:dyDescent="0.3">
      <c r="A1202" s="28">
        <v>1631</v>
      </c>
      <c r="B1202" s="28" t="s">
        <v>2062</v>
      </c>
      <c r="C1202" s="29">
        <v>32367</v>
      </c>
      <c r="D1202" s="28">
        <v>103</v>
      </c>
      <c r="E1202" s="28" t="s">
        <v>517</v>
      </c>
      <c r="F1202" s="28" t="s">
        <v>2063</v>
      </c>
      <c r="G1202" s="28" t="s">
        <v>471</v>
      </c>
      <c r="H1202" s="28" t="s">
        <v>177</v>
      </c>
      <c r="I1202" s="28" t="s">
        <v>76</v>
      </c>
      <c r="J1202" s="30">
        <v>18</v>
      </c>
      <c r="K1202" s="28">
        <v>11000000</v>
      </c>
      <c r="L1202" s="28">
        <v>45661000</v>
      </c>
      <c r="M1202" s="28">
        <v>0</v>
      </c>
      <c r="N1202" s="28">
        <v>0</v>
      </c>
    </row>
    <row r="1203" spans="1:14" x14ac:dyDescent="0.3">
      <c r="A1203" s="28">
        <v>1632</v>
      </c>
      <c r="B1203" s="28" t="s">
        <v>2064</v>
      </c>
      <c r="C1203" s="29">
        <v>33086</v>
      </c>
      <c r="D1203" s="28">
        <v>104</v>
      </c>
      <c r="E1203" s="28" t="s">
        <v>517</v>
      </c>
      <c r="F1203" s="28" t="s">
        <v>2065</v>
      </c>
      <c r="G1203" s="28" t="s">
        <v>471</v>
      </c>
      <c r="H1203" s="28" t="s">
        <v>177</v>
      </c>
      <c r="I1203" s="28" t="s">
        <v>76</v>
      </c>
      <c r="J1203" s="30">
        <v>12</v>
      </c>
      <c r="K1203" s="28">
        <v>10000000</v>
      </c>
      <c r="L1203" s="28">
        <v>44143000</v>
      </c>
      <c r="M1203" s="28">
        <v>1</v>
      </c>
      <c r="N1203" s="28">
        <v>0</v>
      </c>
    </row>
    <row r="1204" spans="1:14" x14ac:dyDescent="0.3">
      <c r="A1204" s="28">
        <v>1633</v>
      </c>
      <c r="B1204" s="28" t="s">
        <v>2066</v>
      </c>
      <c r="C1204" s="29">
        <v>31989</v>
      </c>
      <c r="D1204" s="28">
        <v>98</v>
      </c>
      <c r="E1204" s="28" t="s">
        <v>226</v>
      </c>
      <c r="F1204" s="28" t="s">
        <v>892</v>
      </c>
      <c r="G1204" s="28" t="s">
        <v>288</v>
      </c>
      <c r="H1204" s="28" t="s">
        <v>177</v>
      </c>
      <c r="I1204" s="28" t="s">
        <v>76</v>
      </c>
      <c r="J1204" s="30">
        <v>15</v>
      </c>
      <c r="K1204" s="28">
        <v>8500000</v>
      </c>
      <c r="L1204" s="28">
        <v>32200000</v>
      </c>
      <c r="M1204" s="28">
        <v>0</v>
      </c>
      <c r="N1204" s="28">
        <v>0</v>
      </c>
    </row>
    <row r="1205" spans="1:14" x14ac:dyDescent="0.3">
      <c r="A1205" s="28">
        <v>1634</v>
      </c>
      <c r="B1205" s="28" t="s">
        <v>2067</v>
      </c>
      <c r="C1205" s="29">
        <v>33095</v>
      </c>
      <c r="D1205" s="28">
        <v>115</v>
      </c>
      <c r="E1205" s="28" t="s">
        <v>226</v>
      </c>
      <c r="F1205" s="28" t="s">
        <v>892</v>
      </c>
      <c r="G1205" s="28" t="s">
        <v>370</v>
      </c>
      <c r="H1205" s="28" t="s">
        <v>177</v>
      </c>
      <c r="I1205" s="28" t="s">
        <v>76</v>
      </c>
      <c r="J1205" s="30">
        <v>15</v>
      </c>
      <c r="K1205" s="28">
        <v>26000000</v>
      </c>
      <c r="L1205" s="28">
        <v>61500000</v>
      </c>
      <c r="M1205" s="28">
        <v>1</v>
      </c>
      <c r="N1205" s="28">
        <v>0</v>
      </c>
    </row>
    <row r="1206" spans="1:14" x14ac:dyDescent="0.3">
      <c r="A1206" s="28">
        <v>1635</v>
      </c>
      <c r="B1206" s="28" t="s">
        <v>2068</v>
      </c>
      <c r="C1206" s="29">
        <v>40984</v>
      </c>
      <c r="D1206" s="28">
        <v>109</v>
      </c>
      <c r="E1206" s="28" t="s">
        <v>196</v>
      </c>
      <c r="F1206" s="28" t="s">
        <v>2069</v>
      </c>
      <c r="G1206" s="28" t="s">
        <v>790</v>
      </c>
      <c r="H1206" s="28" t="s">
        <v>177</v>
      </c>
      <c r="I1206" s="28" t="s">
        <v>76</v>
      </c>
      <c r="J1206" s="30">
        <v>15</v>
      </c>
      <c r="K1206" s="28">
        <v>55000000</v>
      </c>
      <c r="L1206" s="28">
        <v>201500000</v>
      </c>
      <c r="M1206" s="28">
        <v>0</v>
      </c>
      <c r="N1206" s="28">
        <v>0</v>
      </c>
    </row>
    <row r="1207" spans="1:14" x14ac:dyDescent="0.3">
      <c r="A1207" s="28">
        <v>1636</v>
      </c>
      <c r="B1207" s="28" t="s">
        <v>2070</v>
      </c>
      <c r="C1207" s="29">
        <v>40074</v>
      </c>
      <c r="D1207" s="28">
        <v>90</v>
      </c>
      <c r="E1207" s="28" t="s">
        <v>218</v>
      </c>
      <c r="F1207" s="28" t="s">
        <v>2069</v>
      </c>
      <c r="G1207" s="28" t="s">
        <v>753</v>
      </c>
      <c r="H1207" s="28" t="s">
        <v>177</v>
      </c>
      <c r="I1207" s="28" t="s">
        <v>76</v>
      </c>
      <c r="J1207" s="30" t="s">
        <v>221</v>
      </c>
      <c r="K1207" s="28">
        <v>100000000</v>
      </c>
      <c r="L1207" s="28">
        <v>243000000</v>
      </c>
      <c r="M1207" s="28">
        <v>0</v>
      </c>
      <c r="N1207" s="28">
        <v>0</v>
      </c>
    </row>
    <row r="1208" spans="1:14" x14ac:dyDescent="0.3">
      <c r="A1208" s="28">
        <v>1637</v>
      </c>
      <c r="B1208" s="28" t="s">
        <v>2071</v>
      </c>
      <c r="C1208" s="29">
        <v>20802</v>
      </c>
      <c r="D1208" s="28">
        <v>105</v>
      </c>
      <c r="E1208" s="28" t="s">
        <v>348</v>
      </c>
      <c r="F1208" s="28" t="s">
        <v>2072</v>
      </c>
      <c r="G1208" s="28" t="s">
        <v>194</v>
      </c>
      <c r="H1208" s="28" t="s">
        <v>177</v>
      </c>
      <c r="I1208" s="28" t="s">
        <v>76</v>
      </c>
      <c r="J1208" s="30" t="s">
        <v>221</v>
      </c>
      <c r="K1208" s="28">
        <v>3520000</v>
      </c>
      <c r="L1208" s="28">
        <v>5000000</v>
      </c>
      <c r="M1208" s="28">
        <v>2</v>
      </c>
      <c r="N1208" s="28">
        <v>1</v>
      </c>
    </row>
    <row r="1209" spans="1:14" x14ac:dyDescent="0.3">
      <c r="A1209" s="28">
        <v>1638</v>
      </c>
      <c r="B1209" s="28" t="s">
        <v>2073</v>
      </c>
      <c r="C1209" s="29">
        <v>39297</v>
      </c>
      <c r="D1209" s="28">
        <v>88</v>
      </c>
      <c r="E1209" s="28" t="s">
        <v>196</v>
      </c>
      <c r="F1209" s="28" t="s">
        <v>2074</v>
      </c>
      <c r="G1209" s="28" t="s">
        <v>414</v>
      </c>
      <c r="H1209" s="28" t="s">
        <v>177</v>
      </c>
      <c r="I1209" s="28" t="s">
        <v>76</v>
      </c>
      <c r="J1209" s="30" t="s">
        <v>183</v>
      </c>
      <c r="K1209" s="28">
        <v>25300000</v>
      </c>
      <c r="L1209" s="28">
        <v>14334000</v>
      </c>
      <c r="M1209" s="28">
        <v>0</v>
      </c>
      <c r="N1209" s="28">
        <v>0</v>
      </c>
    </row>
    <row r="1210" spans="1:14" x14ac:dyDescent="0.3">
      <c r="A1210" s="28">
        <v>1639</v>
      </c>
      <c r="B1210" s="28" t="s">
        <v>2075</v>
      </c>
      <c r="C1210" s="29">
        <v>41544</v>
      </c>
      <c r="D1210" s="28">
        <v>95</v>
      </c>
      <c r="E1210" s="28" t="s">
        <v>218</v>
      </c>
      <c r="F1210" s="28" t="s">
        <v>2076</v>
      </c>
      <c r="G1210" s="28" t="s">
        <v>753</v>
      </c>
      <c r="H1210" s="28" t="s">
        <v>177</v>
      </c>
      <c r="I1210" s="28" t="s">
        <v>76</v>
      </c>
      <c r="J1210" s="30" t="s">
        <v>221</v>
      </c>
      <c r="K1210" s="28">
        <v>78000000</v>
      </c>
      <c r="L1210" s="28">
        <v>274300000</v>
      </c>
      <c r="M1210" s="28">
        <v>0</v>
      </c>
      <c r="N1210" s="28">
        <v>0</v>
      </c>
    </row>
    <row r="1211" spans="1:14" x14ac:dyDescent="0.3">
      <c r="A1211" s="28">
        <v>1640</v>
      </c>
      <c r="B1211" s="28" t="s">
        <v>2077</v>
      </c>
      <c r="C1211" s="29">
        <v>41677</v>
      </c>
      <c r="D1211" s="28">
        <v>100</v>
      </c>
      <c r="E1211" s="28" t="s">
        <v>218</v>
      </c>
      <c r="F1211" s="28" t="s">
        <v>2069</v>
      </c>
      <c r="G1211" s="28" t="s">
        <v>228</v>
      </c>
      <c r="H1211" s="28" t="s">
        <v>177</v>
      </c>
      <c r="I1211" s="28" t="s">
        <v>76</v>
      </c>
      <c r="J1211" s="30" t="s">
        <v>221</v>
      </c>
      <c r="K1211" s="28">
        <v>60000000</v>
      </c>
      <c r="L1211" s="28">
        <v>469200000</v>
      </c>
      <c r="M1211" s="28">
        <v>1</v>
      </c>
      <c r="N1211" s="28">
        <v>0</v>
      </c>
    </row>
    <row r="1212" spans="1:14" x14ac:dyDescent="0.3">
      <c r="A1212" s="28">
        <v>1641</v>
      </c>
      <c r="B1212" s="28" t="s">
        <v>2078</v>
      </c>
      <c r="C1212" s="29">
        <v>34796</v>
      </c>
      <c r="D1212" s="28">
        <v>119</v>
      </c>
      <c r="E1212" s="28" t="s">
        <v>180</v>
      </c>
      <c r="F1212" s="28" t="s">
        <v>204</v>
      </c>
      <c r="G1212" s="28" t="s">
        <v>804</v>
      </c>
      <c r="H1212" s="28" t="s">
        <v>177</v>
      </c>
      <c r="I1212" s="28" t="s">
        <v>76</v>
      </c>
      <c r="J1212" s="30">
        <v>18</v>
      </c>
      <c r="K1212" s="28">
        <v>23000000</v>
      </c>
      <c r="L1212" s="28">
        <v>141400000</v>
      </c>
      <c r="M1212" s="28">
        <v>0</v>
      </c>
      <c r="N1212" s="28">
        <v>0</v>
      </c>
    </row>
    <row r="1213" spans="1:14" x14ac:dyDescent="0.3">
      <c r="A1213" s="28">
        <v>1642</v>
      </c>
      <c r="B1213" s="28" t="s">
        <v>2079</v>
      </c>
      <c r="C1213" s="29">
        <v>41803</v>
      </c>
      <c r="D1213" s="28">
        <v>112</v>
      </c>
      <c r="E1213" s="28" t="s">
        <v>196</v>
      </c>
      <c r="F1213" s="28" t="s">
        <v>2069</v>
      </c>
      <c r="G1213" s="28" t="s">
        <v>255</v>
      </c>
      <c r="H1213" s="28" t="s">
        <v>177</v>
      </c>
      <c r="I1213" s="28" t="s">
        <v>76</v>
      </c>
      <c r="J1213" s="30">
        <v>15</v>
      </c>
      <c r="K1213" s="28">
        <v>84500000</v>
      </c>
      <c r="L1213" s="28">
        <v>331300000</v>
      </c>
      <c r="M1213" s="28">
        <v>0</v>
      </c>
      <c r="N1213" s="28">
        <v>0</v>
      </c>
    </row>
    <row r="1214" spans="1:14" x14ac:dyDescent="0.3">
      <c r="A1214" s="28">
        <v>1643</v>
      </c>
      <c r="B1214" s="28" t="s">
        <v>2080</v>
      </c>
      <c r="C1214" s="29">
        <v>42573</v>
      </c>
      <c r="D1214" s="28">
        <v>94</v>
      </c>
      <c r="E1214" s="28" t="s">
        <v>218</v>
      </c>
      <c r="F1214" s="28" t="s">
        <v>729</v>
      </c>
      <c r="G1214" s="28" t="s">
        <v>194</v>
      </c>
      <c r="H1214" s="28" t="s">
        <v>177</v>
      </c>
      <c r="I1214" s="28" t="s">
        <v>76</v>
      </c>
      <c r="J1214" s="30" t="s">
        <v>221</v>
      </c>
      <c r="K1214" s="28">
        <v>105000000</v>
      </c>
      <c r="L1214" s="28">
        <v>407700000</v>
      </c>
      <c r="M1214" s="28">
        <v>0</v>
      </c>
      <c r="N1214" s="28">
        <v>0</v>
      </c>
    </row>
    <row r="1215" spans="1:14" x14ac:dyDescent="0.3">
      <c r="A1215" s="28">
        <v>1644</v>
      </c>
      <c r="B1215" s="28" t="s">
        <v>2081</v>
      </c>
      <c r="C1215" s="29">
        <v>40627</v>
      </c>
      <c r="D1215" s="28">
        <v>114</v>
      </c>
      <c r="E1215" s="28" t="s">
        <v>174</v>
      </c>
      <c r="F1215" s="28" t="s">
        <v>2082</v>
      </c>
      <c r="G1215" s="28" t="s">
        <v>1642</v>
      </c>
      <c r="H1215" s="28" t="s">
        <v>213</v>
      </c>
      <c r="I1215" s="28" t="s">
        <v>76</v>
      </c>
      <c r="J1215" s="30" t="s">
        <v>183</v>
      </c>
      <c r="K1215" s="28">
        <v>25000000</v>
      </c>
      <c r="L1215" s="28">
        <v>35500000</v>
      </c>
      <c r="M1215" s="28">
        <v>0</v>
      </c>
      <c r="N1215" s="28">
        <v>0</v>
      </c>
    </row>
    <row r="1216" spans="1:14" x14ac:dyDescent="0.3">
      <c r="A1216" s="28">
        <v>1645</v>
      </c>
      <c r="B1216" s="28" t="s">
        <v>2083</v>
      </c>
      <c r="C1216" s="29">
        <v>39094</v>
      </c>
      <c r="D1216" s="28">
        <v>123</v>
      </c>
      <c r="E1216" s="28" t="s">
        <v>348</v>
      </c>
      <c r="F1216" s="28" t="s">
        <v>2082</v>
      </c>
      <c r="G1216" s="28" t="s">
        <v>1642</v>
      </c>
      <c r="H1216" s="28" t="s">
        <v>213</v>
      </c>
      <c r="I1216" s="28" t="s">
        <v>76</v>
      </c>
      <c r="J1216" s="30">
        <v>15</v>
      </c>
      <c r="K1216" s="28">
        <v>6000000</v>
      </c>
      <c r="L1216" s="28">
        <v>48400000</v>
      </c>
      <c r="M1216" s="28">
        <v>1</v>
      </c>
      <c r="N1216" s="28">
        <v>1</v>
      </c>
    </row>
    <row r="1217" spans="1:14" x14ac:dyDescent="0.3">
      <c r="A1217" s="28">
        <v>1646</v>
      </c>
      <c r="B1217" s="28" t="s">
        <v>2084</v>
      </c>
      <c r="C1217" s="29">
        <v>40291</v>
      </c>
      <c r="D1217" s="28">
        <v>97</v>
      </c>
      <c r="E1217" s="28" t="s">
        <v>174</v>
      </c>
      <c r="F1217" s="28" t="s">
        <v>2085</v>
      </c>
      <c r="G1217" s="28" t="s">
        <v>2033</v>
      </c>
      <c r="H1217" s="28" t="s">
        <v>213</v>
      </c>
      <c r="I1217" s="28" t="s">
        <v>76</v>
      </c>
      <c r="J1217" s="30">
        <v>15</v>
      </c>
      <c r="K1217" s="28">
        <v>12000000</v>
      </c>
      <c r="L1217" s="28">
        <v>6168000</v>
      </c>
      <c r="M1217" s="28">
        <v>0</v>
      </c>
      <c r="N1217" s="28">
        <v>0</v>
      </c>
    </row>
    <row r="1218" spans="1:14" x14ac:dyDescent="0.3">
      <c r="A1218" s="28">
        <v>1647</v>
      </c>
      <c r="B1218" s="28" t="s">
        <v>2086</v>
      </c>
      <c r="C1218" s="29">
        <v>23181</v>
      </c>
      <c r="D1218" s="28">
        <v>101</v>
      </c>
      <c r="E1218" s="28" t="s">
        <v>210</v>
      </c>
      <c r="F1218" s="28" t="s">
        <v>2087</v>
      </c>
      <c r="G1218" s="28" t="s">
        <v>370</v>
      </c>
      <c r="H1218" s="28" t="s">
        <v>213</v>
      </c>
      <c r="I1218" s="28" t="s">
        <v>76</v>
      </c>
      <c r="J1218" s="30" t="s">
        <v>221</v>
      </c>
      <c r="K1218" s="28">
        <v>1000000</v>
      </c>
      <c r="L1218" s="28">
        <v>2100000</v>
      </c>
      <c r="M1218" s="28">
        <v>0</v>
      </c>
      <c r="N1218" s="28">
        <v>0</v>
      </c>
    </row>
    <row r="1219" spans="1:14" x14ac:dyDescent="0.3">
      <c r="A1219" s="28">
        <v>1648</v>
      </c>
      <c r="B1219" s="28" t="s">
        <v>2088</v>
      </c>
      <c r="C1219" s="29">
        <v>28432</v>
      </c>
      <c r="D1219" s="28">
        <v>134</v>
      </c>
      <c r="E1219" s="28" t="s">
        <v>210</v>
      </c>
      <c r="F1219" s="28" t="s">
        <v>2087</v>
      </c>
      <c r="G1219" s="28" t="s">
        <v>224</v>
      </c>
      <c r="H1219" s="28" t="s">
        <v>177</v>
      </c>
      <c r="I1219" s="28" t="s">
        <v>76</v>
      </c>
      <c r="J1219" s="30" t="s">
        <v>221</v>
      </c>
      <c r="K1219" s="28">
        <v>10000000</v>
      </c>
      <c r="L1219" s="28">
        <v>39600000</v>
      </c>
      <c r="M1219" s="28">
        <v>2</v>
      </c>
      <c r="N1219" s="28">
        <v>0</v>
      </c>
    </row>
    <row r="1220" spans="1:14" x14ac:dyDescent="0.3">
      <c r="A1220" s="28">
        <v>1649</v>
      </c>
      <c r="B1220" s="28" t="s">
        <v>2088</v>
      </c>
      <c r="C1220" s="29">
        <v>42594</v>
      </c>
      <c r="D1220" s="28">
        <v>102</v>
      </c>
      <c r="E1220" s="28" t="s">
        <v>210</v>
      </c>
      <c r="F1220" s="28" t="s">
        <v>2089</v>
      </c>
      <c r="G1220" s="28" t="s">
        <v>224</v>
      </c>
      <c r="H1220" s="28" t="s">
        <v>177</v>
      </c>
      <c r="I1220" s="28" t="s">
        <v>76</v>
      </c>
      <c r="J1220" s="30" t="s">
        <v>178</v>
      </c>
      <c r="K1220" s="28">
        <v>65000000</v>
      </c>
      <c r="L1220" s="28">
        <v>142400000</v>
      </c>
      <c r="M1220" s="28">
        <v>0</v>
      </c>
      <c r="N1220" s="28">
        <v>0</v>
      </c>
    </row>
    <row r="1221" spans="1:14" x14ac:dyDescent="0.3">
      <c r="A1221" s="28">
        <v>1650</v>
      </c>
      <c r="B1221" s="28" t="s">
        <v>2090</v>
      </c>
      <c r="C1221" s="29">
        <v>24471</v>
      </c>
      <c r="D1221" s="28">
        <v>100</v>
      </c>
      <c r="E1221" s="28" t="s">
        <v>174</v>
      </c>
      <c r="F1221" s="28" t="s">
        <v>2087</v>
      </c>
      <c r="G1221" s="28" t="s">
        <v>2091</v>
      </c>
      <c r="H1221" s="28" t="s">
        <v>213</v>
      </c>
      <c r="I1221" s="28" t="s">
        <v>76</v>
      </c>
      <c r="J1221" s="30" t="s">
        <v>178</v>
      </c>
      <c r="K1221" s="28">
        <v>500000</v>
      </c>
      <c r="L1221" s="28">
        <v>8000000</v>
      </c>
      <c r="M1221" s="28">
        <v>0</v>
      </c>
      <c r="N1221" s="28">
        <v>0</v>
      </c>
    </row>
    <row r="1222" spans="1:14" x14ac:dyDescent="0.3">
      <c r="A1222" s="28">
        <v>1651</v>
      </c>
      <c r="B1222" s="28" t="s">
        <v>1419</v>
      </c>
      <c r="C1222" s="29">
        <v>27009</v>
      </c>
      <c r="D1222" s="28">
        <v>105</v>
      </c>
      <c r="E1222" s="28" t="s">
        <v>174</v>
      </c>
      <c r="F1222" s="28" t="s">
        <v>1051</v>
      </c>
      <c r="G1222" s="28" t="s">
        <v>194</v>
      </c>
      <c r="H1222" s="28" t="s">
        <v>213</v>
      </c>
      <c r="I1222" s="28" t="s">
        <v>76</v>
      </c>
      <c r="J1222" s="30" t="s">
        <v>221</v>
      </c>
      <c r="K1222" s="28"/>
      <c r="L1222" s="28">
        <v>10100000</v>
      </c>
      <c r="M1222" s="28">
        <v>0</v>
      </c>
      <c r="N1222" s="28">
        <v>0</v>
      </c>
    </row>
    <row r="1223" spans="1:14" x14ac:dyDescent="0.3">
      <c r="A1223" s="28">
        <v>1652</v>
      </c>
      <c r="B1223" s="28" t="s">
        <v>2092</v>
      </c>
      <c r="C1223" s="29">
        <v>32617</v>
      </c>
      <c r="D1223" s="28">
        <v>102</v>
      </c>
      <c r="E1223" s="28" t="s">
        <v>174</v>
      </c>
      <c r="F1223" s="28" t="s">
        <v>1051</v>
      </c>
      <c r="G1223" s="28" t="s">
        <v>261</v>
      </c>
      <c r="H1223" s="28" t="s">
        <v>213</v>
      </c>
      <c r="I1223" s="28" t="s">
        <v>76</v>
      </c>
      <c r="J1223" s="30" t="s">
        <v>178</v>
      </c>
      <c r="K1223" s="28"/>
      <c r="L1223" s="28"/>
      <c r="M1223" s="28">
        <v>0</v>
      </c>
      <c r="N1223" s="28">
        <v>0</v>
      </c>
    </row>
    <row r="1224" spans="1:14" x14ac:dyDescent="0.3">
      <c r="A1224" s="28">
        <v>1653</v>
      </c>
      <c r="B1224" s="28" t="s">
        <v>2093</v>
      </c>
      <c r="C1224" s="29">
        <v>30484</v>
      </c>
      <c r="D1224" s="28">
        <v>125</v>
      </c>
      <c r="E1224" s="28" t="s">
        <v>180</v>
      </c>
      <c r="F1224" s="28" t="s">
        <v>1051</v>
      </c>
      <c r="G1224" s="28" t="s">
        <v>452</v>
      </c>
      <c r="H1224" s="28" t="s">
        <v>213</v>
      </c>
      <c r="I1224" s="28" t="s">
        <v>76</v>
      </c>
      <c r="J1224" s="30" t="s">
        <v>178</v>
      </c>
      <c r="K1224" s="28">
        <v>39000000</v>
      </c>
      <c r="L1224" s="28">
        <v>80200000</v>
      </c>
      <c r="M1224" s="28">
        <v>0</v>
      </c>
      <c r="N1224" s="28">
        <v>0</v>
      </c>
    </row>
    <row r="1225" spans="1:14" x14ac:dyDescent="0.3">
      <c r="A1225" s="28">
        <v>1654</v>
      </c>
      <c r="B1225" s="28" t="s">
        <v>2094</v>
      </c>
      <c r="C1225" s="29">
        <v>27333</v>
      </c>
      <c r="D1225" s="28">
        <v>108</v>
      </c>
      <c r="E1225" s="28" t="s">
        <v>174</v>
      </c>
      <c r="F1225" s="28" t="s">
        <v>1051</v>
      </c>
      <c r="G1225" s="28" t="s">
        <v>194</v>
      </c>
      <c r="H1225" s="28" t="s">
        <v>213</v>
      </c>
      <c r="I1225" s="28" t="s">
        <v>76</v>
      </c>
      <c r="J1225" s="30" t="s">
        <v>178</v>
      </c>
      <c r="K1225" s="28"/>
      <c r="L1225" s="28">
        <v>8760000</v>
      </c>
      <c r="M1225" s="28">
        <v>1</v>
      </c>
      <c r="N1225" s="28">
        <v>0</v>
      </c>
    </row>
    <row r="1226" spans="1:14" x14ac:dyDescent="0.3">
      <c r="A1226" s="28">
        <v>1655</v>
      </c>
      <c r="B1226" s="28" t="s">
        <v>2095</v>
      </c>
      <c r="C1226" s="29">
        <v>24343</v>
      </c>
      <c r="D1226" s="28">
        <v>100</v>
      </c>
      <c r="E1226" s="28" t="s">
        <v>207</v>
      </c>
      <c r="F1226" s="28" t="s">
        <v>1173</v>
      </c>
      <c r="G1226" s="28" t="s">
        <v>194</v>
      </c>
      <c r="H1226" s="28" t="s">
        <v>177</v>
      </c>
      <c r="I1226" s="28" t="s">
        <v>76</v>
      </c>
      <c r="J1226" s="30" t="s">
        <v>178</v>
      </c>
      <c r="K1226" s="28">
        <v>5100000</v>
      </c>
      <c r="L1226" s="28">
        <v>12000000</v>
      </c>
      <c r="M1226" s="28">
        <v>5</v>
      </c>
      <c r="N1226" s="28">
        <v>2</v>
      </c>
    </row>
    <row r="1227" spans="1:14" x14ac:dyDescent="0.3">
      <c r="A1227" s="28">
        <v>1656</v>
      </c>
      <c r="B1227" s="28" t="s">
        <v>2096</v>
      </c>
      <c r="C1227" s="29">
        <v>25723</v>
      </c>
      <c r="D1227" s="28">
        <v>116</v>
      </c>
      <c r="E1227" s="28" t="s">
        <v>402</v>
      </c>
      <c r="F1227" s="28" t="s">
        <v>2097</v>
      </c>
      <c r="G1227" s="28" t="s">
        <v>2098</v>
      </c>
      <c r="H1227" s="28" t="s">
        <v>213</v>
      </c>
      <c r="I1227" s="28" t="s">
        <v>76</v>
      </c>
      <c r="J1227" s="30" t="s">
        <v>221</v>
      </c>
      <c r="K1227" s="28"/>
      <c r="L1227" s="28"/>
      <c r="M1227" s="28">
        <v>0</v>
      </c>
      <c r="N1227" s="28">
        <v>0</v>
      </c>
    </row>
    <row r="1228" spans="1:14" x14ac:dyDescent="0.3">
      <c r="A1228" s="28">
        <v>1657</v>
      </c>
      <c r="B1228" s="28" t="s">
        <v>2099</v>
      </c>
      <c r="C1228" s="29">
        <v>24091</v>
      </c>
      <c r="D1228" s="28">
        <v>165</v>
      </c>
      <c r="E1228" s="28" t="s">
        <v>348</v>
      </c>
      <c r="F1228" s="28" t="s">
        <v>2097</v>
      </c>
      <c r="G1228" s="28" t="s">
        <v>2100</v>
      </c>
      <c r="H1228" s="28" t="s">
        <v>213</v>
      </c>
      <c r="I1228" s="28" t="s">
        <v>76</v>
      </c>
      <c r="J1228" s="30" t="s">
        <v>221</v>
      </c>
      <c r="K1228" s="28"/>
      <c r="L1228" s="28"/>
      <c r="M1228" s="28">
        <v>4</v>
      </c>
      <c r="N1228" s="28">
        <v>0</v>
      </c>
    </row>
    <row r="1229" spans="1:14" x14ac:dyDescent="0.3">
      <c r="A1229" s="28">
        <v>1658</v>
      </c>
      <c r="B1229" s="28" t="s">
        <v>2096</v>
      </c>
      <c r="C1229" s="29">
        <v>19514</v>
      </c>
      <c r="D1229" s="28">
        <v>121</v>
      </c>
      <c r="E1229" s="28" t="s">
        <v>402</v>
      </c>
      <c r="F1229" s="28" t="s">
        <v>1221</v>
      </c>
      <c r="G1229" s="28" t="s">
        <v>989</v>
      </c>
      <c r="H1229" s="28" t="s">
        <v>177</v>
      </c>
      <c r="I1229" s="28" t="s">
        <v>76</v>
      </c>
      <c r="J1229" s="30" t="s">
        <v>178</v>
      </c>
      <c r="K1229" s="28">
        <v>2070000</v>
      </c>
      <c r="L1229" s="28">
        <v>3920000</v>
      </c>
      <c r="M1229" s="28">
        <v>5</v>
      </c>
      <c r="N1229" s="28">
        <v>1</v>
      </c>
    </row>
    <row r="1230" spans="1:14" x14ac:dyDescent="0.3">
      <c r="A1230" s="28">
        <v>1659</v>
      </c>
      <c r="B1230" s="28" t="s">
        <v>2099</v>
      </c>
      <c r="C1230" s="29">
        <v>18961</v>
      </c>
      <c r="D1230" s="28">
        <v>91</v>
      </c>
      <c r="E1230" s="28" t="s">
        <v>348</v>
      </c>
      <c r="F1230" s="28" t="s">
        <v>1393</v>
      </c>
      <c r="G1230" s="28" t="s">
        <v>574</v>
      </c>
      <c r="H1230" s="28" t="s">
        <v>177</v>
      </c>
      <c r="I1230" s="28" t="s">
        <v>76</v>
      </c>
      <c r="J1230" s="30" t="s">
        <v>221</v>
      </c>
      <c r="K1230" s="28"/>
      <c r="L1230" s="28"/>
      <c r="M1230" s="28">
        <v>0</v>
      </c>
      <c r="N1230" s="28">
        <v>0</v>
      </c>
    </row>
    <row r="1231" spans="1:14" x14ac:dyDescent="0.3">
      <c r="A1231" s="28">
        <v>1660</v>
      </c>
      <c r="B1231" s="28" t="s">
        <v>1314</v>
      </c>
      <c r="C1231" s="29">
        <v>31373</v>
      </c>
      <c r="D1231" s="28">
        <v>100</v>
      </c>
      <c r="E1231" s="28" t="s">
        <v>174</v>
      </c>
      <c r="F1231" s="28" t="s">
        <v>1240</v>
      </c>
      <c r="G1231" s="28" t="s">
        <v>2101</v>
      </c>
      <c r="H1231" s="28" t="s">
        <v>177</v>
      </c>
      <c r="I1231" s="28" t="s">
        <v>76</v>
      </c>
      <c r="J1231" s="30" t="s">
        <v>178</v>
      </c>
      <c r="K1231" s="28">
        <v>11000000</v>
      </c>
      <c r="L1231" s="28">
        <v>15057000</v>
      </c>
      <c r="M1231" s="28">
        <v>0</v>
      </c>
      <c r="N1231" s="28">
        <v>0</v>
      </c>
    </row>
    <row r="1232" spans="1:14" x14ac:dyDescent="0.3">
      <c r="A1232" s="28">
        <v>1661</v>
      </c>
      <c r="B1232" s="28" t="s">
        <v>1314</v>
      </c>
      <c r="C1232" s="29">
        <v>13683</v>
      </c>
      <c r="D1232" s="28">
        <v>80</v>
      </c>
      <c r="E1232" s="28" t="s">
        <v>174</v>
      </c>
      <c r="F1232" s="28" t="s">
        <v>1165</v>
      </c>
      <c r="G1232" s="28" t="s">
        <v>353</v>
      </c>
      <c r="H1232" s="28" t="s">
        <v>213</v>
      </c>
      <c r="I1232" s="28" t="s">
        <v>76</v>
      </c>
      <c r="J1232" s="30" t="s">
        <v>221</v>
      </c>
      <c r="K1232" s="28"/>
      <c r="L1232" s="28"/>
      <c r="M1232" s="28">
        <v>0</v>
      </c>
      <c r="N1232" s="28">
        <v>0</v>
      </c>
    </row>
    <row r="1233" spans="1:14" x14ac:dyDescent="0.3">
      <c r="A1233" s="28">
        <v>1662</v>
      </c>
      <c r="B1233" s="28" t="s">
        <v>2102</v>
      </c>
      <c r="C1233" s="29">
        <v>20157</v>
      </c>
      <c r="D1233" s="28">
        <v>117</v>
      </c>
      <c r="E1233" s="28" t="s">
        <v>348</v>
      </c>
      <c r="F1233" s="28" t="s">
        <v>1309</v>
      </c>
      <c r="G1233" s="28" t="s">
        <v>288</v>
      </c>
      <c r="H1233" s="28" t="s">
        <v>177</v>
      </c>
      <c r="I1233" s="28" t="s">
        <v>76</v>
      </c>
      <c r="J1233" s="30" t="s">
        <v>178</v>
      </c>
      <c r="K1233" s="28"/>
      <c r="L1233" s="28">
        <v>5000000</v>
      </c>
      <c r="M1233" s="28">
        <v>4</v>
      </c>
      <c r="N1233" s="28">
        <v>1</v>
      </c>
    </row>
    <row r="1234" spans="1:14" x14ac:dyDescent="0.3">
      <c r="A1234" s="28">
        <v>1663</v>
      </c>
      <c r="B1234" s="28" t="s">
        <v>2103</v>
      </c>
      <c r="C1234" s="29">
        <v>20783</v>
      </c>
      <c r="D1234" s="28">
        <v>201</v>
      </c>
      <c r="E1234" s="28" t="s">
        <v>517</v>
      </c>
      <c r="F1234" s="28" t="s">
        <v>1299</v>
      </c>
      <c r="G1234" s="28" t="s">
        <v>288</v>
      </c>
      <c r="H1234" s="28" t="s">
        <v>177</v>
      </c>
      <c r="I1234" s="28" t="s">
        <v>76</v>
      </c>
      <c r="J1234" s="30" t="s">
        <v>178</v>
      </c>
      <c r="K1234" s="28">
        <v>5400000</v>
      </c>
      <c r="L1234" s="28">
        <v>39000000</v>
      </c>
      <c r="M1234" s="28">
        <v>10</v>
      </c>
      <c r="N1234" s="28">
        <v>1</v>
      </c>
    </row>
    <row r="1235" spans="1:14" x14ac:dyDescent="0.3">
      <c r="A1235" s="28">
        <v>1664</v>
      </c>
      <c r="B1235" s="28" t="s">
        <v>2104</v>
      </c>
      <c r="C1235" s="29">
        <v>20389</v>
      </c>
      <c r="D1235" s="28">
        <v>111</v>
      </c>
      <c r="E1235" s="28" t="s">
        <v>348</v>
      </c>
      <c r="F1235" s="28" t="s">
        <v>2105</v>
      </c>
      <c r="G1235" s="28" t="s">
        <v>288</v>
      </c>
      <c r="H1235" s="28" t="s">
        <v>177</v>
      </c>
      <c r="I1235" s="28" t="s">
        <v>76</v>
      </c>
      <c r="J1235" s="30" t="s">
        <v>178</v>
      </c>
      <c r="K1235" s="28">
        <v>1500000</v>
      </c>
      <c r="L1235" s="28">
        <v>4500000</v>
      </c>
      <c r="M1235" s="28">
        <v>3</v>
      </c>
      <c r="N1235" s="28">
        <v>0</v>
      </c>
    </row>
    <row r="1236" spans="1:14" x14ac:dyDescent="0.3">
      <c r="A1236" s="28">
        <v>1665</v>
      </c>
      <c r="B1236" s="28" t="s">
        <v>1413</v>
      </c>
      <c r="C1236" s="29">
        <v>34656</v>
      </c>
      <c r="D1236" s="28">
        <v>114</v>
      </c>
      <c r="E1236" s="28" t="s">
        <v>879</v>
      </c>
      <c r="F1236" s="28" t="s">
        <v>2106</v>
      </c>
      <c r="G1236" s="28" t="s">
        <v>929</v>
      </c>
      <c r="H1236" s="28" t="s">
        <v>177</v>
      </c>
      <c r="I1236" s="28" t="s">
        <v>76</v>
      </c>
      <c r="J1236" s="30" t="s">
        <v>221</v>
      </c>
      <c r="K1236" s="28"/>
      <c r="L1236" s="28">
        <v>46300000</v>
      </c>
      <c r="M1236" s="28">
        <v>0</v>
      </c>
      <c r="N1236" s="28">
        <v>0</v>
      </c>
    </row>
    <row r="1237" spans="1:14" x14ac:dyDescent="0.3">
      <c r="A1237" s="28">
        <v>1666</v>
      </c>
      <c r="B1237" s="28" t="s">
        <v>2107</v>
      </c>
      <c r="C1237" s="29">
        <v>17482</v>
      </c>
      <c r="D1237" s="28">
        <v>118</v>
      </c>
      <c r="E1237" s="28" t="s">
        <v>348</v>
      </c>
      <c r="F1237" s="28" t="s">
        <v>1309</v>
      </c>
      <c r="G1237" s="28" t="s">
        <v>194</v>
      </c>
      <c r="H1237" s="28" t="s">
        <v>177</v>
      </c>
      <c r="I1237" s="28" t="s">
        <v>76</v>
      </c>
      <c r="J1237" s="30" t="s">
        <v>178</v>
      </c>
      <c r="K1237" s="28">
        <v>1985000</v>
      </c>
      <c r="L1237" s="28">
        <v>7800000</v>
      </c>
      <c r="M1237" s="28">
        <v>8</v>
      </c>
      <c r="N1237" s="28">
        <v>3</v>
      </c>
    </row>
    <row r="1238" spans="1:14" x14ac:dyDescent="0.3">
      <c r="A1238" s="28">
        <v>1667</v>
      </c>
      <c r="B1238" s="28" t="s">
        <v>2108</v>
      </c>
      <c r="C1238" s="29">
        <v>19031</v>
      </c>
      <c r="D1238" s="28">
        <v>113</v>
      </c>
      <c r="E1238" s="28" t="s">
        <v>324</v>
      </c>
      <c r="F1238" s="28" t="s">
        <v>1309</v>
      </c>
      <c r="G1238" s="28" t="s">
        <v>194</v>
      </c>
      <c r="H1238" s="28" t="s">
        <v>177</v>
      </c>
      <c r="I1238" s="28" t="s">
        <v>76</v>
      </c>
      <c r="J1238" s="30" t="s">
        <v>178</v>
      </c>
      <c r="K1238" s="28">
        <v>1800000</v>
      </c>
      <c r="L1238" s="28">
        <v>1900000</v>
      </c>
      <c r="M1238" s="28">
        <v>5</v>
      </c>
      <c r="N1238" s="28">
        <v>1</v>
      </c>
    </row>
    <row r="1239" spans="1:14" x14ac:dyDescent="0.3">
      <c r="A1239" s="28">
        <v>1668</v>
      </c>
      <c r="B1239" s="28" t="s">
        <v>2109</v>
      </c>
      <c r="C1239" s="29">
        <v>19933</v>
      </c>
      <c r="D1239" s="28">
        <v>108</v>
      </c>
      <c r="E1239" s="28" t="s">
        <v>308</v>
      </c>
      <c r="F1239" s="28" t="s">
        <v>1309</v>
      </c>
      <c r="G1239" s="28" t="s">
        <v>1231</v>
      </c>
      <c r="H1239" s="28" t="s">
        <v>177</v>
      </c>
      <c r="I1239" s="28" t="s">
        <v>76</v>
      </c>
      <c r="J1239" s="30" t="s">
        <v>178</v>
      </c>
      <c r="K1239" s="28">
        <v>910000</v>
      </c>
      <c r="L1239" s="28">
        <v>9600000</v>
      </c>
      <c r="M1239" s="28">
        <v>12</v>
      </c>
      <c r="N1239" s="28">
        <v>8</v>
      </c>
    </row>
    <row r="1240" spans="1:14" x14ac:dyDescent="0.3">
      <c r="A1240" s="28">
        <v>1669</v>
      </c>
      <c r="B1240" s="28" t="s">
        <v>2110</v>
      </c>
      <c r="C1240" s="29">
        <v>21360</v>
      </c>
      <c r="D1240" s="28">
        <v>130</v>
      </c>
      <c r="E1240" s="28" t="s">
        <v>203</v>
      </c>
      <c r="F1240" s="28" t="s">
        <v>1240</v>
      </c>
      <c r="G1240" s="28" t="s">
        <v>1249</v>
      </c>
      <c r="H1240" s="28" t="s">
        <v>213</v>
      </c>
      <c r="I1240" s="28" t="s">
        <v>76</v>
      </c>
      <c r="J1240" s="30" t="s">
        <v>178</v>
      </c>
      <c r="K1240" s="28"/>
      <c r="L1240" s="28"/>
      <c r="M1240" s="28">
        <v>0</v>
      </c>
      <c r="N1240" s="28">
        <v>0</v>
      </c>
    </row>
    <row r="1241" spans="1:14" x14ac:dyDescent="0.3">
      <c r="A1241" s="28">
        <v>1670</v>
      </c>
      <c r="B1241" s="28" t="s">
        <v>2111</v>
      </c>
      <c r="C1241" s="29">
        <v>21627</v>
      </c>
      <c r="D1241" s="28">
        <v>180</v>
      </c>
      <c r="E1241" s="28" t="s">
        <v>348</v>
      </c>
      <c r="F1241" s="28" t="s">
        <v>1299</v>
      </c>
      <c r="G1241" s="28" t="s">
        <v>194</v>
      </c>
      <c r="H1241" s="28" t="s">
        <v>177</v>
      </c>
      <c r="I1241" s="28" t="s">
        <v>76</v>
      </c>
      <c r="J1241" s="30" t="s">
        <v>221</v>
      </c>
      <c r="K1241" s="28">
        <v>3800000</v>
      </c>
      <c r="L1241" s="28">
        <v>2300000</v>
      </c>
      <c r="M1241" s="28">
        <v>8</v>
      </c>
      <c r="N1241" s="28">
        <v>3</v>
      </c>
    </row>
    <row r="1242" spans="1:14" x14ac:dyDescent="0.3">
      <c r="A1242" s="28">
        <v>1671</v>
      </c>
      <c r="B1242" s="28" t="s">
        <v>2112</v>
      </c>
      <c r="C1242" s="29">
        <v>23841</v>
      </c>
      <c r="D1242" s="28">
        <v>260</v>
      </c>
      <c r="E1242" s="28" t="s">
        <v>348</v>
      </c>
      <c r="F1242" s="28" t="s">
        <v>1299</v>
      </c>
      <c r="G1242" s="28" t="s">
        <v>574</v>
      </c>
      <c r="H1242" s="28" t="s">
        <v>177</v>
      </c>
      <c r="I1242" s="28" t="s">
        <v>76</v>
      </c>
      <c r="J1242" s="30" t="s">
        <v>221</v>
      </c>
      <c r="K1242" s="28">
        <v>21000000</v>
      </c>
      <c r="L1242" s="28">
        <v>15473000</v>
      </c>
      <c r="M1242" s="28">
        <v>5</v>
      </c>
      <c r="N1242" s="28">
        <v>0</v>
      </c>
    </row>
    <row r="1243" spans="1:14" x14ac:dyDescent="0.3">
      <c r="A1243" s="28">
        <v>1672</v>
      </c>
      <c r="B1243" s="28" t="s">
        <v>2113</v>
      </c>
      <c r="C1243" s="29">
        <v>18854</v>
      </c>
      <c r="D1243" s="28">
        <v>122</v>
      </c>
      <c r="E1243" s="28" t="s">
        <v>348</v>
      </c>
      <c r="F1243" s="28" t="s">
        <v>1299</v>
      </c>
      <c r="G1243" s="28" t="s">
        <v>414</v>
      </c>
      <c r="H1243" s="28" t="s">
        <v>177</v>
      </c>
      <c r="I1243" s="28" t="s">
        <v>76</v>
      </c>
      <c r="J1243" s="30" t="s">
        <v>178</v>
      </c>
      <c r="K1243" s="28">
        <v>2295000</v>
      </c>
      <c r="L1243" s="28">
        <v>7000000</v>
      </c>
      <c r="M1243" s="28">
        <v>9</v>
      </c>
      <c r="N1243" s="28">
        <v>6</v>
      </c>
    </row>
    <row r="1244" spans="1:14" x14ac:dyDescent="0.3">
      <c r="A1244" s="28">
        <v>1673</v>
      </c>
      <c r="B1244" s="28" t="s">
        <v>2114</v>
      </c>
      <c r="C1244" s="29">
        <v>15573</v>
      </c>
      <c r="D1244" s="28">
        <v>118</v>
      </c>
      <c r="E1244" s="28" t="s">
        <v>196</v>
      </c>
      <c r="F1244" s="28" t="s">
        <v>1299</v>
      </c>
      <c r="G1244" s="28" t="s">
        <v>370</v>
      </c>
      <c r="H1244" s="28" t="s">
        <v>177</v>
      </c>
      <c r="I1244" s="28" t="s">
        <v>76</v>
      </c>
      <c r="J1244" s="30" t="s">
        <v>221</v>
      </c>
      <c r="K1244" s="28">
        <v>1000000</v>
      </c>
      <c r="L1244" s="28">
        <v>1100000</v>
      </c>
      <c r="M1244" s="28">
        <v>7</v>
      </c>
      <c r="N1244" s="28">
        <v>0</v>
      </c>
    </row>
    <row r="1245" spans="1:14" x14ac:dyDescent="0.3">
      <c r="A1245" s="28">
        <v>1674</v>
      </c>
      <c r="B1245" s="28" t="s">
        <v>2115</v>
      </c>
      <c r="C1245" s="29">
        <v>18253</v>
      </c>
      <c r="D1245" s="28">
        <v>128</v>
      </c>
      <c r="E1245" s="28" t="s">
        <v>348</v>
      </c>
      <c r="F1245" s="28" t="s">
        <v>1280</v>
      </c>
      <c r="G1245" s="28" t="s">
        <v>414</v>
      </c>
      <c r="H1245" s="28" t="s">
        <v>177</v>
      </c>
      <c r="I1245" s="28" t="s">
        <v>76</v>
      </c>
      <c r="J1245" s="30" t="s">
        <v>221</v>
      </c>
      <c r="K1245" s="28">
        <v>2900000</v>
      </c>
      <c r="L1245" s="28">
        <v>25600000</v>
      </c>
      <c r="M1245" s="28">
        <v>5</v>
      </c>
      <c r="N1245" s="28">
        <v>2</v>
      </c>
    </row>
    <row r="1246" spans="1:14" x14ac:dyDescent="0.3">
      <c r="A1246" s="28">
        <v>1675</v>
      </c>
      <c r="B1246" s="28" t="s">
        <v>2116</v>
      </c>
      <c r="C1246" s="29">
        <v>30778</v>
      </c>
      <c r="D1246" s="28">
        <v>93</v>
      </c>
      <c r="E1246" s="28" t="s">
        <v>210</v>
      </c>
      <c r="F1246" s="28" t="s">
        <v>232</v>
      </c>
      <c r="G1246" s="28" t="s">
        <v>617</v>
      </c>
      <c r="H1246" s="28" t="s">
        <v>122</v>
      </c>
      <c r="I1246" s="28" t="s">
        <v>76</v>
      </c>
      <c r="J1246" s="30" t="s">
        <v>221</v>
      </c>
      <c r="K1246" s="28">
        <v>27000000</v>
      </c>
      <c r="L1246" s="28">
        <v>100000000</v>
      </c>
      <c r="M1246" s="28">
        <v>0</v>
      </c>
      <c r="N1246" s="28">
        <v>0</v>
      </c>
    </row>
    <row r="1247" spans="1:14" x14ac:dyDescent="0.3">
      <c r="A1247" s="28">
        <v>1676</v>
      </c>
      <c r="B1247" s="28" t="s">
        <v>2117</v>
      </c>
      <c r="C1247" s="29">
        <v>31401</v>
      </c>
      <c r="D1247" s="28">
        <v>108</v>
      </c>
      <c r="E1247" s="28" t="s">
        <v>207</v>
      </c>
      <c r="F1247" s="28" t="s">
        <v>232</v>
      </c>
      <c r="G1247" s="28" t="s">
        <v>1786</v>
      </c>
      <c r="H1247" s="28" t="s">
        <v>177</v>
      </c>
      <c r="I1247" s="28" t="s">
        <v>76</v>
      </c>
      <c r="J1247" s="30">
        <v>15</v>
      </c>
      <c r="K1247" s="28">
        <v>29000000</v>
      </c>
      <c r="L1247" s="28">
        <v>12300000</v>
      </c>
      <c r="M1247" s="28">
        <v>0</v>
      </c>
      <c r="N1247" s="28">
        <v>0</v>
      </c>
    </row>
    <row r="1248" spans="1:14" x14ac:dyDescent="0.3">
      <c r="A1248" s="28">
        <v>1677</v>
      </c>
      <c r="B1248" s="28" t="s">
        <v>2118</v>
      </c>
      <c r="C1248" s="29">
        <v>34159</v>
      </c>
      <c r="D1248" s="28">
        <v>128</v>
      </c>
      <c r="E1248" s="28" t="s">
        <v>242</v>
      </c>
      <c r="F1248" s="28" t="s">
        <v>232</v>
      </c>
      <c r="G1248" s="28" t="s">
        <v>934</v>
      </c>
      <c r="H1248" s="28" t="s">
        <v>177</v>
      </c>
      <c r="I1248" s="28" t="s">
        <v>76</v>
      </c>
      <c r="J1248" s="30">
        <v>15</v>
      </c>
      <c r="K1248" s="28">
        <v>40000000</v>
      </c>
      <c r="L1248" s="28">
        <v>177000000</v>
      </c>
      <c r="M1248" s="28">
        <v>3</v>
      </c>
      <c r="N1248" s="28">
        <v>0</v>
      </c>
    </row>
    <row r="1249" spans="1:14" x14ac:dyDescent="0.3">
      <c r="A1249" s="28">
        <v>1678</v>
      </c>
      <c r="B1249" s="28" t="s">
        <v>2119</v>
      </c>
      <c r="C1249" s="29">
        <v>34768</v>
      </c>
      <c r="D1249" s="28">
        <v>128</v>
      </c>
      <c r="E1249" s="28" t="s">
        <v>242</v>
      </c>
      <c r="F1249" s="28" t="s">
        <v>232</v>
      </c>
      <c r="G1249" s="28" t="s">
        <v>288</v>
      </c>
      <c r="H1249" s="28" t="s">
        <v>177</v>
      </c>
      <c r="I1249" s="28" t="s">
        <v>76</v>
      </c>
      <c r="J1249" s="30">
        <v>15</v>
      </c>
      <c r="K1249" s="28">
        <v>50000000</v>
      </c>
      <c r="L1249" s="28">
        <v>189800000</v>
      </c>
      <c r="M1249" s="28">
        <v>0</v>
      </c>
      <c r="N1249" s="28">
        <v>0</v>
      </c>
    </row>
  </sheetData>
  <mergeCells count="4">
    <mergeCell ref="A5:G5"/>
    <mergeCell ref="A20:C20"/>
    <mergeCell ref="A21:O21"/>
    <mergeCell ref="A22:O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Assignment1(5.3.24)</vt:lpstr>
      <vt:lpstr>Assignment2(6.3.24)</vt:lpstr>
      <vt:lpstr>Question1(7.3.24)</vt:lpstr>
      <vt:lpstr>Question2_Solution</vt:lpstr>
      <vt:lpstr>Question3(7.324)</vt:lpstr>
      <vt:lpstr>Question4(7.3.24)</vt:lpstr>
      <vt:lpstr>Question2(7.3.24)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2024-03-05T19:18:14Z</dcterms:created>
  <dcterms:modified xsi:type="dcterms:W3CDTF">2024-03-09T11:05:26Z</dcterms:modified>
</cp:coreProperties>
</file>