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OneDrive\Desktop\DANLC\"/>
    </mc:Choice>
  </mc:AlternateContent>
  <bookViews>
    <workbookView xWindow="0" yWindow="0" windowWidth="23040" windowHeight="9264"/>
  </bookViews>
  <sheets>
    <sheet name="Day4(7.03.24)_zipFileAssign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0" i="1" l="1"/>
  <c r="D156" i="1" s="1"/>
  <c r="E156" i="1" s="1"/>
  <c r="D167" i="1" l="1"/>
  <c r="E167" i="1" s="1"/>
  <c r="D163" i="1"/>
  <c r="E163" i="1" s="1"/>
  <c r="D159" i="1"/>
  <c r="E159" i="1" s="1"/>
  <c r="D155" i="1"/>
  <c r="E155" i="1" s="1"/>
  <c r="D153" i="1"/>
  <c r="E153" i="1" s="1"/>
  <c r="D166" i="1"/>
  <c r="E166" i="1" s="1"/>
  <c r="D162" i="1"/>
  <c r="E162" i="1" s="1"/>
  <c r="D158" i="1"/>
  <c r="E158" i="1" s="1"/>
  <c r="D154" i="1"/>
  <c r="E154" i="1" s="1"/>
  <c r="D169" i="1"/>
  <c r="E169" i="1" s="1"/>
  <c r="D165" i="1"/>
  <c r="E165" i="1" s="1"/>
  <c r="D161" i="1"/>
  <c r="E161" i="1" s="1"/>
  <c r="D157" i="1"/>
  <c r="E157" i="1" s="1"/>
  <c r="D168" i="1"/>
  <c r="E168" i="1" s="1"/>
  <c r="D164" i="1"/>
  <c r="E164" i="1" s="1"/>
  <c r="D160" i="1"/>
  <c r="E160" i="1" s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01" i="1"/>
  <c r="F123" i="1" s="1"/>
  <c r="F122" i="1" l="1"/>
  <c r="E57" i="1"/>
  <c r="E58" i="1"/>
  <c r="E59" i="1"/>
  <c r="E60" i="1"/>
  <c r="E61" i="1"/>
  <c r="E62" i="1"/>
  <c r="E63" i="1"/>
  <c r="E64" i="1"/>
  <c r="E65" i="1"/>
  <c r="E56" i="1"/>
  <c r="F27" i="1"/>
  <c r="G27" i="1" s="1"/>
  <c r="F28" i="1" l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G35" i="1" l="1"/>
</calcChain>
</file>

<file path=xl/sharedStrings.xml><?xml version="1.0" encoding="utf-8"?>
<sst xmlns="http://schemas.openxmlformats.org/spreadsheetml/2006/main" count="158" uniqueCount="137">
  <si>
    <t>Question1</t>
  </si>
  <si>
    <t>Company</t>
  </si>
  <si>
    <t>Order Quantity</t>
  </si>
  <si>
    <t>Order Cost</t>
  </si>
  <si>
    <t>Discount Applied</t>
  </si>
  <si>
    <t>Final Order Cost</t>
  </si>
  <si>
    <t>CDC Industries Ltd</t>
  </si>
  <si>
    <t>Fox &amp; Co</t>
  </si>
  <si>
    <t>FDL Printers Ltd</t>
  </si>
  <si>
    <t>Myers and Gough LLB</t>
  </si>
  <si>
    <t>Abco plc</t>
  </si>
  <si>
    <t>Daniels Healthcare</t>
  </si>
  <si>
    <t>Pets R Us</t>
  </si>
  <si>
    <t>Abelmans</t>
  </si>
  <si>
    <t>TOTAL:</t>
  </si>
  <si>
    <t>Price</t>
  </si>
  <si>
    <t>Threshold</t>
  </si>
  <si>
    <t>High Discount</t>
  </si>
  <si>
    <t>Low Discount</t>
  </si>
  <si>
    <t>Printer Cartridge Orders for this Month</t>
  </si>
  <si>
    <t>Solution:-</t>
  </si>
  <si>
    <t>Car Parking Charges</t>
  </si>
  <si>
    <t>Car Reg</t>
  </si>
  <si>
    <t>No. Hrs Parked</t>
  </si>
  <si>
    <t>Parking Charge</t>
  </si>
  <si>
    <t>DA12 NEJ</t>
  </si>
  <si>
    <t>If park &gt;6 hours, pay £3.50 pr hr</t>
  </si>
  <si>
    <t>MA16 BVW</t>
  </si>
  <si>
    <t>Anything less pay £1 pr hr</t>
  </si>
  <si>
    <t>DD11 SFD</t>
  </si>
  <si>
    <t>MA14 NHG</t>
  </si>
  <si>
    <t>YK14 BHH</t>
  </si>
  <si>
    <t>Long Hour Fee</t>
  </si>
  <si>
    <t>DY15 FLB</t>
  </si>
  <si>
    <t>Short Hour Fee</t>
  </si>
  <si>
    <t>MM12 SWL</t>
  </si>
  <si>
    <t>MA16 GKW</t>
  </si>
  <si>
    <t>FS12 DSD</t>
  </si>
  <si>
    <t>DA11 SBM</t>
  </si>
  <si>
    <t>Question2 &amp; Solution:-</t>
  </si>
  <si>
    <t>TOP 10 Films of All Time (Rotten Tomatoes)</t>
  </si>
  <si>
    <t>Rank</t>
  </si>
  <si>
    <t>Film Title</t>
  </si>
  <si>
    <t>Studio</t>
  </si>
  <si>
    <t>Year</t>
  </si>
  <si>
    <t>Director + Directed by</t>
  </si>
  <si>
    <t>Director Only</t>
  </si>
  <si>
    <t>The Wizard of Oz (1939) Directed by King Vidor and Victor Fleming</t>
  </si>
  <si>
    <t>Warner Bros.</t>
  </si>
  <si>
    <t>Citizen Kane (1941) Directed by Orson Welles</t>
  </si>
  <si>
    <t>RKO Radio</t>
  </si>
  <si>
    <t>Get Out (2017) Directed by Jordan Peele</t>
  </si>
  <si>
    <t>Universal</t>
  </si>
  <si>
    <t>The Third Man (1949) Directed by Carol Reed</t>
  </si>
  <si>
    <t>Rialto</t>
  </si>
  <si>
    <t>Mad Max: Fury Road (2015) Directed by George Miller</t>
  </si>
  <si>
    <t>The Cabinet of Dr. Caligari (Das Cabinet des Dr. Caligari) (1920) Directed by Robert Wiene</t>
  </si>
  <si>
    <t>All About Eve (1950) Directed by Joseph L. Mankiewicz</t>
  </si>
  <si>
    <t>20th Century Fox</t>
  </si>
  <si>
    <t>Inside Out (2015) Directed by Pete Docter and Ronnie del Carmen</t>
  </si>
  <si>
    <t>Disney/Pixar</t>
  </si>
  <si>
    <t>Metropolis (1927) Directed by Fritz Lang</t>
  </si>
  <si>
    <t>Paramount</t>
  </si>
  <si>
    <t>Moonlight (2016) Directed by Barry Jenkins (III)</t>
  </si>
  <si>
    <t>A24 Films</t>
  </si>
  <si>
    <t>Hints</t>
  </si>
  <si>
    <t>Look for )</t>
  </si>
  <si>
    <t>Directed by is 11 charactes</t>
  </si>
  <si>
    <t>Question3 &amp; Solution:-</t>
  </si>
  <si>
    <t>Question4 &amp; Solution:-</t>
  </si>
  <si>
    <t>Movie</t>
  </si>
  <si>
    <t>Budget ($)</t>
  </si>
  <si>
    <t>World Gross ($)</t>
  </si>
  <si>
    <t>Profit</t>
  </si>
  <si>
    <t>Spider-Man 3</t>
  </si>
  <si>
    <t>King Kong (2005)</t>
  </si>
  <si>
    <t>Superman Returns</t>
  </si>
  <si>
    <t>Spider-Man 2</t>
  </si>
  <si>
    <t>Titanic</t>
  </si>
  <si>
    <t>Chronicles of Narnia, The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</si>
  <si>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</si>
  <si>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</si>
  <si>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</si>
  <si>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</si>
  <si>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</si>
  <si>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</si>
  <si>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</si>
  <si>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</si>
  <si>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</si>
  <si>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</si>
  <si>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</si>
  <si>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</si>
  <si>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</si>
  <si>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</si>
  <si>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Highest</t>
  </si>
  <si>
    <t>Lowest</t>
  </si>
  <si>
    <t>Question5 &amp; Solution:-</t>
  </si>
  <si>
    <t>Reported Road Accidents Involving Animals</t>
  </si>
  <si>
    <t>Deer</t>
  </si>
  <si>
    <t>Horses</t>
  </si>
  <si>
    <t>Dogs</t>
  </si>
  <si>
    <t>Cats</t>
  </si>
  <si>
    <t>Badgers</t>
  </si>
  <si>
    <t>Foxes</t>
  </si>
  <si>
    <t>Hedgehogs</t>
  </si>
  <si>
    <t>TOTAL</t>
  </si>
  <si>
    <t>Sparklines-Line</t>
  </si>
  <si>
    <t>Sparklines-Column</t>
  </si>
  <si>
    <t>Question6 &amp; Solution:-</t>
  </si>
  <si>
    <t>Beetle Length Study of School Playing Fields</t>
  </si>
  <si>
    <t>Sample</t>
  </si>
  <si>
    <t>Length</t>
  </si>
  <si>
    <t>Result</t>
  </si>
  <si>
    <t>Extra Comment</t>
  </si>
  <si>
    <t>BE64</t>
  </si>
  <si>
    <t>Anything less = "Short"</t>
  </si>
  <si>
    <t>BE98</t>
  </si>
  <si>
    <t>BE42</t>
  </si>
  <si>
    <t>Extra Challenge - Extra Comment</t>
  </si>
  <si>
    <t>BE67</t>
  </si>
  <si>
    <t>BE66</t>
  </si>
  <si>
    <t>In comment cell if beetle is long</t>
  </si>
  <si>
    <t>BE12</t>
  </si>
  <si>
    <t>Plus calculate how much longer than average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</si>
  <si>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</si>
  <si>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</si>
  <si>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</si>
  <si>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</si>
  <si>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</si>
  <si>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</si>
  <si>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</si>
  <si>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</si>
  <si>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</si>
  <si>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</si>
  <si>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</si>
  <si>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Average</t>
  </si>
  <si>
    <t>In column Result if beetle is &gt; average = "Long"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</si>
</sst>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7" formatCode="_-* #,##0.00_-;\-* #,##0.00_-;_-* &quot;-&quot;??_-;_-@_-"/>
    <numFmt numFmtId="168" formatCode="&quot;£&quot;#,##0.00"/>
    <numFmt numFmtId="169" formatCode="#,##0.000"/>
    <numFmt numFmtId="171" formatCode="_-* #,##0_-;\-* #,##0_-;_-* &quot;-&quot;??_-;_-@_-"/>
    <numFmt numFmtId="172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70">
    <xf numFmtId="0" fontId="0" fillId="0" borderId="0" xfId="0"/>
    <xf numFmtId="0" fontId="4" fillId="2" borderId="0" xfId="0" applyFont="1" applyFill="1"/>
    <xf numFmtId="0" fontId="0" fillId="0" borderId="0" xfId="0"/>
    <xf numFmtId="168" fontId="2" fillId="4" borderId="1" xfId="0" applyNumberFormat="1" applyFont="1" applyFill="1" applyBorder="1"/>
    <xf numFmtId="0" fontId="0" fillId="0" borderId="1" xfId="0" applyBorder="1"/>
    <xf numFmtId="1" fontId="0" fillId="0" borderId="1" xfId="2" applyNumberFormat="1" applyFont="1" applyBorder="1"/>
    <xf numFmtId="0" fontId="2" fillId="0" borderId="1" xfId="0" applyFont="1" applyFill="1" applyBorder="1"/>
    <xf numFmtId="1" fontId="2" fillId="4" borderId="1" xfId="0" applyNumberFormat="1" applyFont="1" applyFill="1" applyBorder="1"/>
    <xf numFmtId="9" fontId="2" fillId="4" borderId="1" xfId="1" applyFont="1" applyFill="1" applyBorder="1"/>
    <xf numFmtId="168" fontId="0" fillId="0" borderId="1" xfId="0" applyNumberFormat="1" applyBorder="1"/>
    <xf numFmtId="168" fontId="2" fillId="3" borderId="1" xfId="0" applyNumberFormat="1" applyFont="1" applyFill="1" applyBorder="1"/>
    <xf numFmtId="168" fontId="0" fillId="0" borderId="1" xfId="0" applyNumberFormat="1" applyBorder="1" applyAlignment="1">
      <alignment horizontal="right"/>
    </xf>
    <xf numFmtId="168" fontId="2" fillId="0" borderId="1" xfId="0" applyNumberFormat="1" applyFont="1" applyBorder="1" applyAlignment="1">
      <alignment horizontal="right"/>
    </xf>
    <xf numFmtId="1" fontId="2" fillId="3" borderId="1" xfId="0" applyNumberFormat="1" applyFont="1" applyFill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4" fontId="0" fillId="0" borderId="0" xfId="0" applyNumberFormat="1"/>
    <xf numFmtId="169" fontId="0" fillId="0" borderId="0" xfId="0" applyNumberFormat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0" xfId="0" applyFont="1"/>
    <xf numFmtId="168" fontId="0" fillId="0" borderId="1" xfId="0" applyNumberFormat="1" applyBorder="1"/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2" xfId="0" applyBorder="1"/>
    <xf numFmtId="1" fontId="2" fillId="4" borderId="2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8" fillId="0" borderId="0" xfId="0" applyFont="1"/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Fill="1"/>
    <xf numFmtId="0" fontId="9" fillId="3" borderId="0" xfId="0" applyFont="1" applyFill="1" applyBorder="1" applyAlignment="1">
      <alignment horizontal="center" vertical="center"/>
    </xf>
    <xf numFmtId="0" fontId="10" fillId="0" borderId="1" xfId="0" applyFont="1" applyBorder="1"/>
    <xf numFmtId="3" fontId="0" fillId="0" borderId="0" xfId="0" applyNumberFormat="1"/>
    <xf numFmtId="0" fontId="11" fillId="7" borderId="1" xfId="0" applyFont="1" applyFill="1" applyBorder="1"/>
    <xf numFmtId="0" fontId="11" fillId="7" borderId="1" xfId="0" applyFont="1" applyFill="1" applyBorder="1" applyAlignment="1">
      <alignment horizontal="center"/>
    </xf>
    <xf numFmtId="3" fontId="11" fillId="0" borderId="0" xfId="0" applyNumberFormat="1" applyFont="1"/>
    <xf numFmtId="0" fontId="0" fillId="0" borderId="0" xfId="0"/>
    <xf numFmtId="171" fontId="0" fillId="0" borderId="1" xfId="2" applyNumberFormat="1" applyFont="1" applyBorder="1"/>
    <xf numFmtId="171" fontId="2" fillId="2" borderId="1" xfId="2" applyNumberFormat="1" applyFont="1" applyFill="1" applyBorder="1"/>
    <xf numFmtId="0" fontId="0" fillId="0" borderId="0" xfId="0" applyBorder="1"/>
    <xf numFmtId="0" fontId="7" fillId="0" borderId="0" xfId="0" applyFont="1" applyBorder="1"/>
    <xf numFmtId="0" fontId="2" fillId="0" borderId="1" xfId="0" applyFont="1" applyBorder="1" applyAlignment="1">
      <alignment horizontal="right" indent="1"/>
    </xf>
    <xf numFmtId="0" fontId="2" fillId="0" borderId="1" xfId="0" applyFont="1" applyBorder="1"/>
    <xf numFmtId="0" fontId="0" fillId="9" borderId="1" xfId="0" applyFill="1" applyBorder="1"/>
    <xf numFmtId="0" fontId="0" fillId="10" borderId="1" xfId="0" applyFill="1" applyBorder="1"/>
    <xf numFmtId="0" fontId="6" fillId="0" borderId="0" xfId="0" applyFont="1"/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7" fillId="0" borderId="0" xfId="0" applyFont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vertical="center"/>
    </xf>
    <xf numFmtId="172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2" fontId="2" fillId="8" borderId="1" xfId="0" applyNumberFormat="1" applyFont="1" applyFill="1" applyBorder="1" applyAlignment="1">
      <alignment vertical="center"/>
    </xf>
    <xf numFmtId="171" fontId="2" fillId="2" borderId="4" xfId="2" applyNumberFormat="1" applyFont="1" applyFill="1" applyBorder="1"/>
    <xf numFmtId="0" fontId="0" fillId="9" borderId="5" xfId="0" applyFill="1" applyBorder="1"/>
  </cellXfs>
  <cellStyles count="3">
    <cellStyle name="Comma 2" xfId="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C70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topLeftCell="A66" zoomScale="40" zoomScaleNormal="40" workbookViewId="0">
      <selection activeCell="L155" sqref="L155"/>
    </sheetView>
  </sheetViews>
  <sheetFormatPr defaultRowHeight="14.4" x14ac:dyDescent="0.3"/>
  <cols>
    <col min="2" max="2" width="9.88671875" bestFit="1" customWidth="1"/>
    <col min="3" max="3" width="42.44140625" bestFit="1" customWidth="1"/>
    <col min="4" max="4" width="70.88671875" bestFit="1" customWidth="1"/>
    <col min="5" max="5" width="41" bestFit="1" customWidth="1"/>
    <col min="6" max="6" width="40" bestFit="1" customWidth="1"/>
    <col min="7" max="7" width="19.88671875" bestFit="1" customWidth="1"/>
    <col min="8" max="8" width="24.109375" bestFit="1" customWidth="1"/>
  </cols>
  <sheetData>
    <row r="1" spans="1:7" ht="18" x14ac:dyDescent="0.35">
      <c r="A1" s="1" t="s">
        <v>0</v>
      </c>
      <c r="B1" s="1"/>
    </row>
    <row r="3" spans="1:7" ht="18" x14ac:dyDescent="0.35">
      <c r="C3" s="54" t="s">
        <v>19</v>
      </c>
      <c r="D3" s="54"/>
      <c r="E3" s="2"/>
      <c r="F3" s="2"/>
      <c r="G3" s="2"/>
    </row>
    <row r="5" spans="1:7" ht="33" customHeight="1" x14ac:dyDescent="0.3">
      <c r="C5" s="14" t="s">
        <v>1</v>
      </c>
      <c r="D5" s="14" t="s">
        <v>2</v>
      </c>
      <c r="E5" s="15" t="s">
        <v>3</v>
      </c>
      <c r="F5" s="15" t="s">
        <v>4</v>
      </c>
      <c r="G5" s="15" t="s">
        <v>5</v>
      </c>
    </row>
    <row r="6" spans="1:7" x14ac:dyDescent="0.3">
      <c r="C6" s="4" t="s">
        <v>6</v>
      </c>
      <c r="D6" s="5">
        <v>1500</v>
      </c>
      <c r="E6" s="11">
        <v>33525</v>
      </c>
      <c r="F6" s="11"/>
      <c r="G6" s="12">
        <v>33525</v>
      </c>
    </row>
    <row r="7" spans="1:7" x14ac:dyDescent="0.3">
      <c r="C7" s="4" t="s">
        <v>7</v>
      </c>
      <c r="D7" s="5">
        <v>2300</v>
      </c>
      <c r="E7" s="9">
        <v>51405</v>
      </c>
      <c r="F7" s="9"/>
      <c r="G7" s="12">
        <v>51405</v>
      </c>
    </row>
    <row r="8" spans="1:7" x14ac:dyDescent="0.3">
      <c r="C8" s="4" t="s">
        <v>8</v>
      </c>
      <c r="D8" s="5">
        <v>450</v>
      </c>
      <c r="E8" s="9">
        <v>10057.5</v>
      </c>
      <c r="F8" s="9"/>
      <c r="G8" s="12">
        <v>10057.5</v>
      </c>
    </row>
    <row r="9" spans="1:7" x14ac:dyDescent="0.3">
      <c r="C9" s="4" t="s">
        <v>9</v>
      </c>
      <c r="D9" s="5">
        <v>900</v>
      </c>
      <c r="E9" s="9">
        <v>20115</v>
      </c>
      <c r="F9" s="9"/>
      <c r="G9" s="12">
        <v>20115</v>
      </c>
    </row>
    <row r="10" spans="1:7" x14ac:dyDescent="0.3">
      <c r="C10" s="4" t="s">
        <v>10</v>
      </c>
      <c r="D10" s="5">
        <v>1300</v>
      </c>
      <c r="E10" s="9">
        <v>29055.000000000004</v>
      </c>
      <c r="F10" s="9"/>
      <c r="G10" s="12">
        <v>29055.000000000004</v>
      </c>
    </row>
    <row r="11" spans="1:7" x14ac:dyDescent="0.3">
      <c r="C11" s="4" t="s">
        <v>11</v>
      </c>
      <c r="D11" s="5">
        <v>800</v>
      </c>
      <c r="E11" s="9">
        <v>17880</v>
      </c>
      <c r="F11" s="9"/>
      <c r="G11" s="12">
        <v>17880</v>
      </c>
    </row>
    <row r="12" spans="1:7" x14ac:dyDescent="0.3">
      <c r="C12" s="4" t="s">
        <v>12</v>
      </c>
      <c r="D12" s="5">
        <v>3600</v>
      </c>
      <c r="E12" s="9">
        <v>80460</v>
      </c>
      <c r="F12" s="9"/>
      <c r="G12" s="12">
        <v>80460</v>
      </c>
    </row>
    <row r="13" spans="1:7" x14ac:dyDescent="0.3">
      <c r="C13" s="4" t="s">
        <v>13</v>
      </c>
      <c r="D13" s="5">
        <v>350</v>
      </c>
      <c r="E13" s="9">
        <v>7822.5000000000009</v>
      </c>
      <c r="F13" s="9"/>
      <c r="G13" s="12">
        <v>7822.5000000000009</v>
      </c>
    </row>
    <row r="14" spans="1:7" x14ac:dyDescent="0.3">
      <c r="C14" s="6" t="s">
        <v>14</v>
      </c>
      <c r="D14" s="13">
        <v>11200</v>
      </c>
      <c r="E14" s="10">
        <v>250320.00000000003</v>
      </c>
      <c r="F14" s="10"/>
      <c r="G14" s="10">
        <v>250320.00000000003</v>
      </c>
    </row>
    <row r="16" spans="1:7" x14ac:dyDescent="0.3">
      <c r="C16" s="2" t="s">
        <v>15</v>
      </c>
      <c r="D16" s="3">
        <v>22.35</v>
      </c>
      <c r="E16" s="2"/>
      <c r="F16" s="2"/>
      <c r="G16" s="2"/>
    </row>
    <row r="17" spans="1:10" x14ac:dyDescent="0.3">
      <c r="C17" s="2" t="s">
        <v>16</v>
      </c>
      <c r="D17" s="7">
        <v>2000</v>
      </c>
      <c r="E17" s="2"/>
      <c r="F17" s="2"/>
      <c r="G17" s="2"/>
    </row>
    <row r="18" spans="1:10" x14ac:dyDescent="0.3">
      <c r="C18" s="2" t="s">
        <v>17</v>
      </c>
      <c r="D18" s="8">
        <v>0.1</v>
      </c>
      <c r="E18" s="2"/>
      <c r="F18" s="2"/>
      <c r="G18" s="2"/>
    </row>
    <row r="19" spans="1:10" x14ac:dyDescent="0.3">
      <c r="C19" s="2" t="s">
        <v>18</v>
      </c>
      <c r="D19" s="8">
        <v>0.01</v>
      </c>
    </row>
    <row r="23" spans="1:10" ht="18" x14ac:dyDescent="0.35">
      <c r="A23" s="1" t="s">
        <v>20</v>
      </c>
      <c r="B23" s="1"/>
    </row>
    <row r="26" spans="1:10" x14ac:dyDescent="0.3">
      <c r="C26" s="14" t="s">
        <v>1</v>
      </c>
      <c r="D26" s="14" t="s">
        <v>2</v>
      </c>
      <c r="E26" s="15" t="s">
        <v>3</v>
      </c>
      <c r="F26" s="15" t="s">
        <v>4</v>
      </c>
      <c r="G26" s="15" t="s">
        <v>5</v>
      </c>
    </row>
    <row r="27" spans="1:10" x14ac:dyDescent="0.3">
      <c r="C27" s="4" t="s">
        <v>6</v>
      </c>
      <c r="D27" s="5">
        <v>1500</v>
      </c>
      <c r="E27" s="11">
        <v>33525</v>
      </c>
      <c r="F27" s="11">
        <f>IF(D27&gt;$D$38,E27*$D$39,E27*$D$40)</f>
        <v>335.25</v>
      </c>
      <c r="G27" s="12">
        <f>E27-F27</f>
        <v>33189.75</v>
      </c>
    </row>
    <row r="28" spans="1:10" x14ac:dyDescent="0.3">
      <c r="C28" s="4" t="s">
        <v>7</v>
      </c>
      <c r="D28" s="5">
        <v>2300</v>
      </c>
      <c r="E28" s="9">
        <v>51405</v>
      </c>
      <c r="F28" s="11">
        <f t="shared" ref="F28:F34" si="0">IF(D28&gt;$D$38,E28*$D$39,E28*$D$40)</f>
        <v>5140.5</v>
      </c>
      <c r="G28" s="12">
        <f t="shared" ref="G28:G34" si="1">E28-F28</f>
        <v>46264.5</v>
      </c>
    </row>
    <row r="29" spans="1:10" x14ac:dyDescent="0.3">
      <c r="C29" s="4" t="s">
        <v>8</v>
      </c>
      <c r="D29" s="5">
        <v>450</v>
      </c>
      <c r="E29" s="9">
        <v>10057.5</v>
      </c>
      <c r="F29" s="11">
        <f t="shared" si="0"/>
        <v>100.575</v>
      </c>
      <c r="G29" s="12">
        <f t="shared" si="1"/>
        <v>9956.9249999999993</v>
      </c>
    </row>
    <row r="30" spans="1:10" x14ac:dyDescent="0.3">
      <c r="C30" s="4" t="s">
        <v>9</v>
      </c>
      <c r="D30" s="5">
        <v>900</v>
      </c>
      <c r="E30" s="9">
        <v>20115</v>
      </c>
      <c r="F30" s="11">
        <f t="shared" si="0"/>
        <v>201.15</v>
      </c>
      <c r="G30" s="12">
        <f t="shared" si="1"/>
        <v>19913.849999999999</v>
      </c>
    </row>
    <row r="31" spans="1:10" x14ac:dyDescent="0.3">
      <c r="C31" s="4" t="s">
        <v>10</v>
      </c>
      <c r="D31" s="5">
        <v>1300</v>
      </c>
      <c r="E31" s="9">
        <v>29055.000000000004</v>
      </c>
      <c r="F31" s="11">
        <f t="shared" si="0"/>
        <v>290.55000000000007</v>
      </c>
      <c r="G31" s="12">
        <f t="shared" si="1"/>
        <v>28764.450000000004</v>
      </c>
      <c r="J31" s="16"/>
    </row>
    <row r="32" spans="1:10" x14ac:dyDescent="0.3">
      <c r="C32" s="4" t="s">
        <v>11</v>
      </c>
      <c r="D32" s="5">
        <v>800</v>
      </c>
      <c r="E32" s="9">
        <v>17880</v>
      </c>
      <c r="F32" s="11">
        <f t="shared" si="0"/>
        <v>178.8</v>
      </c>
      <c r="G32" s="12">
        <f t="shared" si="1"/>
        <v>17701.2</v>
      </c>
    </row>
    <row r="33" spans="3:10" x14ac:dyDescent="0.3">
      <c r="C33" s="4" t="s">
        <v>12</v>
      </c>
      <c r="D33" s="5">
        <v>3600</v>
      </c>
      <c r="E33" s="9">
        <v>80460</v>
      </c>
      <c r="F33" s="11">
        <f t="shared" si="0"/>
        <v>8046</v>
      </c>
      <c r="G33" s="12">
        <f t="shared" si="1"/>
        <v>72414</v>
      </c>
    </row>
    <row r="34" spans="3:10" x14ac:dyDescent="0.3">
      <c r="C34" s="4" t="s">
        <v>13</v>
      </c>
      <c r="D34" s="5">
        <v>350</v>
      </c>
      <c r="E34" s="9">
        <v>7822.5000000000009</v>
      </c>
      <c r="F34" s="11">
        <f t="shared" si="0"/>
        <v>78.225000000000009</v>
      </c>
      <c r="G34" s="12">
        <f t="shared" si="1"/>
        <v>7744.2750000000005</v>
      </c>
    </row>
    <row r="35" spans="3:10" x14ac:dyDescent="0.3">
      <c r="C35" s="6" t="s">
        <v>14</v>
      </c>
      <c r="D35" s="13">
        <v>11200</v>
      </c>
      <c r="E35" s="10">
        <v>250320.00000000003</v>
      </c>
      <c r="F35" s="10"/>
      <c r="G35" s="10">
        <f>SUM(G27:G34)</f>
        <v>235948.95</v>
      </c>
      <c r="J35" s="17"/>
    </row>
    <row r="36" spans="3:10" x14ac:dyDescent="0.3">
      <c r="C36" s="2"/>
      <c r="D36" s="2"/>
      <c r="E36" s="2"/>
      <c r="F36" s="2"/>
      <c r="G36" s="2"/>
    </row>
    <row r="37" spans="3:10" x14ac:dyDescent="0.3">
      <c r="C37" s="2" t="s">
        <v>15</v>
      </c>
      <c r="D37" s="3">
        <v>22.35</v>
      </c>
      <c r="E37" s="2"/>
      <c r="F37" s="2"/>
      <c r="G37" s="2"/>
    </row>
    <row r="38" spans="3:10" x14ac:dyDescent="0.3">
      <c r="C38" s="2" t="s">
        <v>16</v>
      </c>
      <c r="D38" s="7">
        <v>2000</v>
      </c>
      <c r="E38" s="2"/>
      <c r="F38" s="2"/>
      <c r="G38" s="2"/>
    </row>
    <row r="39" spans="3:10" x14ac:dyDescent="0.3">
      <c r="C39" s="2" t="s">
        <v>17</v>
      </c>
      <c r="D39" s="8">
        <v>0.1</v>
      </c>
      <c r="E39" s="2"/>
      <c r="F39" s="2"/>
      <c r="G39" s="2"/>
    </row>
    <row r="40" spans="3:10" x14ac:dyDescent="0.3">
      <c r="C40" s="2" t="s">
        <v>18</v>
      </c>
      <c r="D40" s="8">
        <v>0.01</v>
      </c>
      <c r="E40" s="2"/>
      <c r="F40" s="2"/>
      <c r="G40" s="2"/>
    </row>
    <row r="49" spans="1:9" ht="18" x14ac:dyDescent="0.35">
      <c r="A49" s="1" t="s">
        <v>39</v>
      </c>
      <c r="B49" s="1"/>
      <c r="C49" s="1"/>
    </row>
    <row r="53" spans="1:9" ht="18" x14ac:dyDescent="0.35">
      <c r="C53" s="21" t="s">
        <v>21</v>
      </c>
      <c r="D53" s="18"/>
      <c r="E53" s="18"/>
      <c r="F53" s="18"/>
      <c r="G53" s="18"/>
      <c r="H53" s="18"/>
    </row>
    <row r="54" spans="1:9" x14ac:dyDescent="0.3">
      <c r="C54" s="2"/>
      <c r="D54" s="2"/>
      <c r="E54" s="2"/>
      <c r="F54" s="2"/>
      <c r="G54" s="2"/>
      <c r="H54" s="2"/>
    </row>
    <row r="55" spans="1:9" x14ac:dyDescent="0.3">
      <c r="C55" s="23" t="s">
        <v>22</v>
      </c>
      <c r="D55" s="24" t="s">
        <v>23</v>
      </c>
      <c r="E55" s="25" t="s">
        <v>24</v>
      </c>
      <c r="F55" s="26"/>
      <c r="G55" s="26"/>
      <c r="H55" s="26"/>
    </row>
    <row r="56" spans="1:9" x14ac:dyDescent="0.3">
      <c r="C56" s="19" t="s">
        <v>25</v>
      </c>
      <c r="D56" s="20">
        <v>6</v>
      </c>
      <c r="E56" s="22">
        <f>IF(D56&gt;6,D56*3.5,D56*1)</f>
        <v>6</v>
      </c>
      <c r="F56" s="18"/>
      <c r="G56" s="27" t="s">
        <v>26</v>
      </c>
      <c r="H56" s="27"/>
      <c r="I56" s="27"/>
    </row>
    <row r="57" spans="1:9" x14ac:dyDescent="0.3">
      <c r="C57" s="19" t="s">
        <v>27</v>
      </c>
      <c r="D57" s="20">
        <v>12</v>
      </c>
      <c r="E57" s="22">
        <f t="shared" ref="E57:E65" si="2">IF(D57&gt;6,D57*3.5,D57*1)</f>
        <v>42</v>
      </c>
      <c r="F57" s="18"/>
      <c r="G57" s="27" t="s">
        <v>28</v>
      </c>
      <c r="H57" s="27"/>
      <c r="I57" s="27"/>
    </row>
    <row r="58" spans="1:9" x14ac:dyDescent="0.3">
      <c r="C58" s="19" t="s">
        <v>29</v>
      </c>
      <c r="D58" s="20">
        <v>8</v>
      </c>
      <c r="E58" s="22">
        <f t="shared" si="2"/>
        <v>28</v>
      </c>
      <c r="F58" s="18"/>
      <c r="G58" s="28"/>
      <c r="H58" s="28"/>
      <c r="I58" s="28"/>
    </row>
    <row r="59" spans="1:9" x14ac:dyDescent="0.3">
      <c r="C59" s="19" t="s">
        <v>30</v>
      </c>
      <c r="D59" s="20">
        <v>11</v>
      </c>
      <c r="E59" s="22">
        <f t="shared" si="2"/>
        <v>38.5</v>
      </c>
      <c r="F59" s="18"/>
      <c r="G59" s="28" t="s">
        <v>16</v>
      </c>
      <c r="H59" s="29">
        <v>6</v>
      </c>
      <c r="I59" s="28"/>
    </row>
    <row r="60" spans="1:9" x14ac:dyDescent="0.3">
      <c r="C60" s="19" t="s">
        <v>31</v>
      </c>
      <c r="D60" s="20">
        <v>5</v>
      </c>
      <c r="E60" s="22">
        <f t="shared" si="2"/>
        <v>5</v>
      </c>
      <c r="F60" s="18"/>
      <c r="G60" s="28" t="s">
        <v>32</v>
      </c>
      <c r="H60" s="30">
        <v>3.5</v>
      </c>
      <c r="I60" s="28"/>
    </row>
    <row r="61" spans="1:9" x14ac:dyDescent="0.3">
      <c r="C61" s="19" t="s">
        <v>33</v>
      </c>
      <c r="D61" s="20">
        <v>3</v>
      </c>
      <c r="E61" s="22">
        <f t="shared" si="2"/>
        <v>3</v>
      </c>
      <c r="F61" s="18"/>
      <c r="G61" s="28" t="s">
        <v>34</v>
      </c>
      <c r="H61" s="30">
        <v>1</v>
      </c>
      <c r="I61" s="28"/>
    </row>
    <row r="62" spans="1:9" x14ac:dyDescent="0.3">
      <c r="C62" s="19" t="s">
        <v>35</v>
      </c>
      <c r="D62" s="20">
        <v>12</v>
      </c>
      <c r="E62" s="22">
        <f t="shared" si="2"/>
        <v>42</v>
      </c>
      <c r="F62" s="18"/>
      <c r="G62" s="18"/>
      <c r="H62" s="18"/>
    </row>
    <row r="63" spans="1:9" x14ac:dyDescent="0.3">
      <c r="C63" s="19" t="s">
        <v>36</v>
      </c>
      <c r="D63" s="20">
        <v>7</v>
      </c>
      <c r="E63" s="22">
        <f t="shared" si="2"/>
        <v>24.5</v>
      </c>
      <c r="F63" s="18"/>
      <c r="G63" s="18"/>
      <c r="H63" s="18"/>
    </row>
    <row r="64" spans="1:9" x14ac:dyDescent="0.3">
      <c r="C64" s="19" t="s">
        <v>37</v>
      </c>
      <c r="D64" s="20">
        <v>1</v>
      </c>
      <c r="E64" s="22">
        <f t="shared" si="2"/>
        <v>1</v>
      </c>
      <c r="F64" s="18"/>
      <c r="G64" s="18"/>
      <c r="H64" s="18"/>
    </row>
    <row r="65" spans="1:8" x14ac:dyDescent="0.3">
      <c r="C65" s="19" t="s">
        <v>38</v>
      </c>
      <c r="D65" s="20">
        <v>6</v>
      </c>
      <c r="E65" s="22">
        <f t="shared" si="2"/>
        <v>6</v>
      </c>
      <c r="F65" s="18"/>
      <c r="G65" s="18"/>
      <c r="H65" s="18"/>
    </row>
    <row r="73" spans="1:8" ht="18" x14ac:dyDescent="0.35">
      <c r="A73" s="1" t="s">
        <v>68</v>
      </c>
      <c r="B73" s="1"/>
      <c r="C73" s="1"/>
    </row>
    <row r="77" spans="1:8" ht="15.6" x14ac:dyDescent="0.3">
      <c r="C77" s="36" t="s">
        <v>40</v>
      </c>
      <c r="D77" s="31"/>
      <c r="E77" s="31"/>
      <c r="F77" s="31"/>
      <c r="G77" s="31"/>
      <c r="H77" s="31"/>
    </row>
    <row r="78" spans="1:8" x14ac:dyDescent="0.3">
      <c r="C78" s="18"/>
      <c r="D78" s="18"/>
      <c r="E78" s="18"/>
      <c r="F78" s="18"/>
      <c r="G78" s="18"/>
      <c r="H78" s="18"/>
    </row>
    <row r="79" spans="1:8" x14ac:dyDescent="0.3">
      <c r="C79" s="34" t="s">
        <v>41</v>
      </c>
      <c r="D79" s="35" t="s">
        <v>42</v>
      </c>
      <c r="E79" s="35" t="s">
        <v>43</v>
      </c>
      <c r="F79" s="34" t="s">
        <v>44</v>
      </c>
      <c r="G79" s="34" t="s">
        <v>45</v>
      </c>
      <c r="H79" s="34" t="s">
        <v>46</v>
      </c>
    </row>
    <row r="80" spans="1:8" x14ac:dyDescent="0.3">
      <c r="C80" s="32">
        <v>1</v>
      </c>
      <c r="D80" s="38" t="s">
        <v>47</v>
      </c>
      <c r="E80" s="40" t="s">
        <v>48</v>
      </c>
      <c r="F80" s="33"/>
      <c r="G80" s="32"/>
      <c r="H80" s="32"/>
    </row>
    <row r="81" spans="3:8" x14ac:dyDescent="0.3">
      <c r="C81" s="32">
        <v>2</v>
      </c>
      <c r="D81" s="38" t="s">
        <v>49</v>
      </c>
      <c r="E81" s="40" t="s">
        <v>50</v>
      </c>
      <c r="F81" s="33"/>
      <c r="G81" s="32"/>
      <c r="H81" s="32"/>
    </row>
    <row r="82" spans="3:8" x14ac:dyDescent="0.3">
      <c r="C82" s="32">
        <v>3</v>
      </c>
      <c r="D82" s="38" t="s">
        <v>51</v>
      </c>
      <c r="E82" s="40" t="s">
        <v>52</v>
      </c>
      <c r="F82" s="33"/>
      <c r="G82" s="32"/>
      <c r="H82" s="32"/>
    </row>
    <row r="83" spans="3:8" x14ac:dyDescent="0.3">
      <c r="C83" s="32">
        <v>4</v>
      </c>
      <c r="D83" s="38" t="s">
        <v>53</v>
      </c>
      <c r="E83" s="40" t="s">
        <v>54</v>
      </c>
      <c r="F83" s="33"/>
      <c r="G83" s="32"/>
      <c r="H83" s="32"/>
    </row>
    <row r="84" spans="3:8" x14ac:dyDescent="0.3">
      <c r="C84" s="32">
        <v>5</v>
      </c>
      <c r="D84" s="38" t="s">
        <v>55</v>
      </c>
      <c r="E84" s="40" t="s">
        <v>48</v>
      </c>
      <c r="F84" s="33"/>
      <c r="G84" s="32"/>
      <c r="H84" s="32"/>
    </row>
    <row r="85" spans="3:8" x14ac:dyDescent="0.3">
      <c r="C85" s="32">
        <v>6</v>
      </c>
      <c r="D85" s="38" t="s">
        <v>56</v>
      </c>
      <c r="E85" s="40" t="s">
        <v>54</v>
      </c>
      <c r="F85" s="33"/>
      <c r="G85" s="32"/>
      <c r="H85" s="32"/>
    </row>
    <row r="86" spans="3:8" x14ac:dyDescent="0.3">
      <c r="C86" s="32">
        <v>7</v>
      </c>
      <c r="D86" s="38" t="s">
        <v>57</v>
      </c>
      <c r="E86" s="40" t="s">
        <v>58</v>
      </c>
      <c r="F86" s="33"/>
      <c r="G86" s="32"/>
      <c r="H86" s="32"/>
    </row>
    <row r="87" spans="3:8" x14ac:dyDescent="0.3">
      <c r="C87" s="32">
        <v>8</v>
      </c>
      <c r="D87" s="38" t="s">
        <v>59</v>
      </c>
      <c r="E87" s="40" t="s">
        <v>60</v>
      </c>
      <c r="F87" s="33"/>
      <c r="G87" s="32"/>
      <c r="H87" s="32"/>
    </row>
    <row r="88" spans="3:8" x14ac:dyDescent="0.3">
      <c r="C88" s="32">
        <v>9</v>
      </c>
      <c r="D88" s="38" t="s">
        <v>61</v>
      </c>
      <c r="E88" s="40" t="s">
        <v>62</v>
      </c>
      <c r="F88" s="33"/>
      <c r="G88" s="32"/>
      <c r="H88" s="32"/>
    </row>
    <row r="89" spans="3:8" x14ac:dyDescent="0.3">
      <c r="C89" s="32">
        <v>10</v>
      </c>
      <c r="D89" s="38" t="s">
        <v>63</v>
      </c>
      <c r="E89" s="40" t="s">
        <v>64</v>
      </c>
      <c r="F89" s="33"/>
      <c r="G89" s="32"/>
      <c r="H89" s="32"/>
    </row>
    <row r="90" spans="3:8" x14ac:dyDescent="0.3">
      <c r="C90" s="18"/>
      <c r="D90" s="18"/>
      <c r="E90" s="18"/>
      <c r="F90" s="18"/>
      <c r="G90" s="18"/>
      <c r="H90" s="18"/>
    </row>
    <row r="91" spans="3:8" x14ac:dyDescent="0.3">
      <c r="C91" s="31"/>
      <c r="D91" s="31"/>
      <c r="E91" s="37" t="s">
        <v>65</v>
      </c>
      <c r="F91" s="39" t="s">
        <v>66</v>
      </c>
      <c r="G91" s="39"/>
      <c r="H91" s="39" t="s">
        <v>67</v>
      </c>
    </row>
    <row r="98" spans="1:6" ht="18" x14ac:dyDescent="0.35">
      <c r="A98" s="1" t="s">
        <v>69</v>
      </c>
      <c r="B98" s="1"/>
      <c r="C98" s="1"/>
    </row>
    <row r="100" spans="1:6" ht="15.6" x14ac:dyDescent="0.3">
      <c r="C100" s="43" t="s">
        <v>70</v>
      </c>
      <c r="D100" s="43" t="s">
        <v>71</v>
      </c>
      <c r="E100" s="43" t="s">
        <v>72</v>
      </c>
      <c r="F100" s="43" t="s">
        <v>73</v>
      </c>
    </row>
    <row r="101" spans="1:6" x14ac:dyDescent="0.3">
      <c r="C101" s="31" t="s">
        <v>74</v>
      </c>
      <c r="D101" s="41">
        <v>258000000</v>
      </c>
      <c r="E101" s="41">
        <v>887436184</v>
      </c>
      <c r="F101" s="41">
        <f>E101-D101</f>
        <v>629436184</v>
      </c>
    </row>
    <row r="102" spans="1:6" x14ac:dyDescent="0.3">
      <c r="C102" s="31" t="s">
        <v>75</v>
      </c>
      <c r="D102" s="41">
        <v>207000000</v>
      </c>
      <c r="E102" s="41">
        <v>553080025</v>
      </c>
      <c r="F102" s="41">
        <f t="shared" ref="F102:F120" si="3">E102-D102</f>
        <v>346080025</v>
      </c>
    </row>
    <row r="103" spans="1:6" x14ac:dyDescent="0.3">
      <c r="C103" s="31" t="s">
        <v>76</v>
      </c>
      <c r="D103" s="41">
        <v>204000000</v>
      </c>
      <c r="E103" s="41">
        <v>391081192</v>
      </c>
      <c r="F103" s="41">
        <f t="shared" si="3"/>
        <v>187081192</v>
      </c>
    </row>
    <row r="104" spans="1:6" x14ac:dyDescent="0.3">
      <c r="C104" s="31" t="s">
        <v>77</v>
      </c>
      <c r="D104" s="41">
        <v>200000000</v>
      </c>
      <c r="E104" s="41">
        <v>784024485</v>
      </c>
      <c r="F104" s="41">
        <f t="shared" si="3"/>
        <v>584024485</v>
      </c>
    </row>
    <row r="105" spans="1:6" x14ac:dyDescent="0.3">
      <c r="C105" s="31" t="s">
        <v>78</v>
      </c>
      <c r="D105" s="41">
        <v>200000000</v>
      </c>
      <c r="E105" s="41">
        <v>1835400000</v>
      </c>
      <c r="F105" s="41">
        <f t="shared" si="3"/>
        <v>1635400000</v>
      </c>
    </row>
    <row r="106" spans="1:6" x14ac:dyDescent="0.3">
      <c r="C106" s="31" t="s">
        <v>79</v>
      </c>
      <c r="D106" s="41">
        <v>180000000</v>
      </c>
      <c r="E106" s="41">
        <v>748806957</v>
      </c>
      <c r="F106" s="41">
        <f t="shared" si="3"/>
        <v>568806957</v>
      </c>
    </row>
    <row r="107" spans="1:6" x14ac:dyDescent="0.3">
      <c r="C107" s="31" t="s">
        <v>80</v>
      </c>
      <c r="D107" s="41">
        <v>175000000</v>
      </c>
      <c r="E107" s="41">
        <v>217700000</v>
      </c>
      <c r="F107" s="41">
        <f t="shared" si="3"/>
        <v>42700000</v>
      </c>
    </row>
    <row r="108" spans="1:6" x14ac:dyDescent="0.3">
      <c r="C108" s="31" t="s">
        <v>81</v>
      </c>
      <c r="D108" s="41">
        <v>175000000</v>
      </c>
      <c r="E108" s="41">
        <v>120698890</v>
      </c>
      <c r="F108" s="41">
        <f t="shared" si="3"/>
        <v>-54301110</v>
      </c>
    </row>
    <row r="109" spans="1:6" x14ac:dyDescent="0.3">
      <c r="C109" s="31" t="s">
        <v>82</v>
      </c>
      <c r="D109" s="41">
        <v>175000000</v>
      </c>
      <c r="E109" s="41">
        <v>264246220</v>
      </c>
      <c r="F109" s="41">
        <f t="shared" si="3"/>
        <v>89246220</v>
      </c>
    </row>
    <row r="110" spans="1:6" x14ac:dyDescent="0.3">
      <c r="C110" s="31" t="s">
        <v>83</v>
      </c>
      <c r="D110" s="41">
        <v>170000000</v>
      </c>
      <c r="E110" s="41">
        <v>433058296</v>
      </c>
      <c r="F110" s="41">
        <f t="shared" si="3"/>
        <v>263058296</v>
      </c>
    </row>
    <row r="111" spans="1:6" x14ac:dyDescent="0.3">
      <c r="C111" s="31" t="s">
        <v>84</v>
      </c>
      <c r="D111" s="41">
        <v>170000000</v>
      </c>
      <c r="E111" s="41">
        <v>296596043</v>
      </c>
      <c r="F111" s="41">
        <f t="shared" si="3"/>
        <v>126596043</v>
      </c>
    </row>
    <row r="112" spans="1:6" x14ac:dyDescent="0.3">
      <c r="C112" s="31" t="s">
        <v>85</v>
      </c>
      <c r="D112" s="41">
        <v>170000000</v>
      </c>
      <c r="E112" s="41">
        <v>300150546</v>
      </c>
      <c r="F112" s="41">
        <f t="shared" si="3"/>
        <v>130150546</v>
      </c>
    </row>
    <row r="113" spans="1:6" x14ac:dyDescent="0.3">
      <c r="C113" s="31" t="s">
        <v>86</v>
      </c>
      <c r="D113" s="41">
        <v>160000000</v>
      </c>
      <c r="E113" s="41">
        <v>733012359</v>
      </c>
      <c r="F113" s="41">
        <f t="shared" si="3"/>
        <v>573012359</v>
      </c>
    </row>
    <row r="114" spans="1:6" x14ac:dyDescent="0.3">
      <c r="C114" s="31" t="s">
        <v>87</v>
      </c>
      <c r="D114" s="41">
        <v>160000000</v>
      </c>
      <c r="E114" s="41">
        <v>181674817</v>
      </c>
      <c r="F114" s="41">
        <f t="shared" si="3"/>
        <v>21674817</v>
      </c>
    </row>
    <row r="115" spans="1:6" x14ac:dyDescent="0.3">
      <c r="C115" s="31" t="s">
        <v>88</v>
      </c>
      <c r="D115" s="41">
        <v>155000000</v>
      </c>
      <c r="E115" s="41">
        <v>167297191</v>
      </c>
      <c r="F115" s="41">
        <f t="shared" si="3"/>
        <v>12297191</v>
      </c>
    </row>
    <row r="116" spans="1:6" x14ac:dyDescent="0.3">
      <c r="C116" s="31" t="s">
        <v>89</v>
      </c>
      <c r="D116" s="41">
        <v>151500000</v>
      </c>
      <c r="E116" s="41">
        <v>450500000</v>
      </c>
      <c r="F116" s="41">
        <f t="shared" si="3"/>
        <v>299000000</v>
      </c>
    </row>
    <row r="117" spans="1:6" x14ac:dyDescent="0.3">
      <c r="C117" s="31" t="s">
        <v>90</v>
      </c>
      <c r="D117" s="41">
        <v>150000000</v>
      </c>
      <c r="E117" s="41">
        <v>892213036</v>
      </c>
      <c r="F117" s="41">
        <f t="shared" si="3"/>
        <v>742213036</v>
      </c>
    </row>
    <row r="118" spans="1:6" x14ac:dyDescent="0.3">
      <c r="C118" s="31" t="s">
        <v>91</v>
      </c>
      <c r="D118" s="41">
        <v>150000000</v>
      </c>
      <c r="E118" s="41">
        <v>822828538</v>
      </c>
      <c r="F118" s="41">
        <f t="shared" si="3"/>
        <v>672828538</v>
      </c>
    </row>
    <row r="119" spans="1:6" x14ac:dyDescent="0.3">
      <c r="C119" s="31" t="s">
        <v>92</v>
      </c>
      <c r="D119" s="41">
        <v>150000000</v>
      </c>
      <c r="E119" s="41">
        <v>397501348</v>
      </c>
      <c r="F119" s="41">
        <f t="shared" si="3"/>
        <v>247501348</v>
      </c>
    </row>
    <row r="120" spans="1:6" x14ac:dyDescent="0.3">
      <c r="C120" s="31" t="s">
        <v>93</v>
      </c>
      <c r="D120" s="41">
        <v>150000000</v>
      </c>
      <c r="E120" s="41">
        <v>497298577</v>
      </c>
      <c r="F120" s="41">
        <f t="shared" si="3"/>
        <v>347298577</v>
      </c>
    </row>
    <row r="121" spans="1:6" x14ac:dyDescent="0.3">
      <c r="C121" s="31"/>
      <c r="D121" s="31"/>
      <c r="E121" s="31"/>
      <c r="F121" s="31"/>
    </row>
    <row r="122" spans="1:6" ht="15.6" x14ac:dyDescent="0.3">
      <c r="C122" s="31"/>
      <c r="D122" s="31"/>
      <c r="E122" s="42" t="s">
        <v>94</v>
      </c>
      <c r="F122" s="44">
        <f>MAX(F101:F120)</f>
        <v>1635400000</v>
      </c>
    </row>
    <row r="123" spans="1:6" ht="15.6" x14ac:dyDescent="0.3">
      <c r="C123" s="31"/>
      <c r="D123" s="31"/>
      <c r="E123" s="42" t="s">
        <v>95</v>
      </c>
      <c r="F123" s="44">
        <f>MIN(F101:F120)</f>
        <v>-54301110</v>
      </c>
    </row>
    <row r="128" spans="1:6" ht="18" x14ac:dyDescent="0.35">
      <c r="A128" s="1" t="s">
        <v>96</v>
      </c>
      <c r="B128" s="1"/>
      <c r="C128" s="1"/>
    </row>
    <row r="129" spans="2:8" x14ac:dyDescent="0.3">
      <c r="E129" s="48"/>
    </row>
    <row r="130" spans="2:8" ht="18" x14ac:dyDescent="0.35">
      <c r="B130" s="49" t="s">
        <v>97</v>
      </c>
      <c r="C130" s="49"/>
      <c r="D130" s="48"/>
      <c r="E130" s="48"/>
      <c r="F130" s="48"/>
    </row>
    <row r="131" spans="2:8" x14ac:dyDescent="0.3">
      <c r="B131" s="48"/>
      <c r="C131" s="48"/>
      <c r="D131" s="48"/>
      <c r="E131" s="48"/>
      <c r="F131" s="48"/>
    </row>
    <row r="132" spans="2:8" x14ac:dyDescent="0.3">
      <c r="B132" s="33"/>
      <c r="C132" s="50">
        <v>2000</v>
      </c>
      <c r="D132" s="50">
        <v>2005</v>
      </c>
      <c r="E132" s="50">
        <v>2010</v>
      </c>
      <c r="F132" s="50">
        <v>2015</v>
      </c>
      <c r="G132" s="51" t="s">
        <v>106</v>
      </c>
      <c r="H132" s="51" t="s">
        <v>107</v>
      </c>
    </row>
    <row r="133" spans="2:8" x14ac:dyDescent="0.3">
      <c r="B133" s="33" t="s">
        <v>98</v>
      </c>
      <c r="C133" s="46">
        <v>6980</v>
      </c>
      <c r="D133" s="46">
        <v>7157</v>
      </c>
      <c r="E133" s="46">
        <v>74000</v>
      </c>
      <c r="F133" s="46">
        <v>75608</v>
      </c>
      <c r="G133" s="52"/>
      <c r="H133" s="53"/>
    </row>
    <row r="134" spans="2:8" x14ac:dyDescent="0.3">
      <c r="B134" s="33" t="s">
        <v>99</v>
      </c>
      <c r="C134" s="46">
        <v>3784</v>
      </c>
      <c r="D134" s="46">
        <v>3946</v>
      </c>
      <c r="E134" s="46">
        <v>4199</v>
      </c>
      <c r="F134" s="46">
        <v>4218</v>
      </c>
      <c r="G134" s="52"/>
      <c r="H134" s="53"/>
    </row>
    <row r="135" spans="2:8" x14ac:dyDescent="0.3">
      <c r="B135" s="33" t="s">
        <v>100</v>
      </c>
      <c r="C135" s="46">
        <v>1996</v>
      </c>
      <c r="D135" s="46">
        <v>2007</v>
      </c>
      <c r="E135" s="46">
        <v>2032</v>
      </c>
      <c r="F135" s="46">
        <v>2425</v>
      </c>
      <c r="G135" s="52"/>
      <c r="H135" s="53"/>
    </row>
    <row r="136" spans="2:8" x14ac:dyDescent="0.3">
      <c r="B136" s="33" t="s">
        <v>101</v>
      </c>
      <c r="C136" s="46">
        <v>1037</v>
      </c>
      <c r="D136" s="46">
        <v>1386</v>
      </c>
      <c r="E136" s="46">
        <v>1629</v>
      </c>
      <c r="F136" s="46">
        <v>1759</v>
      </c>
      <c r="G136" s="52"/>
      <c r="H136" s="53"/>
    </row>
    <row r="137" spans="2:8" x14ac:dyDescent="0.3">
      <c r="B137" s="33" t="s">
        <v>102</v>
      </c>
      <c r="C137" s="46">
        <v>1376</v>
      </c>
      <c r="D137" s="46">
        <v>849</v>
      </c>
      <c r="E137" s="46">
        <v>998</v>
      </c>
      <c r="F137" s="46">
        <v>1027</v>
      </c>
      <c r="G137" s="52"/>
      <c r="H137" s="53"/>
    </row>
    <row r="138" spans="2:8" x14ac:dyDescent="0.3">
      <c r="B138" s="33" t="s">
        <v>103</v>
      </c>
      <c r="C138" s="46">
        <v>645</v>
      </c>
      <c r="D138" s="46">
        <v>722</v>
      </c>
      <c r="E138" s="46">
        <v>831</v>
      </c>
      <c r="F138" s="46">
        <v>856</v>
      </c>
      <c r="G138" s="52"/>
      <c r="H138" s="53"/>
    </row>
    <row r="139" spans="2:8" x14ac:dyDescent="0.3">
      <c r="B139" s="33" t="s">
        <v>104</v>
      </c>
      <c r="C139" s="46">
        <v>261</v>
      </c>
      <c r="D139" s="46">
        <v>328</v>
      </c>
      <c r="E139" s="46">
        <v>478</v>
      </c>
      <c r="F139" s="46">
        <v>831</v>
      </c>
      <c r="G139" s="69"/>
      <c r="H139" s="53"/>
    </row>
    <row r="140" spans="2:8" x14ac:dyDescent="0.3">
      <c r="B140" s="51" t="s">
        <v>105</v>
      </c>
      <c r="C140" s="47">
        <v>18079</v>
      </c>
      <c r="D140" s="47">
        <v>18400</v>
      </c>
      <c r="E140" s="47">
        <v>86177</v>
      </c>
      <c r="F140" s="68">
        <v>88739</v>
      </c>
      <c r="G140" s="48"/>
    </row>
    <row r="146" spans="1:7" ht="18" x14ac:dyDescent="0.35">
      <c r="A146" s="1" t="s">
        <v>108</v>
      </c>
      <c r="B146" s="1"/>
      <c r="C146" s="1"/>
    </row>
    <row r="150" spans="1:7" ht="18" x14ac:dyDescent="0.35">
      <c r="B150" s="58" t="s">
        <v>109</v>
      </c>
      <c r="C150" s="55"/>
      <c r="D150" s="55"/>
      <c r="E150" s="55"/>
      <c r="F150" s="55"/>
      <c r="G150" s="55"/>
    </row>
    <row r="151" spans="1:7" x14ac:dyDescent="0.3">
      <c r="B151" s="45"/>
      <c r="C151" s="45"/>
      <c r="D151" s="45"/>
      <c r="E151" s="45"/>
      <c r="F151" s="45"/>
      <c r="G151" s="45"/>
    </row>
    <row r="152" spans="1:7" ht="18" x14ac:dyDescent="0.35">
      <c r="B152" s="56" t="s">
        <v>110</v>
      </c>
      <c r="C152" s="57" t="s">
        <v>111</v>
      </c>
      <c r="D152" s="59" t="s">
        <v>112</v>
      </c>
      <c r="E152" s="59" t="s">
        <v>113</v>
      </c>
      <c r="F152" s="55"/>
      <c r="G152" s="60" t="s">
        <v>136</v>
      </c>
    </row>
    <row r="153" spans="1:7" x14ac:dyDescent="0.3">
      <c r="B153" s="61" t="s">
        <v>114</v>
      </c>
      <c r="C153" s="62">
        <v>20.7</v>
      </c>
      <c r="D153" s="32" t="str">
        <f>IF(C153&gt;$C$170,"Long","Short")</f>
        <v>Long</v>
      </c>
      <c r="E153" s="63" t="str">
        <f>IF(D153="Long","Sample is " &amp;(C153-C170)&amp;" longer than average"," ")</f>
        <v>Sample is 14.0117647058824 longer than average</v>
      </c>
      <c r="F153" s="64"/>
      <c r="G153" s="64" t="s">
        <v>115</v>
      </c>
    </row>
    <row r="154" spans="1:7" x14ac:dyDescent="0.3">
      <c r="B154" s="61" t="s">
        <v>116</v>
      </c>
      <c r="C154" s="62">
        <v>6.1</v>
      </c>
      <c r="D154" s="32" t="str">
        <f>IF(C154&gt;$C$170,"Long","Short")</f>
        <v>Short</v>
      </c>
      <c r="E154" s="63" t="str">
        <f>IF(D154="Long","Sample is " &amp;(C154-C171)&amp;" longer than average"," ")</f>
        <v xml:space="preserve"> </v>
      </c>
      <c r="F154" s="64"/>
      <c r="G154" s="64"/>
    </row>
    <row r="155" spans="1:7" ht="18" x14ac:dyDescent="0.3">
      <c r="B155" s="61" t="s">
        <v>117</v>
      </c>
      <c r="C155" s="62">
        <v>2.9</v>
      </c>
      <c r="D155" s="32" t="str">
        <f>IF(C155&gt;$C$170,"Long","Short")</f>
        <v>Short</v>
      </c>
      <c r="E155" s="63" t="str">
        <f>IF(D155="Long","Sample is " &amp;(C155-C172)&amp;" longer than average"," ")</f>
        <v xml:space="preserve"> </v>
      </c>
      <c r="F155" s="64"/>
      <c r="G155" s="65" t="s">
        <v>118</v>
      </c>
    </row>
    <row r="156" spans="1:7" x14ac:dyDescent="0.3">
      <c r="B156" s="61" t="s">
        <v>119</v>
      </c>
      <c r="C156" s="62">
        <v>3.5</v>
      </c>
      <c r="D156" s="32" t="str">
        <f>IF(C156&gt;$C$170,"Long","Short")</f>
        <v>Short</v>
      </c>
      <c r="E156" s="63" t="str">
        <f>IF(D156="Long","Sample is " &amp;(C156-C173)&amp;" longer than average"," ")</f>
        <v xml:space="preserve"> </v>
      </c>
      <c r="F156" s="64"/>
      <c r="G156" s="64"/>
    </row>
    <row r="157" spans="1:7" ht="18" x14ac:dyDescent="0.3">
      <c r="B157" s="61" t="s">
        <v>120</v>
      </c>
      <c r="C157" s="62">
        <v>3.6</v>
      </c>
      <c r="D157" s="32" t="str">
        <f>IF(C157&gt;$C$170,"Long","Short")</f>
        <v>Short</v>
      </c>
      <c r="E157" s="63" t="str">
        <f>IF(D157="Long","Sample is " &amp;(C157-C174)&amp;" longer than average"," ")</f>
        <v xml:space="preserve"> </v>
      </c>
      <c r="F157" s="64"/>
      <c r="G157" s="66" t="s">
        <v>121</v>
      </c>
    </row>
    <row r="158" spans="1:7" x14ac:dyDescent="0.3">
      <c r="B158" s="61" t="s">
        <v>122</v>
      </c>
      <c r="C158" s="62">
        <v>3.8</v>
      </c>
      <c r="D158" s="32" t="str">
        <f>IF(C158&gt;$C$170,"Long","Short")</f>
        <v>Short</v>
      </c>
      <c r="E158" s="63" t="str">
        <f>IF(D158="Long","Sample is " &amp;(C158-C175)&amp;" longer than average"," ")</f>
        <v xml:space="preserve"> </v>
      </c>
      <c r="F158" s="64"/>
      <c r="G158" s="64" t="s">
        <v>123</v>
      </c>
    </row>
    <row r="159" spans="1:7" x14ac:dyDescent="0.3">
      <c r="B159" s="61" t="s">
        <v>124</v>
      </c>
      <c r="C159" s="62">
        <v>6.9</v>
      </c>
      <c r="D159" s="32" t="str">
        <f>IF(C159&gt;$C$170,"Long","Short")</f>
        <v>Long</v>
      </c>
      <c r="E159" s="63" t="str">
        <f>IF(D159="Long","Sample is " &amp;(C159-C176)&amp;" longer than average"," ")</f>
        <v>Sample is 6.9 longer than average</v>
      </c>
      <c r="F159" s="64"/>
      <c r="G159" s="64"/>
    </row>
    <row r="160" spans="1:7" x14ac:dyDescent="0.3">
      <c r="B160" s="61" t="s">
        <v>125</v>
      </c>
      <c r="C160" s="62">
        <v>8.1</v>
      </c>
      <c r="D160" s="32" t="str">
        <f>IF(C160&gt;$C$170,"Long","Short")</f>
        <v>Long</v>
      </c>
      <c r="E160" s="63" t="str">
        <f>IF(D160="Long","Sample is " &amp;(C160-C177)&amp;" longer than average"," ")</f>
        <v>Sample is 8.1 longer than average</v>
      </c>
      <c r="F160" s="64"/>
      <c r="G160" s="64"/>
    </row>
    <row r="161" spans="2:7" x14ac:dyDescent="0.3">
      <c r="B161" s="61" t="s">
        <v>126</v>
      </c>
      <c r="C161" s="62">
        <v>5.3</v>
      </c>
      <c r="D161" s="32" t="str">
        <f>IF(C161&gt;$C$170,"Long","Short")</f>
        <v>Short</v>
      </c>
      <c r="E161" s="63" t="str">
        <f>IF(D161="Long","Sample is " &amp;(C161-C178)&amp;" longer than average"," ")</f>
        <v xml:space="preserve"> </v>
      </c>
      <c r="F161" s="64"/>
      <c r="G161" s="64"/>
    </row>
    <row r="162" spans="2:7" x14ac:dyDescent="0.3">
      <c r="B162" s="61" t="s">
        <v>127</v>
      </c>
      <c r="C162" s="62">
        <v>5.2</v>
      </c>
      <c r="D162" s="32" t="str">
        <f>IF(C162&gt;$C$170,"Long","Short")</f>
        <v>Short</v>
      </c>
      <c r="E162" s="63" t="str">
        <f>IF(D162="Long","Sample is " &amp;(C162-C179)&amp;" longer than average"," ")</f>
        <v xml:space="preserve"> </v>
      </c>
      <c r="F162" s="64"/>
      <c r="G162" s="64"/>
    </row>
    <row r="163" spans="2:7" x14ac:dyDescent="0.3">
      <c r="B163" s="61" t="s">
        <v>128</v>
      </c>
      <c r="C163" s="62">
        <v>4.7</v>
      </c>
      <c r="D163" s="32" t="str">
        <f>IF(C163&gt;$C$170,"Long","Short")</f>
        <v>Short</v>
      </c>
      <c r="E163" s="63" t="str">
        <f>IF(D163="Long","Sample is " &amp;(C163-C180)&amp;" longer than average"," ")</f>
        <v xml:space="preserve"> </v>
      </c>
      <c r="F163" s="64"/>
      <c r="G163" s="64"/>
    </row>
    <row r="164" spans="2:7" x14ac:dyDescent="0.3">
      <c r="B164" s="61" t="s">
        <v>129</v>
      </c>
      <c r="C164" s="62">
        <v>4.5999999999999996</v>
      </c>
      <c r="D164" s="32" t="str">
        <f>IF(C164&gt;$C$170,"Long","Short")</f>
        <v>Short</v>
      </c>
      <c r="E164" s="63" t="str">
        <f>IF(D164="Long","Sample is " &amp;(C164-C181)&amp;" longer than average"," ")</f>
        <v xml:space="preserve"> </v>
      </c>
      <c r="F164" s="64"/>
      <c r="G164" s="64"/>
    </row>
    <row r="165" spans="2:7" x14ac:dyDescent="0.3">
      <c r="B165" s="61" t="s">
        <v>130</v>
      </c>
      <c r="C165" s="62">
        <v>7.4</v>
      </c>
      <c r="D165" s="32" t="str">
        <f>IF(C165&gt;$C$170,"Long","Short")</f>
        <v>Long</v>
      </c>
      <c r="E165" s="63" t="str">
        <f>IF(D165="Long","Sample is " &amp;(C165-C182)&amp;" longer than average"," ")</f>
        <v>Sample is 7.4 longer than average</v>
      </c>
      <c r="F165" s="64"/>
      <c r="G165" s="64"/>
    </row>
    <row r="166" spans="2:7" x14ac:dyDescent="0.3">
      <c r="B166" s="61" t="s">
        <v>131</v>
      </c>
      <c r="C166" s="62">
        <v>8.6999999999999993</v>
      </c>
      <c r="D166" s="32" t="str">
        <f>IF(C166&gt;$C$170,"Long","Short")</f>
        <v>Long</v>
      </c>
      <c r="E166" s="63" t="str">
        <f>IF(D166="Long","Sample is " &amp;(C166-C183)&amp;" longer than average"," ")</f>
        <v>Sample is 8.7 longer than average</v>
      </c>
      <c r="F166" s="45"/>
      <c r="G166" s="45"/>
    </row>
    <row r="167" spans="2:7" x14ac:dyDescent="0.3">
      <c r="B167" s="61" t="s">
        <v>132</v>
      </c>
      <c r="C167" s="62">
        <v>6.2</v>
      </c>
      <c r="D167" s="32" t="str">
        <f>IF(C167&gt;$C$170,"Long","Short")</f>
        <v>Short</v>
      </c>
      <c r="E167" s="63" t="str">
        <f>IF(D167="Long","Sample is " &amp;(C167-C184)&amp;" longer than average"," ")</f>
        <v xml:space="preserve"> </v>
      </c>
      <c r="F167" s="45"/>
      <c r="G167" s="45"/>
    </row>
    <row r="168" spans="2:7" x14ac:dyDescent="0.3">
      <c r="B168" s="61" t="s">
        <v>133</v>
      </c>
      <c r="C168" s="62">
        <v>7.8</v>
      </c>
      <c r="D168" s="32" t="str">
        <f>IF(C168&gt;$C$170,"Long","Short")</f>
        <v>Long</v>
      </c>
      <c r="E168" s="63" t="str">
        <f>IF(D168="Long","Sample is " &amp;(C168-C185)&amp;" longer than average"," ")</f>
        <v>Sample is 7.8 longer than average</v>
      </c>
      <c r="F168" s="55"/>
      <c r="G168" s="45"/>
    </row>
    <row r="169" spans="2:7" x14ac:dyDescent="0.3">
      <c r="B169" s="61" t="s">
        <v>134</v>
      </c>
      <c r="C169" s="62">
        <v>8.1999999999999993</v>
      </c>
      <c r="D169" s="32" t="str">
        <f>IF(C169&gt;$C$170,"Long","Short")</f>
        <v>Long</v>
      </c>
      <c r="E169" s="63" t="str">
        <f>IF(D169="Long","Sample is " &amp;(C169-C186)&amp;" longer than average"," ")</f>
        <v>Sample is 8.2 longer than average</v>
      </c>
      <c r="F169" s="45"/>
      <c r="G169" s="45"/>
    </row>
    <row r="170" spans="2:7" x14ac:dyDescent="0.3">
      <c r="B170" s="61" t="s">
        <v>135</v>
      </c>
      <c r="C170" s="67">
        <f>AVERAGE(C153:C169)</f>
        <v>6.6882352941176473</v>
      </c>
      <c r="D170" s="32"/>
      <c r="E170" s="63"/>
      <c r="F170" s="45"/>
      <c r="G170" s="45"/>
    </row>
    <row r="172" spans="2:7" x14ac:dyDescent="0.3">
      <c r="D172" s="55"/>
    </row>
  </sheetData>
  <mergeCells count="11">
    <mergeCell ref="A73:C73"/>
    <mergeCell ref="A98:C98"/>
    <mergeCell ref="A128:C128"/>
    <mergeCell ref="B130:C130"/>
    <mergeCell ref="A146:C146"/>
    <mergeCell ref="A1:B1"/>
    <mergeCell ref="A23:B23"/>
    <mergeCell ref="G56:I56"/>
    <mergeCell ref="G57:I57"/>
    <mergeCell ref="A49:C49"/>
    <mergeCell ref="C3:D3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'Day4(7.03.24)_zipFileAssignment'!C133:F133</xm:f>
              <xm:sqref>G133</xm:sqref>
            </x14:sparkline>
            <x14:sparkline>
              <xm:f>'Day4(7.03.24)_zipFileAssignment'!C134:F134</xm:f>
              <xm:sqref>G134</xm:sqref>
            </x14:sparkline>
            <x14:sparkline>
              <xm:f>'Day4(7.03.24)_zipFileAssignment'!C135:F135</xm:f>
              <xm:sqref>G135</xm:sqref>
            </x14:sparkline>
            <x14:sparkline>
              <xm:f>'Day4(7.03.24)_zipFileAssignment'!C136:F136</xm:f>
              <xm:sqref>G136</xm:sqref>
            </x14:sparkline>
            <x14:sparkline>
              <xm:f>'Day4(7.03.24)_zipFileAssignment'!C137:F137</xm:f>
              <xm:sqref>G137</xm:sqref>
            </x14:sparkline>
            <x14:sparkline>
              <xm:f>'Day4(7.03.24)_zipFileAssignment'!C138:F138</xm:f>
              <xm:sqref>G138</xm:sqref>
            </x14:sparkline>
            <x14:sparkline>
              <xm:f>'Day4(7.03.24)_zipFileAssignment'!C139:F139</xm:f>
              <xm:sqref>G139</xm:sqref>
            </x14:sparkline>
          </x14:sparklines>
        </x14:sparklineGroup>
        <x14:sparklineGroup type="column" displayEmptyCellsAs="gap" negative="1">
          <x14:colorSeries rgb="FF0070C0"/>
          <x14:colorNegative rgb="FFFF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'Day4(7.03.24)_zipFileAssignment'!C133:F133</xm:f>
              <xm:sqref>H133</xm:sqref>
            </x14:sparkline>
            <x14:sparkline>
              <xm:f>'Day4(7.03.24)_zipFileAssignment'!C134:F134</xm:f>
              <xm:sqref>H134</xm:sqref>
            </x14:sparkline>
            <x14:sparkline>
              <xm:f>'Day4(7.03.24)_zipFileAssignment'!C135:F135</xm:f>
              <xm:sqref>H135</xm:sqref>
            </x14:sparkline>
            <x14:sparkline>
              <xm:f>'Day4(7.03.24)_zipFileAssignment'!C136:F136</xm:f>
              <xm:sqref>H136</xm:sqref>
            </x14:sparkline>
            <x14:sparkline>
              <xm:f>'Day4(7.03.24)_zipFileAssignment'!C137:F137</xm:f>
              <xm:sqref>H137</xm:sqref>
            </x14:sparkline>
            <x14:sparkline>
              <xm:f>'Day4(7.03.24)_zipFileAssignment'!C138:F138</xm:f>
              <xm:sqref>H138</xm:sqref>
            </x14:sparkline>
            <x14:sparkline>
              <xm:f>'Day4(7.03.24)_zipFileAssignment'!C139:F139</xm:f>
              <xm:sqref>H139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Day4(7.03.24)_zipFileAssignment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2024-03-09T12:05:13Z</dcterms:created>
  <dcterms:modified xsi:type="dcterms:W3CDTF">2024-03-09T14:39:49Z</dcterms:modified>
</cp:coreProperties>
</file>