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10\OneDrive\Desktop\DANLC\"/>
    </mc:Choice>
  </mc:AlternateContent>
  <bookViews>
    <workbookView xWindow="0" yWindow="0" windowWidth="23040" windowHeight="9264" activeTab="1"/>
  </bookViews>
  <sheets>
    <sheet name="Assignment1(5.3.24)" sheetId="1" r:id="rId1"/>
    <sheet name="Assignment2(6.3.24)" sheetId="2" r:id="rId2"/>
    <sheet name="Sheet1" sheetId="3" r:id="rId3"/>
  </sheets>
  <definedNames>
    <definedName name="ExternalData_2" localSheetId="0" hidden="1">'Assignment1(5.3.24)'!$A$2:$L$14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2" l="1"/>
  <c r="I22" i="2"/>
  <c r="I23" i="2"/>
  <c r="I24" i="2"/>
  <c r="I20" i="2"/>
  <c r="H24" i="2"/>
  <c r="H23" i="2"/>
  <c r="H22" i="2"/>
  <c r="H21" i="2"/>
  <c r="H20" i="2"/>
  <c r="G7" i="2"/>
  <c r="G8" i="2"/>
  <c r="G9" i="2"/>
  <c r="G10" i="2"/>
  <c r="G11" i="2"/>
  <c r="G12" i="2"/>
  <c r="G13" i="2"/>
  <c r="G14" i="2"/>
  <c r="G15" i="2"/>
  <c r="G16" i="2"/>
  <c r="I8" i="2" l="1"/>
  <c r="I9" i="2"/>
  <c r="I10" i="2"/>
  <c r="I11" i="2"/>
  <c r="I12" i="2"/>
  <c r="I13" i="2"/>
  <c r="I14" i="2"/>
  <c r="I15" i="2"/>
  <c r="I16" i="2"/>
  <c r="I7" i="2"/>
  <c r="H8" i="2"/>
  <c r="H9" i="2"/>
  <c r="H10" i="2"/>
  <c r="H11" i="2"/>
  <c r="H12" i="2"/>
  <c r="H13" i="2"/>
  <c r="H14" i="2"/>
  <c r="H15" i="2"/>
  <c r="H16" i="2"/>
  <c r="H7" i="2"/>
  <c r="S4" i="1" l="1"/>
  <c r="S5" i="1"/>
  <c r="S6" i="1"/>
  <c r="S7" i="1"/>
  <c r="S8" i="1"/>
  <c r="S9" i="1"/>
  <c r="S10" i="1"/>
  <c r="S11" i="1"/>
  <c r="S12" i="1"/>
  <c r="S13" i="1"/>
  <c r="S3" i="1"/>
  <c r="N4" i="1"/>
  <c r="N5" i="1"/>
  <c r="N6" i="1"/>
  <c r="N7" i="1"/>
  <c r="N8" i="1"/>
  <c r="N9" i="1"/>
  <c r="N10" i="1"/>
  <c r="N11" i="1"/>
  <c r="N12" i="1"/>
  <c r="N13" i="1"/>
  <c r="N3" i="1"/>
  <c r="Q3" i="1" l="1"/>
  <c r="Q4" i="1"/>
  <c r="Q5" i="1"/>
  <c r="Q6" i="1"/>
  <c r="Q7" i="1"/>
  <c r="Q8" i="1"/>
  <c r="Q9" i="1"/>
  <c r="Q10" i="1"/>
  <c r="Q11" i="1"/>
  <c r="Q12" i="1"/>
  <c r="Q13" i="1"/>
  <c r="K4" i="1"/>
  <c r="K5" i="1"/>
  <c r="L5" i="1" s="1"/>
  <c r="O5" i="1" s="1"/>
  <c r="T5" i="1" s="1"/>
  <c r="K6" i="1"/>
  <c r="K7" i="1"/>
  <c r="K8" i="1"/>
  <c r="K9" i="1"/>
  <c r="K10" i="1"/>
  <c r="K11" i="1"/>
  <c r="K12" i="1"/>
  <c r="K13" i="1"/>
  <c r="K3" i="1"/>
  <c r="L3" i="1" s="1"/>
  <c r="O3" i="1" s="1"/>
  <c r="T3" i="1" s="1"/>
  <c r="L11" i="1" l="1"/>
  <c r="O11" i="1" s="1"/>
  <c r="T11" i="1" s="1"/>
  <c r="L7" i="1"/>
  <c r="O7" i="1" s="1"/>
  <c r="T7" i="1" s="1"/>
  <c r="L10" i="1"/>
  <c r="O10" i="1" s="1"/>
  <c r="T10" i="1" s="1"/>
  <c r="L6" i="1"/>
  <c r="O6" i="1" s="1"/>
  <c r="T6" i="1" s="1"/>
  <c r="L13" i="1"/>
  <c r="O13" i="1" s="1"/>
  <c r="T13" i="1" s="1"/>
  <c r="L9" i="1"/>
  <c r="O9" i="1" s="1"/>
  <c r="T9" i="1" s="1"/>
  <c r="L12" i="1"/>
  <c r="O12" i="1" s="1"/>
  <c r="T12" i="1" s="1"/>
  <c r="L8" i="1"/>
  <c r="O8" i="1" s="1"/>
  <c r="T8" i="1" s="1"/>
  <c r="L4" i="1"/>
  <c r="O4" i="1" s="1"/>
  <c r="T4" i="1" s="1"/>
</calcChain>
</file>

<file path=xl/connections.xml><?xml version="1.0" encoding="utf-8"?>
<connections xmlns="http://schemas.openxmlformats.org/spreadsheetml/2006/main">
  <connection id="1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</connections>
</file>

<file path=xl/sharedStrings.xml><?xml version="1.0" encoding="utf-8"?>
<sst xmlns="http://schemas.openxmlformats.org/spreadsheetml/2006/main" count="126" uniqueCount="87">
  <si>
    <t>Student Score Table</t>
  </si>
  <si>
    <t>S. No.</t>
  </si>
  <si>
    <t>Student Name</t>
  </si>
  <si>
    <t xml:space="preserve">  Test 1 </t>
  </si>
  <si>
    <t xml:space="preserve">  Test 2 </t>
  </si>
  <si>
    <t xml:space="preserve">  Test 3 </t>
  </si>
  <si>
    <t xml:space="preserve">  Test 4 </t>
  </si>
  <si>
    <t xml:space="preserve">  Test 5 </t>
  </si>
  <si>
    <t xml:space="preserve">  Test 6 </t>
  </si>
  <si>
    <t xml:space="preserve">  Test 7 </t>
  </si>
  <si>
    <t xml:space="preserve">  Test 8 </t>
  </si>
  <si>
    <t xml:space="preserve">  Total  </t>
  </si>
  <si>
    <t>Percentage</t>
  </si>
  <si>
    <t>course</t>
  </si>
  <si>
    <t>Scholarhsip</t>
  </si>
  <si>
    <t>Transport</t>
  </si>
  <si>
    <t>Transport fee</t>
  </si>
  <si>
    <t>Category</t>
  </si>
  <si>
    <t>Discount</t>
  </si>
  <si>
    <t>Total Fees</t>
  </si>
  <si>
    <t>Ramesh</t>
  </si>
  <si>
    <t>Y</t>
  </si>
  <si>
    <t>Sanjana</t>
  </si>
  <si>
    <t>N</t>
  </si>
  <si>
    <t>Mahesh</t>
  </si>
  <si>
    <t>Kawal</t>
  </si>
  <si>
    <t>Rohit</t>
  </si>
  <si>
    <t>Namish</t>
  </si>
  <si>
    <t>Geeta</t>
  </si>
  <si>
    <t>Mahima</t>
  </si>
  <si>
    <t>Radhika</t>
  </si>
  <si>
    <t>Jai</t>
  </si>
  <si>
    <t xml:space="preserve"> Curve   </t>
  </si>
  <si>
    <t>scholarship</t>
  </si>
  <si>
    <t>Q1. Find the total &amp; Percentage</t>
  </si>
  <si>
    <t>.Marks &gt;=95%</t>
  </si>
  <si>
    <t>Courses</t>
  </si>
  <si>
    <t>Fees(per sem)</t>
  </si>
  <si>
    <t>Q2. Calculate the scholarship amount</t>
  </si>
  <si>
    <t>Marks &gt;=85%</t>
  </si>
  <si>
    <t>BCA</t>
  </si>
  <si>
    <t>Q3. Create a list of courses using data validation</t>
  </si>
  <si>
    <t>Marks &gt;=75%</t>
  </si>
  <si>
    <t>B. Tech</t>
  </si>
  <si>
    <t>Q4. Create a list for categories also</t>
  </si>
  <si>
    <t>Marks &gt;=65%</t>
  </si>
  <si>
    <t>MCA</t>
  </si>
  <si>
    <t>Q5. Calculate the discount according to categories.</t>
  </si>
  <si>
    <t>M. Tech</t>
  </si>
  <si>
    <t>Q6. Calculate the total fees and also add transport fees if it is selected Yes(Y).</t>
  </si>
  <si>
    <t>Transport :</t>
  </si>
  <si>
    <t>SC</t>
  </si>
  <si>
    <t>ST</t>
  </si>
  <si>
    <t>OBC</t>
  </si>
  <si>
    <t>GENERAL</t>
  </si>
  <si>
    <t>B.TECH</t>
  </si>
  <si>
    <t>M.TECH</t>
  </si>
  <si>
    <t>Course fee</t>
  </si>
  <si>
    <t>Students name</t>
  </si>
  <si>
    <t>Subject</t>
  </si>
  <si>
    <t>Grades</t>
  </si>
  <si>
    <t xml:space="preserve">Case Study 2: Student Grade Analysis Scenario: </t>
  </si>
  <si>
    <t xml:space="preserve">You are a teacher analyzing student grades for a class and need to identify students who need extra support. </t>
  </si>
  <si>
    <t>Shoab</t>
  </si>
  <si>
    <t>Ritesh</t>
  </si>
  <si>
    <t>Tabrej</t>
  </si>
  <si>
    <t>Jawed</t>
  </si>
  <si>
    <t>Amir</t>
  </si>
  <si>
    <t>Tahshin</t>
  </si>
  <si>
    <t>Taslim</t>
  </si>
  <si>
    <t>Aurangeb</t>
  </si>
  <si>
    <t>Saddam</t>
  </si>
  <si>
    <t>S.no</t>
  </si>
  <si>
    <t>Dinesh</t>
  </si>
  <si>
    <t>Math</t>
  </si>
  <si>
    <t>Physics</t>
  </si>
  <si>
    <t>English</t>
  </si>
  <si>
    <t>Hindi</t>
  </si>
  <si>
    <t>Computer</t>
  </si>
  <si>
    <t>Central angle</t>
  </si>
  <si>
    <t>Number  of students</t>
  </si>
  <si>
    <t>Number of students</t>
  </si>
  <si>
    <t>A+</t>
  </si>
  <si>
    <t>A</t>
  </si>
  <si>
    <t>B+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</si>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</sst>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D0D0D"/>
      <name val="Segoe UI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FF00"/>
      <name val="Algerian"/>
      <family val="5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NumberFormat="1" applyFont="1"/>
    <xf numFmtId="0" fontId="3" fillId="2" borderId="0" xfId="0" applyFont="1" applyFill="1"/>
    <xf numFmtId="0" fontId="3" fillId="3" borderId="1" xfId="0" applyFont="1" applyFill="1" applyBorder="1"/>
    <xf numFmtId="9" fontId="3" fillId="3" borderId="2" xfId="0" applyNumberFormat="1" applyFont="1" applyFill="1" applyBorder="1"/>
    <xf numFmtId="0" fontId="5" fillId="3" borderId="0" xfId="0" applyFont="1" applyFill="1"/>
    <xf numFmtId="0" fontId="3" fillId="3" borderId="3" xfId="0" applyFont="1" applyFill="1" applyBorder="1"/>
    <xf numFmtId="9" fontId="3" fillId="3" borderId="4" xfId="0" applyNumberFormat="1" applyFont="1" applyFill="1" applyBorder="1"/>
    <xf numFmtId="0" fontId="3" fillId="3" borderId="5" xfId="0" applyFont="1" applyFill="1" applyBorder="1"/>
    <xf numFmtId="9" fontId="3" fillId="3" borderId="6" xfId="0" applyNumberFormat="1" applyFont="1" applyFill="1" applyBorder="1"/>
    <xf numFmtId="0" fontId="3" fillId="3" borderId="0" xfId="0" applyFont="1" applyFill="1"/>
    <xf numFmtId="1" fontId="3" fillId="3" borderId="0" xfId="0" applyNumberFormat="1" applyFont="1" applyFill="1"/>
    <xf numFmtId="0" fontId="5" fillId="3" borderId="0" xfId="0" applyFont="1" applyFill="1" applyAlignment="1">
      <alignment horizontal="right"/>
    </xf>
    <xf numFmtId="9" fontId="5" fillId="3" borderId="0" xfId="1" applyFont="1" applyFill="1" applyBorder="1"/>
    <xf numFmtId="10" fontId="3" fillId="0" borderId="0" xfId="0" applyNumberFormat="1" applyFont="1"/>
    <xf numFmtId="0" fontId="3" fillId="0" borderId="0" xfId="1" applyNumberFormat="1" applyFont="1"/>
    <xf numFmtId="0" fontId="0" fillId="0" borderId="0" xfId="0" applyNumberFormat="1"/>
    <xf numFmtId="0" fontId="7" fillId="5" borderId="7" xfId="0" applyFont="1" applyFill="1" applyBorder="1"/>
    <xf numFmtId="0" fontId="4" fillId="0" borderId="0" xfId="0" applyFont="1"/>
    <xf numFmtId="0" fontId="4" fillId="0" borderId="4" xfId="0" applyFont="1" applyBorder="1"/>
    <xf numFmtId="0" fontId="6" fillId="4" borderId="0" xfId="0" applyFont="1" applyFill="1" applyAlignment="1">
      <alignment horizontal="center" vertical="top"/>
    </xf>
    <xf numFmtId="0" fontId="0" fillId="2" borderId="0" xfId="0" applyFill="1"/>
    <xf numFmtId="0" fontId="8" fillId="0" borderId="0" xfId="0" applyFont="1"/>
  </cellXfs>
  <cellStyles count="2">
    <cellStyle name="Normal" xfId="0" builtinId="0"/>
    <cellStyle name="Percent" xfId="1" builtinId="5"/>
  </cellStyles>
  <dxfs count="46"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'Assignment2(6.3.24)'!$I$6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'Assignment2(6.3.24)'!$D$7:$D$16</c:f>
              <c:strCache>
                <c:ptCount val="10"/>
                <c:pt idx="0">
                  <c:v>Shoab</c:v>
                </c:pt>
                <c:pt idx="1">
                  <c:v>Ritesh</c:v>
                </c:pt>
                <c:pt idx="2">
                  <c:v>Tabrej</c:v>
                </c:pt>
                <c:pt idx="3">
                  <c:v>Jawed</c:v>
                </c:pt>
                <c:pt idx="4">
                  <c:v>Amir</c:v>
                </c:pt>
                <c:pt idx="5">
                  <c:v>Tahshin</c:v>
                </c:pt>
                <c:pt idx="6">
                  <c:v>Taslim</c:v>
                </c:pt>
                <c:pt idx="7">
                  <c:v>Aurangeb</c:v>
                </c:pt>
                <c:pt idx="8">
                  <c:v>Saddam</c:v>
                </c:pt>
                <c:pt idx="9">
                  <c:v>Dinesh</c:v>
                </c:pt>
              </c:strCache>
            </c:strRef>
          </c:cat>
          <c:val>
            <c:numRef>
              <c:f>'Assignment2(6.3.24)'!$I$7:$I$16</c:f>
              <c:numCache>
                <c:formatCode>General</c:formatCode>
                <c:ptCount val="10"/>
                <c:pt idx="0">
                  <c:v>251.99999999999997</c:v>
                </c:pt>
                <c:pt idx="1">
                  <c:v>288</c:v>
                </c:pt>
                <c:pt idx="2">
                  <c:v>327.59999999999997</c:v>
                </c:pt>
                <c:pt idx="3">
                  <c:v>125.99999999999999</c:v>
                </c:pt>
                <c:pt idx="4">
                  <c:v>169.20000000000002</c:v>
                </c:pt>
                <c:pt idx="5">
                  <c:v>248.40000000000003</c:v>
                </c:pt>
                <c:pt idx="6">
                  <c:v>176.4</c:v>
                </c:pt>
                <c:pt idx="7">
                  <c:v>255.6</c:v>
                </c:pt>
                <c:pt idx="8">
                  <c:v>302.40000000000003</c:v>
                </c:pt>
                <c:pt idx="9">
                  <c:v>331.2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3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'Assignment2(6.3.24)'!$G$20:$G$24</c:f>
              <c:strCache>
                <c:ptCount val="5"/>
                <c:pt idx="0">
                  <c:v>A+</c:v>
                </c:pt>
                <c:pt idx="1">
                  <c:v>A</c:v>
                </c:pt>
                <c:pt idx="2">
                  <c:v>B+</c:v>
                </c:pt>
                <c:pt idx="3">
                  <c:v>B</c:v>
                </c:pt>
                <c:pt idx="4">
                  <c:v>C</c:v>
                </c:pt>
              </c:strCache>
            </c:strRef>
          </c:cat>
          <c:val>
            <c:numRef>
              <c:f>'Assignment2(6.3.24)'!$H$20:$H$24</c:f>
              <c:numCache>
                <c:formatCode>General</c:formatCode>
                <c:ptCount val="5"/>
                <c:pt idx="0">
                  <c:v>18.299999999999997</c:v>
                </c:pt>
                <c:pt idx="1">
                  <c:v>16.399999999999999</c:v>
                </c:pt>
                <c:pt idx="2">
                  <c:v>14.1</c:v>
                </c:pt>
                <c:pt idx="3">
                  <c:v>6.9</c:v>
                </c:pt>
                <c:pt idx="4">
                  <c:v>13.1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'Assignment2(6.3.24)'!$G$20:$G$24</c:f>
              <c:strCache>
                <c:ptCount val="5"/>
                <c:pt idx="0">
                  <c:v>A+</c:v>
                </c:pt>
                <c:pt idx="1">
                  <c:v>A</c:v>
                </c:pt>
                <c:pt idx="2">
                  <c:v>B+</c:v>
                </c:pt>
                <c:pt idx="3">
                  <c:v>B</c:v>
                </c:pt>
                <c:pt idx="4">
                  <c:v>C</c:v>
                </c:pt>
              </c:strCache>
            </c:strRef>
          </c:cat>
          <c:val>
            <c:numRef>
              <c:f>'Assignment2(6.3.24)'!$I$20:$I$24</c:f>
              <c:numCache>
                <c:formatCode>General</c:formatCode>
                <c:ptCount val="5"/>
                <c:pt idx="0">
                  <c:v>658.79999999999984</c:v>
                </c:pt>
                <c:pt idx="1">
                  <c:v>590.4</c:v>
                </c:pt>
                <c:pt idx="2">
                  <c:v>507.59999999999997</c:v>
                </c:pt>
                <c:pt idx="3">
                  <c:v>248.40000000000003</c:v>
                </c:pt>
                <c:pt idx="4">
                  <c:v>471.6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510540</xdr:colOff>
      <xdr:row>6</xdr:row>
      <xdr:rowOff>144780</xdr:rowOff>
    </xdr:from>
    <xdr:to>
      <xdr:col>18</xdr:col>
      <xdr:colOff>205740</xdr:colOff>
      <xdr:row>23</xdr:row>
      <xdr:rowOff>91440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25</xdr:row>
      <xdr:rowOff>53340</xdr:rowOff>
    </xdr:from>
    <xdr:to>
      <xdr:col>12</xdr:col>
      <xdr:colOff>571500</xdr:colOff>
      <xdr:row>40</xdr:row>
      <xdr:rowOff>53340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connectionId="1" autoFormatId="16" applyNumberFormats="0" applyBorderFormats="0" applyFontFormats="0" applyPatternFormats="0" applyAlignmentFormats="0" applyWidthHeightFormats="0">
  <queryTableRefresh nextId="22" unboundColumnsRight="8">
    <queryTableFields count="20">
      <queryTableField id="1" name="  1 " tableColumnId="1"/>
      <queryTableField id="2" name="         " tableColumnId="2"/>
      <queryTableField id="3" name="  Test 1 " tableColumnId="3"/>
      <queryTableField id="4" name="  Test 2 " tableColumnId="4"/>
      <queryTableField id="5" name="  Test 3 " tableColumnId="5"/>
      <queryTableField id="6" name="  Test 4 " tableColumnId="6"/>
      <queryTableField id="7" name="  Test 5 " tableColumnId="7"/>
      <queryTableField id="8" name="  Test 6 " tableColumnId="8"/>
      <queryTableField id="9" name="  Test 7 " tableColumnId="9"/>
      <queryTableField id="10" name="  Test 8 " tableColumnId="10"/>
      <queryTableField id="11" name="  Total  " tableColumnId="11"/>
      <queryTableField id="12" name="Column1" tableColumnId="12"/>
      <queryTableField id="20" dataBound="0" tableColumnId="20"/>
      <queryTableField id="21" dataBound="0" tableColumnId="21"/>
      <queryTableField id="13" dataBound="0" tableColumnId="13"/>
      <queryTableField id="14" dataBound="0" tableColumnId="14"/>
      <queryTableField id="15" dataBound="0" tableColumnId="15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ta__3" displayName="data__3" ref="A2:T14" tableType="queryTable" totalsRowShown="0" headerRowDxfId="45" dataDxfId="44">
  <tableColumns count="20">
    <tableColumn id="1" uniqueName="1" name="S. No." queryTableFieldId="1" dataDxfId="43"/>
    <tableColumn id="2" uniqueName="2" name="Student Name" queryTableFieldId="2" dataDxfId="42"/>
    <tableColumn id="3" uniqueName="3" name="  Test 1 " queryTableFieldId="3" dataDxfId="41"/>
    <tableColumn id="4" uniqueName="4" name="  Test 2 " queryTableFieldId="4" dataDxfId="40"/>
    <tableColumn id="5" uniqueName="5" name="  Test 3 " queryTableFieldId="5" dataDxfId="39"/>
    <tableColumn id="6" uniqueName="6" name="  Test 4 " queryTableFieldId="6" dataDxfId="38"/>
    <tableColumn id="7" uniqueName="7" name="  Test 5 " queryTableFieldId="7" dataDxfId="37"/>
    <tableColumn id="8" uniqueName="8" name="  Test 6 " queryTableFieldId="8" dataDxfId="36"/>
    <tableColumn id="9" uniqueName="9" name="  Test 7 " queryTableFieldId="9" dataDxfId="35"/>
    <tableColumn id="10" uniqueName="10" name="  Test 8 " queryTableFieldId="10" dataDxfId="34"/>
    <tableColumn id="11" uniqueName="11" name="  Total  " queryTableFieldId="11" dataDxfId="33"/>
    <tableColumn id="12" uniqueName="12" name="Percentage" queryTableFieldId="12" dataDxfId="32"/>
    <tableColumn id="20" uniqueName="20" name="course" queryTableFieldId="20" dataDxfId="31"/>
    <tableColumn id="21" uniqueName="21" name="Course fee" queryTableFieldId="21" dataDxfId="30">
      <calculatedColumnFormula>IF(data__3[[#This Row],[course]]="BCA",$M$16,IF(data__3[[#This Row],[course]]="B.TECH",$M$17,IF(data__3[[#This Row],[course]]="MCA",$M$18,$M$19)))</calculatedColumnFormula>
    </tableColumn>
    <tableColumn id="13" uniqueName="13" name="Scholarhsip" queryTableFieldId="13" dataDxfId="29">
      <calculatedColumnFormula>IF(data__3[[#This Row],[Percentage]]&gt;=95%,"20%",IF(data__3[[#This Row],[Percentage]]&gt;=85%,"15%",IF(data__3[[#This Row],[Percentage]]&gt;=75%,"10%","7%")))</calculatedColumnFormula>
    </tableColumn>
    <tableColumn id="14" uniqueName="14" name="Transport" queryTableFieldId="14" dataDxfId="28"/>
    <tableColumn id="15" uniqueName="15" name="Transport fee" queryTableFieldId="15" dataDxfId="27">
      <calculatedColumnFormula>IF(data__3[[#This Row],[Transport]]="Y","2000","0000")</calculatedColumnFormula>
    </tableColumn>
    <tableColumn id="17" uniqueName="17" name="Category" queryTableFieldId="17" dataDxfId="26"/>
    <tableColumn id="18" uniqueName="18" name="Discount" queryTableFieldId="18" dataDxfId="25">
      <calculatedColumnFormula>IF(data__3[[#This Row],[Category]]=$L$22,data__3[[#This Row],[Course fee]]*$O$22,IF(data__3[[#This Row],[Category]]=L23,data__3[[#This Row],[Course fee]]*$O$23,IF(data__3[[#This Row],[Category]]=L24,data__3[[#This Row],[Course fee]]*$O$24,data__3[[#This Row],[Course fee]]*$O$25)))</calculatedColumnFormula>
    </tableColumn>
    <tableColumn id="19" uniqueName="19" name="Total Fees" queryTableFieldId="19" dataDxfId="24">
      <calculatedColumnFormula>data__3[[#This Row],[Course fee]]-(data__3[[#This Row],[Scholarhsip]]+data__3[[#This Row],[Discount]])+data__3[[#This Row],[Transport fee]]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6:I16" totalsRowShown="0" headerRowDxfId="23" headerRowBorderDxfId="22" tableBorderDxfId="21">
  <tableColumns count="7">
    <tableColumn id="1" name="S.no"/>
    <tableColumn id="2" name="Students name"/>
    <tableColumn id="3" name="Subject"/>
    <tableColumn id="4" name="Percentage" dataDxfId="20"/>
    <tableColumn id="5" name="Grades">
      <calculatedColumnFormula>IF(F7&gt;=90,"A+",IF(F7&gt;=80,"A",IF(F7&gt;=70,"B+",IF(F7&gt;=60,"B","C"))))</calculatedColumnFormula>
    </tableColumn>
    <tableColumn id="6" name="Number  of students" dataDxfId="19">
      <calculatedColumnFormula>10*Table2[[#This Row],[Percentage]]/100</calculatedColumnFormula>
    </tableColumn>
    <tableColumn id="7" name="Central angle" dataDxfId="18">
      <calculatedColumnFormula>Table2[[#This Row],[Number  of students]]/10*360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zoomScale="70" zoomScaleNormal="70" workbookViewId="0">
      <selection activeCell="O3" sqref="O3"/>
    </sheetView>
  </sheetViews>
  <sheetFormatPr defaultRowHeight="14.4" x14ac:dyDescent="0.3"/>
  <cols>
    <col min="1" max="1" width="10.44140625" customWidth="1"/>
    <col min="4" max="4" width="49.21875" customWidth="1"/>
    <col min="5" max="6" width="9.33203125" bestFit="1" customWidth="1"/>
    <col min="7" max="7" width="11.88671875" customWidth="1"/>
    <col min="8" max="8" width="16.109375" bestFit="1" customWidth="1"/>
    <col min="9" max="9" width="12.5546875" bestFit="1" customWidth="1"/>
    <col min="12" max="12" width="13.109375" bestFit="1" customWidth="1"/>
    <col min="13" max="13" width="19" bestFit="1" customWidth="1"/>
    <col min="14" max="14" width="12.5546875" bestFit="1" customWidth="1"/>
    <col min="15" max="15" width="13.21875" bestFit="1" customWidth="1"/>
    <col min="16" max="16" width="11.21875" bestFit="1" customWidth="1"/>
    <col min="17" max="17" width="15.5546875" bestFit="1" customWidth="1"/>
    <col min="18" max="18" width="10.5546875" bestFit="1" customWidth="1"/>
    <col min="19" max="20" width="12" bestFit="1" customWidth="1"/>
  </cols>
  <sheetData>
    <row r="1" spans="1:20" ht="24.6" x14ac:dyDescent="0.3">
      <c r="A1" s="1" t="s">
        <v>0</v>
      </c>
    </row>
    <row r="2" spans="1:20" ht="1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57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spans="1:20" ht="18" x14ac:dyDescent="0.35">
      <c r="A3" s="2">
        <v>1</v>
      </c>
      <c r="B3" s="2" t="s">
        <v>20</v>
      </c>
      <c r="C3" s="2">
        <v>85</v>
      </c>
      <c r="D3" s="2">
        <v>90</v>
      </c>
      <c r="E3" s="2">
        <v>80</v>
      </c>
      <c r="F3" s="2">
        <v>85</v>
      </c>
      <c r="G3" s="2">
        <v>88</v>
      </c>
      <c r="H3" s="2">
        <v>92</v>
      </c>
      <c r="I3" s="2">
        <v>87</v>
      </c>
      <c r="J3" s="2">
        <v>90</v>
      </c>
      <c r="K3" s="2">
        <f>SUM(data__3[[#This Row],[  Test 1 ]:[  Test 8 ]])</f>
        <v>697</v>
      </c>
      <c r="L3" s="16">
        <f>(data__3[[#This Row],[  Total  ]]/800)*100%</f>
        <v>0.87124999999999997</v>
      </c>
      <c r="M3" s="2" t="s">
        <v>43</v>
      </c>
      <c r="N3" s="2">
        <f>IF(data__3[[#This Row],[course]]=$L$16,$M$16,IF(data__3[[#This Row],[course]]=$L$17,$M$17,IF(data__3[[#This Row],[course]]=$L$18,$M$18,$M$19)))</f>
        <v>70000</v>
      </c>
      <c r="O3" s="17">
        <f>IF(data__3[[#This Row],[Percentage]]&gt;=95%,data__3[[#This Row],[Course fee]]*$I$15,IF(data__3[[#This Row],[Percentage]]&gt;=85%,data__3[[#This Row],[Course fee]]*$I$16,IF(data__3[[#This Row],[Percentage]]&gt;=75%,data__3[[#This Row],[Course fee]]*$I$17,data__3[[#This Row],[Course fee]]*$I$18)))</f>
        <v>10500</v>
      </c>
      <c r="P3" s="2" t="s">
        <v>21</v>
      </c>
      <c r="Q3" s="2" t="str">
        <f>IF(data__3[[#This Row],[Transport]]="Y","2000","0000")</f>
        <v>2000</v>
      </c>
      <c r="R3" s="2" t="s">
        <v>51</v>
      </c>
      <c r="S3" s="2">
        <f>IF(data__3[[#This Row],[Category]]=$L$22,data__3[[#This Row],[Course fee]]*$O$22,IF(data__3[[#This Row],[Category]]=L23,data__3[[#This Row],[Course fee]]*$O$23,IF(data__3[[#This Row],[Category]]=L24,data__3[[#This Row],[Course fee]]*$O$24,data__3[[#This Row],[Course fee]]*$O$25)))</f>
        <v>35000</v>
      </c>
      <c r="T3" s="2">
        <f>data__3[[#This Row],[Course fee]]-(data__3[[#This Row],[Scholarhsip]]+data__3[[#This Row],[Discount]])+data__3[[#This Row],[Transport fee]]</f>
        <v>26500</v>
      </c>
    </row>
    <row r="4" spans="1:20" ht="18" x14ac:dyDescent="0.35">
      <c r="A4" s="2">
        <v>2</v>
      </c>
      <c r="B4" s="2" t="s">
        <v>22</v>
      </c>
      <c r="C4" s="2">
        <v>70</v>
      </c>
      <c r="D4" s="2">
        <v>75</v>
      </c>
      <c r="E4" s="2">
        <v>65</v>
      </c>
      <c r="F4" s="2">
        <v>72</v>
      </c>
      <c r="G4" s="2">
        <v>78</v>
      </c>
      <c r="H4" s="2">
        <v>68</v>
      </c>
      <c r="I4" s="2">
        <v>70</v>
      </c>
      <c r="J4" s="2">
        <v>75</v>
      </c>
      <c r="K4" s="2">
        <f>SUM(data__3[[#This Row],[  Test 1 ]:[  Test 8 ]])</f>
        <v>573</v>
      </c>
      <c r="L4" s="16">
        <f>(data__3[[#This Row],[  Total  ]]/800)*100%</f>
        <v>0.71625000000000005</v>
      </c>
      <c r="M4" s="2" t="s">
        <v>43</v>
      </c>
      <c r="N4" s="2">
        <f>IF(data__3[[#This Row],[course]]=$L$16,$M$16,IF(data__3[[#This Row],[course]]=$L$17,$M$17,IF(data__3[[#This Row],[course]]=$L$18,$M$18,$M$19)))</f>
        <v>70000</v>
      </c>
      <c r="O4" s="17">
        <f>IF(data__3[[#This Row],[Percentage]]&gt;=95%,data__3[[#This Row],[Course fee]]*$I$15,IF(data__3[[#This Row],[Percentage]]&gt;=85%,data__3[[#This Row],[Course fee]]*$I$16,IF(data__3[[#This Row],[Percentage]]&gt;=75%,data__3[[#This Row],[Course fee]]*$I$17,data__3[[#This Row],[Course fee]]*$I$18)))</f>
        <v>4900.0000000000009</v>
      </c>
      <c r="P4" s="2" t="s">
        <v>23</v>
      </c>
      <c r="Q4" s="2" t="str">
        <f>IF(data__3[[#This Row],[Transport]]="Y","2000","0000")</f>
        <v>0000</v>
      </c>
      <c r="R4" s="2" t="s">
        <v>54</v>
      </c>
      <c r="S4" s="2">
        <f>IF(data__3[[#This Row],[Category]]=$L$22,data__3[[#This Row],[Course fee]]*$O$22,IF(data__3[[#This Row],[Category]]=L24,data__3[[#This Row],[Course fee]]*$O$23,IF(data__3[[#This Row],[Category]]=L25,data__3[[#This Row],[Course fee]]*$O$24,data__3[[#This Row],[Course fee]]*$O$25)))</f>
        <v>21000</v>
      </c>
      <c r="T4" s="2">
        <f>data__3[[#This Row],[Course fee]]-(data__3[[#This Row],[Scholarhsip]]+data__3[[#This Row],[Discount]])+data__3[[#This Row],[Transport fee]]</f>
        <v>44100</v>
      </c>
    </row>
    <row r="5" spans="1:20" ht="18" x14ac:dyDescent="0.35">
      <c r="A5" s="2">
        <v>3</v>
      </c>
      <c r="B5" s="2" t="s">
        <v>24</v>
      </c>
      <c r="C5" s="2">
        <v>92</v>
      </c>
      <c r="D5" s="2">
        <v>88</v>
      </c>
      <c r="E5" s="2">
        <v>95</v>
      </c>
      <c r="F5" s="2">
        <v>90</v>
      </c>
      <c r="G5" s="2">
        <v>87</v>
      </c>
      <c r="H5" s="2">
        <v>93</v>
      </c>
      <c r="I5" s="2">
        <v>88</v>
      </c>
      <c r="J5" s="2">
        <v>92</v>
      </c>
      <c r="K5" s="2">
        <f>SUM(data__3[[#This Row],[  Test 1 ]:[  Test 8 ]])</f>
        <v>725</v>
      </c>
      <c r="L5" s="16">
        <f>(data__3[[#This Row],[  Total  ]]/800)*100%</f>
        <v>0.90625</v>
      </c>
      <c r="M5" s="2" t="s">
        <v>46</v>
      </c>
      <c r="N5" s="2">
        <f>IF(data__3[[#This Row],[course]]=$L$16,$M$16,IF(data__3[[#This Row],[course]]=$L$17,$M$17,IF(data__3[[#This Row],[course]]=$L$18,$M$18,$M$19)))</f>
        <v>55000</v>
      </c>
      <c r="O5" s="17">
        <f>IF(data__3[[#This Row],[Percentage]]&gt;=95%,data__3[[#This Row],[Course fee]]*$I$15,IF(data__3[[#This Row],[Percentage]]&gt;=85%,data__3[[#This Row],[Course fee]]*$I$16,IF(data__3[[#This Row],[Percentage]]&gt;=75%,data__3[[#This Row],[Course fee]]*$I$17,data__3[[#This Row],[Course fee]]*$I$18)))</f>
        <v>8250</v>
      </c>
      <c r="P5" s="2" t="s">
        <v>21</v>
      </c>
      <c r="Q5" s="2" t="str">
        <f>IF(data__3[[#This Row],[Transport]]="Y","2000","0000")</f>
        <v>2000</v>
      </c>
      <c r="R5" s="2" t="s">
        <v>54</v>
      </c>
      <c r="S5" s="2">
        <f>IF(data__3[[#This Row],[Category]]=$L$22,data__3[[#This Row],[Course fee]]*$O$22,IF(data__3[[#This Row],[Category]]=L25,data__3[[#This Row],[Course fee]]*$O$23,IF(data__3[[#This Row],[Category]]=L26,data__3[[#This Row],[Course fee]]*$O$24,data__3[[#This Row],[Course fee]]*$O$25)))</f>
        <v>22000</v>
      </c>
      <c r="T5" s="2">
        <f>data__3[[#This Row],[Course fee]]-(data__3[[#This Row],[Scholarhsip]]+data__3[[#This Row],[Discount]])+data__3[[#This Row],[Transport fee]]</f>
        <v>26750</v>
      </c>
    </row>
    <row r="6" spans="1:20" ht="18" x14ac:dyDescent="0.35">
      <c r="A6" s="2">
        <v>4</v>
      </c>
      <c r="B6" s="2" t="s">
        <v>25</v>
      </c>
      <c r="C6" s="2">
        <v>80</v>
      </c>
      <c r="D6" s="2">
        <v>82</v>
      </c>
      <c r="E6" s="2">
        <v>85</v>
      </c>
      <c r="F6" s="2">
        <v>88</v>
      </c>
      <c r="G6" s="2">
        <v>80</v>
      </c>
      <c r="H6" s="2">
        <v>85</v>
      </c>
      <c r="I6" s="2">
        <v>83</v>
      </c>
      <c r="J6" s="2">
        <v>86</v>
      </c>
      <c r="K6" s="2">
        <f>SUM(data__3[[#This Row],[  Test 1 ]:[  Test 8 ]])</f>
        <v>669</v>
      </c>
      <c r="L6" s="16">
        <f>(data__3[[#This Row],[  Total  ]]/800)*100%</f>
        <v>0.83625000000000005</v>
      </c>
      <c r="M6" s="2" t="s">
        <v>56</v>
      </c>
      <c r="N6" s="2">
        <f>IF(data__3[[#This Row],[course]]=$L$16,$M$16,IF(data__3[[#This Row],[course]]=$L$17,$M$17,IF(data__3[[#This Row],[course]]=$L$18,$M$18,$M$19)))</f>
        <v>80000</v>
      </c>
      <c r="O6" s="17">
        <f>IF(data__3[[#This Row],[Percentage]]&gt;=95%,data__3[[#This Row],[Course fee]]*$I$15,IF(data__3[[#This Row],[Percentage]]&gt;=85%,data__3[[#This Row],[Course fee]]*$I$16,IF(data__3[[#This Row],[Percentage]]&gt;=75%,data__3[[#This Row],[Course fee]]*$I$17,data__3[[#This Row],[Course fee]]*$I$18)))</f>
        <v>8000</v>
      </c>
      <c r="P6" s="2" t="s">
        <v>21</v>
      </c>
      <c r="Q6" s="2" t="str">
        <f>IF(data__3[[#This Row],[Transport]]="Y","2000","0000")</f>
        <v>2000</v>
      </c>
      <c r="R6" s="2" t="s">
        <v>53</v>
      </c>
      <c r="S6" s="2">
        <f>IF(data__3[[#This Row],[Category]]=$L$22,data__3[[#This Row],[Course fee]]*$O$22,IF(data__3[[#This Row],[Category]]=L26,data__3[[#This Row],[Course fee]]*$O$23,IF(data__3[[#This Row],[Category]]=L27,data__3[[#This Row],[Course fee]]*$O$24,data__3[[#This Row],[Course fee]]*$O$25)))</f>
        <v>8000</v>
      </c>
      <c r="T6" s="2">
        <f>data__3[[#This Row],[Course fee]]-(data__3[[#This Row],[Scholarhsip]]+data__3[[#This Row],[Discount]])+data__3[[#This Row],[Transport fee]]</f>
        <v>66000</v>
      </c>
    </row>
    <row r="7" spans="1:20" ht="18" x14ac:dyDescent="0.35">
      <c r="A7" s="2">
        <v>5</v>
      </c>
      <c r="B7" s="2" t="s">
        <v>26</v>
      </c>
      <c r="C7" s="2">
        <v>75</v>
      </c>
      <c r="D7" s="2">
        <v>78</v>
      </c>
      <c r="E7" s="2">
        <v>80</v>
      </c>
      <c r="F7" s="2">
        <v>82</v>
      </c>
      <c r="G7" s="2">
        <v>76</v>
      </c>
      <c r="H7" s="2">
        <v>78</v>
      </c>
      <c r="I7" s="2">
        <v>80</v>
      </c>
      <c r="J7" s="2">
        <v>82</v>
      </c>
      <c r="K7" s="2">
        <f>SUM(data__3[[#This Row],[  Test 1 ]:[  Test 8 ]])</f>
        <v>631</v>
      </c>
      <c r="L7" s="16">
        <f>(data__3[[#This Row],[  Total  ]]/800)*100%</f>
        <v>0.78874999999999995</v>
      </c>
      <c r="M7" s="2" t="s">
        <v>56</v>
      </c>
      <c r="N7" s="2">
        <f>IF(data__3[[#This Row],[course]]=$L$16,$M$16,IF(data__3[[#This Row],[course]]=$L$17,$M$17,IF(data__3[[#This Row],[course]]=$L$18,$M$18,$M$19)))</f>
        <v>80000</v>
      </c>
      <c r="O7" s="17">
        <f>IF(data__3[[#This Row],[Percentage]]&gt;=95%,data__3[[#This Row],[Course fee]]*$I$15,IF(data__3[[#This Row],[Percentage]]&gt;=85%,data__3[[#This Row],[Course fee]]*$I$16,IF(data__3[[#This Row],[Percentage]]&gt;=75%,data__3[[#This Row],[Course fee]]*$I$17,data__3[[#This Row],[Course fee]]*$I$18)))</f>
        <v>8000</v>
      </c>
      <c r="P7" s="2" t="s">
        <v>21</v>
      </c>
      <c r="Q7" s="2" t="str">
        <f>IF(data__3[[#This Row],[Transport]]="Y","2000","0000")</f>
        <v>2000</v>
      </c>
      <c r="R7" s="2" t="s">
        <v>53</v>
      </c>
      <c r="S7" s="2">
        <f>IF(data__3[[#This Row],[Category]]=$L$22,data__3[[#This Row],[Course fee]]*$O$22,IF(data__3[[#This Row],[Category]]=L27,data__3[[#This Row],[Course fee]]*$O$23,IF(data__3[[#This Row],[Category]]=L28,data__3[[#This Row],[Course fee]]*$O$24,data__3[[#This Row],[Course fee]]*$O$25)))</f>
        <v>8000</v>
      </c>
      <c r="T7" s="2">
        <f>data__3[[#This Row],[Course fee]]-(data__3[[#This Row],[Scholarhsip]]+data__3[[#This Row],[Discount]])+data__3[[#This Row],[Transport fee]]</f>
        <v>66000</v>
      </c>
    </row>
    <row r="8" spans="1:20" ht="18" x14ac:dyDescent="0.35">
      <c r="A8" s="2">
        <v>6</v>
      </c>
      <c r="B8" s="2" t="s">
        <v>27</v>
      </c>
      <c r="C8" s="2">
        <v>85</v>
      </c>
      <c r="D8" s="2">
        <v>86</v>
      </c>
      <c r="E8" s="2">
        <v>88</v>
      </c>
      <c r="F8" s="2">
        <v>90</v>
      </c>
      <c r="G8" s="2">
        <v>85</v>
      </c>
      <c r="H8" s="2">
        <v>88</v>
      </c>
      <c r="I8" s="2">
        <v>86</v>
      </c>
      <c r="J8" s="2">
        <v>89</v>
      </c>
      <c r="K8" s="2">
        <f>SUM(data__3[[#This Row],[  Test 1 ]:[  Test 8 ]])</f>
        <v>697</v>
      </c>
      <c r="L8" s="16">
        <f>(data__3[[#This Row],[  Total  ]]/800)*100%</f>
        <v>0.87124999999999997</v>
      </c>
      <c r="M8" s="2" t="s">
        <v>40</v>
      </c>
      <c r="N8" s="2">
        <f>IF(data__3[[#This Row],[course]]=$L$16,$M$16,IF(data__3[[#This Row],[course]]=$L$17,$M$17,IF(data__3[[#This Row],[course]]=$L$18,$M$18,$M$19)))</f>
        <v>50000</v>
      </c>
      <c r="O8" s="17">
        <f>IF(data__3[[#This Row],[Percentage]]&gt;=95%,data__3[[#This Row],[Course fee]]*$I$15,IF(data__3[[#This Row],[Percentage]]&gt;=85%,data__3[[#This Row],[Course fee]]*$I$16,IF(data__3[[#This Row],[Percentage]]&gt;=75%,data__3[[#This Row],[Course fee]]*$I$17,data__3[[#This Row],[Course fee]]*$I$18)))</f>
        <v>7500</v>
      </c>
      <c r="P8" s="2" t="s">
        <v>23</v>
      </c>
      <c r="Q8" s="2" t="str">
        <f>IF(data__3[[#This Row],[Transport]]="Y","2000","0000")</f>
        <v>0000</v>
      </c>
      <c r="R8" s="2" t="s">
        <v>51</v>
      </c>
      <c r="S8" s="2">
        <f>IF(data__3[[#This Row],[Category]]=$L$22,data__3[[#This Row],[Course fee]]*$O$22,IF(data__3[[#This Row],[Category]]=L28,data__3[[#This Row],[Course fee]]*$O$23,IF(data__3[[#This Row],[Category]]=L29,data__3[[#This Row],[Course fee]]*$O$24,data__3[[#This Row],[Course fee]]*$O$25)))</f>
        <v>25000</v>
      </c>
      <c r="T8" s="2">
        <f>data__3[[#This Row],[Course fee]]-(data__3[[#This Row],[Scholarhsip]]+data__3[[#This Row],[Discount]])+data__3[[#This Row],[Transport fee]]</f>
        <v>17500</v>
      </c>
    </row>
    <row r="9" spans="1:20" ht="18" x14ac:dyDescent="0.35">
      <c r="A9" s="2">
        <v>7</v>
      </c>
      <c r="B9" s="2" t="s">
        <v>28</v>
      </c>
      <c r="C9" s="2">
        <v>90</v>
      </c>
      <c r="D9" s="2">
        <v>92</v>
      </c>
      <c r="E9" s="2">
        <v>95</v>
      </c>
      <c r="F9" s="2">
        <v>92</v>
      </c>
      <c r="G9" s="2">
        <v>90</v>
      </c>
      <c r="H9" s="2">
        <v>94</v>
      </c>
      <c r="I9" s="2">
        <v>92</v>
      </c>
      <c r="J9" s="2">
        <v>95</v>
      </c>
      <c r="K9" s="2">
        <f>SUM(data__3[[#This Row],[  Test 1 ]:[  Test 8 ]])</f>
        <v>740</v>
      </c>
      <c r="L9" s="16">
        <f>(data__3[[#This Row],[  Total  ]]/800)*100%</f>
        <v>0.92500000000000004</v>
      </c>
      <c r="M9" s="2" t="s">
        <v>40</v>
      </c>
      <c r="N9" s="2">
        <f>IF(data__3[[#This Row],[course]]=$L$16,$M$16,IF(data__3[[#This Row],[course]]=$L$17,$M$17,IF(data__3[[#This Row],[course]]=$L$18,$M$18,$M$19)))</f>
        <v>50000</v>
      </c>
      <c r="O9" s="17">
        <f>IF(data__3[[#This Row],[Percentage]]&gt;=95%,data__3[[#This Row],[Course fee]]*$I$15,IF(data__3[[#This Row],[Percentage]]&gt;=85%,data__3[[#This Row],[Course fee]]*$I$16,IF(data__3[[#This Row],[Percentage]]&gt;=75%,data__3[[#This Row],[Course fee]]*$I$17,data__3[[#This Row],[Course fee]]*$I$18)))</f>
        <v>7500</v>
      </c>
      <c r="P9" s="2" t="s">
        <v>23</v>
      </c>
      <c r="Q9" s="2" t="str">
        <f>IF(data__3[[#This Row],[Transport]]="Y","2000","0000")</f>
        <v>0000</v>
      </c>
      <c r="R9" s="2" t="s">
        <v>52</v>
      </c>
      <c r="S9" s="2">
        <f>IF(data__3[[#This Row],[Category]]=$L$22,data__3[[#This Row],[Course fee]]*$O$22,IF(data__3[[#This Row],[Category]]=L29,data__3[[#This Row],[Course fee]]*$O$23,IF(data__3[[#This Row],[Category]]=L30,data__3[[#This Row],[Course fee]]*$O$24,data__3[[#This Row],[Course fee]]*$O$25)))</f>
        <v>5000</v>
      </c>
      <c r="T9" s="2">
        <f>data__3[[#This Row],[Course fee]]-(data__3[[#This Row],[Scholarhsip]]+data__3[[#This Row],[Discount]])+data__3[[#This Row],[Transport fee]]</f>
        <v>37500</v>
      </c>
    </row>
    <row r="10" spans="1:20" ht="18" x14ac:dyDescent="0.35">
      <c r="A10" s="2">
        <v>8</v>
      </c>
      <c r="B10" s="2" t="s">
        <v>29</v>
      </c>
      <c r="C10" s="2">
        <v>78</v>
      </c>
      <c r="D10" s="2">
        <v>80</v>
      </c>
      <c r="E10" s="2">
        <v>82</v>
      </c>
      <c r="F10" s="2">
        <v>85</v>
      </c>
      <c r="G10" s="2">
        <v>78</v>
      </c>
      <c r="H10" s="2">
        <v>80</v>
      </c>
      <c r="I10" s="2">
        <v>82</v>
      </c>
      <c r="J10" s="2">
        <v>85</v>
      </c>
      <c r="K10" s="2">
        <f>SUM(data__3[[#This Row],[  Test 1 ]:[  Test 8 ]])</f>
        <v>650</v>
      </c>
      <c r="L10" s="16">
        <f>(data__3[[#This Row],[  Total  ]]/800)*100%</f>
        <v>0.8125</v>
      </c>
      <c r="M10" s="2" t="s">
        <v>55</v>
      </c>
      <c r="N10" s="2">
        <f>IF(data__3[[#This Row],[course]]=$L$16,$M$16,IF(data__3[[#This Row],[course]]=$L$17,$M$17,IF(data__3[[#This Row],[course]]=$L$18,$M$18,$M$19)))</f>
        <v>80000</v>
      </c>
      <c r="O10" s="17">
        <f>IF(data__3[[#This Row],[Percentage]]&gt;=95%,data__3[[#This Row],[Course fee]]*$I$15,IF(data__3[[#This Row],[Percentage]]&gt;=85%,data__3[[#This Row],[Course fee]]*$I$16,IF(data__3[[#This Row],[Percentage]]&gt;=75%,data__3[[#This Row],[Course fee]]*$I$17,data__3[[#This Row],[Course fee]]*$I$18)))</f>
        <v>8000</v>
      </c>
      <c r="P10" s="2" t="s">
        <v>21</v>
      </c>
      <c r="Q10" s="2" t="str">
        <f>IF(data__3[[#This Row],[Transport]]="Y","2000","0000")</f>
        <v>2000</v>
      </c>
      <c r="R10" s="2" t="s">
        <v>54</v>
      </c>
      <c r="S10" s="2">
        <f>IF(data__3[[#This Row],[Category]]=$L$22,data__3[[#This Row],[Course fee]]*$O$22,IF(data__3[[#This Row],[Category]]=L30,data__3[[#This Row],[Course fee]]*$O$23,IF(data__3[[#This Row],[Category]]=L31,data__3[[#This Row],[Course fee]]*$O$24,data__3[[#This Row],[Course fee]]*$O$25)))</f>
        <v>8000</v>
      </c>
      <c r="T10" s="2">
        <f>data__3[[#This Row],[Course fee]]-(data__3[[#This Row],[Scholarhsip]]+data__3[[#This Row],[Discount]])+data__3[[#This Row],[Transport fee]]</f>
        <v>66000</v>
      </c>
    </row>
    <row r="11" spans="1:20" ht="18" x14ac:dyDescent="0.35">
      <c r="A11" s="2">
        <v>9</v>
      </c>
      <c r="B11" s="2" t="s">
        <v>30</v>
      </c>
      <c r="C11" s="2">
        <v>85</v>
      </c>
      <c r="D11" s="2">
        <v>88</v>
      </c>
      <c r="E11" s="2">
        <v>90</v>
      </c>
      <c r="F11" s="2">
        <v>92</v>
      </c>
      <c r="G11" s="2">
        <v>85</v>
      </c>
      <c r="H11" s="2">
        <v>88</v>
      </c>
      <c r="I11" s="2">
        <v>90</v>
      </c>
      <c r="J11" s="2">
        <v>92</v>
      </c>
      <c r="K11" s="2">
        <f>SUM(data__3[[#This Row],[  Test 1 ]:[  Test 8 ]])</f>
        <v>710</v>
      </c>
      <c r="L11" s="16">
        <f>(data__3[[#This Row],[  Total  ]]/800)*100%</f>
        <v>0.88749999999999996</v>
      </c>
      <c r="M11" s="2" t="s">
        <v>55</v>
      </c>
      <c r="N11" s="2">
        <f>IF(data__3[[#This Row],[course]]=$L$16,$M$16,IF(data__3[[#This Row],[course]]=$L$17,$M$17,IF(data__3[[#This Row],[course]]=$L$18,$M$18,$M$19)))</f>
        <v>80000</v>
      </c>
      <c r="O11" s="17">
        <f>IF(data__3[[#This Row],[Percentage]]&gt;=95%,data__3[[#This Row],[Course fee]]*$I$15,IF(data__3[[#This Row],[Percentage]]&gt;=85%,data__3[[#This Row],[Course fee]]*$I$16,IF(data__3[[#This Row],[Percentage]]&gt;=75%,data__3[[#This Row],[Course fee]]*$I$17,data__3[[#This Row],[Course fee]]*$I$18)))</f>
        <v>12000</v>
      </c>
      <c r="P11" s="2" t="s">
        <v>23</v>
      </c>
      <c r="Q11" s="2" t="str">
        <f>IF(data__3[[#This Row],[Transport]]="Y","2000","0000")</f>
        <v>0000</v>
      </c>
      <c r="R11" s="2" t="s">
        <v>53</v>
      </c>
      <c r="S11" s="2">
        <f>IF(data__3[[#This Row],[Category]]=$L$22,data__3[[#This Row],[Course fee]]*$O$22,IF(data__3[[#This Row],[Category]]=L31,data__3[[#This Row],[Course fee]]*$O$23,IF(data__3[[#This Row],[Category]]=L32,data__3[[#This Row],[Course fee]]*$O$24,data__3[[#This Row],[Course fee]]*$O$25)))</f>
        <v>8000</v>
      </c>
      <c r="T11" s="2">
        <f>data__3[[#This Row],[Course fee]]-(data__3[[#This Row],[Scholarhsip]]+data__3[[#This Row],[Discount]])+data__3[[#This Row],[Transport fee]]</f>
        <v>60000</v>
      </c>
    </row>
    <row r="12" spans="1:20" ht="18" x14ac:dyDescent="0.35">
      <c r="A12" s="2">
        <v>10</v>
      </c>
      <c r="B12" s="2" t="s">
        <v>31</v>
      </c>
      <c r="C12" s="2">
        <v>92</v>
      </c>
      <c r="D12" s="2">
        <v>95</v>
      </c>
      <c r="E12" s="2">
        <v>98</v>
      </c>
      <c r="F12" s="2">
        <v>92</v>
      </c>
      <c r="G12" s="2">
        <v>92</v>
      </c>
      <c r="H12" s="2">
        <v>95</v>
      </c>
      <c r="I12" s="2">
        <v>98</v>
      </c>
      <c r="J12" s="2">
        <v>92</v>
      </c>
      <c r="K12" s="2">
        <f>SUM(data__3[[#This Row],[  Test 1 ]:[  Test 8 ]])</f>
        <v>754</v>
      </c>
      <c r="L12" s="16">
        <f>(data__3[[#This Row],[  Total  ]]/800)*100%</f>
        <v>0.9425</v>
      </c>
      <c r="M12" s="2" t="s">
        <v>46</v>
      </c>
      <c r="N12" s="2">
        <f>IF(data__3[[#This Row],[course]]=$L$16,$M$16,IF(data__3[[#This Row],[course]]=$L$17,$M$17,IF(data__3[[#This Row],[course]]=$L$18,$M$18,$M$19)))</f>
        <v>55000</v>
      </c>
      <c r="O12" s="17">
        <f>IF(data__3[[#This Row],[Percentage]]&gt;=95%,data__3[[#This Row],[Course fee]]*$I$15,IF(data__3[[#This Row],[Percentage]]&gt;=85%,data__3[[#This Row],[Course fee]]*$I$16,IF(data__3[[#This Row],[Percentage]]&gt;=75%,data__3[[#This Row],[Course fee]]*$I$17,data__3[[#This Row],[Course fee]]*$I$18)))</f>
        <v>8250</v>
      </c>
      <c r="P12" s="2" t="s">
        <v>21</v>
      </c>
      <c r="Q12" s="2" t="str">
        <f>IF(data__3[[#This Row],[Transport]]="Y","2000","0000")</f>
        <v>2000</v>
      </c>
      <c r="R12" s="2" t="s">
        <v>52</v>
      </c>
      <c r="S12" s="2">
        <f>IF(data__3[[#This Row],[Category]]=$L$22,data__3[[#This Row],[Course fee]]*$O$22,IF(data__3[[#This Row],[Category]]=L32,data__3[[#This Row],[Course fee]]*$O$23,IF(data__3[[#This Row],[Category]]=L33,data__3[[#This Row],[Course fee]]*$O$24,data__3[[#This Row],[Course fee]]*$O$25)))</f>
        <v>5500</v>
      </c>
      <c r="T12" s="2">
        <f>data__3[[#This Row],[Course fee]]-(data__3[[#This Row],[Scholarhsip]]+data__3[[#This Row],[Discount]])+data__3[[#This Row],[Transport fee]]</f>
        <v>43250</v>
      </c>
    </row>
    <row r="13" spans="1:20" ht="18" x14ac:dyDescent="0.35">
      <c r="A13" s="2">
        <v>11</v>
      </c>
      <c r="B13" s="2" t="s">
        <v>32</v>
      </c>
      <c r="C13" s="2">
        <v>5</v>
      </c>
      <c r="D13" s="2">
        <v>10</v>
      </c>
      <c r="E13" s="2">
        <v>8</v>
      </c>
      <c r="F13" s="2">
        <v>6</v>
      </c>
      <c r="G13" s="2">
        <v>7</v>
      </c>
      <c r="H13" s="2">
        <v>5</v>
      </c>
      <c r="I13" s="2">
        <v>10</v>
      </c>
      <c r="J13" s="2">
        <v>8</v>
      </c>
      <c r="K13" s="2">
        <f>SUM(data__3[[#This Row],[  Test 1 ]:[  Test 8 ]])</f>
        <v>59</v>
      </c>
      <c r="L13" s="16">
        <f>(data__3[[#This Row],[  Total  ]]/800)*100%</f>
        <v>7.3749999999999996E-2</v>
      </c>
      <c r="M13" s="2" t="s">
        <v>55</v>
      </c>
      <c r="N13" s="2">
        <f>IF(data__3[[#This Row],[course]]=$L$16,$M$16,IF(data__3[[#This Row],[course]]=$L$17,$M$17,IF(data__3[[#This Row],[course]]=$L$18,$M$18,$M$19)))</f>
        <v>80000</v>
      </c>
      <c r="O13" s="17">
        <f>IF(data__3[[#This Row],[Percentage]]&gt;=95%,data__3[[#This Row],[Course fee]]*$I$15,IF(data__3[[#This Row],[Percentage]]&gt;=85%,data__3[[#This Row],[Course fee]]*$I$16,IF(data__3[[#This Row],[Percentage]]&gt;=75%,data__3[[#This Row],[Course fee]]*$I$17,data__3[[#This Row],[Course fee]]*$I$18)))</f>
        <v>5600.0000000000009</v>
      </c>
      <c r="P13" s="2" t="s">
        <v>21</v>
      </c>
      <c r="Q13" s="2" t="str">
        <f>IF(data__3[[#This Row],[Transport]]="Y","2000","0000")</f>
        <v>2000</v>
      </c>
      <c r="R13" s="2" t="s">
        <v>51</v>
      </c>
      <c r="S13" s="2">
        <f>IF(data__3[[#This Row],[Category]]=$L$22,data__3[[#This Row],[Course fee]]*$O$22,IF(data__3[[#This Row],[Category]]=L33,data__3[[#This Row],[Course fee]]*$O$23,IF(data__3[[#This Row],[Category]]=L34,data__3[[#This Row],[Course fee]]*$O$24,data__3[[#This Row],[Course fee]]*$O$25)))</f>
        <v>40000</v>
      </c>
      <c r="T13" s="2">
        <f>data__3[[#This Row],[Course fee]]-(data__3[[#This Row],[Scholarhsip]]+data__3[[#This Row],[Discount]])+data__3[[#This Row],[Transport fee]]</f>
        <v>36400</v>
      </c>
    </row>
    <row r="14" spans="1:20" ht="18.600000000000001" thickBot="1" x14ac:dyDescent="0.4">
      <c r="A14" s="2"/>
      <c r="B14" s="3"/>
      <c r="C14" s="2"/>
      <c r="D14" s="2"/>
      <c r="E14" s="2"/>
      <c r="F14" s="2"/>
      <c r="G14" s="2"/>
      <c r="H14" s="4" t="s">
        <v>33</v>
      </c>
      <c r="I14" s="2"/>
      <c r="J14" s="2"/>
      <c r="K14" s="3"/>
      <c r="L14" s="3"/>
      <c r="M14" s="2"/>
      <c r="N14" s="2"/>
      <c r="O14" s="2"/>
      <c r="P14" s="2"/>
      <c r="Q14" s="2"/>
      <c r="R14" s="2"/>
      <c r="S14" s="2"/>
      <c r="T14" s="2"/>
    </row>
    <row r="15" spans="1:20" ht="23.4" x14ac:dyDescent="0.45">
      <c r="A15" s="20" t="s">
        <v>34</v>
      </c>
      <c r="B15" s="20"/>
      <c r="C15" s="20"/>
      <c r="D15" s="20"/>
      <c r="E15" s="20"/>
      <c r="H15" s="5" t="s">
        <v>35</v>
      </c>
      <c r="I15" s="6">
        <v>0.2</v>
      </c>
      <c r="L15" s="7" t="s">
        <v>36</v>
      </c>
      <c r="M15" s="7" t="s">
        <v>37</v>
      </c>
      <c r="N15" s="7"/>
    </row>
    <row r="16" spans="1:20" ht="23.4" x14ac:dyDescent="0.45">
      <c r="A16" s="20" t="s">
        <v>38</v>
      </c>
      <c r="B16" s="20"/>
      <c r="C16" s="20"/>
      <c r="D16" s="20"/>
      <c r="E16" s="20"/>
      <c r="F16" s="20"/>
      <c r="H16" s="8" t="s">
        <v>39</v>
      </c>
      <c r="I16" s="9">
        <v>0.15</v>
      </c>
      <c r="L16" s="7" t="s">
        <v>40</v>
      </c>
      <c r="M16" s="7">
        <v>50000</v>
      </c>
      <c r="N16" s="7"/>
    </row>
    <row r="17" spans="1:19" ht="23.4" x14ac:dyDescent="0.45">
      <c r="A17" s="20" t="s">
        <v>41</v>
      </c>
      <c r="B17" s="20"/>
      <c r="C17" s="20"/>
      <c r="D17" s="20"/>
      <c r="E17" s="20"/>
      <c r="F17" s="20"/>
      <c r="G17" s="21"/>
      <c r="H17" s="8" t="s">
        <v>42</v>
      </c>
      <c r="I17" s="9">
        <v>0.1</v>
      </c>
      <c r="L17" s="7" t="s">
        <v>43</v>
      </c>
      <c r="M17" s="7">
        <v>70000</v>
      </c>
      <c r="N17" s="7"/>
      <c r="S17" s="18"/>
    </row>
    <row r="18" spans="1:19" ht="24" thickBot="1" x14ac:dyDescent="0.5">
      <c r="A18" s="20" t="s">
        <v>44</v>
      </c>
      <c r="B18" s="20"/>
      <c r="C18" s="20"/>
      <c r="D18" s="20"/>
      <c r="E18" s="20"/>
      <c r="F18" s="20"/>
      <c r="H18" s="10" t="s">
        <v>45</v>
      </c>
      <c r="I18" s="11">
        <v>7.0000000000000007E-2</v>
      </c>
      <c r="L18" s="7" t="s">
        <v>46</v>
      </c>
      <c r="M18" s="7">
        <v>55000</v>
      </c>
      <c r="N18" s="7"/>
    </row>
    <row r="19" spans="1:19" ht="23.4" x14ac:dyDescent="0.45">
      <c r="A19" s="20" t="s">
        <v>47</v>
      </c>
      <c r="B19" s="20"/>
      <c r="C19" s="20"/>
      <c r="D19" s="20"/>
      <c r="L19" s="7" t="s">
        <v>48</v>
      </c>
      <c r="M19" s="7">
        <v>80000</v>
      </c>
      <c r="N19" s="7"/>
    </row>
    <row r="20" spans="1:19" ht="23.4" x14ac:dyDescent="0.45">
      <c r="A20" s="20" t="s">
        <v>49</v>
      </c>
      <c r="B20" s="20"/>
      <c r="C20" s="20"/>
      <c r="D20" s="20"/>
      <c r="E20" s="20"/>
      <c r="F20" s="20"/>
      <c r="G20" s="20"/>
      <c r="H20" s="20"/>
      <c r="I20" s="12" t="s">
        <v>50</v>
      </c>
      <c r="J20" s="13">
        <v>2000</v>
      </c>
    </row>
    <row r="21" spans="1:19" ht="21" x14ac:dyDescent="0.4">
      <c r="L21" s="7" t="s">
        <v>17</v>
      </c>
      <c r="M21" s="7"/>
      <c r="N21" s="7"/>
      <c r="O21" s="14" t="s">
        <v>18</v>
      </c>
    </row>
    <row r="22" spans="1:19" ht="21" x14ac:dyDescent="0.4">
      <c r="L22" s="7" t="s">
        <v>51</v>
      </c>
      <c r="M22" s="7"/>
      <c r="N22" s="7"/>
      <c r="O22" s="15">
        <v>0.5</v>
      </c>
    </row>
    <row r="23" spans="1:19" ht="21" x14ac:dyDescent="0.4">
      <c r="L23" s="7" t="s">
        <v>52</v>
      </c>
      <c r="M23" s="7"/>
      <c r="N23" s="7"/>
      <c r="O23" s="15">
        <v>0.4</v>
      </c>
    </row>
    <row r="24" spans="1:19" ht="21" x14ac:dyDescent="0.4">
      <c r="L24" s="7" t="s">
        <v>53</v>
      </c>
      <c r="M24" s="7"/>
      <c r="N24" s="7"/>
      <c r="O24" s="15">
        <v>0.3</v>
      </c>
    </row>
    <row r="25" spans="1:19" ht="21" x14ac:dyDescent="0.4">
      <c r="L25" s="7" t="s">
        <v>54</v>
      </c>
      <c r="M25" s="7"/>
      <c r="N25" s="7"/>
      <c r="O25" s="15">
        <v>0.1</v>
      </c>
    </row>
  </sheetData>
  <mergeCells count="6">
    <mergeCell ref="A20:H20"/>
    <mergeCell ref="A15:E15"/>
    <mergeCell ref="A16:F16"/>
    <mergeCell ref="A17:G17"/>
    <mergeCell ref="A18:F18"/>
    <mergeCell ref="A19:D19"/>
  </mergeCells>
  <dataValidations count="3">
    <dataValidation type="list" allowBlank="1" showInputMessage="1" showErrorMessage="1" errorTitle="Wrong input" sqref="M3:M13">
      <formula1>$L$16:$L$19</formula1>
    </dataValidation>
    <dataValidation type="list" allowBlank="1" showInputMessage="1" showErrorMessage="1" errorTitle="Wrong input" sqref="R3:R13">
      <formula1>"SC,ST,OBC,GENERAL"</formula1>
    </dataValidation>
    <dataValidation type="list" allowBlank="1" showInputMessage="1" showErrorMessage="1" sqref="P3:P13">
      <formula1>"Y,N"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24"/>
  <sheetViews>
    <sheetView tabSelected="1" topLeftCell="C1" zoomScaleNormal="100" workbookViewId="0">
      <selection activeCell="R31" sqref="R31"/>
    </sheetView>
  </sheetViews>
  <sheetFormatPr defaultRowHeight="14.4" x14ac:dyDescent="0.3"/>
  <cols>
    <col min="4" max="4" width="15.5546875" customWidth="1"/>
    <col min="5" max="5" width="9.21875" customWidth="1"/>
    <col min="6" max="6" width="12.33203125" customWidth="1"/>
    <col min="7" max="7" width="8.6640625" customWidth="1"/>
    <col min="8" max="8" width="18" bestFit="1" customWidth="1"/>
    <col min="9" max="9" width="18.109375" customWidth="1"/>
  </cols>
  <sheetData>
    <row r="1" spans="3:15" ht="25.2" customHeight="1" x14ac:dyDescent="0.3">
      <c r="I1" s="22" t="s">
        <v>61</v>
      </c>
      <c r="J1" s="22"/>
      <c r="K1" s="22"/>
      <c r="L1" s="22"/>
      <c r="M1" s="22"/>
      <c r="N1" s="22"/>
      <c r="O1" s="22"/>
    </row>
    <row r="2" spans="3:15" x14ac:dyDescent="0.3">
      <c r="I2" t="s">
        <v>62</v>
      </c>
    </row>
    <row r="6" spans="3:15" x14ac:dyDescent="0.3">
      <c r="C6" s="19" t="s">
        <v>72</v>
      </c>
      <c r="D6" s="19" t="s">
        <v>58</v>
      </c>
      <c r="E6" s="19" t="s">
        <v>59</v>
      </c>
      <c r="F6" s="19" t="s">
        <v>12</v>
      </c>
      <c r="G6" s="19" t="s">
        <v>60</v>
      </c>
      <c r="H6" s="19" t="s">
        <v>80</v>
      </c>
      <c r="I6" s="19" t="s">
        <v>79</v>
      </c>
    </row>
    <row r="7" spans="3:15" x14ac:dyDescent="0.3">
      <c r="C7">
        <v>1</v>
      </c>
      <c r="D7" t="s">
        <v>63</v>
      </c>
      <c r="E7" t="s">
        <v>74</v>
      </c>
      <c r="F7" s="18">
        <v>70</v>
      </c>
      <c r="G7" t="str">
        <f>IF(F7&gt;=90,"A+",IF(F7&gt;=80,"A",IF(F7&gt;=70,"B+",IF(F7&gt;=60,"B","C"))))</f>
        <v>B+</v>
      </c>
      <c r="H7">
        <f>10*Table2[[#This Row],[Percentage]]/100</f>
        <v>7</v>
      </c>
      <c r="I7">
        <f>Table2[[#This Row],[Number  of students]]/10*360</f>
        <v>251.99999999999997</v>
      </c>
    </row>
    <row r="8" spans="3:15" x14ac:dyDescent="0.3">
      <c r="C8">
        <v>2</v>
      </c>
      <c r="D8" t="s">
        <v>64</v>
      </c>
      <c r="E8" t="s">
        <v>75</v>
      </c>
      <c r="F8" s="18">
        <v>80</v>
      </c>
      <c r="G8" t="str">
        <f t="shared" ref="G8:G16" si="0">IF(F8&gt;=90,"A+",IF(F8&gt;=80,"A",IF(F8&gt;=70,"B+",IF(F8&gt;=60,"B","C"))))</f>
        <v>A</v>
      </c>
      <c r="H8">
        <f>10*Table2[[#This Row],[Percentage]]/100</f>
        <v>8</v>
      </c>
      <c r="I8">
        <f>Table2[[#This Row],[Number  of students]]/10*360</f>
        <v>288</v>
      </c>
    </row>
    <row r="9" spans="3:15" x14ac:dyDescent="0.3">
      <c r="C9">
        <v>3</v>
      </c>
      <c r="D9" t="s">
        <v>65</v>
      </c>
      <c r="E9" t="s">
        <v>76</v>
      </c>
      <c r="F9" s="18">
        <v>91</v>
      </c>
      <c r="G9" t="str">
        <f t="shared" si="0"/>
        <v>A+</v>
      </c>
      <c r="H9">
        <f>10*Table2[[#This Row],[Percentage]]/100</f>
        <v>9.1</v>
      </c>
      <c r="I9">
        <f>Table2[[#This Row],[Number  of students]]/10*360</f>
        <v>327.59999999999997</v>
      </c>
    </row>
    <row r="10" spans="3:15" x14ac:dyDescent="0.3">
      <c r="C10">
        <v>4</v>
      </c>
      <c r="D10" t="s">
        <v>66</v>
      </c>
      <c r="E10" t="s">
        <v>77</v>
      </c>
      <c r="F10" s="18">
        <v>35</v>
      </c>
      <c r="G10" s="23" t="str">
        <f t="shared" si="0"/>
        <v>C</v>
      </c>
      <c r="H10">
        <f>10*Table2[[#This Row],[Percentage]]/100</f>
        <v>3.5</v>
      </c>
      <c r="I10">
        <f>Table2[[#This Row],[Number  of students]]/10*360</f>
        <v>125.99999999999999</v>
      </c>
    </row>
    <row r="11" spans="3:15" x14ac:dyDescent="0.3">
      <c r="C11">
        <v>5</v>
      </c>
      <c r="D11" t="s">
        <v>67</v>
      </c>
      <c r="E11" t="s">
        <v>78</v>
      </c>
      <c r="F11" s="18">
        <v>47</v>
      </c>
      <c r="G11" t="str">
        <f t="shared" si="0"/>
        <v>C</v>
      </c>
      <c r="H11">
        <f>10*Table2[[#This Row],[Percentage]]/100</f>
        <v>4.7</v>
      </c>
      <c r="I11">
        <f>Table2[[#This Row],[Number  of students]]/10*360</f>
        <v>169.20000000000002</v>
      </c>
    </row>
    <row r="12" spans="3:15" x14ac:dyDescent="0.3">
      <c r="C12">
        <v>6</v>
      </c>
      <c r="D12" t="s">
        <v>68</v>
      </c>
      <c r="E12" t="s">
        <v>77</v>
      </c>
      <c r="F12" s="18">
        <v>69</v>
      </c>
      <c r="G12" t="str">
        <f t="shared" si="0"/>
        <v>B</v>
      </c>
      <c r="H12">
        <f>10*Table2[[#This Row],[Percentage]]/100</f>
        <v>6.9</v>
      </c>
      <c r="I12">
        <f>Table2[[#This Row],[Number  of students]]/10*360</f>
        <v>248.40000000000003</v>
      </c>
    </row>
    <row r="13" spans="3:15" x14ac:dyDescent="0.3">
      <c r="C13">
        <v>7</v>
      </c>
      <c r="D13" t="s">
        <v>69</v>
      </c>
      <c r="E13" t="s">
        <v>76</v>
      </c>
      <c r="F13" s="18">
        <v>49</v>
      </c>
      <c r="G13" t="str">
        <f t="shared" si="0"/>
        <v>C</v>
      </c>
      <c r="H13">
        <f>10*Table2[[#This Row],[Percentage]]/100</f>
        <v>4.9000000000000004</v>
      </c>
      <c r="I13">
        <f>Table2[[#This Row],[Number  of students]]/10*360</f>
        <v>176.4</v>
      </c>
    </row>
    <row r="14" spans="3:15" x14ac:dyDescent="0.3">
      <c r="C14">
        <v>8</v>
      </c>
      <c r="D14" t="s">
        <v>70</v>
      </c>
      <c r="E14" t="s">
        <v>74</v>
      </c>
      <c r="F14" s="18">
        <v>71</v>
      </c>
      <c r="G14" t="str">
        <f t="shared" si="0"/>
        <v>B+</v>
      </c>
      <c r="H14">
        <f>10*Table2[[#This Row],[Percentage]]/100</f>
        <v>7.1</v>
      </c>
      <c r="I14">
        <f>Table2[[#This Row],[Number  of students]]/10*360</f>
        <v>255.6</v>
      </c>
    </row>
    <row r="15" spans="3:15" x14ac:dyDescent="0.3">
      <c r="C15">
        <v>9</v>
      </c>
      <c r="D15" t="s">
        <v>71</v>
      </c>
      <c r="E15" t="s">
        <v>75</v>
      </c>
      <c r="F15" s="18">
        <v>84</v>
      </c>
      <c r="G15" t="str">
        <f t="shared" si="0"/>
        <v>A</v>
      </c>
      <c r="H15">
        <f>10*Table2[[#This Row],[Percentage]]/100</f>
        <v>8.4</v>
      </c>
      <c r="I15">
        <f>Table2[[#This Row],[Number  of students]]/10*360</f>
        <v>302.40000000000003</v>
      </c>
    </row>
    <row r="16" spans="3:15" x14ac:dyDescent="0.3">
      <c r="C16">
        <v>10</v>
      </c>
      <c r="D16" t="s">
        <v>73</v>
      </c>
      <c r="E16" t="s">
        <v>76</v>
      </c>
      <c r="F16" s="18">
        <v>92</v>
      </c>
      <c r="G16" t="str">
        <f t="shared" si="0"/>
        <v>A+</v>
      </c>
      <c r="H16">
        <f>10*Table2[[#This Row],[Percentage]]/100</f>
        <v>9.1999999999999993</v>
      </c>
      <c r="I16">
        <f>Table2[[#This Row],[Number  of students]]/10*360</f>
        <v>331.2</v>
      </c>
    </row>
    <row r="19" spans="7:9" x14ac:dyDescent="0.3">
      <c r="G19" s="24" t="s">
        <v>60</v>
      </c>
      <c r="H19" s="24" t="s">
        <v>81</v>
      </c>
      <c r="I19" s="24" t="s">
        <v>79</v>
      </c>
    </row>
    <row r="20" spans="7:9" x14ac:dyDescent="0.3">
      <c r="G20" t="s">
        <v>82</v>
      </c>
      <c r="H20">
        <f>SUM(H9,H16)</f>
        <v>18.299999999999997</v>
      </c>
      <c r="I20">
        <f>H20/10*360</f>
        <v>658.79999999999984</v>
      </c>
    </row>
    <row r="21" spans="7:9" x14ac:dyDescent="0.3">
      <c r="G21" t="s">
        <v>83</v>
      </c>
      <c r="H21">
        <f>SUM(H8,H15)</f>
        <v>16.399999999999999</v>
      </c>
      <c r="I21">
        <f t="shared" ref="I21:I24" si="1">H21/10*360</f>
        <v>590.4</v>
      </c>
    </row>
    <row r="22" spans="7:9" x14ac:dyDescent="0.3">
      <c r="G22" t="s">
        <v>84</v>
      </c>
      <c r="H22">
        <f>SUM(H7,H14)</f>
        <v>14.1</v>
      </c>
      <c r="I22">
        <f t="shared" si="1"/>
        <v>507.59999999999997</v>
      </c>
    </row>
    <row r="23" spans="7:9" x14ac:dyDescent="0.3">
      <c r="G23" t="s">
        <v>85</v>
      </c>
      <c r="H23">
        <f>SUM(H12)</f>
        <v>6.9</v>
      </c>
      <c r="I23">
        <f t="shared" si="1"/>
        <v>248.40000000000003</v>
      </c>
    </row>
    <row r="24" spans="7:9" x14ac:dyDescent="0.3">
      <c r="G24" t="s">
        <v>86</v>
      </c>
      <c r="H24">
        <f>SUM(H10,H11,H13)</f>
        <v>13.1</v>
      </c>
      <c r="I24">
        <f t="shared" si="1"/>
        <v>471.6</v>
      </c>
    </row>
  </sheetData>
  <mergeCells count="1">
    <mergeCell ref="I1:O1"/>
  </mergeCells>
  <conditionalFormatting sqref="F7:F16">
    <cfRule type="cellIs" dxfId="5" priority="6" operator="lessThan">
      <formula>0.6</formula>
    </cfRule>
    <cfRule type="cellIs" dxfId="4" priority="4" operator="lessThan">
      <formula>60</formula>
    </cfRule>
  </conditionalFormatting>
  <conditionalFormatting sqref="G7:G16">
    <cfRule type="containsText" dxfId="3" priority="5" operator="containsText" text="C">
      <formula>NOT(ISERROR(SEARCH("C",G7)))</formula>
    </cfRule>
    <cfRule type="containsText" dxfId="2" priority="3" operator="containsText" text="C">
      <formula>NOT(ISERROR(SEARCH("C",G7)))</formula>
    </cfRule>
    <cfRule type="containsText" dxfId="1" priority="2" operator="containsText" text="C">
      <formula>NOT(ISERROR(SEARCH("C",G7)))</formula>
    </cfRule>
    <cfRule type="cellIs" dxfId="0" priority="1" operator="equal">
      <formula>"C"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" sqref="G4:J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Assignment1(5.3.24)</vt:lpstr>
      <vt:lpstr>Assignment2(6.3.24)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2024-03-05T19:18:14Z</dcterms:created>
  <dcterms:modified xsi:type="dcterms:W3CDTF">2024-03-06T14:44:28Z</dcterms:modified>
</cp:coreProperties>
</file>