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tware Development\Projects\GitHub\Home4$\Machine Learning\"/>
    </mc:Choice>
  </mc:AlternateContent>
  <xr:revisionPtr revIDLastSave="0" documentId="13_ncr:1_{D08B971E-682E-4D45-8DBE-B8A05D940079}" xr6:coauthVersionLast="45" xr6:coauthVersionMax="45" xr10:uidLastSave="{00000000-0000-0000-0000-000000000000}"/>
  <bookViews>
    <workbookView xWindow="14328" yWindow="1416" windowWidth="7224" windowHeight="7836" xr2:uid="{09D9224B-842C-4840-8CE3-EBEB566371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6" i="1" l="1"/>
  <c r="O5" i="1"/>
  <c r="N5" i="1"/>
  <c r="N4" i="1"/>
  <c r="N3" i="1"/>
  <c r="N2" i="1"/>
  <c r="N1" i="1"/>
  <c r="L1" i="1" a="1"/>
  <c r="L1" i="1" s="1"/>
  <c r="DJ105" i="1" l="1"/>
  <c r="DJ104" i="1"/>
  <c r="DJ103" i="1"/>
  <c r="DJ102" i="1"/>
  <c r="DJ101" i="1"/>
  <c r="DH101" i="1" a="1"/>
  <c r="DH101" i="1" s="1"/>
  <c r="LB305" i="1"/>
  <c r="LB304" i="1"/>
  <c r="LB303" i="1"/>
  <c r="LB302" i="1"/>
  <c r="LB301" i="1"/>
  <c r="KZ301" i="1" a="1"/>
  <c r="KZ301" i="1" s="1"/>
  <c r="OX405" i="1"/>
  <c r="OX404" i="1"/>
  <c r="OX403" i="1"/>
  <c r="OX402" i="1"/>
  <c r="OX401" i="1"/>
  <c r="OV401" i="1" a="1"/>
  <c r="OV401" i="1" s="1"/>
  <c r="ST505" i="1"/>
  <c r="ST504" i="1"/>
  <c r="ST503" i="1"/>
  <c r="ST502" i="1"/>
  <c r="ST501" i="1"/>
  <c r="SR501" i="1" a="1"/>
  <c r="SR501" i="1" s="1"/>
  <c r="WP605" i="1"/>
  <c r="WP604" i="1"/>
  <c r="WP603" i="1"/>
  <c r="WP602" i="1"/>
  <c r="WP601" i="1"/>
  <c r="WN601" i="1" a="1"/>
  <c r="WN601" i="1" s="1"/>
  <c r="AAJ701" i="1" a="1"/>
  <c r="AAJ701" i="1" s="1"/>
  <c r="DK105" i="1" l="1"/>
  <c r="DK106" i="1" s="1"/>
  <c r="LC305" i="1"/>
  <c r="LC306" i="1" s="1"/>
  <c r="OY405" i="1"/>
  <c r="OY406" i="1" s="1"/>
  <c r="SU505" i="1"/>
  <c r="SU506" i="1" s="1"/>
  <c r="WQ605" i="1"/>
  <c r="WQ606" i="1" s="1"/>
  <c r="AEF801" i="1" a="1"/>
  <c r="AEF801" i="1" s="1"/>
  <c r="AID905" i="1" l="1"/>
  <c r="AID904" i="1"/>
  <c r="AID903" i="1"/>
  <c r="AID902" i="1"/>
  <c r="AIB901" i="1" a="1"/>
  <c r="AIB901" i="1" s="1"/>
  <c r="AID901" i="1" s="1"/>
  <c r="AIE905" i="1" s="1"/>
  <c r="AIE906" i="1" s="1"/>
  <c r="APW1106" i="1" l="1"/>
  <c r="APW1105" i="1"/>
  <c r="APV1105" i="1"/>
  <c r="APV1104" i="1"/>
  <c r="APV1103" i="1"/>
  <c r="APV1102" i="1"/>
  <c r="APV1101" i="1"/>
  <c r="APT1101" i="1" a="1"/>
  <c r="APT1101" i="1" s="1"/>
  <c r="BFD1501" i="1" l="1" a="1"/>
  <c r="BFD1501" i="1" s="1"/>
  <c r="BJC1606" i="1" l="1"/>
  <c r="BJC1605" i="1"/>
  <c r="BJB1605" i="1"/>
  <c r="BJB1604" i="1"/>
  <c r="BJB1603" i="1"/>
  <c r="BJB1602" i="1"/>
  <c r="BJB1601" i="1"/>
  <c r="BIZ1601" i="1" a="1"/>
  <c r="BIZ1601" i="1" s="1"/>
  <c r="BQT1805" i="1"/>
  <c r="BQT1804" i="1"/>
  <c r="BQT1803" i="1"/>
  <c r="BQT1802" i="1"/>
  <c r="BQT1801" i="1"/>
  <c r="BQR1801" i="1" a="1"/>
  <c r="BQR1801" i="1" s="1"/>
  <c r="BQL1810" i="1"/>
  <c r="BQK1810" i="1"/>
  <c r="BQJ1810" i="1"/>
  <c r="BQI1810" i="1"/>
  <c r="BQH1810" i="1"/>
  <c r="BQL1809" i="1"/>
  <c r="BQK1809" i="1"/>
  <c r="BQJ1809" i="1"/>
  <c r="BQI1809" i="1"/>
  <c r="BQH1809" i="1"/>
  <c r="BQL1808" i="1"/>
  <c r="BQK1808" i="1"/>
  <c r="BQJ1808" i="1"/>
  <c r="BQI1808" i="1"/>
  <c r="BQH1808" i="1"/>
  <c r="BQL1807" i="1"/>
  <c r="BQK1807" i="1"/>
  <c r="BQJ1807" i="1"/>
  <c r="BQI1807" i="1"/>
  <c r="BQH1807" i="1"/>
  <c r="BQL1806" i="1"/>
  <c r="BQK1806" i="1"/>
  <c r="BQJ1806" i="1"/>
  <c r="BQI1806" i="1"/>
  <c r="BQH1806" i="1"/>
  <c r="BQL1805" i="1"/>
  <c r="BQK1805" i="1"/>
  <c r="BQJ1805" i="1"/>
  <c r="BQI1805" i="1"/>
  <c r="BQH1805" i="1"/>
  <c r="BQL1804" i="1"/>
  <c r="BQK1804" i="1"/>
  <c r="BQJ1804" i="1"/>
  <c r="BQI1804" i="1"/>
  <c r="BQH1804" i="1"/>
  <c r="BQL1803" i="1"/>
  <c r="BQK1803" i="1"/>
  <c r="BQJ1803" i="1"/>
  <c r="BQI1803" i="1"/>
  <c r="BQH1803" i="1"/>
  <c r="BQL1802" i="1"/>
  <c r="BQK1802" i="1"/>
  <c r="BQJ1802" i="1"/>
  <c r="BQI1802" i="1"/>
  <c r="BQH1802" i="1"/>
  <c r="BQL1801" i="1"/>
  <c r="BQK1801" i="1"/>
  <c r="BQJ1801" i="1"/>
  <c r="BQI1801" i="1"/>
  <c r="BQH1801" i="1"/>
  <c r="BQU1805" i="1" l="1"/>
  <c r="BQU1806" i="1" s="1"/>
  <c r="BUP1905" i="1"/>
  <c r="BUP1904" i="1"/>
  <c r="BUP1903" i="1"/>
  <c r="BUP1902" i="1"/>
  <c r="BUP1901" i="1"/>
  <c r="BUN1901" i="1" a="1"/>
  <c r="BUN1901" i="1" s="1"/>
  <c r="BUH1910" i="1"/>
  <c r="BUG1910" i="1"/>
  <c r="BUF1910" i="1"/>
  <c r="BUE1910" i="1"/>
  <c r="BUD1910" i="1"/>
  <c r="BUH1909" i="1"/>
  <c r="BUG1909" i="1"/>
  <c r="BUF1909" i="1"/>
  <c r="BUE1909" i="1"/>
  <c r="BUD1909" i="1"/>
  <c r="BUH1908" i="1"/>
  <c r="BUG1908" i="1"/>
  <c r="BUF1908" i="1"/>
  <c r="BUE1908" i="1"/>
  <c r="BUD1908" i="1"/>
  <c r="BUH1907" i="1"/>
  <c r="BUG1907" i="1"/>
  <c r="BUF1907" i="1"/>
  <c r="BUE1907" i="1"/>
  <c r="BUD1907" i="1"/>
  <c r="BUH1906" i="1"/>
  <c r="BUG1906" i="1"/>
  <c r="BUF1906" i="1"/>
  <c r="BUE1906" i="1"/>
  <c r="BUD1906" i="1"/>
  <c r="BUH1905" i="1"/>
  <c r="BUG1905" i="1"/>
  <c r="BUF1905" i="1"/>
  <c r="BUE1905" i="1"/>
  <c r="BUD1905" i="1"/>
  <c r="BUH1904" i="1"/>
  <c r="BUG1904" i="1"/>
  <c r="BUF1904" i="1"/>
  <c r="BUE1904" i="1"/>
  <c r="BUD1904" i="1"/>
  <c r="BUH1903" i="1"/>
  <c r="BUG1903" i="1"/>
  <c r="BUF1903" i="1"/>
  <c r="BUE1903" i="1"/>
  <c r="BUD1903" i="1"/>
  <c r="BUH1902" i="1"/>
  <c r="BUG1902" i="1"/>
  <c r="BUF1902" i="1"/>
  <c r="BUE1902" i="1"/>
  <c r="BUD1902" i="1"/>
  <c r="BUH1901" i="1"/>
  <c r="BUG1901" i="1"/>
  <c r="BUF1901" i="1"/>
  <c r="BUE1901" i="1"/>
  <c r="BUD1901" i="1"/>
  <c r="BUQ1905" i="1" l="1"/>
  <c r="BUQ1906" i="1" s="1"/>
  <c r="BYL2005" i="1"/>
  <c r="BYL2004" i="1"/>
  <c r="BYL2003" i="1"/>
  <c r="BYL2002" i="1"/>
  <c r="BYJ2001" i="1" a="1"/>
  <c r="BYJ2001" i="1" s="1"/>
  <c r="BYD2010" i="1"/>
  <c r="BYC2010" i="1"/>
  <c r="BYB2010" i="1"/>
  <c r="BYA2010" i="1"/>
  <c r="BXZ2010" i="1"/>
  <c r="BYD2009" i="1"/>
  <c r="BYC2009" i="1"/>
  <c r="BYB2009" i="1"/>
  <c r="BYA2009" i="1"/>
  <c r="BXZ2009" i="1"/>
  <c r="BYD2008" i="1"/>
  <c r="BYC2008" i="1"/>
  <c r="BYB2008" i="1"/>
  <c r="BYA2008" i="1"/>
  <c r="BXZ2008" i="1"/>
  <c r="BYD2007" i="1"/>
  <c r="BYC2007" i="1"/>
  <c r="BYB2007" i="1"/>
  <c r="BYA2007" i="1"/>
  <c r="BXZ2007" i="1"/>
  <c r="BYD2006" i="1"/>
  <c r="BYC2006" i="1"/>
  <c r="BYB2006" i="1"/>
  <c r="BYA2006" i="1"/>
  <c r="BXZ2006" i="1"/>
  <c r="BYD2005" i="1"/>
  <c r="BYC2005" i="1"/>
  <c r="BYB2005" i="1"/>
  <c r="BYA2005" i="1"/>
  <c r="BXZ2005" i="1"/>
  <c r="BYD2004" i="1"/>
  <c r="BYC2004" i="1"/>
  <c r="BYB2004" i="1"/>
  <c r="BYA2004" i="1"/>
  <c r="BXZ2004" i="1"/>
  <c r="BYD2003" i="1"/>
  <c r="BYC2003" i="1"/>
  <c r="BYB2003" i="1"/>
  <c r="BYA2003" i="1"/>
  <c r="BXZ2003" i="1"/>
  <c r="BYD2002" i="1"/>
  <c r="BYC2002" i="1"/>
  <c r="BYB2002" i="1"/>
  <c r="BYA2002" i="1"/>
  <c r="BXZ2002" i="1"/>
  <c r="BYD2001" i="1"/>
  <c r="BYC2001" i="1"/>
  <c r="BYB2001" i="1"/>
  <c r="BYA2001" i="1"/>
  <c r="BXZ2001" i="1"/>
  <c r="BYM2005" i="1" l="1"/>
  <c r="BYM2006" i="1" s="1"/>
  <c r="CCH2105" i="1"/>
  <c r="CCH2104" i="1"/>
  <c r="CCH2103" i="1"/>
  <c r="CCH2102" i="1"/>
  <c r="CCF2101" i="1" a="1"/>
  <c r="CCF2101" i="1" s="1"/>
  <c r="CBZ2110" i="1"/>
  <c r="CBY2110" i="1"/>
  <c r="CBX2110" i="1"/>
  <c r="CBW2110" i="1"/>
  <c r="CBV2110" i="1"/>
  <c r="CBZ2109" i="1"/>
  <c r="CBY2109" i="1"/>
  <c r="CBX2109" i="1"/>
  <c r="CBW2109" i="1"/>
  <c r="CBV2109" i="1"/>
  <c r="CBZ2108" i="1"/>
  <c r="CBY2108" i="1"/>
  <c r="CBX2108" i="1"/>
  <c r="CBW2108" i="1"/>
  <c r="CBV2108" i="1"/>
  <c r="CBZ2107" i="1"/>
  <c r="CBY2107" i="1"/>
  <c r="CBX2107" i="1"/>
  <c r="CBW2107" i="1"/>
  <c r="CBV2107" i="1"/>
  <c r="CBZ2106" i="1"/>
  <c r="CBY2106" i="1"/>
  <c r="CBX2106" i="1"/>
  <c r="CBW2106" i="1"/>
  <c r="CBV2106" i="1"/>
  <c r="CBZ2105" i="1"/>
  <c r="CBY2105" i="1"/>
  <c r="CBX2105" i="1"/>
  <c r="CBW2105" i="1"/>
  <c r="CBV2105" i="1"/>
  <c r="CBZ2104" i="1"/>
  <c r="CBY2104" i="1"/>
  <c r="CBX2104" i="1"/>
  <c r="CBW2104" i="1"/>
  <c r="CBV2104" i="1"/>
  <c r="CBZ2103" i="1"/>
  <c r="CBY2103" i="1"/>
  <c r="CBX2103" i="1"/>
  <c r="CBW2103" i="1"/>
  <c r="CBV2103" i="1"/>
  <c r="CBZ2102" i="1"/>
  <c r="CBY2102" i="1"/>
  <c r="CBX2102" i="1"/>
  <c r="CBW2102" i="1"/>
  <c r="CBV2102" i="1"/>
  <c r="CBZ2101" i="1"/>
  <c r="CBY2101" i="1"/>
  <c r="CBX2101" i="1"/>
  <c r="CBW2101" i="1"/>
  <c r="CBV2101" i="1"/>
  <c r="CCI2105" i="1" l="1"/>
  <c r="CCI2106" i="1" s="1"/>
  <c r="CGE2206" i="1"/>
  <c r="CGE2205" i="1"/>
  <c r="CGD2205" i="1"/>
  <c r="CGD2204" i="1"/>
  <c r="CGD2203" i="1"/>
  <c r="CGD2202" i="1"/>
  <c r="CGB2201" i="1" a="1"/>
  <c r="CGB2201" i="1" s="1"/>
  <c r="CFV2210" i="1"/>
  <c r="CFU2210" i="1"/>
  <c r="CFT2210" i="1"/>
  <c r="CFS2210" i="1"/>
  <c r="CFR2210" i="1"/>
  <c r="CFV2209" i="1"/>
  <c r="CFU2209" i="1"/>
  <c r="CFT2209" i="1"/>
  <c r="CFS2209" i="1"/>
  <c r="CFR2209" i="1"/>
  <c r="CFV2208" i="1"/>
  <c r="CFU2208" i="1"/>
  <c r="CFT2208" i="1"/>
  <c r="CFS2208" i="1"/>
  <c r="CFR2208" i="1"/>
  <c r="CFV2207" i="1"/>
  <c r="CFU2207" i="1"/>
  <c r="CFT2207" i="1"/>
  <c r="CFS2207" i="1"/>
  <c r="CFR2207" i="1"/>
  <c r="CFV2206" i="1"/>
  <c r="CFU2206" i="1"/>
  <c r="CFT2206" i="1"/>
  <c r="CFS2206" i="1"/>
  <c r="CFR2206" i="1"/>
  <c r="CFV2205" i="1"/>
  <c r="CFU2205" i="1"/>
  <c r="CFT2205" i="1"/>
  <c r="CFS2205" i="1"/>
  <c r="CFR2205" i="1"/>
  <c r="CFV2204" i="1"/>
  <c r="CFU2204" i="1"/>
  <c r="CFT2204" i="1"/>
  <c r="CFS2204" i="1"/>
  <c r="CFR2204" i="1"/>
  <c r="CFV2203" i="1"/>
  <c r="CFU2203" i="1"/>
  <c r="CFT2203" i="1"/>
  <c r="CFS2203" i="1"/>
  <c r="CFR2203" i="1"/>
  <c r="CFV2202" i="1"/>
  <c r="CFU2202" i="1"/>
  <c r="CFT2202" i="1"/>
  <c r="CFS2202" i="1"/>
  <c r="CFR2202" i="1"/>
  <c r="CFV2201" i="1"/>
  <c r="CFU2201" i="1"/>
  <c r="CFT2201" i="1"/>
  <c r="CFS2201" i="1"/>
  <c r="CFR2201" i="1"/>
  <c r="CKA2306" i="1" l="1"/>
  <c r="CKA2305" i="1"/>
  <c r="CJZ2305" i="1"/>
  <c r="CJZ2304" i="1"/>
  <c r="CJZ2303" i="1"/>
  <c r="CJZ2302" i="1"/>
  <c r="CJX2301" i="1" a="1"/>
  <c r="CJX2301" i="1" s="1"/>
  <c r="CJR2304" i="1"/>
  <c r="CJQ2304" i="1"/>
  <c r="CJP2304" i="1"/>
  <c r="CJO2304" i="1"/>
  <c r="CJN2304" i="1"/>
  <c r="CJR2303" i="1"/>
  <c r="CJQ2303" i="1"/>
  <c r="CJP2303" i="1"/>
  <c r="CJO2303" i="1"/>
  <c r="CJN2303" i="1"/>
  <c r="CJR2302" i="1"/>
  <c r="CJQ2302" i="1"/>
  <c r="CJP2302" i="1"/>
  <c r="CJO2302" i="1"/>
  <c r="CJN2302" i="1"/>
  <c r="CJR2301" i="1"/>
  <c r="CJQ2301" i="1"/>
  <c r="CJP2301" i="1"/>
  <c r="CJO2301" i="1"/>
  <c r="CJN2301" i="1"/>
  <c r="CNN2401" i="1" l="1"/>
  <c r="CNM2401" i="1"/>
  <c r="CNL2401" i="1"/>
  <c r="CNK2401" i="1"/>
  <c r="CNJ2401" i="1"/>
  <c r="CRS2505" i="1" l="1"/>
  <c r="CRQ2505" i="1"/>
  <c r="CRQ2504" i="1"/>
  <c r="CRQ2503" i="1"/>
  <c r="CRQ2502" i="1"/>
  <c r="CRP2501" i="1" a="1"/>
  <c r="CRP2501" i="1" s="1"/>
  <c r="CRJ2510" i="1"/>
  <c r="CRI2510" i="1"/>
  <c r="CRH2510" i="1"/>
  <c r="CRG2510" i="1"/>
  <c r="CRF2510" i="1"/>
  <c r="CRJ2509" i="1"/>
  <c r="CRI2509" i="1"/>
  <c r="CRH2509" i="1"/>
  <c r="CRG2509" i="1"/>
  <c r="CRF2509" i="1"/>
  <c r="CRJ2508" i="1"/>
  <c r="CRI2508" i="1"/>
  <c r="CRH2508" i="1"/>
  <c r="CRG2508" i="1"/>
  <c r="CRF2508" i="1"/>
  <c r="CRJ2507" i="1"/>
  <c r="CRI2507" i="1"/>
  <c r="CRH2507" i="1"/>
  <c r="CRG2507" i="1"/>
  <c r="CRF2507" i="1"/>
  <c r="CRJ2506" i="1"/>
  <c r="CRI2506" i="1"/>
  <c r="CRH2506" i="1"/>
  <c r="CRG2506" i="1"/>
  <c r="CRF2506" i="1"/>
  <c r="CRJ2505" i="1"/>
  <c r="CRI2505" i="1"/>
  <c r="CRH2505" i="1"/>
  <c r="CRG2505" i="1"/>
  <c r="CRF2505" i="1"/>
  <c r="CRJ2504" i="1"/>
  <c r="CRI2504" i="1"/>
  <c r="CRH2504" i="1"/>
  <c r="CRG2504" i="1"/>
  <c r="CRF2504" i="1"/>
  <c r="CRJ2503" i="1"/>
  <c r="CRI2503" i="1"/>
  <c r="CRH2503" i="1"/>
  <c r="CRG2503" i="1"/>
  <c r="CRF2503" i="1"/>
  <c r="CRJ2502" i="1"/>
  <c r="CRI2502" i="1"/>
  <c r="CRH2502" i="1"/>
  <c r="CRG2502" i="1"/>
  <c r="CRF2502" i="1"/>
  <c r="CRJ2501" i="1"/>
  <c r="CRI2501" i="1"/>
  <c r="CRH2501" i="1"/>
  <c r="CRG2501" i="1"/>
  <c r="CRF2501" i="1"/>
  <c r="CVO2605" i="1" l="1"/>
  <c r="CVM2605" i="1"/>
  <c r="CVM2604" i="1"/>
  <c r="CVM2603" i="1"/>
  <c r="CVM2602" i="1"/>
  <c r="CVL2601" i="1" a="1"/>
  <c r="CVL2601" i="1" s="1"/>
  <c r="CVF2604" i="1"/>
  <c r="CVE2604" i="1"/>
  <c r="CVD2604" i="1"/>
  <c r="CVC2604" i="1"/>
  <c r="CVB2604" i="1"/>
  <c r="CVF2603" i="1"/>
  <c r="CVE2603" i="1"/>
  <c r="CVD2603" i="1"/>
  <c r="CVC2603" i="1"/>
  <c r="CVB2603" i="1"/>
  <c r="CVF2602" i="1"/>
  <c r="CVE2602" i="1"/>
  <c r="CVD2602" i="1"/>
  <c r="CVC2602" i="1"/>
  <c r="CVB2602" i="1"/>
  <c r="CVF2601" i="1"/>
  <c r="CVE2601" i="1"/>
  <c r="CVD2601" i="1"/>
  <c r="CVC2601" i="1"/>
  <c r="CVB2601" i="1"/>
  <c r="CYX2701" i="1" l="1"/>
  <c r="DGY2901" i="1" l="1" a="1"/>
  <c r="DGY2901" i="1" s="1"/>
  <c r="DGT2910" i="1"/>
  <c r="DGS2910" i="1"/>
  <c r="DGR2910" i="1"/>
  <c r="DGQ2910" i="1"/>
  <c r="DGP2910" i="1"/>
  <c r="DGT2909" i="1"/>
  <c r="DGS2909" i="1"/>
  <c r="DGR2909" i="1"/>
  <c r="DGQ2909" i="1"/>
  <c r="DGP2909" i="1"/>
  <c r="DGT2908" i="1"/>
  <c r="DGS2908" i="1"/>
  <c r="DGR2908" i="1"/>
  <c r="DGQ2908" i="1"/>
  <c r="DGP2908" i="1"/>
  <c r="DGT2907" i="1"/>
  <c r="DGS2907" i="1"/>
  <c r="DGR2907" i="1"/>
  <c r="DGQ2907" i="1"/>
  <c r="DGP2907" i="1"/>
  <c r="DGT2906" i="1"/>
  <c r="DGS2906" i="1"/>
  <c r="DGR2906" i="1"/>
  <c r="DGQ2906" i="1"/>
  <c r="DGP2906" i="1"/>
  <c r="DGT2905" i="1"/>
  <c r="DGS2905" i="1"/>
  <c r="DGR2905" i="1"/>
  <c r="DGQ2905" i="1"/>
  <c r="DGP2905" i="1"/>
  <c r="DGT2904" i="1"/>
  <c r="DGS2904" i="1"/>
  <c r="DGR2904" i="1"/>
  <c r="DGQ2904" i="1"/>
  <c r="DGP2904" i="1"/>
  <c r="DGT2903" i="1"/>
  <c r="DGS2903" i="1"/>
  <c r="DGR2903" i="1"/>
  <c r="DGQ2903" i="1"/>
  <c r="DGP2903" i="1"/>
  <c r="DGT2902" i="1"/>
  <c r="DGS2902" i="1"/>
  <c r="DGR2902" i="1"/>
  <c r="DGQ2902" i="1"/>
  <c r="DGP2902" i="1"/>
  <c r="DGT2901" i="1"/>
  <c r="DGS2901" i="1"/>
  <c r="DGR2901" i="1"/>
  <c r="DGQ2901" i="1"/>
  <c r="DGP2901" i="1"/>
  <c r="DKU3001" i="1" l="1" a="1"/>
  <c r="DKU3001" i="1" s="1"/>
  <c r="DKP3004" i="1"/>
  <c r="DKO3004" i="1"/>
  <c r="DKN3004" i="1"/>
  <c r="DKM3004" i="1"/>
  <c r="DKL3004" i="1"/>
  <c r="DKP3003" i="1"/>
  <c r="DKO3003" i="1"/>
  <c r="DKN3003" i="1"/>
  <c r="DKM3003" i="1"/>
  <c r="DKL3003" i="1"/>
  <c r="DKP3002" i="1"/>
  <c r="DKO3002" i="1"/>
  <c r="DKN3002" i="1"/>
  <c r="DKM3002" i="1"/>
  <c r="DKL3002" i="1"/>
  <c r="DKP3001" i="1"/>
  <c r="DKO3001" i="1"/>
  <c r="DKN3001" i="1"/>
  <c r="DKM3001" i="1"/>
  <c r="DKL3001" i="1"/>
  <c r="DOQ3101" i="1" l="1" a="1"/>
  <c r="DOQ3101" i="1" s="1"/>
  <c r="DOL3104" i="1"/>
  <c r="DOK3104" i="1"/>
  <c r="DOJ3104" i="1"/>
  <c r="DOI3104" i="1"/>
  <c r="DOH3104" i="1"/>
  <c r="DOL3103" i="1"/>
  <c r="DOK3103" i="1"/>
  <c r="DOJ3103" i="1"/>
  <c r="DOI3103" i="1"/>
  <c r="DOH3103" i="1"/>
  <c r="DOL3102" i="1"/>
  <c r="DOK3102" i="1"/>
  <c r="DOJ3102" i="1"/>
  <c r="DOI3102" i="1"/>
  <c r="DOH3102" i="1"/>
  <c r="DOL3101" i="1"/>
  <c r="DOK3101" i="1"/>
  <c r="DOJ3101" i="1"/>
  <c r="DOI3101" i="1"/>
  <c r="DOH3101" i="1"/>
  <c r="DSG3201" i="1" l="1"/>
  <c r="DSF3201" i="1"/>
  <c r="DSE3201" i="1"/>
  <c r="DSD3201" i="1"/>
  <c r="DWD3304" i="1" l="1"/>
  <c r="DWC3304" i="1"/>
  <c r="DWB3304" i="1"/>
  <c r="DWA3304" i="1"/>
  <c r="DVZ3304" i="1"/>
  <c r="DWD3303" i="1"/>
  <c r="DWC3303" i="1"/>
  <c r="DWB3303" i="1"/>
  <c r="DWA3303" i="1"/>
  <c r="DVZ3303" i="1"/>
  <c r="DWD3302" i="1"/>
  <c r="DWC3302" i="1"/>
  <c r="DWB3302" i="1"/>
  <c r="DWA3302" i="1"/>
  <c r="DVZ3302" i="1"/>
  <c r="DWD3301" i="1"/>
  <c r="DWC3301" i="1"/>
  <c r="DWB3301" i="1"/>
  <c r="DWA3301" i="1"/>
  <c r="DVZ3301" i="1"/>
  <c r="DZZ3404" i="1" l="1"/>
  <c r="DZY3404" i="1"/>
  <c r="DZX3404" i="1"/>
  <c r="DZW3404" i="1"/>
  <c r="DZV3404" i="1"/>
  <c r="DZZ3403" i="1"/>
  <c r="DZY3403" i="1"/>
  <c r="DZX3403" i="1"/>
  <c r="DZW3403" i="1"/>
  <c r="DZV3403" i="1"/>
  <c r="DZZ3402" i="1"/>
  <c r="DZY3402" i="1"/>
  <c r="DZX3402" i="1"/>
  <c r="DZW3402" i="1"/>
  <c r="DZV3402" i="1"/>
  <c r="DZZ3401" i="1"/>
  <c r="DZY3401" i="1"/>
  <c r="DZX3401" i="1"/>
  <c r="DZW3401" i="1"/>
  <c r="DZV3401" i="1"/>
  <c r="EDQ3506" i="1" l="1" a="1"/>
  <c r="EDQ3506" i="1" s="1"/>
  <c r="EDV3504" i="1"/>
  <c r="EDU3504" i="1"/>
  <c r="EDT3504" i="1"/>
  <c r="EDS3504" i="1"/>
  <c r="EDR3504" i="1"/>
  <c r="EDV3503" i="1"/>
  <c r="EDU3503" i="1"/>
  <c r="EDT3503" i="1"/>
  <c r="EDS3503" i="1"/>
  <c r="EDR3503" i="1"/>
  <c r="EDV3502" i="1"/>
  <c r="EDU3502" i="1"/>
  <c r="EDT3502" i="1"/>
  <c r="EDS3502" i="1"/>
  <c r="EDR3502" i="1"/>
  <c r="EDV3501" i="1"/>
  <c r="EDU3501" i="1"/>
  <c r="EDT3501" i="1"/>
  <c r="EDS3501" i="1"/>
  <c r="EDR3501" i="1"/>
  <c r="EHM3606" i="1" l="1" a="1"/>
  <c r="EHM3606" i="1" s="1"/>
  <c r="EHR3604" i="1"/>
  <c r="EHQ3604" i="1"/>
  <c r="EHP3604" i="1"/>
  <c r="EHO3604" i="1"/>
  <c r="EHN3604" i="1"/>
  <c r="EHR3603" i="1"/>
  <c r="EHQ3603" i="1"/>
  <c r="EHP3603" i="1"/>
  <c r="EHO3603" i="1"/>
  <c r="EHN3603" i="1"/>
  <c r="EHR3602" i="1"/>
  <c r="EHQ3602" i="1"/>
  <c r="EHP3602" i="1"/>
  <c r="EHO3602" i="1"/>
  <c r="EHN3602" i="1"/>
  <c r="EHR3601" i="1"/>
  <c r="EHQ3601" i="1"/>
  <c r="EHP3601" i="1"/>
  <c r="EHO3601" i="1"/>
  <c r="EHN3601" i="1"/>
  <c r="ELN3704" i="1" l="1"/>
  <c r="ELM3704" i="1"/>
  <c r="ELL3704" i="1"/>
  <c r="ELK3704" i="1"/>
  <c r="ELJ3704" i="1"/>
  <c r="ELN3703" i="1"/>
  <c r="ELM3703" i="1"/>
  <c r="ELL3703" i="1"/>
  <c r="ELK3703" i="1"/>
  <c r="ELJ3703" i="1"/>
  <c r="ELN3702" i="1"/>
  <c r="ELM3702" i="1"/>
  <c r="ELL3702" i="1"/>
  <c r="ELK3702" i="1"/>
  <c r="ELJ3702" i="1"/>
  <c r="ELN3701" i="1"/>
  <c r="ELM3701" i="1"/>
  <c r="ELL3701" i="1"/>
  <c r="ELK3701" i="1"/>
  <c r="ELJ3701" i="1"/>
  <c r="EPJ3810" i="1" l="1"/>
  <c r="EPI3810" i="1"/>
  <c r="EPH3810" i="1"/>
  <c r="EPG3810" i="1"/>
  <c r="EPF3810" i="1"/>
  <c r="EPJ3809" i="1"/>
  <c r="EPI3809" i="1"/>
  <c r="EPH3809" i="1"/>
  <c r="EPG3809" i="1"/>
  <c r="EPF3809" i="1"/>
  <c r="EPJ3808" i="1"/>
  <c r="EPI3808" i="1"/>
  <c r="EPH3808" i="1"/>
  <c r="EPG3808" i="1"/>
  <c r="EPF3808" i="1"/>
  <c r="EPJ3807" i="1"/>
  <c r="EPI3807" i="1"/>
  <c r="EPH3807" i="1"/>
  <c r="EPG3807" i="1"/>
  <c r="EPF3807" i="1"/>
  <c r="EPJ3806" i="1"/>
  <c r="EPI3806" i="1"/>
  <c r="EPH3806" i="1"/>
  <c r="EPG3806" i="1"/>
  <c r="EPF3806" i="1"/>
  <c r="EPJ3805" i="1"/>
  <c r="EPI3805" i="1"/>
  <c r="EPH3805" i="1"/>
  <c r="EPG3805" i="1"/>
  <c r="EPF3805" i="1"/>
  <c r="EPJ3804" i="1"/>
  <c r="EPI3804" i="1"/>
  <c r="EPH3804" i="1"/>
  <c r="EPG3804" i="1"/>
  <c r="EPF3804" i="1"/>
  <c r="EPJ3803" i="1"/>
  <c r="EPI3803" i="1"/>
  <c r="EPH3803" i="1"/>
  <c r="EPG3803" i="1"/>
  <c r="EPF3803" i="1"/>
  <c r="EPJ3802" i="1"/>
  <c r="EPI3802" i="1"/>
  <c r="EPH3802" i="1"/>
  <c r="EPG3802" i="1"/>
  <c r="EPF3802" i="1"/>
  <c r="EPJ3801" i="1"/>
  <c r="EPI3801" i="1"/>
  <c r="EPH3801" i="1"/>
  <c r="EPG3801" i="1"/>
  <c r="EPF3801" i="1"/>
  <c r="ETH3901" i="1" a="1"/>
  <c r="ETH3901" i="1" s="1"/>
  <c r="ETF3910" i="1"/>
  <c r="ETE3910" i="1"/>
  <c r="ETD3910" i="1"/>
  <c r="ETC3910" i="1"/>
  <c r="ETB3910" i="1"/>
  <c r="ETF3909" i="1"/>
  <c r="ETE3909" i="1"/>
  <c r="ETD3909" i="1"/>
  <c r="ETC3909" i="1"/>
  <c r="ETB3909" i="1"/>
  <c r="ETF3908" i="1"/>
  <c r="ETE3908" i="1"/>
  <c r="ETD3908" i="1"/>
  <c r="ETC3908" i="1"/>
  <c r="ETB3908" i="1"/>
  <c r="ETF3907" i="1"/>
  <c r="ETE3907" i="1"/>
  <c r="ETD3907" i="1"/>
  <c r="ETC3907" i="1"/>
  <c r="ETB3907" i="1"/>
  <c r="ETF3906" i="1"/>
  <c r="ETE3906" i="1"/>
  <c r="ETD3906" i="1"/>
  <c r="ETC3906" i="1"/>
  <c r="ETB3906" i="1"/>
  <c r="ETF3905" i="1"/>
  <c r="ETE3905" i="1"/>
  <c r="ETD3905" i="1"/>
  <c r="ETC3905" i="1"/>
  <c r="ETF3904" i="1"/>
  <c r="ETE3904" i="1"/>
  <c r="ETD3904" i="1"/>
  <c r="ETC3904" i="1"/>
  <c r="ETB3904" i="1"/>
  <c r="ETF3903" i="1"/>
  <c r="ETE3903" i="1"/>
  <c r="ETD3903" i="1"/>
  <c r="ETC3903" i="1"/>
  <c r="ETB3903" i="1"/>
  <c r="ETF3902" i="1"/>
  <c r="ETE3902" i="1"/>
  <c r="ETD3902" i="1"/>
  <c r="ETB3902" i="1"/>
  <c r="ETF3901" i="1"/>
  <c r="ETE3901" i="1"/>
  <c r="ETD3901" i="1"/>
  <c r="ETC3901" i="1"/>
  <c r="ETB3901" i="1"/>
  <c r="EXC4001" i="1" a="1"/>
  <c r="EXC4001" i="1" s="1"/>
  <c r="EXG4001" i="1" a="1"/>
  <c r="EXG4001" i="1" s="1"/>
  <c r="EXA4010" i="1"/>
  <c r="EWZ4010" i="1"/>
  <c r="EWY4010" i="1"/>
  <c r="EWX4010" i="1"/>
  <c r="EWW4010" i="1"/>
  <c r="EXA4009" i="1"/>
  <c r="EWZ4009" i="1"/>
  <c r="EWY4009" i="1"/>
  <c r="EWX4009" i="1"/>
  <c r="EWW4009" i="1"/>
  <c r="EXA4008" i="1"/>
  <c r="EWZ4008" i="1"/>
  <c r="EWY4008" i="1"/>
  <c r="EWX4008" i="1"/>
  <c r="EWW4008" i="1"/>
  <c r="EXA4007" i="1"/>
  <c r="EWZ4007" i="1"/>
  <c r="EWY4007" i="1"/>
  <c r="EWX4007" i="1"/>
  <c r="EWW4007" i="1"/>
  <c r="EXA4006" i="1"/>
  <c r="EWZ4006" i="1"/>
  <c r="EWY4006" i="1"/>
  <c r="EWX4006" i="1"/>
  <c r="EXA4005" i="1"/>
  <c r="EWZ4005" i="1"/>
  <c r="EWY4005" i="1"/>
  <c r="EWX4005" i="1"/>
  <c r="EWW4005" i="1"/>
  <c r="EXA4004" i="1"/>
  <c r="EWZ4004" i="1"/>
  <c r="EWY4004" i="1"/>
  <c r="EWX4004" i="1"/>
  <c r="EWW4004" i="1"/>
  <c r="EXA4003" i="1"/>
  <c r="EWZ4003" i="1"/>
  <c r="EWY4003" i="1"/>
  <c r="EWX4003" i="1"/>
  <c r="EWW4003" i="1"/>
  <c r="EXA4002" i="1"/>
  <c r="EWZ4002" i="1"/>
  <c r="EWY4002" i="1"/>
  <c r="EWW4002" i="1"/>
  <c r="EXA4001" i="1"/>
  <c r="EWZ4001" i="1"/>
  <c r="EWY4001" i="1"/>
  <c r="EWX4001" i="1"/>
  <c r="EWW4001" i="1"/>
  <c r="FEY4201" i="1" l="1" a="1"/>
  <c r="FEY4201" i="1" s="1"/>
  <c r="FEX4204" i="1"/>
  <c r="FEW4204" i="1"/>
  <c r="FEV4204" i="1"/>
  <c r="FEU4204" i="1"/>
  <c r="FET4204" i="1"/>
  <c r="FEX4203" i="1"/>
  <c r="FEW4203" i="1"/>
  <c r="FEV4203" i="1"/>
  <c r="FEU4203" i="1"/>
  <c r="FET4203" i="1"/>
  <c r="FEX4202" i="1"/>
  <c r="FEW4202" i="1"/>
  <c r="FEV4202" i="1"/>
  <c r="FEU4202" i="1"/>
  <c r="FET4202" i="1"/>
  <c r="FEX4201" i="1"/>
  <c r="FEW4201" i="1"/>
  <c r="FEV4201" i="1"/>
  <c r="FEU4201" i="1"/>
  <c r="FET4201" i="1"/>
  <c r="FIQ4301" i="1" a="1"/>
  <c r="FIQ430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<sst xmlns="http://schemas.openxmlformats.org/spreadsheetml/2006/main" count="1" uniqueCount="1">
  <si>
    <t>MMULT(MINVERSE(A1:D11),E1:E11)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</si>
</sst>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4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F9C88-7026-4E70-8441-33EDB8F1C001}">
  <dimension ref="A1:FXY4704"/>
  <sheetViews>
    <sheetView tabSelected="1" topLeftCell="A527" zoomScale="70" zoomScaleNormal="70" workbookViewId="0">
      <selection activeCell="D346" sqref="D346"/>
    </sheetView>
  </sheetViews>
  <sheetFormatPr defaultRowHeight="14.4" x14ac:dyDescent="0.3"/>
  <cols>
    <col min="4011" max="4011" width="18.21875" bestFit="1" customWidth="1"/>
    <col min="4701" max="4701" width="22.5546875" customWidth="1"/>
    <col min="4702" max="4702" width="18.77734375" customWidth="1"/>
    <col min="4703" max="4703" width="22.33203125" customWidth="1"/>
    <col min="4704" max="4704" width="20.44140625" customWidth="1"/>
  </cols>
  <sheetData>
    <row r="1" spans="1:15" x14ac:dyDescent="0.3">
      <c r="A1">
        <v>1</v>
      </c>
      <c r="B1">
        <v>3</v>
      </c>
      <c r="C1">
        <v>1</v>
      </c>
      <c r="D1">
        <v>1180</v>
      </c>
      <c r="E1">
        <v>1955</v>
      </c>
      <c r="F1">
        <v>221900</v>
      </c>
      <c r="L1" cm="1">
        <f t="array" ref="L1:L5">MMULT(MMULT(MINVERSE(MMULT(TRANSPOSE(A1:E10),(A1:E10))),TRANSPOSE(A1:E10)),F1:F10)</f>
        <v>5011981.639772661</v>
      </c>
      <c r="M1">
        <v>1</v>
      </c>
      <c r="N1">
        <f>L1*M1</f>
        <v>5011981.639772661</v>
      </c>
    </row>
    <row r="2" spans="1:15" x14ac:dyDescent="0.3">
      <c r="A2">
        <v>1</v>
      </c>
      <c r="B2">
        <v>3</v>
      </c>
      <c r="C2">
        <v>2.25</v>
      </c>
      <c r="D2">
        <v>2570</v>
      </c>
      <c r="E2">
        <v>1951</v>
      </c>
      <c r="F2">
        <v>538000</v>
      </c>
      <c r="L2">
        <v>52049.160677000924</v>
      </c>
      <c r="M2">
        <v>3</v>
      </c>
      <c r="N2">
        <f>L2*M2</f>
        <v>156147.48203100276</v>
      </c>
    </row>
    <row r="3" spans="1:15" x14ac:dyDescent="0.3">
      <c r="A3">
        <v>1</v>
      </c>
      <c r="B3">
        <v>2</v>
      </c>
      <c r="C3">
        <v>1</v>
      </c>
      <c r="D3">
        <v>770</v>
      </c>
      <c r="E3">
        <v>1933</v>
      </c>
      <c r="F3">
        <v>180000</v>
      </c>
      <c r="L3">
        <v>137573.86631982494</v>
      </c>
      <c r="M3">
        <v>2.5</v>
      </c>
      <c r="N3">
        <f>L3*M3</f>
        <v>343934.66579956235</v>
      </c>
    </row>
    <row r="4" spans="1:15" x14ac:dyDescent="0.3">
      <c r="A4">
        <v>1</v>
      </c>
      <c r="B4">
        <v>4</v>
      </c>
      <c r="C4">
        <v>3</v>
      </c>
      <c r="D4">
        <v>1960</v>
      </c>
      <c r="E4">
        <v>1965</v>
      </c>
      <c r="F4">
        <v>604000</v>
      </c>
      <c r="L4">
        <v>135.62546665653485</v>
      </c>
      <c r="M4">
        <v>3560</v>
      </c>
      <c r="N4">
        <f>L4*M4</f>
        <v>482826.6612972641</v>
      </c>
    </row>
    <row r="5" spans="1:15" x14ac:dyDescent="0.3">
      <c r="A5">
        <v>1</v>
      </c>
      <c r="B5">
        <v>3</v>
      </c>
      <c r="C5">
        <v>2</v>
      </c>
      <c r="D5">
        <v>1680</v>
      </c>
      <c r="E5">
        <v>1987</v>
      </c>
      <c r="F5">
        <v>510000</v>
      </c>
      <c r="L5">
        <v>-2686.1736692147074</v>
      </c>
      <c r="M5">
        <v>1965</v>
      </c>
      <c r="N5">
        <f>L5*M5</f>
        <v>-5278331.2600068999</v>
      </c>
      <c r="O5">
        <f>SUM(N1:N5)</f>
        <v>716559.18889359012</v>
      </c>
    </row>
    <row r="6" spans="1:15" x14ac:dyDescent="0.3">
      <c r="A6">
        <v>1</v>
      </c>
      <c r="B6">
        <v>4</v>
      </c>
      <c r="C6">
        <v>4.5</v>
      </c>
      <c r="D6">
        <v>5420</v>
      </c>
      <c r="E6">
        <v>2001</v>
      </c>
      <c r="F6">
        <v>1230000</v>
      </c>
      <c r="O6" t="str">
        <f>TEXT(O5,"0")</f>
        <v>716559</v>
      </c>
    </row>
    <row r="7" spans="1:15" x14ac:dyDescent="0.3">
      <c r="A7">
        <v>1</v>
      </c>
      <c r="B7">
        <v>3</v>
      </c>
      <c r="C7">
        <v>2.25</v>
      </c>
      <c r="D7">
        <v>1715</v>
      </c>
      <c r="E7">
        <v>1995</v>
      </c>
      <c r="F7">
        <v>257500</v>
      </c>
    </row>
    <row r="8" spans="1:15" x14ac:dyDescent="0.3">
      <c r="A8">
        <v>1</v>
      </c>
      <c r="B8">
        <v>3</v>
      </c>
      <c r="C8">
        <v>1.5</v>
      </c>
      <c r="D8">
        <v>1060</v>
      </c>
      <c r="E8">
        <v>1963</v>
      </c>
      <c r="F8">
        <v>291850</v>
      </c>
    </row>
    <row r="9" spans="1:15" x14ac:dyDescent="0.3">
      <c r="A9">
        <v>1</v>
      </c>
      <c r="B9">
        <v>3</v>
      </c>
      <c r="C9">
        <v>1</v>
      </c>
      <c r="D9">
        <v>1780</v>
      </c>
      <c r="E9">
        <v>1960</v>
      </c>
      <c r="F9">
        <v>229500</v>
      </c>
    </row>
    <row r="10" spans="1:15" x14ac:dyDescent="0.3">
      <c r="A10">
        <v>1</v>
      </c>
      <c r="B10">
        <v>3</v>
      </c>
      <c r="C10">
        <v>2.5</v>
      </c>
      <c r="D10">
        <v>1890</v>
      </c>
      <c r="E10">
        <v>2003</v>
      </c>
      <c r="F10">
        <v>323000</v>
      </c>
    </row>
    <row r="101" spans="101:115" x14ac:dyDescent="0.3">
      <c r="CW101">
        <v>1</v>
      </c>
      <c r="CX101">
        <v>3</v>
      </c>
      <c r="CY101">
        <v>1</v>
      </c>
      <c r="CZ101">
        <v>1180</v>
      </c>
      <c r="DA101">
        <v>1955</v>
      </c>
      <c r="DB101">
        <v>221900</v>
      </c>
      <c r="DH101" cm="1">
        <f t="array" ref="DH101:DH105">MMULT(MMULT(MINVERSE(MMULT(TRANSPOSE(CW101:DA1100),(CW101:DA1100))),TRANSPOSE(CW101:DA1100)),DB101:DB1100)</f>
        <v>6124769.6041676905</v>
      </c>
      <c r="DI101">
        <v>1</v>
      </c>
      <c r="DJ101">
        <f>DH101*DI101</f>
        <v>6124769.6041676905</v>
      </c>
    </row>
    <row r="102" spans="101:115" x14ac:dyDescent="0.3">
      <c r="CW102">
        <v>1</v>
      </c>
      <c r="CX102">
        <v>3</v>
      </c>
      <c r="CY102">
        <v>2.25</v>
      </c>
      <c r="CZ102">
        <v>2570</v>
      </c>
      <c r="DA102">
        <v>1951</v>
      </c>
      <c r="DB102">
        <v>538000</v>
      </c>
      <c r="DH102">
        <v>-62020.265226537471</v>
      </c>
      <c r="DI102">
        <v>4</v>
      </c>
      <c r="DJ102">
        <f>DH102*DI102</f>
        <v>-248081.06090614988</v>
      </c>
    </row>
    <row r="103" spans="101:115" x14ac:dyDescent="0.3">
      <c r="CW103">
        <v>1</v>
      </c>
      <c r="CX103">
        <v>2</v>
      </c>
      <c r="CY103">
        <v>1</v>
      </c>
      <c r="CZ103">
        <v>770</v>
      </c>
      <c r="DA103">
        <v>1933</v>
      </c>
      <c r="DB103">
        <v>180000</v>
      </c>
      <c r="DH103">
        <v>63930.391483106287</v>
      </c>
      <c r="DI103">
        <v>2</v>
      </c>
      <c r="DJ103">
        <f>DH103*DI103</f>
        <v>127860.78296621257</v>
      </c>
    </row>
    <row r="104" spans="101:115" x14ac:dyDescent="0.3">
      <c r="CW104">
        <v>1</v>
      </c>
      <c r="CX104">
        <v>4</v>
      </c>
      <c r="CY104">
        <v>3</v>
      </c>
      <c r="CZ104">
        <v>1960</v>
      </c>
      <c r="DA104">
        <v>1965</v>
      </c>
      <c r="DB104">
        <v>604000</v>
      </c>
      <c r="DH104">
        <v>294.51858920063228</v>
      </c>
      <c r="DI104">
        <v>1830</v>
      </c>
      <c r="DJ104">
        <f>DH104*DI104</f>
        <v>538969.01823715703</v>
      </c>
    </row>
    <row r="105" spans="101:115" x14ac:dyDescent="0.3">
      <c r="CW105">
        <v>1</v>
      </c>
      <c r="CX105">
        <v>3</v>
      </c>
      <c r="CY105">
        <v>2</v>
      </c>
      <c r="CZ105">
        <v>1680</v>
      </c>
      <c r="DA105">
        <v>1987</v>
      </c>
      <c r="DB105">
        <v>510000</v>
      </c>
      <c r="DH105">
        <v>-3113.9305737920458</v>
      </c>
      <c r="DI105">
        <v>1908</v>
      </c>
      <c r="DJ105">
        <f>DH105*DI105</f>
        <v>-5941379.5347952237</v>
      </c>
      <c r="DK105">
        <f>SUM(DJ101:DJ105)</f>
        <v>602138.80966968648</v>
      </c>
    </row>
    <row r="106" spans="101:115" x14ac:dyDescent="0.3">
      <c r="CW106">
        <v>1</v>
      </c>
      <c r="CX106">
        <v>4</v>
      </c>
      <c r="CY106">
        <v>4.5</v>
      </c>
      <c r="CZ106">
        <v>5420</v>
      </c>
      <c r="DA106">
        <v>2001</v>
      </c>
      <c r="DB106">
        <v>1230000</v>
      </c>
      <c r="DK106" t="str">
        <f>TEXT(DK105,"0")</f>
        <v>602139</v>
      </c>
    </row>
    <row r="107" spans="101:115" x14ac:dyDescent="0.3">
      <c r="CW107">
        <v>1</v>
      </c>
      <c r="CX107">
        <v>3</v>
      </c>
      <c r="CY107">
        <v>2.25</v>
      </c>
      <c r="CZ107">
        <v>1715</v>
      </c>
      <c r="DA107">
        <v>1995</v>
      </c>
      <c r="DB107">
        <v>257500</v>
      </c>
    </row>
    <row r="108" spans="101:115" x14ac:dyDescent="0.3">
      <c r="CW108">
        <v>1</v>
      </c>
      <c r="CX108">
        <v>3</v>
      </c>
      <c r="CY108">
        <v>1.5</v>
      </c>
      <c r="CZ108">
        <v>1060</v>
      </c>
      <c r="DA108">
        <v>1963</v>
      </c>
      <c r="DB108">
        <v>291850</v>
      </c>
    </row>
    <row r="109" spans="101:115" x14ac:dyDescent="0.3">
      <c r="CW109">
        <v>1</v>
      </c>
      <c r="CX109">
        <v>3</v>
      </c>
      <c r="CY109">
        <v>1</v>
      </c>
      <c r="CZ109">
        <v>1780</v>
      </c>
      <c r="DA109">
        <v>1960</v>
      </c>
      <c r="DB109">
        <v>229500</v>
      </c>
    </row>
    <row r="110" spans="101:115" x14ac:dyDescent="0.3">
      <c r="CW110">
        <v>1</v>
      </c>
      <c r="CX110">
        <v>3</v>
      </c>
      <c r="CY110">
        <v>2.5</v>
      </c>
      <c r="CZ110">
        <v>1890</v>
      </c>
      <c r="DA110">
        <v>2003</v>
      </c>
      <c r="DB110">
        <v>323000</v>
      </c>
    </row>
    <row r="111" spans="101:115" x14ac:dyDescent="0.3">
      <c r="CW111">
        <v>1</v>
      </c>
      <c r="CX111">
        <v>3</v>
      </c>
      <c r="CY111">
        <v>2.5</v>
      </c>
      <c r="CZ111">
        <v>3560</v>
      </c>
      <c r="DA111">
        <v>1965</v>
      </c>
      <c r="DB111">
        <v>662500</v>
      </c>
    </row>
    <row r="112" spans="101:115" x14ac:dyDescent="0.3">
      <c r="CW112">
        <v>1</v>
      </c>
      <c r="CX112">
        <v>2</v>
      </c>
      <c r="CY112">
        <v>1</v>
      </c>
      <c r="CZ112">
        <v>1160</v>
      </c>
      <c r="DA112">
        <v>1942</v>
      </c>
      <c r="DB112">
        <v>468000</v>
      </c>
    </row>
    <row r="113" spans="101:106" x14ac:dyDescent="0.3">
      <c r="CW113">
        <v>1</v>
      </c>
      <c r="CX113">
        <v>3</v>
      </c>
      <c r="CY113">
        <v>1</v>
      </c>
      <c r="CZ113">
        <v>1430</v>
      </c>
      <c r="DA113">
        <v>1927</v>
      </c>
      <c r="DB113">
        <v>310000</v>
      </c>
    </row>
    <row r="114" spans="101:106" x14ac:dyDescent="0.3">
      <c r="CW114">
        <v>1</v>
      </c>
      <c r="CX114">
        <v>3</v>
      </c>
      <c r="CY114">
        <v>1.75</v>
      </c>
      <c r="CZ114">
        <v>1370</v>
      </c>
      <c r="DA114">
        <v>1977</v>
      </c>
      <c r="DB114">
        <v>400000</v>
      </c>
    </row>
    <row r="115" spans="101:106" x14ac:dyDescent="0.3">
      <c r="CW115">
        <v>1</v>
      </c>
      <c r="CX115">
        <v>5</v>
      </c>
      <c r="CY115">
        <v>2</v>
      </c>
      <c r="CZ115">
        <v>1810</v>
      </c>
      <c r="DA115">
        <v>1900</v>
      </c>
      <c r="DB115">
        <v>530000</v>
      </c>
    </row>
    <row r="116" spans="101:106" x14ac:dyDescent="0.3">
      <c r="CW116">
        <v>1</v>
      </c>
      <c r="CX116">
        <v>4</v>
      </c>
      <c r="CY116">
        <v>3</v>
      </c>
      <c r="CZ116">
        <v>2950</v>
      </c>
      <c r="DA116">
        <v>1979</v>
      </c>
      <c r="DB116">
        <v>650000</v>
      </c>
    </row>
    <row r="117" spans="101:106" x14ac:dyDescent="0.3">
      <c r="CW117">
        <v>1</v>
      </c>
      <c r="CX117">
        <v>3</v>
      </c>
      <c r="CY117">
        <v>2</v>
      </c>
      <c r="CZ117">
        <v>1890</v>
      </c>
      <c r="DA117">
        <v>1994</v>
      </c>
      <c r="DB117">
        <v>395000</v>
      </c>
    </row>
    <row r="118" spans="101:106" x14ac:dyDescent="0.3">
      <c r="CW118">
        <v>1</v>
      </c>
      <c r="CX118">
        <v>4</v>
      </c>
      <c r="CY118">
        <v>1</v>
      </c>
      <c r="CZ118">
        <v>1600</v>
      </c>
      <c r="DA118">
        <v>1916</v>
      </c>
      <c r="DB118">
        <v>485000</v>
      </c>
    </row>
    <row r="119" spans="101:106" x14ac:dyDescent="0.3">
      <c r="CW119">
        <v>1</v>
      </c>
      <c r="CX119">
        <v>2</v>
      </c>
      <c r="CY119">
        <v>1</v>
      </c>
      <c r="CZ119">
        <v>1200</v>
      </c>
      <c r="DA119">
        <v>1921</v>
      </c>
      <c r="DB119">
        <v>189000</v>
      </c>
    </row>
    <row r="120" spans="101:106" x14ac:dyDescent="0.3">
      <c r="CW120">
        <v>1</v>
      </c>
      <c r="CX120">
        <v>3</v>
      </c>
      <c r="CY120">
        <v>1</v>
      </c>
      <c r="CZ120">
        <v>1250</v>
      </c>
      <c r="DA120">
        <v>1969</v>
      </c>
      <c r="DB120">
        <v>230000</v>
      </c>
    </row>
    <row r="121" spans="101:106" x14ac:dyDescent="0.3">
      <c r="CW121">
        <v>1</v>
      </c>
      <c r="CX121">
        <v>4</v>
      </c>
      <c r="CY121">
        <v>1.75</v>
      </c>
      <c r="CZ121">
        <v>1620</v>
      </c>
      <c r="DA121">
        <v>1947</v>
      </c>
      <c r="DB121">
        <v>385000</v>
      </c>
    </row>
    <row r="122" spans="101:106" x14ac:dyDescent="0.3">
      <c r="CW122">
        <v>1</v>
      </c>
      <c r="CX122">
        <v>3</v>
      </c>
      <c r="CY122">
        <v>2.75</v>
      </c>
      <c r="CZ122">
        <v>3050</v>
      </c>
      <c r="DA122">
        <v>1968</v>
      </c>
      <c r="DB122">
        <v>2000000</v>
      </c>
    </row>
    <row r="123" spans="101:106" x14ac:dyDescent="0.3">
      <c r="CW123">
        <v>1</v>
      </c>
      <c r="CX123">
        <v>5</v>
      </c>
      <c r="CY123">
        <v>2.5</v>
      </c>
      <c r="CZ123">
        <v>2270</v>
      </c>
      <c r="DA123">
        <v>1995</v>
      </c>
      <c r="DB123">
        <v>285000</v>
      </c>
    </row>
    <row r="124" spans="101:106" x14ac:dyDescent="0.3">
      <c r="CW124">
        <v>1</v>
      </c>
      <c r="CX124">
        <v>2</v>
      </c>
      <c r="CY124">
        <v>1.5</v>
      </c>
      <c r="CZ124">
        <v>1070</v>
      </c>
      <c r="DA124">
        <v>1985</v>
      </c>
      <c r="DB124">
        <v>252700</v>
      </c>
    </row>
    <row r="125" spans="101:106" x14ac:dyDescent="0.3">
      <c r="CW125">
        <v>1</v>
      </c>
      <c r="CX125">
        <v>3</v>
      </c>
      <c r="CY125">
        <v>2.25</v>
      </c>
      <c r="CZ125">
        <v>2450</v>
      </c>
      <c r="DA125">
        <v>1985</v>
      </c>
      <c r="DB125">
        <v>329000</v>
      </c>
    </row>
    <row r="126" spans="101:106" x14ac:dyDescent="0.3">
      <c r="CW126">
        <v>1</v>
      </c>
      <c r="CX126">
        <v>3</v>
      </c>
      <c r="CY126">
        <v>2</v>
      </c>
      <c r="CZ126">
        <v>1710</v>
      </c>
      <c r="DA126">
        <v>1941</v>
      </c>
      <c r="DB126">
        <v>233000</v>
      </c>
    </row>
    <row r="127" spans="101:106" x14ac:dyDescent="0.3">
      <c r="CW127">
        <v>1</v>
      </c>
      <c r="CX127">
        <v>3</v>
      </c>
      <c r="CY127">
        <v>1.75</v>
      </c>
      <c r="CZ127">
        <v>2450</v>
      </c>
      <c r="DA127">
        <v>1915</v>
      </c>
      <c r="DB127">
        <v>937000</v>
      </c>
    </row>
    <row r="128" spans="101:106" x14ac:dyDescent="0.3">
      <c r="CW128">
        <v>1</v>
      </c>
      <c r="CX128">
        <v>3</v>
      </c>
      <c r="CY128">
        <v>1</v>
      </c>
      <c r="CZ128">
        <v>1400</v>
      </c>
      <c r="DA128">
        <v>1909</v>
      </c>
      <c r="DB128">
        <v>667000</v>
      </c>
    </row>
    <row r="129" spans="101:106" x14ac:dyDescent="0.3">
      <c r="CW129">
        <v>1</v>
      </c>
      <c r="CX129">
        <v>3</v>
      </c>
      <c r="CY129">
        <v>1.75</v>
      </c>
      <c r="CZ129">
        <v>1520</v>
      </c>
      <c r="DA129">
        <v>1948</v>
      </c>
      <c r="DB129">
        <v>438000</v>
      </c>
    </row>
    <row r="130" spans="101:106" x14ac:dyDescent="0.3">
      <c r="CW130">
        <v>1</v>
      </c>
      <c r="CX130">
        <v>4</v>
      </c>
      <c r="CY130">
        <v>2.5</v>
      </c>
      <c r="CZ130">
        <v>2570</v>
      </c>
      <c r="DA130">
        <v>2005</v>
      </c>
      <c r="DB130">
        <v>719000</v>
      </c>
    </row>
    <row r="131" spans="101:106" x14ac:dyDescent="0.3">
      <c r="CW131">
        <v>1</v>
      </c>
      <c r="CX131">
        <v>3</v>
      </c>
      <c r="CY131">
        <v>2.5</v>
      </c>
      <c r="CZ131">
        <v>2320</v>
      </c>
      <c r="DA131">
        <v>2003</v>
      </c>
      <c r="DB131">
        <v>580500</v>
      </c>
    </row>
    <row r="132" spans="101:106" x14ac:dyDescent="0.3">
      <c r="CW132">
        <v>1</v>
      </c>
      <c r="CX132">
        <v>2</v>
      </c>
      <c r="CY132">
        <v>1.5</v>
      </c>
      <c r="CZ132">
        <v>1190</v>
      </c>
      <c r="DA132">
        <v>2005</v>
      </c>
      <c r="DB132">
        <v>280000</v>
      </c>
    </row>
    <row r="133" spans="101:106" x14ac:dyDescent="0.3">
      <c r="CW133">
        <v>1</v>
      </c>
      <c r="CX133">
        <v>4</v>
      </c>
      <c r="CY133">
        <v>1.75</v>
      </c>
      <c r="CZ133">
        <v>2330</v>
      </c>
      <c r="DA133">
        <v>1929</v>
      </c>
      <c r="DB133">
        <v>687500</v>
      </c>
    </row>
    <row r="134" spans="101:106" x14ac:dyDescent="0.3">
      <c r="CW134">
        <v>1</v>
      </c>
      <c r="CX134">
        <v>3</v>
      </c>
      <c r="CY134">
        <v>1</v>
      </c>
      <c r="CZ134">
        <v>1090</v>
      </c>
      <c r="DA134">
        <v>1929</v>
      </c>
      <c r="DB134">
        <v>535000</v>
      </c>
    </row>
    <row r="135" spans="101:106" x14ac:dyDescent="0.3">
      <c r="CW135">
        <v>1</v>
      </c>
      <c r="CX135">
        <v>4</v>
      </c>
      <c r="CY135">
        <v>2.75</v>
      </c>
      <c r="CZ135">
        <v>2060</v>
      </c>
      <c r="DA135">
        <v>1981</v>
      </c>
      <c r="DB135">
        <v>322500</v>
      </c>
    </row>
    <row r="136" spans="101:106" x14ac:dyDescent="0.3">
      <c r="CW136">
        <v>1</v>
      </c>
      <c r="CX136">
        <v>3</v>
      </c>
      <c r="CY136">
        <v>2.5</v>
      </c>
      <c r="CZ136">
        <v>2300</v>
      </c>
      <c r="DA136">
        <v>1930</v>
      </c>
      <c r="DB136">
        <v>696000</v>
      </c>
    </row>
    <row r="137" spans="101:106" x14ac:dyDescent="0.3">
      <c r="CW137">
        <v>1</v>
      </c>
      <c r="CX137">
        <v>4</v>
      </c>
      <c r="CY137">
        <v>1</v>
      </c>
      <c r="CZ137">
        <v>1660</v>
      </c>
      <c r="DA137">
        <v>1933</v>
      </c>
      <c r="DB137">
        <v>550000</v>
      </c>
    </row>
    <row r="138" spans="101:106" x14ac:dyDescent="0.3">
      <c r="CW138">
        <v>1</v>
      </c>
      <c r="CX138">
        <v>4</v>
      </c>
      <c r="CY138">
        <v>2</v>
      </c>
      <c r="CZ138">
        <v>2360</v>
      </c>
      <c r="DA138">
        <v>1904</v>
      </c>
      <c r="DB138">
        <v>640000</v>
      </c>
    </row>
    <row r="139" spans="101:106" x14ac:dyDescent="0.3">
      <c r="CW139">
        <v>1</v>
      </c>
      <c r="CX139">
        <v>4</v>
      </c>
      <c r="CY139">
        <v>1</v>
      </c>
      <c r="CZ139">
        <v>1220</v>
      </c>
      <c r="DA139">
        <v>1969</v>
      </c>
      <c r="DB139">
        <v>240000</v>
      </c>
    </row>
    <row r="140" spans="101:106" x14ac:dyDescent="0.3">
      <c r="CW140">
        <v>1</v>
      </c>
      <c r="CX140">
        <v>4</v>
      </c>
      <c r="CY140">
        <v>2.5</v>
      </c>
      <c r="CZ140">
        <v>2620</v>
      </c>
      <c r="DA140">
        <v>1996</v>
      </c>
      <c r="DB140">
        <v>605000</v>
      </c>
    </row>
    <row r="141" spans="101:106" x14ac:dyDescent="0.3">
      <c r="CW141">
        <v>1</v>
      </c>
      <c r="CX141">
        <v>4</v>
      </c>
      <c r="CY141">
        <v>2.5</v>
      </c>
      <c r="CZ141">
        <v>2570</v>
      </c>
      <c r="DA141">
        <v>2000</v>
      </c>
      <c r="DB141">
        <v>625000</v>
      </c>
    </row>
    <row r="142" spans="101:106" x14ac:dyDescent="0.3">
      <c r="CW142">
        <v>1</v>
      </c>
      <c r="CX142">
        <v>4</v>
      </c>
      <c r="CY142">
        <v>2.25</v>
      </c>
      <c r="CZ142">
        <v>4220</v>
      </c>
      <c r="DA142">
        <v>1984</v>
      </c>
      <c r="DB142">
        <v>775000</v>
      </c>
    </row>
    <row r="143" spans="101:106" x14ac:dyDescent="0.3">
      <c r="CW143">
        <v>1</v>
      </c>
      <c r="CX143">
        <v>5</v>
      </c>
      <c r="CY143">
        <v>2.75</v>
      </c>
      <c r="CZ143">
        <v>3595</v>
      </c>
      <c r="DA143">
        <v>2014</v>
      </c>
      <c r="DB143">
        <v>861990</v>
      </c>
    </row>
    <row r="144" spans="101:106" x14ac:dyDescent="0.3">
      <c r="CW144">
        <v>1</v>
      </c>
      <c r="CX144">
        <v>3</v>
      </c>
      <c r="CY144">
        <v>1</v>
      </c>
      <c r="CZ144">
        <v>1570</v>
      </c>
      <c r="DA144">
        <v>1922</v>
      </c>
      <c r="DB144">
        <v>685000</v>
      </c>
    </row>
    <row r="145" spans="101:106" x14ac:dyDescent="0.3">
      <c r="CW145">
        <v>1</v>
      </c>
      <c r="CX145">
        <v>3</v>
      </c>
      <c r="CY145">
        <v>1</v>
      </c>
      <c r="CZ145">
        <v>1280</v>
      </c>
      <c r="DA145">
        <v>1959</v>
      </c>
      <c r="DB145">
        <v>309000</v>
      </c>
    </row>
    <row r="146" spans="101:106" x14ac:dyDescent="0.3">
      <c r="CW146">
        <v>1</v>
      </c>
      <c r="CX146">
        <v>3</v>
      </c>
      <c r="CY146">
        <v>2.5</v>
      </c>
      <c r="CZ146">
        <v>3160</v>
      </c>
      <c r="DA146">
        <v>2003</v>
      </c>
      <c r="DB146">
        <v>488000</v>
      </c>
    </row>
    <row r="147" spans="101:106" x14ac:dyDescent="0.3">
      <c r="CW147">
        <v>1</v>
      </c>
      <c r="CX147">
        <v>3</v>
      </c>
      <c r="CY147">
        <v>1</v>
      </c>
      <c r="CZ147">
        <v>990</v>
      </c>
      <c r="DA147">
        <v>1966</v>
      </c>
      <c r="DB147">
        <v>210490</v>
      </c>
    </row>
    <row r="148" spans="101:106" x14ac:dyDescent="0.3">
      <c r="CW148">
        <v>1</v>
      </c>
      <c r="CX148">
        <v>4</v>
      </c>
      <c r="CY148">
        <v>2.5</v>
      </c>
      <c r="CZ148">
        <v>2290</v>
      </c>
      <c r="DA148">
        <v>1981</v>
      </c>
      <c r="DB148">
        <v>785000</v>
      </c>
    </row>
    <row r="149" spans="101:106" x14ac:dyDescent="0.3">
      <c r="CW149">
        <v>1</v>
      </c>
      <c r="CX149">
        <v>3</v>
      </c>
      <c r="CY149">
        <v>1.75</v>
      </c>
      <c r="CZ149">
        <v>1250</v>
      </c>
      <c r="DA149">
        <v>1953</v>
      </c>
      <c r="DB149">
        <v>450000</v>
      </c>
    </row>
    <row r="150" spans="101:106" x14ac:dyDescent="0.3">
      <c r="CW150">
        <v>1</v>
      </c>
      <c r="CX150">
        <v>3</v>
      </c>
      <c r="CY150">
        <v>2.5</v>
      </c>
      <c r="CZ150">
        <v>2753</v>
      </c>
      <c r="DA150">
        <v>1953</v>
      </c>
      <c r="DB150">
        <v>1350000</v>
      </c>
    </row>
    <row r="151" spans="101:106" x14ac:dyDescent="0.3">
      <c r="CW151">
        <v>1</v>
      </c>
      <c r="CX151">
        <v>3</v>
      </c>
      <c r="CY151">
        <v>1</v>
      </c>
      <c r="CZ151">
        <v>1190</v>
      </c>
      <c r="DA151">
        <v>1955</v>
      </c>
      <c r="DB151">
        <v>228000</v>
      </c>
    </row>
    <row r="152" spans="101:106" x14ac:dyDescent="0.3">
      <c r="CW152">
        <v>1</v>
      </c>
      <c r="CX152">
        <v>5</v>
      </c>
      <c r="CY152">
        <v>2.5</v>
      </c>
      <c r="CZ152">
        <v>3150</v>
      </c>
      <c r="DA152">
        <v>1966</v>
      </c>
      <c r="DB152">
        <v>345000</v>
      </c>
    </row>
    <row r="153" spans="101:106" x14ac:dyDescent="0.3">
      <c r="CW153">
        <v>1</v>
      </c>
      <c r="CX153">
        <v>3</v>
      </c>
      <c r="CY153">
        <v>1.75</v>
      </c>
      <c r="CZ153">
        <v>1410</v>
      </c>
      <c r="DA153">
        <v>1950</v>
      </c>
      <c r="DB153">
        <v>600000</v>
      </c>
    </row>
    <row r="154" spans="101:106" x14ac:dyDescent="0.3">
      <c r="CW154">
        <v>1</v>
      </c>
      <c r="CX154">
        <v>2</v>
      </c>
      <c r="CY154">
        <v>1.75</v>
      </c>
      <c r="CZ154">
        <v>1980</v>
      </c>
      <c r="DA154">
        <v>1981</v>
      </c>
      <c r="DB154">
        <v>585000</v>
      </c>
    </row>
    <row r="155" spans="101:106" x14ac:dyDescent="0.3">
      <c r="CW155">
        <v>1</v>
      </c>
      <c r="CX155">
        <v>5</v>
      </c>
      <c r="CY155">
        <v>2.25</v>
      </c>
      <c r="CZ155">
        <v>2730</v>
      </c>
      <c r="DA155">
        <v>1927</v>
      </c>
      <c r="DB155">
        <v>920000</v>
      </c>
    </row>
    <row r="156" spans="101:106" x14ac:dyDescent="0.3">
      <c r="CW156">
        <v>1</v>
      </c>
      <c r="CX156">
        <v>4</v>
      </c>
      <c r="CY156">
        <v>2.5</v>
      </c>
      <c r="CZ156">
        <v>2830</v>
      </c>
      <c r="DA156">
        <v>1995</v>
      </c>
      <c r="DB156">
        <v>885000</v>
      </c>
    </row>
    <row r="157" spans="101:106" x14ac:dyDescent="0.3">
      <c r="CW157">
        <v>1</v>
      </c>
      <c r="CX157">
        <v>4</v>
      </c>
      <c r="CY157">
        <v>2.5</v>
      </c>
      <c r="CZ157">
        <v>2250</v>
      </c>
      <c r="DA157">
        <v>2008</v>
      </c>
      <c r="DB157">
        <v>292500</v>
      </c>
    </row>
    <row r="158" spans="101:106" x14ac:dyDescent="0.3">
      <c r="CW158">
        <v>1</v>
      </c>
      <c r="CX158">
        <v>3</v>
      </c>
      <c r="CY158">
        <v>2.5</v>
      </c>
      <c r="CZ158">
        <v>2420</v>
      </c>
      <c r="DA158">
        <v>2003</v>
      </c>
      <c r="DB158">
        <v>301000</v>
      </c>
    </row>
    <row r="159" spans="101:106" x14ac:dyDescent="0.3">
      <c r="CW159">
        <v>1</v>
      </c>
      <c r="CX159">
        <v>5</v>
      </c>
      <c r="CY159">
        <v>3.25</v>
      </c>
      <c r="CZ159">
        <v>3250</v>
      </c>
      <c r="DA159">
        <v>1968</v>
      </c>
      <c r="DB159">
        <v>951000</v>
      </c>
    </row>
    <row r="160" spans="101:106" x14ac:dyDescent="0.3">
      <c r="CW160">
        <v>1</v>
      </c>
      <c r="CX160">
        <v>4</v>
      </c>
      <c r="CY160">
        <v>3</v>
      </c>
      <c r="CZ160">
        <v>1850</v>
      </c>
      <c r="DA160">
        <v>1991</v>
      </c>
      <c r="DB160">
        <v>430000</v>
      </c>
    </row>
    <row r="161" spans="101:106" x14ac:dyDescent="0.3">
      <c r="CW161">
        <v>1</v>
      </c>
      <c r="CX161">
        <v>3</v>
      </c>
      <c r="CY161">
        <v>2.25</v>
      </c>
      <c r="CZ161">
        <v>2150</v>
      </c>
      <c r="DA161">
        <v>1959</v>
      </c>
      <c r="DB161">
        <v>650000</v>
      </c>
    </row>
    <row r="162" spans="101:106" x14ac:dyDescent="0.3">
      <c r="CW162">
        <v>1</v>
      </c>
      <c r="CX162">
        <v>3</v>
      </c>
      <c r="CY162">
        <v>1.75</v>
      </c>
      <c r="CZ162">
        <v>1260</v>
      </c>
      <c r="DA162">
        <v>1954</v>
      </c>
      <c r="DB162">
        <v>289000</v>
      </c>
    </row>
    <row r="163" spans="101:106" x14ac:dyDescent="0.3">
      <c r="CW163">
        <v>1</v>
      </c>
      <c r="CX163">
        <v>3</v>
      </c>
      <c r="CY163">
        <v>1.75</v>
      </c>
      <c r="CZ163">
        <v>2519</v>
      </c>
      <c r="DA163">
        <v>1973</v>
      </c>
      <c r="DB163">
        <v>505000</v>
      </c>
    </row>
    <row r="164" spans="101:106" x14ac:dyDescent="0.3">
      <c r="CW164">
        <v>1</v>
      </c>
      <c r="CX164">
        <v>3</v>
      </c>
      <c r="CY164">
        <v>1.75</v>
      </c>
      <c r="CZ164">
        <v>1540</v>
      </c>
      <c r="DA164">
        <v>2014</v>
      </c>
      <c r="DB164">
        <v>549000</v>
      </c>
    </row>
    <row r="165" spans="101:106" x14ac:dyDescent="0.3">
      <c r="CW165">
        <v>1</v>
      </c>
      <c r="CX165">
        <v>3</v>
      </c>
      <c r="CY165">
        <v>2.25</v>
      </c>
      <c r="CZ165">
        <v>1660</v>
      </c>
      <c r="DA165">
        <v>1979</v>
      </c>
      <c r="DB165">
        <v>425000</v>
      </c>
    </row>
    <row r="166" spans="101:106" x14ac:dyDescent="0.3">
      <c r="CW166">
        <v>1</v>
      </c>
      <c r="CX166">
        <v>3</v>
      </c>
      <c r="CY166">
        <v>2.75</v>
      </c>
      <c r="CZ166">
        <v>2770</v>
      </c>
      <c r="DA166">
        <v>1925</v>
      </c>
      <c r="DB166">
        <v>317625</v>
      </c>
    </row>
    <row r="167" spans="101:106" x14ac:dyDescent="0.3">
      <c r="CW167">
        <v>1</v>
      </c>
      <c r="CX167">
        <v>4</v>
      </c>
      <c r="CY167">
        <v>2.5</v>
      </c>
      <c r="CZ167">
        <v>2720</v>
      </c>
      <c r="DA167">
        <v>1989</v>
      </c>
      <c r="DB167">
        <v>975000</v>
      </c>
    </row>
    <row r="168" spans="101:106" x14ac:dyDescent="0.3">
      <c r="CW168">
        <v>1</v>
      </c>
      <c r="CX168">
        <v>4</v>
      </c>
      <c r="CY168">
        <v>2.5</v>
      </c>
      <c r="CZ168">
        <v>2240</v>
      </c>
      <c r="DA168">
        <v>2005</v>
      </c>
      <c r="DB168">
        <v>287000</v>
      </c>
    </row>
    <row r="169" spans="101:106" x14ac:dyDescent="0.3">
      <c r="CW169">
        <v>1</v>
      </c>
      <c r="CX169">
        <v>3</v>
      </c>
      <c r="CY169">
        <v>1</v>
      </c>
      <c r="CZ169">
        <v>1000</v>
      </c>
      <c r="DA169">
        <v>1968</v>
      </c>
      <c r="DB169">
        <v>204000</v>
      </c>
    </row>
    <row r="170" spans="101:106" x14ac:dyDescent="0.3">
      <c r="CW170">
        <v>1</v>
      </c>
      <c r="CX170">
        <v>5</v>
      </c>
      <c r="CY170">
        <v>2.25</v>
      </c>
      <c r="CZ170">
        <v>3200</v>
      </c>
      <c r="DA170">
        <v>1965</v>
      </c>
      <c r="DB170">
        <v>1330000</v>
      </c>
    </row>
    <row r="171" spans="101:106" x14ac:dyDescent="0.3">
      <c r="CW171">
        <v>1</v>
      </c>
      <c r="CX171">
        <v>5</v>
      </c>
      <c r="CY171">
        <v>3.25</v>
      </c>
      <c r="CZ171">
        <v>4770</v>
      </c>
      <c r="DA171">
        <v>1973</v>
      </c>
      <c r="DB171">
        <v>1040000</v>
      </c>
    </row>
    <row r="172" spans="101:106" x14ac:dyDescent="0.3">
      <c r="CW172">
        <v>1</v>
      </c>
      <c r="CX172">
        <v>3</v>
      </c>
      <c r="CY172">
        <v>2</v>
      </c>
      <c r="CZ172">
        <v>1260</v>
      </c>
      <c r="DA172">
        <v>1972</v>
      </c>
      <c r="DB172">
        <v>325000</v>
      </c>
    </row>
    <row r="173" spans="101:106" x14ac:dyDescent="0.3">
      <c r="CW173">
        <v>1</v>
      </c>
      <c r="CX173">
        <v>4</v>
      </c>
      <c r="CY173">
        <v>2</v>
      </c>
      <c r="CZ173">
        <v>2750</v>
      </c>
      <c r="DA173">
        <v>1916</v>
      </c>
      <c r="DB173">
        <v>571000</v>
      </c>
    </row>
    <row r="174" spans="101:106" x14ac:dyDescent="0.3">
      <c r="CW174">
        <v>1</v>
      </c>
      <c r="CX174">
        <v>4</v>
      </c>
      <c r="CY174">
        <v>2.5</v>
      </c>
      <c r="CZ174">
        <v>2380</v>
      </c>
      <c r="DA174">
        <v>2005</v>
      </c>
      <c r="DB174">
        <v>360000</v>
      </c>
    </row>
    <row r="175" spans="101:106" x14ac:dyDescent="0.3">
      <c r="CW175">
        <v>1</v>
      </c>
      <c r="CX175">
        <v>3</v>
      </c>
      <c r="CY175">
        <v>1.75</v>
      </c>
      <c r="CZ175">
        <v>1790</v>
      </c>
      <c r="DA175">
        <v>1965</v>
      </c>
      <c r="DB175">
        <v>349000</v>
      </c>
    </row>
    <row r="176" spans="101:106" x14ac:dyDescent="0.3">
      <c r="CW176">
        <v>1</v>
      </c>
      <c r="CX176">
        <v>4</v>
      </c>
      <c r="CY176">
        <v>4</v>
      </c>
      <c r="CZ176">
        <v>3430</v>
      </c>
      <c r="DA176">
        <v>1986</v>
      </c>
      <c r="DB176">
        <v>832500</v>
      </c>
    </row>
    <row r="177" spans="101:106" x14ac:dyDescent="0.3">
      <c r="CW177">
        <v>1</v>
      </c>
      <c r="CX177">
        <v>4</v>
      </c>
      <c r="CY177">
        <v>1.75</v>
      </c>
      <c r="CZ177">
        <v>1760</v>
      </c>
      <c r="DA177">
        <v>1956</v>
      </c>
      <c r="DB177">
        <v>380000</v>
      </c>
    </row>
    <row r="178" spans="101:106" x14ac:dyDescent="0.3">
      <c r="CW178">
        <v>1</v>
      </c>
      <c r="CX178">
        <v>3</v>
      </c>
      <c r="CY178">
        <v>1</v>
      </c>
      <c r="CZ178">
        <v>1040</v>
      </c>
      <c r="DA178">
        <v>1941</v>
      </c>
      <c r="DB178">
        <v>480000</v>
      </c>
    </row>
    <row r="179" spans="101:106" x14ac:dyDescent="0.3">
      <c r="CW179">
        <v>1</v>
      </c>
      <c r="CX179">
        <v>3</v>
      </c>
      <c r="CY179">
        <v>1</v>
      </c>
      <c r="CZ179">
        <v>1410</v>
      </c>
      <c r="DA179">
        <v>1956</v>
      </c>
      <c r="DB179">
        <v>410000</v>
      </c>
    </row>
    <row r="180" spans="101:106" x14ac:dyDescent="0.3">
      <c r="CW180">
        <v>1</v>
      </c>
      <c r="CX180">
        <v>4</v>
      </c>
      <c r="CY180">
        <v>2.5</v>
      </c>
      <c r="CZ180">
        <v>3450</v>
      </c>
      <c r="DA180">
        <v>2002</v>
      </c>
      <c r="DB180">
        <v>720000</v>
      </c>
    </row>
    <row r="181" spans="101:106" x14ac:dyDescent="0.3">
      <c r="CW181">
        <v>1</v>
      </c>
      <c r="CX181">
        <v>3</v>
      </c>
      <c r="CY181">
        <v>2.5</v>
      </c>
      <c r="CZ181">
        <v>2350</v>
      </c>
      <c r="DA181">
        <v>2003</v>
      </c>
      <c r="DB181">
        <v>390000</v>
      </c>
    </row>
    <row r="182" spans="101:106" x14ac:dyDescent="0.3">
      <c r="CW182">
        <v>1</v>
      </c>
      <c r="CX182">
        <v>4</v>
      </c>
      <c r="CY182">
        <v>2.5</v>
      </c>
      <c r="CZ182">
        <v>1900</v>
      </c>
      <c r="DA182">
        <v>1992</v>
      </c>
      <c r="DB182">
        <v>360000</v>
      </c>
    </row>
    <row r="183" spans="101:106" x14ac:dyDescent="0.3">
      <c r="CW183">
        <v>1</v>
      </c>
      <c r="CX183">
        <v>2</v>
      </c>
      <c r="CY183">
        <v>1</v>
      </c>
      <c r="CZ183">
        <v>2020</v>
      </c>
      <c r="DA183">
        <v>1948</v>
      </c>
      <c r="DB183">
        <v>355000</v>
      </c>
    </row>
    <row r="184" spans="101:106" x14ac:dyDescent="0.3">
      <c r="CW184">
        <v>1</v>
      </c>
      <c r="CX184">
        <v>3</v>
      </c>
      <c r="CY184">
        <v>1.5</v>
      </c>
      <c r="CZ184">
        <v>1680</v>
      </c>
      <c r="DA184">
        <v>1964</v>
      </c>
      <c r="DB184">
        <v>356000</v>
      </c>
    </row>
    <row r="185" spans="101:106" x14ac:dyDescent="0.3">
      <c r="CW185">
        <v>1</v>
      </c>
      <c r="CX185">
        <v>3</v>
      </c>
      <c r="CY185">
        <v>1</v>
      </c>
      <c r="CZ185">
        <v>960</v>
      </c>
      <c r="DA185">
        <v>1952</v>
      </c>
      <c r="DB185">
        <v>315000</v>
      </c>
    </row>
    <row r="186" spans="101:106" x14ac:dyDescent="0.3">
      <c r="CW186">
        <v>1</v>
      </c>
      <c r="CX186">
        <v>3</v>
      </c>
      <c r="CY186">
        <v>1.5</v>
      </c>
      <c r="CZ186">
        <v>2140</v>
      </c>
      <c r="DA186">
        <v>1925</v>
      </c>
      <c r="DB186">
        <v>940000</v>
      </c>
    </row>
    <row r="187" spans="101:106" x14ac:dyDescent="0.3">
      <c r="CW187">
        <v>1</v>
      </c>
      <c r="CX187">
        <v>5</v>
      </c>
      <c r="CY187">
        <v>2.25</v>
      </c>
      <c r="CZ187">
        <v>2660</v>
      </c>
      <c r="DA187">
        <v>1961</v>
      </c>
      <c r="DB187">
        <v>305000</v>
      </c>
    </row>
    <row r="188" spans="101:106" x14ac:dyDescent="0.3">
      <c r="CW188">
        <v>1</v>
      </c>
      <c r="CX188">
        <v>3</v>
      </c>
      <c r="CY188">
        <v>3.25</v>
      </c>
      <c r="CZ188">
        <v>2770</v>
      </c>
      <c r="DA188">
        <v>2006</v>
      </c>
      <c r="DB188">
        <v>461000</v>
      </c>
    </row>
    <row r="189" spans="101:106" x14ac:dyDescent="0.3">
      <c r="CW189">
        <v>1</v>
      </c>
      <c r="CX189">
        <v>2</v>
      </c>
      <c r="CY189">
        <v>2.25</v>
      </c>
      <c r="CZ189">
        <v>1610</v>
      </c>
      <c r="DA189">
        <v>1979</v>
      </c>
      <c r="DB189">
        <v>215000</v>
      </c>
    </row>
    <row r="190" spans="101:106" x14ac:dyDescent="0.3">
      <c r="CW190">
        <v>1</v>
      </c>
      <c r="CX190">
        <v>2</v>
      </c>
      <c r="CY190">
        <v>1.75</v>
      </c>
      <c r="CZ190">
        <v>1030</v>
      </c>
      <c r="DA190">
        <v>2006</v>
      </c>
      <c r="DB190">
        <v>335000</v>
      </c>
    </row>
    <row r="191" spans="101:106" x14ac:dyDescent="0.3">
      <c r="CW191">
        <v>1</v>
      </c>
      <c r="CX191">
        <v>4</v>
      </c>
      <c r="CY191">
        <v>2.5</v>
      </c>
      <c r="CZ191">
        <v>1980</v>
      </c>
      <c r="DA191">
        <v>1988</v>
      </c>
      <c r="DB191">
        <v>243500</v>
      </c>
    </row>
    <row r="192" spans="101:106" x14ac:dyDescent="0.3">
      <c r="CW192">
        <v>1</v>
      </c>
      <c r="CX192">
        <v>5</v>
      </c>
      <c r="CY192">
        <v>2.75</v>
      </c>
      <c r="CZ192">
        <v>3520</v>
      </c>
      <c r="DA192">
        <v>2001</v>
      </c>
      <c r="DB192">
        <v>1100000</v>
      </c>
    </row>
    <row r="193" spans="101:201" x14ac:dyDescent="0.3">
      <c r="CW193">
        <v>1</v>
      </c>
      <c r="CX193">
        <v>3</v>
      </c>
      <c r="CY193">
        <v>1</v>
      </c>
      <c r="CZ193">
        <v>1200</v>
      </c>
      <c r="DA193">
        <v>1962</v>
      </c>
      <c r="DB193">
        <v>153000</v>
      </c>
    </row>
    <row r="194" spans="101:201" x14ac:dyDescent="0.3">
      <c r="CW194">
        <v>1</v>
      </c>
      <c r="CX194">
        <v>3</v>
      </c>
      <c r="CY194">
        <v>1.5</v>
      </c>
      <c r="CZ194">
        <v>1580</v>
      </c>
      <c r="DA194">
        <v>1939</v>
      </c>
      <c r="DB194">
        <v>430000</v>
      </c>
    </row>
    <row r="195" spans="101:201" x14ac:dyDescent="0.3">
      <c r="CW195">
        <v>1</v>
      </c>
      <c r="CX195">
        <v>3</v>
      </c>
      <c r="CY195">
        <v>1.5</v>
      </c>
      <c r="CZ195">
        <v>1580</v>
      </c>
      <c r="DA195">
        <v>1939</v>
      </c>
      <c r="DB195">
        <v>700000</v>
      </c>
    </row>
    <row r="196" spans="101:201" x14ac:dyDescent="0.3">
      <c r="CW196">
        <v>1</v>
      </c>
      <c r="CX196">
        <v>4</v>
      </c>
      <c r="CY196">
        <v>2.5</v>
      </c>
      <c r="CZ196">
        <v>3300</v>
      </c>
      <c r="DA196">
        <v>1946</v>
      </c>
      <c r="DB196">
        <v>905000</v>
      </c>
    </row>
    <row r="197" spans="101:201" x14ac:dyDescent="0.3">
      <c r="CW197">
        <v>1</v>
      </c>
      <c r="CX197">
        <v>3</v>
      </c>
      <c r="CY197">
        <v>1.75</v>
      </c>
      <c r="CZ197">
        <v>1960</v>
      </c>
      <c r="DA197">
        <v>1967</v>
      </c>
      <c r="DB197">
        <v>247500</v>
      </c>
    </row>
    <row r="198" spans="101:201" x14ac:dyDescent="0.3">
      <c r="CW198">
        <v>1</v>
      </c>
      <c r="CX198">
        <v>4</v>
      </c>
      <c r="CY198">
        <v>1.5</v>
      </c>
      <c r="CZ198">
        <v>1160</v>
      </c>
      <c r="DA198">
        <v>1975</v>
      </c>
      <c r="DB198">
        <v>199000</v>
      </c>
    </row>
    <row r="199" spans="101:201" x14ac:dyDescent="0.3">
      <c r="CW199">
        <v>1</v>
      </c>
      <c r="CX199">
        <v>3</v>
      </c>
      <c r="CY199">
        <v>1.75</v>
      </c>
      <c r="CZ199">
        <v>1810</v>
      </c>
      <c r="DA199">
        <v>1980</v>
      </c>
      <c r="DB199">
        <v>314000</v>
      </c>
    </row>
    <row r="200" spans="101:201" x14ac:dyDescent="0.3">
      <c r="CW200">
        <v>1</v>
      </c>
      <c r="CX200">
        <v>3</v>
      </c>
      <c r="CY200">
        <v>2.5</v>
      </c>
      <c r="CZ200">
        <v>2320</v>
      </c>
      <c r="DA200">
        <v>1992</v>
      </c>
      <c r="DB200">
        <v>437500</v>
      </c>
    </row>
    <row r="201" spans="101:201" x14ac:dyDescent="0.3">
      <c r="CW201">
        <v>1</v>
      </c>
      <c r="CX201">
        <v>3</v>
      </c>
      <c r="CY201">
        <v>2.5</v>
      </c>
      <c r="CZ201">
        <v>2070</v>
      </c>
      <c r="DA201">
        <v>1910</v>
      </c>
      <c r="DB201">
        <v>850830</v>
      </c>
      <c r="GS201">
        <v>1</v>
      </c>
    </row>
    <row r="202" spans="101:201" x14ac:dyDescent="0.3">
      <c r="CW202">
        <v>1</v>
      </c>
      <c r="CX202">
        <v>3</v>
      </c>
      <c r="CY202">
        <v>2</v>
      </c>
      <c r="CZ202">
        <v>1980</v>
      </c>
      <c r="DA202">
        <v>1929</v>
      </c>
      <c r="DB202">
        <v>555000</v>
      </c>
      <c r="GS202">
        <v>1</v>
      </c>
    </row>
    <row r="203" spans="101:201" x14ac:dyDescent="0.3">
      <c r="CW203">
        <v>1</v>
      </c>
      <c r="CX203">
        <v>3</v>
      </c>
      <c r="CY203">
        <v>2.25</v>
      </c>
      <c r="CZ203">
        <v>2190</v>
      </c>
      <c r="DA203">
        <v>1983</v>
      </c>
      <c r="DB203">
        <v>699950</v>
      </c>
      <c r="GS203">
        <v>1</v>
      </c>
    </row>
    <row r="204" spans="101:201" x14ac:dyDescent="0.3">
      <c r="CW204">
        <v>1</v>
      </c>
      <c r="CX204">
        <v>3</v>
      </c>
      <c r="CY204">
        <v>2.5</v>
      </c>
      <c r="CZ204">
        <v>2920</v>
      </c>
      <c r="DA204">
        <v>1950</v>
      </c>
      <c r="DB204">
        <v>1090000</v>
      </c>
      <c r="GS204">
        <v>1</v>
      </c>
    </row>
    <row r="205" spans="101:201" x14ac:dyDescent="0.3">
      <c r="CW205">
        <v>1</v>
      </c>
      <c r="CX205">
        <v>3</v>
      </c>
      <c r="CY205">
        <v>1</v>
      </c>
      <c r="CZ205">
        <v>1210</v>
      </c>
      <c r="DA205">
        <v>1954</v>
      </c>
      <c r="DB205">
        <v>290000</v>
      </c>
      <c r="GS205">
        <v>1</v>
      </c>
    </row>
    <row r="206" spans="101:201" x14ac:dyDescent="0.3">
      <c r="CW206">
        <v>1</v>
      </c>
      <c r="CX206">
        <v>3</v>
      </c>
      <c r="CY206">
        <v>2.5</v>
      </c>
      <c r="CZ206">
        <v>2340</v>
      </c>
      <c r="DA206">
        <v>1978</v>
      </c>
      <c r="DB206">
        <v>375000</v>
      </c>
      <c r="GS206">
        <v>1</v>
      </c>
    </row>
    <row r="207" spans="101:201" x14ac:dyDescent="0.3">
      <c r="CW207">
        <v>1</v>
      </c>
      <c r="CX207">
        <v>3</v>
      </c>
      <c r="CY207">
        <v>1</v>
      </c>
      <c r="CZ207">
        <v>1670</v>
      </c>
      <c r="DA207">
        <v>1939</v>
      </c>
      <c r="DB207">
        <v>460000</v>
      </c>
      <c r="GS207">
        <v>1</v>
      </c>
    </row>
    <row r="208" spans="101:201" x14ac:dyDescent="0.3">
      <c r="CW208">
        <v>1</v>
      </c>
      <c r="CX208">
        <v>2</v>
      </c>
      <c r="CY208">
        <v>1.75</v>
      </c>
      <c r="CZ208">
        <v>1240</v>
      </c>
      <c r="DA208">
        <v>1985</v>
      </c>
      <c r="DB208">
        <v>188500</v>
      </c>
      <c r="GS208">
        <v>1</v>
      </c>
    </row>
    <row r="209" spans="101:201" x14ac:dyDescent="0.3">
      <c r="CW209">
        <v>1</v>
      </c>
      <c r="CX209">
        <v>4</v>
      </c>
      <c r="CY209">
        <v>2.5</v>
      </c>
      <c r="CZ209">
        <v>3140</v>
      </c>
      <c r="DA209">
        <v>1991</v>
      </c>
      <c r="DB209">
        <v>680000</v>
      </c>
      <c r="GS209">
        <v>1</v>
      </c>
    </row>
    <row r="210" spans="101:201" x14ac:dyDescent="0.3">
      <c r="CW210">
        <v>1</v>
      </c>
      <c r="CX210">
        <v>5</v>
      </c>
      <c r="CY210">
        <v>1.75</v>
      </c>
      <c r="CZ210">
        <v>2030</v>
      </c>
      <c r="DA210">
        <v>1942</v>
      </c>
      <c r="DB210">
        <v>470000</v>
      </c>
      <c r="GS210">
        <v>1</v>
      </c>
    </row>
    <row r="211" spans="101:201" x14ac:dyDescent="0.3">
      <c r="CW211">
        <v>1</v>
      </c>
      <c r="CX211">
        <v>4</v>
      </c>
      <c r="CY211">
        <v>2.5</v>
      </c>
      <c r="CZ211">
        <v>2310</v>
      </c>
      <c r="DA211">
        <v>1984</v>
      </c>
      <c r="DB211">
        <v>597750</v>
      </c>
      <c r="GS211">
        <v>1</v>
      </c>
    </row>
    <row r="212" spans="101:201" x14ac:dyDescent="0.3">
      <c r="CW212">
        <v>1</v>
      </c>
      <c r="CX212">
        <v>3</v>
      </c>
      <c r="CY212">
        <v>1.75</v>
      </c>
      <c r="CZ212">
        <v>1260</v>
      </c>
      <c r="DA212">
        <v>1905</v>
      </c>
      <c r="DB212">
        <v>570000</v>
      </c>
      <c r="GS212">
        <v>1</v>
      </c>
    </row>
    <row r="213" spans="101:201" x14ac:dyDescent="0.3">
      <c r="CW213">
        <v>1</v>
      </c>
      <c r="CX213">
        <v>3</v>
      </c>
      <c r="CY213">
        <v>1.75</v>
      </c>
      <c r="CZ213">
        <v>1540</v>
      </c>
      <c r="DA213">
        <v>1980</v>
      </c>
      <c r="DB213">
        <v>272500</v>
      </c>
      <c r="GS213">
        <v>1</v>
      </c>
    </row>
    <row r="214" spans="101:201" x14ac:dyDescent="0.3">
      <c r="CW214">
        <v>1</v>
      </c>
      <c r="CX214">
        <v>3</v>
      </c>
      <c r="CY214">
        <v>1.75</v>
      </c>
      <c r="CZ214">
        <v>2080</v>
      </c>
      <c r="DA214">
        <v>1971</v>
      </c>
      <c r="DB214">
        <v>329950</v>
      </c>
      <c r="GS214">
        <v>1</v>
      </c>
    </row>
    <row r="215" spans="101:201" x14ac:dyDescent="0.3">
      <c r="CW215">
        <v>1</v>
      </c>
      <c r="CX215">
        <v>4</v>
      </c>
      <c r="CY215">
        <v>2.5</v>
      </c>
      <c r="CZ215">
        <v>3230</v>
      </c>
      <c r="DA215">
        <v>2001</v>
      </c>
      <c r="DB215">
        <v>480000</v>
      </c>
      <c r="GS215">
        <v>1</v>
      </c>
    </row>
    <row r="216" spans="101:201" x14ac:dyDescent="0.3">
      <c r="CW216">
        <v>1</v>
      </c>
      <c r="CX216">
        <v>3</v>
      </c>
      <c r="CY216">
        <v>3.5</v>
      </c>
      <c r="CZ216">
        <v>4380</v>
      </c>
      <c r="DA216">
        <v>1900</v>
      </c>
      <c r="DB216">
        <v>740500</v>
      </c>
      <c r="GS216">
        <v>1</v>
      </c>
    </row>
    <row r="217" spans="101:201" x14ac:dyDescent="0.3">
      <c r="CW217">
        <v>1</v>
      </c>
      <c r="CX217">
        <v>3</v>
      </c>
      <c r="CY217">
        <v>3.5</v>
      </c>
      <c r="CZ217">
        <v>1590</v>
      </c>
      <c r="DA217">
        <v>2010</v>
      </c>
      <c r="DB217">
        <v>518500</v>
      </c>
      <c r="GS217">
        <v>1</v>
      </c>
    </row>
    <row r="218" spans="101:201" x14ac:dyDescent="0.3">
      <c r="CW218">
        <v>1</v>
      </c>
      <c r="CX218">
        <v>2</v>
      </c>
      <c r="CY218">
        <v>1</v>
      </c>
      <c r="CZ218">
        <v>880</v>
      </c>
      <c r="DA218">
        <v>1945</v>
      </c>
      <c r="DB218">
        <v>205425</v>
      </c>
      <c r="GS218">
        <v>1</v>
      </c>
    </row>
    <row r="219" spans="101:201" x14ac:dyDescent="0.3">
      <c r="CW219">
        <v>1</v>
      </c>
      <c r="CX219">
        <v>4</v>
      </c>
      <c r="CY219">
        <v>2</v>
      </c>
      <c r="CZ219">
        <v>1570</v>
      </c>
      <c r="DA219">
        <v>1950</v>
      </c>
      <c r="DB219">
        <v>171800</v>
      </c>
      <c r="GS219">
        <v>1</v>
      </c>
    </row>
    <row r="220" spans="101:201" x14ac:dyDescent="0.3">
      <c r="CW220">
        <v>1</v>
      </c>
      <c r="CX220">
        <v>4</v>
      </c>
      <c r="CY220">
        <v>1</v>
      </c>
      <c r="CZ220">
        <v>1610</v>
      </c>
      <c r="DA220">
        <v>1925</v>
      </c>
      <c r="DB220">
        <v>535000</v>
      </c>
      <c r="GS220">
        <v>1</v>
      </c>
    </row>
    <row r="221" spans="101:201" x14ac:dyDescent="0.3">
      <c r="CW221">
        <v>1</v>
      </c>
      <c r="CX221">
        <v>3</v>
      </c>
      <c r="CY221">
        <v>2.5</v>
      </c>
      <c r="CZ221">
        <v>2400</v>
      </c>
      <c r="DA221">
        <v>1964</v>
      </c>
      <c r="DB221">
        <v>660000</v>
      </c>
      <c r="GS221">
        <v>1</v>
      </c>
    </row>
    <row r="222" spans="101:201" x14ac:dyDescent="0.3">
      <c r="CW222">
        <v>1</v>
      </c>
      <c r="CX222">
        <v>3</v>
      </c>
      <c r="CY222">
        <v>2</v>
      </c>
      <c r="CZ222">
        <v>1450</v>
      </c>
      <c r="DA222">
        <v>1987</v>
      </c>
      <c r="DB222">
        <v>391500</v>
      </c>
      <c r="GS222">
        <v>1</v>
      </c>
    </row>
    <row r="223" spans="101:201" x14ac:dyDescent="0.3">
      <c r="CW223">
        <v>1</v>
      </c>
      <c r="CX223">
        <v>2</v>
      </c>
      <c r="CY223">
        <v>1</v>
      </c>
      <c r="CZ223">
        <v>770</v>
      </c>
      <c r="DA223">
        <v>1953</v>
      </c>
      <c r="DB223">
        <v>395000</v>
      </c>
      <c r="GS223">
        <v>1</v>
      </c>
    </row>
    <row r="224" spans="101:201" x14ac:dyDescent="0.3">
      <c r="CW224">
        <v>1</v>
      </c>
      <c r="CX224">
        <v>4</v>
      </c>
      <c r="CY224">
        <v>1.75</v>
      </c>
      <c r="CZ224">
        <v>2100</v>
      </c>
      <c r="DA224">
        <v>1924</v>
      </c>
      <c r="DB224">
        <v>445000</v>
      </c>
      <c r="GS224">
        <v>1</v>
      </c>
    </row>
    <row r="225" spans="101:201" x14ac:dyDescent="0.3">
      <c r="CW225">
        <v>1</v>
      </c>
      <c r="CX225">
        <v>3</v>
      </c>
      <c r="CY225">
        <v>2.25</v>
      </c>
      <c r="CZ225">
        <v>2910</v>
      </c>
      <c r="DA225">
        <v>1990</v>
      </c>
      <c r="DB225">
        <v>770000</v>
      </c>
      <c r="GS225">
        <v>1</v>
      </c>
    </row>
    <row r="226" spans="101:201" x14ac:dyDescent="0.3">
      <c r="CW226">
        <v>1</v>
      </c>
      <c r="CX226">
        <v>4</v>
      </c>
      <c r="CY226">
        <v>2.75</v>
      </c>
      <c r="CZ226">
        <v>2750</v>
      </c>
      <c r="DA226">
        <v>1914</v>
      </c>
      <c r="DB226">
        <v>1450000</v>
      </c>
      <c r="GS226">
        <v>1</v>
      </c>
    </row>
    <row r="227" spans="101:201" x14ac:dyDescent="0.3">
      <c r="CW227">
        <v>1</v>
      </c>
      <c r="CX227">
        <v>3</v>
      </c>
      <c r="CY227">
        <v>2.25</v>
      </c>
      <c r="CZ227">
        <v>2100</v>
      </c>
      <c r="DA227">
        <v>1967</v>
      </c>
      <c r="DB227">
        <v>445000</v>
      </c>
      <c r="GS227">
        <v>1</v>
      </c>
    </row>
    <row r="228" spans="101:201" x14ac:dyDescent="0.3">
      <c r="CW228">
        <v>1</v>
      </c>
      <c r="CX228">
        <v>4</v>
      </c>
      <c r="CY228">
        <v>2.25</v>
      </c>
      <c r="CZ228">
        <v>2160</v>
      </c>
      <c r="DA228">
        <v>1978</v>
      </c>
      <c r="DB228">
        <v>260000</v>
      </c>
      <c r="GS228">
        <v>1</v>
      </c>
    </row>
    <row r="229" spans="101:201" x14ac:dyDescent="0.3">
      <c r="CW229">
        <v>1</v>
      </c>
      <c r="CX229">
        <v>5</v>
      </c>
      <c r="CY229">
        <v>3.5</v>
      </c>
      <c r="CZ229">
        <v>2320</v>
      </c>
      <c r="DA229">
        <v>1926</v>
      </c>
      <c r="DB229">
        <v>822500</v>
      </c>
      <c r="GS229">
        <v>1</v>
      </c>
    </row>
    <row r="230" spans="101:201" x14ac:dyDescent="0.3">
      <c r="CW230">
        <v>1</v>
      </c>
      <c r="CX230">
        <v>4</v>
      </c>
      <c r="CY230">
        <v>2.5</v>
      </c>
      <c r="CZ230">
        <v>2070</v>
      </c>
      <c r="DA230">
        <v>2004</v>
      </c>
      <c r="DB230">
        <v>430000</v>
      </c>
      <c r="GS230">
        <v>1</v>
      </c>
    </row>
    <row r="231" spans="101:201" x14ac:dyDescent="0.3">
      <c r="CW231">
        <v>1</v>
      </c>
      <c r="CX231">
        <v>3</v>
      </c>
      <c r="CY231">
        <v>1.75</v>
      </c>
      <c r="CZ231">
        <v>1060</v>
      </c>
      <c r="DA231">
        <v>1986</v>
      </c>
      <c r="DB231">
        <v>212000</v>
      </c>
      <c r="GS231">
        <v>1</v>
      </c>
    </row>
    <row r="232" spans="101:201" x14ac:dyDescent="0.3">
      <c r="CW232">
        <v>1</v>
      </c>
      <c r="CX232">
        <v>4</v>
      </c>
      <c r="CY232">
        <v>2.25</v>
      </c>
      <c r="CZ232">
        <v>2010</v>
      </c>
      <c r="DA232">
        <v>1986</v>
      </c>
      <c r="DB232">
        <v>660500</v>
      </c>
      <c r="GS232">
        <v>1</v>
      </c>
    </row>
    <row r="233" spans="101:201" x14ac:dyDescent="0.3">
      <c r="CW233">
        <v>1</v>
      </c>
      <c r="CX233">
        <v>3</v>
      </c>
      <c r="CY233">
        <v>3.5</v>
      </c>
      <c r="CZ233">
        <v>3950</v>
      </c>
      <c r="DA233">
        <v>1989</v>
      </c>
      <c r="DB233">
        <v>784000</v>
      </c>
      <c r="GS233">
        <v>1</v>
      </c>
    </row>
    <row r="234" spans="101:201" x14ac:dyDescent="0.3">
      <c r="CW234">
        <v>1</v>
      </c>
      <c r="CX234">
        <v>3</v>
      </c>
      <c r="CY234">
        <v>2.5</v>
      </c>
      <c r="CZ234">
        <v>2010</v>
      </c>
      <c r="DA234">
        <v>2014</v>
      </c>
      <c r="DB234">
        <v>453246</v>
      </c>
      <c r="GS234">
        <v>1</v>
      </c>
    </row>
    <row r="235" spans="101:201" x14ac:dyDescent="0.3">
      <c r="CW235">
        <v>1</v>
      </c>
      <c r="CX235">
        <v>4</v>
      </c>
      <c r="CY235">
        <v>3.5</v>
      </c>
      <c r="CZ235">
        <v>2140</v>
      </c>
      <c r="DA235">
        <v>2005</v>
      </c>
      <c r="DB235">
        <v>675000</v>
      </c>
      <c r="GS235">
        <v>1</v>
      </c>
    </row>
    <row r="236" spans="101:201" x14ac:dyDescent="0.3">
      <c r="CW236">
        <v>1</v>
      </c>
      <c r="CX236">
        <v>3</v>
      </c>
      <c r="CY236">
        <v>1.75</v>
      </c>
      <c r="CZ236">
        <v>1320</v>
      </c>
      <c r="DA236">
        <v>1956</v>
      </c>
      <c r="DB236">
        <v>199000</v>
      </c>
      <c r="GS236">
        <v>1</v>
      </c>
    </row>
    <row r="237" spans="101:201" x14ac:dyDescent="0.3">
      <c r="CW237">
        <v>1</v>
      </c>
      <c r="CX237">
        <v>4</v>
      </c>
      <c r="CY237">
        <v>1.75</v>
      </c>
      <c r="CZ237">
        <v>2020</v>
      </c>
      <c r="DA237">
        <v>1968</v>
      </c>
      <c r="DB237">
        <v>220000</v>
      </c>
      <c r="GS237">
        <v>1</v>
      </c>
    </row>
    <row r="238" spans="101:201" x14ac:dyDescent="0.3">
      <c r="CW238">
        <v>1</v>
      </c>
      <c r="CX238">
        <v>4</v>
      </c>
      <c r="CY238">
        <v>2.25</v>
      </c>
      <c r="CZ238">
        <v>2590</v>
      </c>
      <c r="DA238">
        <v>1968</v>
      </c>
      <c r="DB238">
        <v>452000</v>
      </c>
      <c r="GS238">
        <v>1</v>
      </c>
    </row>
    <row r="239" spans="101:201" x14ac:dyDescent="0.3">
      <c r="CW239">
        <v>1</v>
      </c>
      <c r="CX239">
        <v>2</v>
      </c>
      <c r="CY239">
        <v>1</v>
      </c>
      <c r="CZ239">
        <v>1190</v>
      </c>
      <c r="DA239">
        <v>1981</v>
      </c>
      <c r="DB239">
        <v>382500</v>
      </c>
      <c r="GS239">
        <v>1</v>
      </c>
    </row>
    <row r="240" spans="101:201" x14ac:dyDescent="0.3">
      <c r="CW240">
        <v>1</v>
      </c>
      <c r="CX240">
        <v>3</v>
      </c>
      <c r="CY240">
        <v>2.25</v>
      </c>
      <c r="CZ240">
        <v>1170</v>
      </c>
      <c r="DA240">
        <v>2014</v>
      </c>
      <c r="DB240">
        <v>519950</v>
      </c>
      <c r="GS240">
        <v>1</v>
      </c>
    </row>
    <row r="241" spans="101:201" x14ac:dyDescent="0.3">
      <c r="CW241">
        <v>1</v>
      </c>
      <c r="CX241">
        <v>2</v>
      </c>
      <c r="CY241">
        <v>1</v>
      </c>
      <c r="CZ241">
        <v>1110</v>
      </c>
      <c r="DA241">
        <v>1925</v>
      </c>
      <c r="DB241">
        <v>665000</v>
      </c>
      <c r="GS241">
        <v>1</v>
      </c>
    </row>
    <row r="242" spans="101:201" x14ac:dyDescent="0.3">
      <c r="CW242">
        <v>1</v>
      </c>
      <c r="CX242">
        <v>5</v>
      </c>
      <c r="CY242">
        <v>2.5</v>
      </c>
      <c r="CZ242">
        <v>2820</v>
      </c>
      <c r="DA242">
        <v>1968</v>
      </c>
      <c r="DB242">
        <v>527700</v>
      </c>
      <c r="GS242">
        <v>1</v>
      </c>
    </row>
    <row r="243" spans="101:201" x14ac:dyDescent="0.3">
      <c r="CW243">
        <v>1</v>
      </c>
      <c r="CX243">
        <v>3</v>
      </c>
      <c r="CY243">
        <v>1</v>
      </c>
      <c r="CZ243">
        <v>1610</v>
      </c>
      <c r="DA243">
        <v>1962</v>
      </c>
      <c r="DB243">
        <v>205000</v>
      </c>
      <c r="GS243">
        <v>1</v>
      </c>
    </row>
    <row r="244" spans="101:201" x14ac:dyDescent="0.3">
      <c r="CW244">
        <v>1</v>
      </c>
      <c r="CX244">
        <v>3</v>
      </c>
      <c r="CY244">
        <v>1</v>
      </c>
      <c r="CZ244">
        <v>1060</v>
      </c>
      <c r="DA244">
        <v>1923</v>
      </c>
      <c r="DB244">
        <v>420000</v>
      </c>
      <c r="GS244">
        <v>1</v>
      </c>
    </row>
    <row r="245" spans="101:201" x14ac:dyDescent="0.3">
      <c r="CW245">
        <v>1</v>
      </c>
      <c r="CX245">
        <v>4</v>
      </c>
      <c r="CY245">
        <v>2.25</v>
      </c>
      <c r="CZ245">
        <v>2030</v>
      </c>
      <c r="DA245">
        <v>1961</v>
      </c>
      <c r="DB245">
        <v>500000</v>
      </c>
      <c r="GS245">
        <v>1</v>
      </c>
    </row>
    <row r="246" spans="101:201" x14ac:dyDescent="0.3">
      <c r="CW246">
        <v>1</v>
      </c>
      <c r="CX246">
        <v>4</v>
      </c>
      <c r="CY246">
        <v>2.5</v>
      </c>
      <c r="CZ246">
        <v>3670</v>
      </c>
      <c r="DA246">
        <v>1994</v>
      </c>
      <c r="DB246">
        <v>921500</v>
      </c>
      <c r="GS246">
        <v>1</v>
      </c>
    </row>
    <row r="247" spans="101:201" x14ac:dyDescent="0.3">
      <c r="CW247">
        <v>1</v>
      </c>
      <c r="CX247">
        <v>4</v>
      </c>
      <c r="CY247">
        <v>1</v>
      </c>
      <c r="CZ247">
        <v>2550</v>
      </c>
      <c r="DA247">
        <v>1905</v>
      </c>
      <c r="DB247">
        <v>890000</v>
      </c>
      <c r="GS247">
        <v>1</v>
      </c>
    </row>
    <row r="248" spans="101:201" x14ac:dyDescent="0.3">
      <c r="CW248">
        <v>1</v>
      </c>
      <c r="CX248">
        <v>2</v>
      </c>
      <c r="CY248">
        <v>2.5</v>
      </c>
      <c r="CZ248">
        <v>2420</v>
      </c>
      <c r="DA248">
        <v>2007</v>
      </c>
      <c r="DB248">
        <v>430000</v>
      </c>
      <c r="GS248">
        <v>1</v>
      </c>
    </row>
    <row r="249" spans="101:201" x14ac:dyDescent="0.3">
      <c r="CW249">
        <v>1</v>
      </c>
      <c r="CX249">
        <v>5</v>
      </c>
      <c r="CY249">
        <v>2</v>
      </c>
      <c r="CZ249">
        <v>2260</v>
      </c>
      <c r="DA249">
        <v>1960</v>
      </c>
      <c r="DB249">
        <v>258000</v>
      </c>
      <c r="GS249">
        <v>1</v>
      </c>
    </row>
    <row r="250" spans="101:201" x14ac:dyDescent="0.3">
      <c r="CW250">
        <v>1</v>
      </c>
      <c r="CX250">
        <v>3</v>
      </c>
      <c r="CY250">
        <v>1</v>
      </c>
      <c r="CZ250">
        <v>1430</v>
      </c>
      <c r="DA250">
        <v>1947</v>
      </c>
      <c r="DB250">
        <v>511000</v>
      </c>
      <c r="GS250">
        <v>1</v>
      </c>
    </row>
    <row r="251" spans="101:201" x14ac:dyDescent="0.3">
      <c r="CW251">
        <v>1</v>
      </c>
      <c r="CX251">
        <v>3</v>
      </c>
      <c r="CY251">
        <v>2</v>
      </c>
      <c r="CZ251">
        <v>1360</v>
      </c>
      <c r="DA251">
        <v>1990</v>
      </c>
      <c r="DB251">
        <v>532170</v>
      </c>
      <c r="GS251">
        <v>1</v>
      </c>
    </row>
    <row r="252" spans="101:201" x14ac:dyDescent="0.3">
      <c r="CW252">
        <v>1</v>
      </c>
      <c r="CX252">
        <v>3</v>
      </c>
      <c r="CY252">
        <v>1</v>
      </c>
      <c r="CZ252">
        <v>1110</v>
      </c>
      <c r="DA252">
        <v>1947</v>
      </c>
      <c r="DB252">
        <v>560000</v>
      </c>
      <c r="GS252">
        <v>1</v>
      </c>
    </row>
    <row r="253" spans="101:201" x14ac:dyDescent="0.3">
      <c r="CW253">
        <v>1</v>
      </c>
      <c r="CX253">
        <v>3</v>
      </c>
      <c r="CY253">
        <v>1</v>
      </c>
      <c r="CZ253">
        <v>1250</v>
      </c>
      <c r="DA253">
        <v>1954</v>
      </c>
      <c r="DB253">
        <v>282950</v>
      </c>
      <c r="GS253">
        <v>1</v>
      </c>
    </row>
    <row r="254" spans="101:201" x14ac:dyDescent="0.3">
      <c r="CW254">
        <v>1</v>
      </c>
      <c r="CX254">
        <v>4</v>
      </c>
      <c r="CY254">
        <v>3.25</v>
      </c>
      <c r="CZ254">
        <v>5180</v>
      </c>
      <c r="DA254">
        <v>2006</v>
      </c>
      <c r="DB254">
        <v>2250000</v>
      </c>
      <c r="GS254">
        <v>1</v>
      </c>
    </row>
    <row r="255" spans="101:201" x14ac:dyDescent="0.3">
      <c r="CW255">
        <v>1</v>
      </c>
      <c r="CX255">
        <v>1</v>
      </c>
      <c r="CY255">
        <v>1</v>
      </c>
      <c r="CZ255">
        <v>700</v>
      </c>
      <c r="DA255">
        <v>1942</v>
      </c>
      <c r="DB255">
        <v>350000</v>
      </c>
      <c r="GS255">
        <v>1</v>
      </c>
    </row>
    <row r="256" spans="101:201" x14ac:dyDescent="0.3">
      <c r="CW256">
        <v>1</v>
      </c>
      <c r="CX256">
        <v>3</v>
      </c>
      <c r="CY256">
        <v>1</v>
      </c>
      <c r="CZ256">
        <v>1180</v>
      </c>
      <c r="DA256">
        <v>1967</v>
      </c>
      <c r="DB256">
        <v>215000</v>
      </c>
      <c r="GS256">
        <v>1</v>
      </c>
    </row>
    <row r="257" spans="101:201" x14ac:dyDescent="0.3">
      <c r="CW257">
        <v>1</v>
      </c>
      <c r="CX257">
        <v>5</v>
      </c>
      <c r="CY257">
        <v>3.5</v>
      </c>
      <c r="CZ257">
        <v>3960</v>
      </c>
      <c r="DA257">
        <v>1996</v>
      </c>
      <c r="DB257">
        <v>650000</v>
      </c>
      <c r="GS257">
        <v>1</v>
      </c>
    </row>
    <row r="258" spans="101:201" x14ac:dyDescent="0.3">
      <c r="CW258">
        <v>1</v>
      </c>
      <c r="CX258">
        <v>4</v>
      </c>
      <c r="CY258">
        <v>2.75</v>
      </c>
      <c r="CZ258">
        <v>2640</v>
      </c>
      <c r="DA258">
        <v>1967</v>
      </c>
      <c r="DB258">
        <v>320000</v>
      </c>
      <c r="GS258">
        <v>1</v>
      </c>
    </row>
    <row r="259" spans="101:201" x14ac:dyDescent="0.3">
      <c r="CW259">
        <v>1</v>
      </c>
      <c r="CX259">
        <v>3</v>
      </c>
      <c r="CY259">
        <v>2</v>
      </c>
      <c r="CZ259">
        <v>1270</v>
      </c>
      <c r="DA259">
        <v>1916</v>
      </c>
      <c r="DB259">
        <v>247000</v>
      </c>
      <c r="GS259">
        <v>1</v>
      </c>
    </row>
    <row r="260" spans="101:201" x14ac:dyDescent="0.3">
      <c r="CW260">
        <v>1</v>
      </c>
      <c r="CX260">
        <v>4</v>
      </c>
      <c r="CY260">
        <v>1.75</v>
      </c>
      <c r="CZ260">
        <v>1760</v>
      </c>
      <c r="DA260">
        <v>1968</v>
      </c>
      <c r="DB260">
        <v>320000</v>
      </c>
      <c r="GS260">
        <v>1</v>
      </c>
    </row>
    <row r="261" spans="101:201" x14ac:dyDescent="0.3">
      <c r="CW261">
        <v>1</v>
      </c>
      <c r="CX261">
        <v>5</v>
      </c>
      <c r="CY261">
        <v>2.25</v>
      </c>
      <c r="CZ261">
        <v>2060</v>
      </c>
      <c r="DA261">
        <v>1962</v>
      </c>
      <c r="DB261">
        <v>255000</v>
      </c>
      <c r="GS261">
        <v>1</v>
      </c>
    </row>
    <row r="262" spans="101:201" x14ac:dyDescent="0.3">
      <c r="CW262">
        <v>1</v>
      </c>
      <c r="CX262">
        <v>3</v>
      </c>
      <c r="CY262">
        <v>1.75</v>
      </c>
      <c r="CZ262">
        <v>1780</v>
      </c>
      <c r="DA262">
        <v>1962</v>
      </c>
      <c r="DB262">
        <v>438000</v>
      </c>
      <c r="GS262">
        <v>1</v>
      </c>
    </row>
    <row r="263" spans="101:201" x14ac:dyDescent="0.3">
      <c r="CW263">
        <v>1</v>
      </c>
      <c r="CX263">
        <v>3</v>
      </c>
      <c r="CY263">
        <v>2.5</v>
      </c>
      <c r="CZ263">
        <v>3400</v>
      </c>
      <c r="DA263">
        <v>2000</v>
      </c>
      <c r="DB263">
        <v>900000</v>
      </c>
      <c r="GS263">
        <v>1</v>
      </c>
    </row>
    <row r="264" spans="101:201" x14ac:dyDescent="0.3">
      <c r="CW264">
        <v>1</v>
      </c>
      <c r="CX264">
        <v>3</v>
      </c>
      <c r="CY264">
        <v>2.75</v>
      </c>
      <c r="CZ264">
        <v>1910</v>
      </c>
      <c r="DA264">
        <v>1979</v>
      </c>
      <c r="DB264">
        <v>441000</v>
      </c>
      <c r="GS264">
        <v>1</v>
      </c>
    </row>
    <row r="265" spans="101:201" x14ac:dyDescent="0.3">
      <c r="CW265">
        <v>1</v>
      </c>
      <c r="CX265">
        <v>3</v>
      </c>
      <c r="CY265">
        <v>2</v>
      </c>
      <c r="CZ265">
        <v>2020</v>
      </c>
      <c r="DA265">
        <v>1975</v>
      </c>
      <c r="DB265">
        <v>420000</v>
      </c>
      <c r="GS265">
        <v>1</v>
      </c>
    </row>
    <row r="266" spans="101:201" x14ac:dyDescent="0.3">
      <c r="CW266">
        <v>1</v>
      </c>
      <c r="CX266">
        <v>3</v>
      </c>
      <c r="CY266">
        <v>1.75</v>
      </c>
      <c r="CZ266">
        <v>1580</v>
      </c>
      <c r="DA266">
        <v>1976</v>
      </c>
      <c r="DB266">
        <v>370000</v>
      </c>
      <c r="GS266">
        <v>1</v>
      </c>
    </row>
    <row r="267" spans="101:201" x14ac:dyDescent="0.3">
      <c r="CW267">
        <v>1</v>
      </c>
      <c r="CX267">
        <v>2</v>
      </c>
      <c r="CY267">
        <v>1.75</v>
      </c>
      <c r="CZ267">
        <v>1340</v>
      </c>
      <c r="DA267">
        <v>1949</v>
      </c>
      <c r="DB267">
        <v>269950</v>
      </c>
      <c r="GS267">
        <v>1</v>
      </c>
    </row>
    <row r="268" spans="101:201" x14ac:dyDescent="0.3">
      <c r="CW268">
        <v>1</v>
      </c>
      <c r="CX268">
        <v>4</v>
      </c>
      <c r="CY268">
        <v>2.5</v>
      </c>
      <c r="CZ268">
        <v>2680</v>
      </c>
      <c r="DA268">
        <v>1999</v>
      </c>
      <c r="DB268">
        <v>807100</v>
      </c>
      <c r="GS268">
        <v>1</v>
      </c>
    </row>
    <row r="269" spans="101:201" x14ac:dyDescent="0.3">
      <c r="CW269">
        <v>1</v>
      </c>
      <c r="CX269">
        <v>3</v>
      </c>
      <c r="CY269">
        <v>2.5</v>
      </c>
      <c r="CZ269">
        <v>2680</v>
      </c>
      <c r="DA269">
        <v>1979</v>
      </c>
      <c r="DB269">
        <v>653000</v>
      </c>
      <c r="GS269">
        <v>1</v>
      </c>
    </row>
    <row r="270" spans="101:201" x14ac:dyDescent="0.3">
      <c r="CW270">
        <v>1</v>
      </c>
      <c r="CX270">
        <v>3</v>
      </c>
      <c r="CY270">
        <v>2</v>
      </c>
      <c r="CZ270">
        <v>1370</v>
      </c>
      <c r="DA270">
        <v>1964</v>
      </c>
      <c r="DB270">
        <v>371500</v>
      </c>
      <c r="GS270">
        <v>1</v>
      </c>
    </row>
    <row r="271" spans="101:201" x14ac:dyDescent="0.3">
      <c r="CW271">
        <v>1</v>
      </c>
      <c r="CX271">
        <v>3</v>
      </c>
      <c r="CY271">
        <v>1.75</v>
      </c>
      <c r="CZ271">
        <v>1560</v>
      </c>
      <c r="DA271">
        <v>1954</v>
      </c>
      <c r="DB271">
        <v>284000</v>
      </c>
      <c r="GS271">
        <v>1</v>
      </c>
    </row>
    <row r="272" spans="101:201" x14ac:dyDescent="0.3">
      <c r="CW272">
        <v>1</v>
      </c>
      <c r="CX272">
        <v>3</v>
      </c>
      <c r="CY272">
        <v>1.75</v>
      </c>
      <c r="CZ272">
        <v>2160</v>
      </c>
      <c r="DA272">
        <v>1978</v>
      </c>
      <c r="DB272">
        <v>272000</v>
      </c>
      <c r="GS272">
        <v>1</v>
      </c>
    </row>
    <row r="273" spans="101:201" x14ac:dyDescent="0.3">
      <c r="CW273">
        <v>1</v>
      </c>
      <c r="CX273">
        <v>3</v>
      </c>
      <c r="CY273">
        <v>1.5</v>
      </c>
      <c r="CZ273">
        <v>1340</v>
      </c>
      <c r="DA273">
        <v>1955</v>
      </c>
      <c r="DB273">
        <v>313000</v>
      </c>
      <c r="GS273">
        <v>1</v>
      </c>
    </row>
    <row r="274" spans="101:201" x14ac:dyDescent="0.3">
      <c r="CW274">
        <v>1</v>
      </c>
      <c r="CX274">
        <v>4</v>
      </c>
      <c r="CY274">
        <v>2.5</v>
      </c>
      <c r="CZ274">
        <v>3880</v>
      </c>
      <c r="DA274">
        <v>1984</v>
      </c>
      <c r="DB274">
        <v>917500</v>
      </c>
      <c r="GS274">
        <v>1</v>
      </c>
    </row>
    <row r="275" spans="101:201" x14ac:dyDescent="0.3">
      <c r="CW275">
        <v>1</v>
      </c>
      <c r="CX275">
        <v>4</v>
      </c>
      <c r="CY275">
        <v>2.25</v>
      </c>
      <c r="CZ275">
        <v>2590</v>
      </c>
      <c r="DA275">
        <v>1980</v>
      </c>
      <c r="DB275">
        <v>673000</v>
      </c>
      <c r="GS275">
        <v>1</v>
      </c>
    </row>
    <row r="276" spans="101:201" x14ac:dyDescent="0.3">
      <c r="CW276">
        <v>1</v>
      </c>
      <c r="CX276">
        <v>3</v>
      </c>
      <c r="CY276">
        <v>2.5</v>
      </c>
      <c r="CZ276">
        <v>1120</v>
      </c>
      <c r="DA276">
        <v>2008</v>
      </c>
      <c r="DB276">
        <v>425000</v>
      </c>
      <c r="GS276">
        <v>1</v>
      </c>
    </row>
    <row r="277" spans="101:201" x14ac:dyDescent="0.3">
      <c r="CW277">
        <v>1</v>
      </c>
      <c r="CX277">
        <v>5</v>
      </c>
      <c r="CY277">
        <v>2.75</v>
      </c>
      <c r="CZ277">
        <v>1970</v>
      </c>
      <c r="DA277">
        <v>1986</v>
      </c>
      <c r="DB277">
        <v>399950</v>
      </c>
      <c r="GS277">
        <v>1</v>
      </c>
    </row>
    <row r="278" spans="101:201" x14ac:dyDescent="0.3">
      <c r="CW278">
        <v>1</v>
      </c>
      <c r="CX278">
        <v>3</v>
      </c>
      <c r="CY278">
        <v>1</v>
      </c>
      <c r="CZ278">
        <v>1220</v>
      </c>
      <c r="DA278">
        <v>1901</v>
      </c>
      <c r="DB278">
        <v>385000</v>
      </c>
      <c r="GS278">
        <v>1</v>
      </c>
    </row>
    <row r="279" spans="101:201" x14ac:dyDescent="0.3">
      <c r="CW279">
        <v>1</v>
      </c>
      <c r="CX279">
        <v>3</v>
      </c>
      <c r="CY279">
        <v>1.5</v>
      </c>
      <c r="CZ279">
        <v>1950</v>
      </c>
      <c r="DA279">
        <v>1975</v>
      </c>
      <c r="DB279">
        <v>269950</v>
      </c>
      <c r="GS279">
        <v>1</v>
      </c>
    </row>
    <row r="280" spans="101:201" x14ac:dyDescent="0.3">
      <c r="CW280">
        <v>1</v>
      </c>
      <c r="CX280">
        <v>2</v>
      </c>
      <c r="CY280">
        <v>1</v>
      </c>
      <c r="CZ280">
        <v>1350</v>
      </c>
      <c r="DA280">
        <v>1949</v>
      </c>
      <c r="DB280">
        <v>330000</v>
      </c>
      <c r="GS280">
        <v>1</v>
      </c>
    </row>
    <row r="281" spans="101:201" x14ac:dyDescent="0.3">
      <c r="CW281">
        <v>1</v>
      </c>
      <c r="CX281">
        <v>3</v>
      </c>
      <c r="CY281">
        <v>2.5</v>
      </c>
      <c r="CZ281">
        <v>1670</v>
      </c>
      <c r="DA281">
        <v>1988</v>
      </c>
      <c r="DB281">
        <v>260000</v>
      </c>
      <c r="GS281">
        <v>1</v>
      </c>
    </row>
    <row r="282" spans="101:201" x14ac:dyDescent="0.3">
      <c r="CW282">
        <v>1</v>
      </c>
      <c r="CX282">
        <v>4</v>
      </c>
      <c r="CY282">
        <v>3</v>
      </c>
      <c r="CZ282">
        <v>2380</v>
      </c>
      <c r="DA282">
        <v>1925</v>
      </c>
      <c r="DB282">
        <v>470000</v>
      </c>
      <c r="GS282">
        <v>1</v>
      </c>
    </row>
    <row r="283" spans="101:201" x14ac:dyDescent="0.3">
      <c r="CW283">
        <v>1</v>
      </c>
      <c r="CX283">
        <v>4</v>
      </c>
      <c r="CY283">
        <v>3</v>
      </c>
      <c r="CZ283">
        <v>2440</v>
      </c>
      <c r="DA283">
        <v>1961</v>
      </c>
      <c r="DB283">
        <v>589000</v>
      </c>
      <c r="GS283">
        <v>1</v>
      </c>
    </row>
    <row r="284" spans="101:201" x14ac:dyDescent="0.3">
      <c r="CW284">
        <v>1</v>
      </c>
      <c r="CX284">
        <v>2</v>
      </c>
      <c r="CY284">
        <v>1.5</v>
      </c>
      <c r="CZ284">
        <v>1050</v>
      </c>
      <c r="DA284">
        <v>1996</v>
      </c>
      <c r="DB284">
        <v>163500</v>
      </c>
      <c r="GS284">
        <v>1</v>
      </c>
    </row>
    <row r="285" spans="101:201" x14ac:dyDescent="0.3">
      <c r="CW285">
        <v>1</v>
      </c>
      <c r="CX285">
        <v>4</v>
      </c>
      <c r="CY285">
        <v>2.75</v>
      </c>
      <c r="CZ285">
        <v>3130</v>
      </c>
      <c r="DA285">
        <v>1993</v>
      </c>
      <c r="DB285">
        <v>835000</v>
      </c>
      <c r="GS285">
        <v>1</v>
      </c>
    </row>
    <row r="286" spans="101:201" x14ac:dyDescent="0.3">
      <c r="CW286">
        <v>1</v>
      </c>
      <c r="CX286">
        <v>5</v>
      </c>
      <c r="CY286">
        <v>3</v>
      </c>
      <c r="CZ286">
        <v>4090</v>
      </c>
      <c r="DA286">
        <v>1986</v>
      </c>
      <c r="DB286">
        <v>1100000</v>
      </c>
      <c r="GS286">
        <v>1</v>
      </c>
    </row>
    <row r="287" spans="101:201" x14ac:dyDescent="0.3">
      <c r="CW287">
        <v>1</v>
      </c>
      <c r="CX287">
        <v>4</v>
      </c>
      <c r="CY287">
        <v>1.75</v>
      </c>
      <c r="CZ287">
        <v>1490</v>
      </c>
      <c r="DA287">
        <v>1969</v>
      </c>
      <c r="DB287">
        <v>269000</v>
      </c>
      <c r="GS287">
        <v>1</v>
      </c>
    </row>
    <row r="288" spans="101:201" x14ac:dyDescent="0.3">
      <c r="CW288">
        <v>1</v>
      </c>
      <c r="CX288">
        <v>3</v>
      </c>
      <c r="CY288">
        <v>2.5</v>
      </c>
      <c r="CZ288">
        <v>1900</v>
      </c>
      <c r="DA288">
        <v>1987</v>
      </c>
      <c r="DB288">
        <v>560000</v>
      </c>
      <c r="GS288">
        <v>1</v>
      </c>
    </row>
    <row r="289" spans="101:314" x14ac:dyDescent="0.3">
      <c r="CW289">
        <v>1</v>
      </c>
      <c r="CX289">
        <v>4</v>
      </c>
      <c r="CY289">
        <v>1</v>
      </c>
      <c r="CZ289">
        <v>1330</v>
      </c>
      <c r="DA289">
        <v>1901</v>
      </c>
      <c r="DB289">
        <v>615000</v>
      </c>
      <c r="GS289">
        <v>1</v>
      </c>
    </row>
    <row r="290" spans="101:314" x14ac:dyDescent="0.3">
      <c r="CW290">
        <v>1</v>
      </c>
      <c r="CX290">
        <v>3</v>
      </c>
      <c r="CY290">
        <v>2.25</v>
      </c>
      <c r="CZ290">
        <v>2230</v>
      </c>
      <c r="DA290">
        <v>1975</v>
      </c>
      <c r="DB290">
        <v>585188</v>
      </c>
      <c r="GS290">
        <v>1</v>
      </c>
    </row>
    <row r="291" spans="101:314" x14ac:dyDescent="0.3">
      <c r="CW291">
        <v>1</v>
      </c>
      <c r="CX291">
        <v>3</v>
      </c>
      <c r="CY291">
        <v>1.75</v>
      </c>
      <c r="CZ291">
        <v>1650</v>
      </c>
      <c r="DA291">
        <v>1977</v>
      </c>
      <c r="DB291">
        <v>305000</v>
      </c>
      <c r="GS291">
        <v>1</v>
      </c>
    </row>
    <row r="292" spans="101:314" x14ac:dyDescent="0.3">
      <c r="CW292">
        <v>1</v>
      </c>
      <c r="CX292">
        <v>3</v>
      </c>
      <c r="CY292">
        <v>1</v>
      </c>
      <c r="CZ292">
        <v>1190</v>
      </c>
      <c r="DA292">
        <v>1959</v>
      </c>
      <c r="DB292">
        <v>166950</v>
      </c>
      <c r="GS292">
        <v>1</v>
      </c>
    </row>
    <row r="293" spans="101:314" x14ac:dyDescent="0.3">
      <c r="CW293">
        <v>1</v>
      </c>
      <c r="CX293">
        <v>3</v>
      </c>
      <c r="CY293">
        <v>2.5</v>
      </c>
      <c r="CZ293">
        <v>2140</v>
      </c>
      <c r="DA293">
        <v>1959</v>
      </c>
      <c r="DB293">
        <v>799000</v>
      </c>
      <c r="GS293">
        <v>1</v>
      </c>
    </row>
    <row r="294" spans="101:314" x14ac:dyDescent="0.3">
      <c r="CW294">
        <v>1</v>
      </c>
      <c r="CX294">
        <v>3</v>
      </c>
      <c r="CY294">
        <v>2.5</v>
      </c>
      <c r="CZ294">
        <v>2180</v>
      </c>
      <c r="DA294">
        <v>1962</v>
      </c>
      <c r="DB294">
        <v>400000</v>
      </c>
      <c r="GS294">
        <v>1</v>
      </c>
    </row>
    <row r="295" spans="101:314" x14ac:dyDescent="0.3">
      <c r="CW295">
        <v>1</v>
      </c>
      <c r="CX295">
        <v>3</v>
      </c>
      <c r="CY295">
        <v>1</v>
      </c>
      <c r="CZ295">
        <v>1060</v>
      </c>
      <c r="DA295">
        <v>1948</v>
      </c>
      <c r="DB295">
        <v>230000</v>
      </c>
      <c r="GS295">
        <v>1</v>
      </c>
    </row>
    <row r="296" spans="101:314" x14ac:dyDescent="0.3">
      <c r="CW296">
        <v>1</v>
      </c>
      <c r="CX296">
        <v>3</v>
      </c>
      <c r="CY296">
        <v>2.5</v>
      </c>
      <c r="CZ296">
        <v>1690</v>
      </c>
      <c r="DA296">
        <v>2003</v>
      </c>
      <c r="DB296">
        <v>256883</v>
      </c>
      <c r="GS296">
        <v>1</v>
      </c>
    </row>
    <row r="297" spans="101:314" x14ac:dyDescent="0.3">
      <c r="CW297">
        <v>1</v>
      </c>
      <c r="CX297">
        <v>4</v>
      </c>
      <c r="CY297">
        <v>2</v>
      </c>
      <c r="CZ297">
        <v>1970</v>
      </c>
      <c r="DA297">
        <v>1920</v>
      </c>
      <c r="DB297">
        <v>423000</v>
      </c>
      <c r="GS297">
        <v>1</v>
      </c>
    </row>
    <row r="298" spans="101:314" x14ac:dyDescent="0.3">
      <c r="CW298">
        <v>1</v>
      </c>
      <c r="CX298">
        <v>3</v>
      </c>
      <c r="CY298">
        <v>2.5</v>
      </c>
      <c r="CZ298">
        <v>2150</v>
      </c>
      <c r="DA298">
        <v>2007</v>
      </c>
      <c r="DB298">
        <v>465000</v>
      </c>
      <c r="GS298">
        <v>1</v>
      </c>
    </row>
    <row r="299" spans="101:314" x14ac:dyDescent="0.3">
      <c r="CW299">
        <v>1</v>
      </c>
      <c r="CX299">
        <v>3</v>
      </c>
      <c r="CY299">
        <v>2.5</v>
      </c>
      <c r="CZ299">
        <v>1910</v>
      </c>
      <c r="DA299">
        <v>1997</v>
      </c>
      <c r="DB299">
        <v>440000</v>
      </c>
      <c r="GS299">
        <v>1</v>
      </c>
    </row>
    <row r="300" spans="101:314" x14ac:dyDescent="0.3">
      <c r="CW300">
        <v>1</v>
      </c>
      <c r="CX300">
        <v>3</v>
      </c>
      <c r="CY300">
        <v>1.75</v>
      </c>
      <c r="CZ300">
        <v>1350</v>
      </c>
      <c r="DA300">
        <v>1969</v>
      </c>
      <c r="DB300">
        <v>385000</v>
      </c>
      <c r="GS300">
        <v>1</v>
      </c>
    </row>
    <row r="301" spans="101:314" x14ac:dyDescent="0.3">
      <c r="CW301">
        <v>1</v>
      </c>
      <c r="CX301">
        <v>3</v>
      </c>
      <c r="CY301">
        <v>1</v>
      </c>
      <c r="CZ301">
        <v>860</v>
      </c>
      <c r="DA301">
        <v>1943</v>
      </c>
      <c r="DB301">
        <v>210000</v>
      </c>
      <c r="GS301">
        <v>1</v>
      </c>
      <c r="KO301">
        <v>1</v>
      </c>
      <c r="KP301">
        <v>3</v>
      </c>
      <c r="KQ301">
        <v>1</v>
      </c>
      <c r="KR301">
        <v>1180</v>
      </c>
      <c r="KS301">
        <v>1955</v>
      </c>
      <c r="KT301">
        <v>221900</v>
      </c>
      <c r="KZ301" cm="1">
        <f t="array" ref="KZ301:KZ305">MMULT(MMULT(MINVERSE(MMULT(TRANSPOSE(KO301:KS310),(KO301:KS310))),TRANSPOSE(KO301:KS310)),KT301:KT310)</f>
        <v>5011981.639772661</v>
      </c>
      <c r="LA301">
        <v>1</v>
      </c>
      <c r="LB301">
        <f>KZ301*LA301</f>
        <v>5011981.639772661</v>
      </c>
    </row>
    <row r="302" spans="101:314" x14ac:dyDescent="0.3">
      <c r="CW302">
        <v>1</v>
      </c>
      <c r="CX302">
        <v>3</v>
      </c>
      <c r="CY302">
        <v>2.5</v>
      </c>
      <c r="CZ302">
        <v>1940</v>
      </c>
      <c r="DA302">
        <v>1994</v>
      </c>
      <c r="DB302">
        <v>297000</v>
      </c>
      <c r="GS302">
        <v>1</v>
      </c>
      <c r="KO302">
        <v>1</v>
      </c>
      <c r="KP302">
        <v>3</v>
      </c>
      <c r="KQ302">
        <v>2.25</v>
      </c>
      <c r="KR302">
        <v>2570</v>
      </c>
      <c r="KS302">
        <v>1951</v>
      </c>
      <c r="KT302">
        <v>538000</v>
      </c>
      <c r="KZ302">
        <v>52049.160677000924</v>
      </c>
      <c r="LA302">
        <v>3</v>
      </c>
      <c r="LB302">
        <f>KZ302*LA302</f>
        <v>156147.48203100276</v>
      </c>
    </row>
    <row r="303" spans="101:314" x14ac:dyDescent="0.3">
      <c r="CW303">
        <v>1</v>
      </c>
      <c r="CX303">
        <v>3</v>
      </c>
      <c r="CY303">
        <v>1</v>
      </c>
      <c r="CZ303">
        <v>1010</v>
      </c>
      <c r="DA303">
        <v>1952</v>
      </c>
      <c r="DB303">
        <v>470000</v>
      </c>
      <c r="GS303">
        <v>1</v>
      </c>
      <c r="KO303">
        <v>1</v>
      </c>
      <c r="KP303">
        <v>2</v>
      </c>
      <c r="KQ303">
        <v>1</v>
      </c>
      <c r="KR303">
        <v>770</v>
      </c>
      <c r="KS303">
        <v>1933</v>
      </c>
      <c r="KT303">
        <v>180000</v>
      </c>
      <c r="KZ303">
        <v>137573.86631982494</v>
      </c>
      <c r="LA303">
        <v>2.5</v>
      </c>
      <c r="LB303">
        <f>KZ303*LA303</f>
        <v>343934.66579956235</v>
      </c>
    </row>
    <row r="304" spans="101:314" x14ac:dyDescent="0.3">
      <c r="CW304">
        <v>1</v>
      </c>
      <c r="CX304">
        <v>3</v>
      </c>
      <c r="CY304">
        <v>1.5</v>
      </c>
      <c r="CZ304">
        <v>1300</v>
      </c>
      <c r="DA304">
        <v>1976</v>
      </c>
      <c r="DB304">
        <v>226500</v>
      </c>
      <c r="GS304">
        <v>1</v>
      </c>
      <c r="KO304">
        <v>1</v>
      </c>
      <c r="KP304">
        <v>4</v>
      </c>
      <c r="KQ304">
        <v>3</v>
      </c>
      <c r="KR304">
        <v>1960</v>
      </c>
      <c r="KS304">
        <v>1965</v>
      </c>
      <c r="KT304">
        <v>604000</v>
      </c>
      <c r="KZ304">
        <v>135.62546665653485</v>
      </c>
      <c r="LA304">
        <v>3560</v>
      </c>
      <c r="LB304">
        <f>KZ304*LA304</f>
        <v>482826.6612972641</v>
      </c>
    </row>
    <row r="305" spans="101:315" x14ac:dyDescent="0.3">
      <c r="CW305">
        <v>1</v>
      </c>
      <c r="CX305">
        <v>3</v>
      </c>
      <c r="CY305">
        <v>1</v>
      </c>
      <c r="CZ305">
        <v>910</v>
      </c>
      <c r="DA305">
        <v>1962</v>
      </c>
      <c r="DB305">
        <v>274250</v>
      </c>
      <c r="GS305">
        <v>1</v>
      </c>
      <c r="KO305">
        <v>1</v>
      </c>
      <c r="KP305">
        <v>3</v>
      </c>
      <c r="KQ305">
        <v>2</v>
      </c>
      <c r="KR305">
        <v>1680</v>
      </c>
      <c r="KS305">
        <v>1987</v>
      </c>
      <c r="KT305">
        <v>510000</v>
      </c>
      <c r="KZ305">
        <v>-2686.1736692147074</v>
      </c>
      <c r="LA305">
        <v>1965</v>
      </c>
      <c r="LB305">
        <f>KZ305*LA305</f>
        <v>-5278331.2600068999</v>
      </c>
      <c r="LC305">
        <f>SUM(LB301:LB305)</f>
        <v>716559.18889359012</v>
      </c>
    </row>
    <row r="306" spans="101:315" x14ac:dyDescent="0.3">
      <c r="CW306">
        <v>1</v>
      </c>
      <c r="CX306">
        <v>4</v>
      </c>
      <c r="CY306">
        <v>1.75</v>
      </c>
      <c r="CZ306">
        <v>2480</v>
      </c>
      <c r="DA306">
        <v>1966</v>
      </c>
      <c r="DB306">
        <v>840000</v>
      </c>
      <c r="GS306">
        <v>1</v>
      </c>
      <c r="KO306">
        <v>1</v>
      </c>
      <c r="KP306">
        <v>4</v>
      </c>
      <c r="KQ306">
        <v>4.5</v>
      </c>
      <c r="KR306">
        <v>5420</v>
      </c>
      <c r="KS306">
        <v>2001</v>
      </c>
      <c r="KT306">
        <v>1230000</v>
      </c>
      <c r="LC306" t="str">
        <f>TEXT(LC305,"0")</f>
        <v>716559</v>
      </c>
    </row>
    <row r="307" spans="101:315" x14ac:dyDescent="0.3">
      <c r="CW307">
        <v>1</v>
      </c>
      <c r="CX307">
        <v>3</v>
      </c>
      <c r="CY307">
        <v>2.5</v>
      </c>
      <c r="CZ307">
        <v>2440</v>
      </c>
      <c r="DA307">
        <v>2010</v>
      </c>
      <c r="DB307">
        <v>677900</v>
      </c>
      <c r="GS307">
        <v>1</v>
      </c>
      <c r="KO307">
        <v>1</v>
      </c>
      <c r="KP307">
        <v>3</v>
      </c>
      <c r="KQ307">
        <v>2.25</v>
      </c>
      <c r="KR307">
        <v>1715</v>
      </c>
      <c r="KS307">
        <v>1995</v>
      </c>
      <c r="KT307">
        <v>257500</v>
      </c>
    </row>
    <row r="308" spans="101:315" x14ac:dyDescent="0.3">
      <c r="CW308">
        <v>1</v>
      </c>
      <c r="CX308">
        <v>3</v>
      </c>
      <c r="CY308">
        <v>1</v>
      </c>
      <c r="CZ308">
        <v>1010</v>
      </c>
      <c r="DA308">
        <v>1915</v>
      </c>
      <c r="DB308">
        <v>425000</v>
      </c>
      <c r="GS308">
        <v>1</v>
      </c>
      <c r="KO308">
        <v>1</v>
      </c>
      <c r="KP308">
        <v>3</v>
      </c>
      <c r="KQ308">
        <v>1.5</v>
      </c>
      <c r="KR308">
        <v>1060</v>
      </c>
      <c r="KS308">
        <v>1963</v>
      </c>
      <c r="KT308">
        <v>291850</v>
      </c>
    </row>
    <row r="309" spans="101:315" x14ac:dyDescent="0.3">
      <c r="CW309">
        <v>1</v>
      </c>
      <c r="CX309">
        <v>2</v>
      </c>
      <c r="CY309">
        <v>0.75</v>
      </c>
      <c r="CZ309">
        <v>900</v>
      </c>
      <c r="DA309">
        <v>1941</v>
      </c>
      <c r="DB309">
        <v>180250</v>
      </c>
      <c r="GS309">
        <v>1</v>
      </c>
      <c r="KO309">
        <v>1</v>
      </c>
      <c r="KP309">
        <v>3</v>
      </c>
      <c r="KQ309">
        <v>1</v>
      </c>
      <c r="KR309">
        <v>1780</v>
      </c>
      <c r="KS309">
        <v>1960</v>
      </c>
      <c r="KT309">
        <v>229500</v>
      </c>
    </row>
    <row r="310" spans="101:315" x14ac:dyDescent="0.3">
      <c r="CW310">
        <v>1</v>
      </c>
      <c r="CX310">
        <v>6</v>
      </c>
      <c r="CY310">
        <v>3</v>
      </c>
      <c r="CZ310">
        <v>2300</v>
      </c>
      <c r="DA310">
        <v>1920</v>
      </c>
      <c r="DB310">
        <v>464000</v>
      </c>
      <c r="GS310">
        <v>1</v>
      </c>
      <c r="KO310">
        <v>1</v>
      </c>
      <c r="KP310">
        <v>3</v>
      </c>
      <c r="KQ310">
        <v>2.5</v>
      </c>
      <c r="KR310">
        <v>1890</v>
      </c>
      <c r="KS310">
        <v>2003</v>
      </c>
      <c r="KT310">
        <v>323000</v>
      </c>
    </row>
    <row r="311" spans="101:315" x14ac:dyDescent="0.3">
      <c r="CW311">
        <v>1</v>
      </c>
      <c r="CX311">
        <v>4</v>
      </c>
      <c r="CY311">
        <v>2.25</v>
      </c>
      <c r="CZ311">
        <v>1550</v>
      </c>
      <c r="DA311">
        <v>1993</v>
      </c>
      <c r="DB311">
        <v>320000</v>
      </c>
      <c r="GS311">
        <v>1</v>
      </c>
    </row>
    <row r="312" spans="101:315" x14ac:dyDescent="0.3">
      <c r="CW312">
        <v>1</v>
      </c>
      <c r="CX312">
        <v>3</v>
      </c>
      <c r="CY312">
        <v>2.25</v>
      </c>
      <c r="CZ312">
        <v>1270</v>
      </c>
      <c r="DA312">
        <v>2014</v>
      </c>
      <c r="DB312">
        <v>625504</v>
      </c>
      <c r="GS312">
        <v>1</v>
      </c>
    </row>
    <row r="313" spans="101:315" x14ac:dyDescent="0.3">
      <c r="CW313">
        <v>1</v>
      </c>
      <c r="CX313">
        <v>4</v>
      </c>
      <c r="CY313">
        <v>2.5</v>
      </c>
      <c r="CZ313">
        <v>2240</v>
      </c>
      <c r="DA313">
        <v>1983</v>
      </c>
      <c r="DB313">
        <v>592500</v>
      </c>
      <c r="GS313">
        <v>1</v>
      </c>
    </row>
    <row r="314" spans="101:315" x14ac:dyDescent="0.3">
      <c r="CW314">
        <v>1</v>
      </c>
      <c r="CX314">
        <v>3</v>
      </c>
      <c r="CY314">
        <v>2.5</v>
      </c>
      <c r="CZ314">
        <v>2714</v>
      </c>
      <c r="DA314">
        <v>2005</v>
      </c>
      <c r="DB314">
        <v>465000</v>
      </c>
      <c r="GS314">
        <v>1</v>
      </c>
    </row>
    <row r="315" spans="101:315" x14ac:dyDescent="0.3">
      <c r="CW315">
        <v>1</v>
      </c>
      <c r="CX315">
        <v>4</v>
      </c>
      <c r="CY315">
        <v>2.75</v>
      </c>
      <c r="CZ315">
        <v>1720</v>
      </c>
      <c r="DA315">
        <v>1978</v>
      </c>
      <c r="DB315">
        <v>477000</v>
      </c>
      <c r="GS315">
        <v>1</v>
      </c>
    </row>
    <row r="316" spans="101:315" x14ac:dyDescent="0.3">
      <c r="CW316">
        <v>1</v>
      </c>
      <c r="CX316">
        <v>2</v>
      </c>
      <c r="CY316">
        <v>1</v>
      </c>
      <c r="CZ316">
        <v>850</v>
      </c>
      <c r="DA316">
        <v>1923</v>
      </c>
      <c r="DB316">
        <v>280000</v>
      </c>
      <c r="GS316">
        <v>1</v>
      </c>
    </row>
    <row r="317" spans="101:315" x14ac:dyDescent="0.3">
      <c r="CW317">
        <v>1</v>
      </c>
      <c r="CX317">
        <v>5</v>
      </c>
      <c r="CY317">
        <v>3</v>
      </c>
      <c r="CZ317">
        <v>3300</v>
      </c>
      <c r="DA317">
        <v>1957</v>
      </c>
      <c r="DB317">
        <v>1510000</v>
      </c>
      <c r="GS317">
        <v>1</v>
      </c>
    </row>
    <row r="318" spans="101:315" x14ac:dyDescent="0.3">
      <c r="CW318">
        <v>1</v>
      </c>
      <c r="CX318">
        <v>3</v>
      </c>
      <c r="CY318">
        <v>2.5</v>
      </c>
      <c r="CZ318">
        <v>2250</v>
      </c>
      <c r="DA318">
        <v>2000</v>
      </c>
      <c r="DB318">
        <v>445838</v>
      </c>
      <c r="GS318">
        <v>1</v>
      </c>
    </row>
    <row r="319" spans="101:315" x14ac:dyDescent="0.3">
      <c r="CW319">
        <v>1</v>
      </c>
      <c r="CX319">
        <v>2</v>
      </c>
      <c r="CY319">
        <v>2.25</v>
      </c>
      <c r="CZ319">
        <v>3900</v>
      </c>
      <c r="DA319">
        <v>1947</v>
      </c>
      <c r="DB319">
        <v>1070000</v>
      </c>
      <c r="GS319">
        <v>1</v>
      </c>
    </row>
    <row r="320" spans="101:315" x14ac:dyDescent="0.3">
      <c r="CW320">
        <v>1</v>
      </c>
      <c r="CX320">
        <v>2</v>
      </c>
      <c r="CY320">
        <v>1.5</v>
      </c>
      <c r="CZ320">
        <v>1320</v>
      </c>
      <c r="DA320">
        <v>1947</v>
      </c>
      <c r="DB320">
        <v>467000</v>
      </c>
      <c r="GS320">
        <v>1</v>
      </c>
    </row>
    <row r="321" spans="101:201" x14ac:dyDescent="0.3">
      <c r="CW321">
        <v>1</v>
      </c>
      <c r="CX321">
        <v>4</v>
      </c>
      <c r="CY321">
        <v>2.5</v>
      </c>
      <c r="CZ321">
        <v>2760</v>
      </c>
      <c r="DA321">
        <v>1999</v>
      </c>
      <c r="DB321">
        <v>686000</v>
      </c>
      <c r="GS321">
        <v>1</v>
      </c>
    </row>
    <row r="322" spans="101:201" x14ac:dyDescent="0.3">
      <c r="CW322">
        <v>1</v>
      </c>
      <c r="CX322">
        <v>3</v>
      </c>
      <c r="CY322">
        <v>2</v>
      </c>
      <c r="CZ322">
        <v>1750</v>
      </c>
      <c r="DA322">
        <v>1961</v>
      </c>
      <c r="DB322">
        <v>279950</v>
      </c>
      <c r="GS322">
        <v>1</v>
      </c>
    </row>
    <row r="323" spans="101:201" x14ac:dyDescent="0.3">
      <c r="CW323">
        <v>1</v>
      </c>
      <c r="CX323">
        <v>4</v>
      </c>
      <c r="CY323">
        <v>2.25</v>
      </c>
      <c r="CZ323">
        <v>2330</v>
      </c>
      <c r="DA323">
        <v>1987</v>
      </c>
      <c r="DB323">
        <v>527000</v>
      </c>
      <c r="GS323">
        <v>1</v>
      </c>
    </row>
    <row r="324" spans="101:201" x14ac:dyDescent="0.3">
      <c r="CW324">
        <v>1</v>
      </c>
      <c r="CX324">
        <v>3</v>
      </c>
      <c r="CY324">
        <v>2.25</v>
      </c>
      <c r="CZ324">
        <v>2220</v>
      </c>
      <c r="DA324">
        <v>1966</v>
      </c>
      <c r="DB324">
        <v>325000</v>
      </c>
      <c r="GS324">
        <v>1</v>
      </c>
    </row>
    <row r="325" spans="101:201" x14ac:dyDescent="0.3">
      <c r="CW325">
        <v>1</v>
      </c>
      <c r="CX325">
        <v>3</v>
      </c>
      <c r="CY325">
        <v>2.25</v>
      </c>
      <c r="CZ325">
        <v>2020</v>
      </c>
      <c r="DA325">
        <v>1994</v>
      </c>
      <c r="DB325">
        <v>328000</v>
      </c>
      <c r="GS325">
        <v>1</v>
      </c>
    </row>
    <row r="326" spans="101:201" x14ac:dyDescent="0.3">
      <c r="CW326">
        <v>1</v>
      </c>
      <c r="CX326">
        <v>3</v>
      </c>
      <c r="CY326">
        <v>2.25</v>
      </c>
      <c r="CZ326">
        <v>1250</v>
      </c>
      <c r="DA326">
        <v>1942</v>
      </c>
      <c r="DB326">
        <v>390000</v>
      </c>
      <c r="GS326">
        <v>1</v>
      </c>
    </row>
    <row r="327" spans="101:201" x14ac:dyDescent="0.3">
      <c r="CW327">
        <v>1</v>
      </c>
      <c r="CX327">
        <v>2</v>
      </c>
      <c r="CY327">
        <v>2</v>
      </c>
      <c r="CZ327">
        <v>1510</v>
      </c>
      <c r="DA327">
        <v>2005</v>
      </c>
      <c r="DB327">
        <v>479950</v>
      </c>
      <c r="GS327">
        <v>1</v>
      </c>
    </row>
    <row r="328" spans="101:201" x14ac:dyDescent="0.3">
      <c r="CW328">
        <v>1</v>
      </c>
      <c r="CX328">
        <v>4</v>
      </c>
      <c r="CY328">
        <v>2.25</v>
      </c>
      <c r="CZ328">
        <v>1720</v>
      </c>
      <c r="DA328">
        <v>1978</v>
      </c>
      <c r="DB328">
        <v>264950</v>
      </c>
      <c r="GS328">
        <v>1</v>
      </c>
    </row>
    <row r="329" spans="101:201" x14ac:dyDescent="0.3">
      <c r="CW329">
        <v>1</v>
      </c>
      <c r="CX329">
        <v>3</v>
      </c>
      <c r="CY329">
        <v>1</v>
      </c>
      <c r="CZ329">
        <v>1430</v>
      </c>
      <c r="DA329">
        <v>1961</v>
      </c>
      <c r="DB329">
        <v>235000</v>
      </c>
      <c r="GS329">
        <v>1</v>
      </c>
    </row>
    <row r="330" spans="101:201" x14ac:dyDescent="0.3">
      <c r="CW330">
        <v>1</v>
      </c>
      <c r="CX330">
        <v>3</v>
      </c>
      <c r="CY330">
        <v>2.5</v>
      </c>
      <c r="CZ330">
        <v>1480</v>
      </c>
      <c r="DA330">
        <v>2004</v>
      </c>
      <c r="DB330">
        <v>516500</v>
      </c>
      <c r="GS330">
        <v>1</v>
      </c>
    </row>
    <row r="331" spans="101:201" x14ac:dyDescent="0.3">
      <c r="CW331">
        <v>1</v>
      </c>
      <c r="CX331">
        <v>2</v>
      </c>
      <c r="CY331">
        <v>1.75</v>
      </c>
      <c r="CZ331">
        <v>1450</v>
      </c>
      <c r="DA331">
        <v>1915</v>
      </c>
      <c r="DB331">
        <v>655000</v>
      </c>
      <c r="GS331">
        <v>1</v>
      </c>
    </row>
    <row r="332" spans="101:201" x14ac:dyDescent="0.3">
      <c r="CW332">
        <v>1</v>
      </c>
      <c r="CX332">
        <v>4</v>
      </c>
      <c r="CY332">
        <v>2.75</v>
      </c>
      <c r="CZ332">
        <v>2280</v>
      </c>
      <c r="DA332">
        <v>1960</v>
      </c>
      <c r="DB332">
        <v>500000</v>
      </c>
      <c r="GS332">
        <v>1</v>
      </c>
    </row>
    <row r="333" spans="101:201" x14ac:dyDescent="0.3">
      <c r="CW333">
        <v>1</v>
      </c>
      <c r="CX333">
        <v>6</v>
      </c>
      <c r="CY333">
        <v>2.75</v>
      </c>
      <c r="CZ333">
        <v>2940</v>
      </c>
      <c r="DA333">
        <v>1978</v>
      </c>
      <c r="DB333">
        <v>315000</v>
      </c>
      <c r="GS333">
        <v>1</v>
      </c>
    </row>
    <row r="334" spans="101:201" x14ac:dyDescent="0.3">
      <c r="CW334">
        <v>1</v>
      </c>
      <c r="CX334">
        <v>2</v>
      </c>
      <c r="CY334">
        <v>1</v>
      </c>
      <c r="CZ334">
        <v>1000</v>
      </c>
      <c r="DA334">
        <v>1961</v>
      </c>
      <c r="DB334">
        <v>213000</v>
      </c>
      <c r="GS334">
        <v>1</v>
      </c>
    </row>
    <row r="335" spans="101:201" x14ac:dyDescent="0.3">
      <c r="CW335">
        <v>1</v>
      </c>
      <c r="CX335">
        <v>3</v>
      </c>
      <c r="CY335">
        <v>1.5</v>
      </c>
      <c r="CZ335">
        <v>2480</v>
      </c>
      <c r="DA335">
        <v>1947</v>
      </c>
      <c r="DB335">
        <v>475000</v>
      </c>
      <c r="GS335">
        <v>1</v>
      </c>
    </row>
    <row r="336" spans="101:201" x14ac:dyDescent="0.3">
      <c r="CW336">
        <v>1</v>
      </c>
      <c r="CX336">
        <v>5</v>
      </c>
      <c r="CY336">
        <v>4</v>
      </c>
      <c r="CZ336">
        <v>3760</v>
      </c>
      <c r="DA336">
        <v>1983</v>
      </c>
      <c r="DB336">
        <v>1030000</v>
      </c>
      <c r="GS336">
        <v>1</v>
      </c>
    </row>
    <row r="337" spans="101:201" x14ac:dyDescent="0.3">
      <c r="CW337">
        <v>1</v>
      </c>
      <c r="CX337">
        <v>3</v>
      </c>
      <c r="CY337">
        <v>2</v>
      </c>
      <c r="CZ337">
        <v>2220</v>
      </c>
      <c r="DA337">
        <v>1976</v>
      </c>
      <c r="DB337">
        <v>416000</v>
      </c>
      <c r="GS337">
        <v>1</v>
      </c>
    </row>
    <row r="338" spans="101:201" x14ac:dyDescent="0.3">
      <c r="CW338">
        <v>1</v>
      </c>
      <c r="CX338">
        <v>4</v>
      </c>
      <c r="CY338">
        <v>1</v>
      </c>
      <c r="CZ338">
        <v>1970</v>
      </c>
      <c r="DA338">
        <v>1904</v>
      </c>
      <c r="DB338">
        <v>410000</v>
      </c>
      <c r="GS338">
        <v>1</v>
      </c>
    </row>
    <row r="339" spans="101:201" x14ac:dyDescent="0.3">
      <c r="CW339">
        <v>1</v>
      </c>
      <c r="CX339">
        <v>3</v>
      </c>
      <c r="CY339">
        <v>3.5</v>
      </c>
      <c r="CZ339">
        <v>3830</v>
      </c>
      <c r="DA339">
        <v>1993</v>
      </c>
      <c r="DB339">
        <v>800000</v>
      </c>
      <c r="GS339">
        <v>1</v>
      </c>
    </row>
    <row r="340" spans="101:201" x14ac:dyDescent="0.3">
      <c r="CW340">
        <v>1</v>
      </c>
      <c r="CX340">
        <v>6</v>
      </c>
      <c r="CY340">
        <v>2.5</v>
      </c>
      <c r="CZ340">
        <v>4410</v>
      </c>
      <c r="DA340">
        <v>1965</v>
      </c>
      <c r="DB340">
        <v>472000</v>
      </c>
      <c r="GS340">
        <v>1</v>
      </c>
    </row>
    <row r="341" spans="101:201" x14ac:dyDescent="0.3">
      <c r="CW341">
        <v>1</v>
      </c>
      <c r="CX341">
        <v>3</v>
      </c>
      <c r="CY341">
        <v>1.75</v>
      </c>
      <c r="CZ341">
        <v>1430</v>
      </c>
      <c r="DA341">
        <v>1968</v>
      </c>
      <c r="DB341">
        <v>225000</v>
      </c>
      <c r="GS341">
        <v>1</v>
      </c>
    </row>
    <row r="342" spans="101:201" x14ac:dyDescent="0.3">
      <c r="CW342">
        <v>1</v>
      </c>
      <c r="CX342">
        <v>2</v>
      </c>
      <c r="CY342">
        <v>1</v>
      </c>
      <c r="CZ342">
        <v>830</v>
      </c>
      <c r="DA342">
        <v>1940</v>
      </c>
      <c r="DB342">
        <v>210000</v>
      </c>
      <c r="GS342">
        <v>1</v>
      </c>
    </row>
    <row r="343" spans="101:201" x14ac:dyDescent="0.3">
      <c r="CW343">
        <v>1</v>
      </c>
      <c r="CX343">
        <v>2</v>
      </c>
      <c r="CY343">
        <v>1</v>
      </c>
      <c r="CZ343">
        <v>1430</v>
      </c>
      <c r="DA343">
        <v>1925</v>
      </c>
      <c r="DB343">
        <v>455000</v>
      </c>
      <c r="GS343">
        <v>1</v>
      </c>
    </row>
    <row r="344" spans="101:201" x14ac:dyDescent="0.3">
      <c r="CW344">
        <v>1</v>
      </c>
      <c r="CX344">
        <v>3</v>
      </c>
      <c r="CY344">
        <v>1</v>
      </c>
      <c r="CZ344">
        <v>1300</v>
      </c>
      <c r="DA344">
        <v>1954</v>
      </c>
      <c r="DB344">
        <v>225000</v>
      </c>
      <c r="GS344">
        <v>1</v>
      </c>
    </row>
    <row r="345" spans="101:201" x14ac:dyDescent="0.3">
      <c r="CW345">
        <v>1</v>
      </c>
      <c r="CX345">
        <v>2</v>
      </c>
      <c r="CY345">
        <v>1</v>
      </c>
      <c r="CZ345">
        <v>1030</v>
      </c>
      <c r="DA345">
        <v>1918</v>
      </c>
      <c r="DB345">
        <v>480000</v>
      </c>
      <c r="GS345">
        <v>1</v>
      </c>
    </row>
    <row r="346" spans="101:201" x14ac:dyDescent="0.3">
      <c r="CW346">
        <v>1</v>
      </c>
      <c r="CX346">
        <v>3</v>
      </c>
      <c r="CY346">
        <v>2.5</v>
      </c>
      <c r="CZ346">
        <v>2740</v>
      </c>
      <c r="DA346">
        <v>1990</v>
      </c>
      <c r="DB346">
        <v>363000</v>
      </c>
      <c r="GS346">
        <v>1</v>
      </c>
    </row>
    <row r="347" spans="101:201" x14ac:dyDescent="0.3">
      <c r="CW347">
        <v>1</v>
      </c>
      <c r="CX347">
        <v>4</v>
      </c>
      <c r="CY347">
        <v>2.5</v>
      </c>
      <c r="CZ347">
        <v>3650</v>
      </c>
      <c r="DA347">
        <v>2000</v>
      </c>
      <c r="DB347">
        <v>2400000</v>
      </c>
      <c r="GS347">
        <v>1</v>
      </c>
    </row>
    <row r="348" spans="101:201" x14ac:dyDescent="0.3">
      <c r="CW348">
        <v>1</v>
      </c>
      <c r="CX348">
        <v>2</v>
      </c>
      <c r="CY348">
        <v>1.5</v>
      </c>
      <c r="CZ348">
        <v>720</v>
      </c>
      <c r="DA348">
        <v>1954</v>
      </c>
      <c r="DB348">
        <v>181000</v>
      </c>
      <c r="GS348">
        <v>1</v>
      </c>
    </row>
    <row r="349" spans="101:201" x14ac:dyDescent="0.3">
      <c r="CW349">
        <v>1</v>
      </c>
      <c r="CX349">
        <v>4</v>
      </c>
      <c r="CY349">
        <v>2</v>
      </c>
      <c r="CZ349">
        <v>2010</v>
      </c>
      <c r="DA349">
        <v>1976</v>
      </c>
      <c r="DB349">
        <v>250000</v>
      </c>
      <c r="GS349">
        <v>1</v>
      </c>
    </row>
    <row r="350" spans="101:201" x14ac:dyDescent="0.3">
      <c r="CW350">
        <v>1</v>
      </c>
      <c r="CX350">
        <v>3</v>
      </c>
      <c r="CY350">
        <v>1.75</v>
      </c>
      <c r="CZ350">
        <v>1560</v>
      </c>
      <c r="DA350">
        <v>1918</v>
      </c>
      <c r="DB350">
        <v>481000</v>
      </c>
      <c r="GS350">
        <v>1</v>
      </c>
    </row>
    <row r="351" spans="101:201" x14ac:dyDescent="0.3">
      <c r="CW351">
        <v>1</v>
      </c>
      <c r="CX351">
        <v>3</v>
      </c>
      <c r="CY351">
        <v>2</v>
      </c>
      <c r="CZ351">
        <v>1810</v>
      </c>
      <c r="DA351">
        <v>1978</v>
      </c>
      <c r="DB351">
        <v>260000</v>
      </c>
      <c r="GS351">
        <v>1</v>
      </c>
    </row>
    <row r="352" spans="101:201" x14ac:dyDescent="0.3">
      <c r="CW352">
        <v>1</v>
      </c>
      <c r="CX352">
        <v>4</v>
      </c>
      <c r="CY352">
        <v>2.5</v>
      </c>
      <c r="CZ352">
        <v>3360</v>
      </c>
      <c r="DA352">
        <v>2001</v>
      </c>
      <c r="DB352">
        <v>455000</v>
      </c>
      <c r="GS352">
        <v>1</v>
      </c>
    </row>
    <row r="353" spans="101:201" x14ac:dyDescent="0.3">
      <c r="CW353">
        <v>1</v>
      </c>
      <c r="CX353">
        <v>3</v>
      </c>
      <c r="CY353">
        <v>2.25</v>
      </c>
      <c r="CZ353">
        <v>1510</v>
      </c>
      <c r="DA353">
        <v>1991</v>
      </c>
      <c r="DB353">
        <v>415000</v>
      </c>
      <c r="GS353">
        <v>1</v>
      </c>
    </row>
    <row r="354" spans="101:201" x14ac:dyDescent="0.3">
      <c r="CW354">
        <v>1</v>
      </c>
      <c r="CX354">
        <v>3</v>
      </c>
      <c r="CY354">
        <v>1</v>
      </c>
      <c r="CZ354">
        <v>1400</v>
      </c>
      <c r="DA354">
        <v>1953</v>
      </c>
      <c r="DB354">
        <v>349500</v>
      </c>
      <c r="GS354">
        <v>1</v>
      </c>
    </row>
    <row r="355" spans="101:201" x14ac:dyDescent="0.3">
      <c r="CW355">
        <v>1</v>
      </c>
      <c r="CX355">
        <v>3</v>
      </c>
      <c r="CY355">
        <v>2.5</v>
      </c>
      <c r="CZ355">
        <v>1730</v>
      </c>
      <c r="DA355">
        <v>1987</v>
      </c>
      <c r="DB355">
        <v>245000</v>
      </c>
      <c r="GS355">
        <v>1</v>
      </c>
    </row>
    <row r="356" spans="101:201" x14ac:dyDescent="0.3">
      <c r="CW356">
        <v>1</v>
      </c>
      <c r="CX356">
        <v>2</v>
      </c>
      <c r="CY356">
        <v>2</v>
      </c>
      <c r="CZ356">
        <v>1420</v>
      </c>
      <c r="DA356">
        <v>1928</v>
      </c>
      <c r="DB356">
        <v>592500</v>
      </c>
      <c r="GS356">
        <v>1</v>
      </c>
    </row>
    <row r="357" spans="101:201" x14ac:dyDescent="0.3">
      <c r="CW357">
        <v>1</v>
      </c>
      <c r="CX357">
        <v>4</v>
      </c>
      <c r="CY357">
        <v>1.75</v>
      </c>
      <c r="CZ357">
        <v>2360</v>
      </c>
      <c r="DA357">
        <v>1955</v>
      </c>
      <c r="DB357">
        <v>385000</v>
      </c>
      <c r="GS357">
        <v>1</v>
      </c>
    </row>
    <row r="358" spans="101:201" x14ac:dyDescent="0.3">
      <c r="CW358">
        <v>1</v>
      </c>
      <c r="CX358">
        <v>3</v>
      </c>
      <c r="CY358">
        <v>1.75</v>
      </c>
      <c r="CZ358">
        <v>1580</v>
      </c>
      <c r="DA358">
        <v>1974</v>
      </c>
      <c r="DB358">
        <v>315000</v>
      </c>
      <c r="GS358">
        <v>1</v>
      </c>
    </row>
    <row r="359" spans="101:201" x14ac:dyDescent="0.3">
      <c r="CW359">
        <v>1</v>
      </c>
      <c r="CX359">
        <v>3</v>
      </c>
      <c r="CY359">
        <v>1</v>
      </c>
      <c r="CZ359">
        <v>1230</v>
      </c>
      <c r="DA359">
        <v>1979</v>
      </c>
      <c r="DB359">
        <v>255000</v>
      </c>
      <c r="GS359">
        <v>1</v>
      </c>
    </row>
    <row r="360" spans="101:201" x14ac:dyDescent="0.3">
      <c r="CW360">
        <v>1</v>
      </c>
      <c r="CX360">
        <v>4</v>
      </c>
      <c r="CY360">
        <v>2.5</v>
      </c>
      <c r="CZ360">
        <v>2460</v>
      </c>
      <c r="DA360">
        <v>2006</v>
      </c>
      <c r="DB360">
        <v>693000</v>
      </c>
      <c r="GS360">
        <v>1</v>
      </c>
    </row>
    <row r="361" spans="101:201" x14ac:dyDescent="0.3">
      <c r="CW361">
        <v>1</v>
      </c>
      <c r="CX361">
        <v>3</v>
      </c>
      <c r="CY361">
        <v>1</v>
      </c>
      <c r="CZ361">
        <v>1660</v>
      </c>
      <c r="DA361">
        <v>1911</v>
      </c>
      <c r="DB361">
        <v>780000</v>
      </c>
      <c r="GS361">
        <v>1</v>
      </c>
    </row>
    <row r="362" spans="101:201" x14ac:dyDescent="0.3">
      <c r="CW362">
        <v>1</v>
      </c>
      <c r="CX362">
        <v>3</v>
      </c>
      <c r="CY362">
        <v>1.75</v>
      </c>
      <c r="CZ362">
        <v>1270</v>
      </c>
      <c r="DA362">
        <v>1960</v>
      </c>
      <c r="DB362">
        <v>237000</v>
      </c>
      <c r="GS362">
        <v>1</v>
      </c>
    </row>
    <row r="363" spans="101:201" x14ac:dyDescent="0.3">
      <c r="CW363">
        <v>1</v>
      </c>
      <c r="CX363">
        <v>3</v>
      </c>
      <c r="CY363">
        <v>2.25</v>
      </c>
      <c r="CZ363">
        <v>2100</v>
      </c>
      <c r="DA363">
        <v>1979</v>
      </c>
      <c r="DB363">
        <v>525000</v>
      </c>
      <c r="GS363">
        <v>1</v>
      </c>
    </row>
    <row r="364" spans="101:201" x14ac:dyDescent="0.3">
      <c r="CW364">
        <v>1</v>
      </c>
      <c r="CX364">
        <v>2</v>
      </c>
      <c r="CY364">
        <v>1</v>
      </c>
      <c r="CZ364">
        <v>770</v>
      </c>
      <c r="DA364">
        <v>1930</v>
      </c>
      <c r="DB364">
        <v>425000</v>
      </c>
      <c r="GS364">
        <v>1</v>
      </c>
    </row>
    <row r="365" spans="101:201" x14ac:dyDescent="0.3">
      <c r="CW365">
        <v>1</v>
      </c>
      <c r="CX365">
        <v>1</v>
      </c>
      <c r="CY365">
        <v>0.75</v>
      </c>
      <c r="CZ365">
        <v>760</v>
      </c>
      <c r="DA365">
        <v>1936</v>
      </c>
      <c r="DB365">
        <v>369900</v>
      </c>
      <c r="GS365">
        <v>1</v>
      </c>
    </row>
    <row r="366" spans="101:201" x14ac:dyDescent="0.3">
      <c r="CW366">
        <v>1</v>
      </c>
      <c r="CX366">
        <v>4</v>
      </c>
      <c r="CY366">
        <v>2.5</v>
      </c>
      <c r="CZ366">
        <v>1700</v>
      </c>
      <c r="DA366">
        <v>1988</v>
      </c>
      <c r="DB366">
        <v>290000</v>
      </c>
      <c r="GS366">
        <v>1</v>
      </c>
    </row>
    <row r="367" spans="101:201" x14ac:dyDescent="0.3">
      <c r="CW367">
        <v>1</v>
      </c>
      <c r="CX367">
        <v>3</v>
      </c>
      <c r="CY367">
        <v>1</v>
      </c>
      <c r="CZ367">
        <v>1120</v>
      </c>
      <c r="DA367">
        <v>1954</v>
      </c>
      <c r="DB367">
        <v>285000</v>
      </c>
      <c r="GS367">
        <v>1</v>
      </c>
    </row>
    <row r="368" spans="101:201" x14ac:dyDescent="0.3">
      <c r="CW368">
        <v>1</v>
      </c>
      <c r="CX368">
        <v>2</v>
      </c>
      <c r="CY368">
        <v>1</v>
      </c>
      <c r="CZ368">
        <v>1070</v>
      </c>
      <c r="DA368">
        <v>1937</v>
      </c>
      <c r="DB368">
        <v>415000</v>
      </c>
      <c r="GS368">
        <v>1</v>
      </c>
    </row>
    <row r="369" spans="101:201" x14ac:dyDescent="0.3">
      <c r="CW369">
        <v>1</v>
      </c>
      <c r="CX369">
        <v>3</v>
      </c>
      <c r="CY369">
        <v>2.5</v>
      </c>
      <c r="CZ369">
        <v>2070</v>
      </c>
      <c r="DA369">
        <v>1979</v>
      </c>
      <c r="DB369">
        <v>272500</v>
      </c>
      <c r="GS369">
        <v>1</v>
      </c>
    </row>
    <row r="370" spans="101:201" x14ac:dyDescent="0.3">
      <c r="CW370">
        <v>1</v>
      </c>
      <c r="CX370">
        <v>4</v>
      </c>
      <c r="CY370">
        <v>3.25</v>
      </c>
      <c r="CZ370">
        <v>5050</v>
      </c>
      <c r="DA370">
        <v>1982</v>
      </c>
      <c r="DB370">
        <v>2900000</v>
      </c>
      <c r="GS370">
        <v>1</v>
      </c>
    </row>
    <row r="371" spans="101:201" x14ac:dyDescent="0.3">
      <c r="CW371">
        <v>1</v>
      </c>
      <c r="CX371">
        <v>4</v>
      </c>
      <c r="CY371">
        <v>4.75</v>
      </c>
      <c r="CZ371">
        <v>5310</v>
      </c>
      <c r="DA371">
        <v>1989</v>
      </c>
      <c r="DB371">
        <v>1370000</v>
      </c>
      <c r="GS371">
        <v>1</v>
      </c>
    </row>
    <row r="372" spans="101:201" x14ac:dyDescent="0.3">
      <c r="CW372">
        <v>1</v>
      </c>
      <c r="CX372">
        <v>2</v>
      </c>
      <c r="CY372">
        <v>1</v>
      </c>
      <c r="CZ372">
        <v>1040</v>
      </c>
      <c r="DA372">
        <v>1939</v>
      </c>
      <c r="DB372">
        <v>436000</v>
      </c>
      <c r="GS372">
        <v>1</v>
      </c>
    </row>
    <row r="373" spans="101:201" x14ac:dyDescent="0.3">
      <c r="CW373">
        <v>1</v>
      </c>
      <c r="CX373">
        <v>3</v>
      </c>
      <c r="CY373">
        <v>1</v>
      </c>
      <c r="CZ373">
        <v>1700</v>
      </c>
      <c r="DA373">
        <v>1967</v>
      </c>
      <c r="DB373">
        <v>210000</v>
      </c>
      <c r="GS373">
        <v>1</v>
      </c>
    </row>
    <row r="374" spans="101:201" x14ac:dyDescent="0.3">
      <c r="CW374">
        <v>1</v>
      </c>
      <c r="CX374">
        <v>3</v>
      </c>
      <c r="CY374">
        <v>1</v>
      </c>
      <c r="CZ374">
        <v>1300</v>
      </c>
      <c r="DA374">
        <v>1961</v>
      </c>
      <c r="DB374">
        <v>236000</v>
      </c>
      <c r="GS374">
        <v>1</v>
      </c>
    </row>
    <row r="375" spans="101:201" x14ac:dyDescent="0.3">
      <c r="CW375">
        <v>1</v>
      </c>
      <c r="CX375">
        <v>3</v>
      </c>
      <c r="CY375">
        <v>1.75</v>
      </c>
      <c r="CZ375">
        <v>1080</v>
      </c>
      <c r="DA375">
        <v>1954</v>
      </c>
      <c r="DB375">
        <v>331000</v>
      </c>
      <c r="GS375">
        <v>1</v>
      </c>
    </row>
    <row r="376" spans="101:201" x14ac:dyDescent="0.3">
      <c r="CW376">
        <v>1</v>
      </c>
      <c r="CX376">
        <v>3</v>
      </c>
      <c r="CY376">
        <v>2.5</v>
      </c>
      <c r="CZ376">
        <v>2653</v>
      </c>
      <c r="DA376">
        <v>2006</v>
      </c>
      <c r="DB376">
        <v>365000</v>
      </c>
      <c r="GS376">
        <v>1</v>
      </c>
    </row>
    <row r="377" spans="101:201" x14ac:dyDescent="0.3">
      <c r="CW377">
        <v>1</v>
      </c>
      <c r="CX377">
        <v>3</v>
      </c>
      <c r="CY377">
        <v>2</v>
      </c>
      <c r="CZ377">
        <v>2290</v>
      </c>
      <c r="DA377">
        <v>1960</v>
      </c>
      <c r="DB377">
        <v>450000</v>
      </c>
      <c r="GS377">
        <v>1</v>
      </c>
    </row>
    <row r="378" spans="101:201" x14ac:dyDescent="0.3">
      <c r="CW378">
        <v>1</v>
      </c>
      <c r="CX378">
        <v>4</v>
      </c>
      <c r="CY378">
        <v>2.75</v>
      </c>
      <c r="CZ378">
        <v>3820</v>
      </c>
      <c r="DA378">
        <v>2014</v>
      </c>
      <c r="DB378">
        <v>770000</v>
      </c>
      <c r="GS378">
        <v>1</v>
      </c>
    </row>
    <row r="379" spans="101:201" x14ac:dyDescent="0.3">
      <c r="CW379">
        <v>1</v>
      </c>
      <c r="CX379">
        <v>4</v>
      </c>
      <c r="CY379">
        <v>2.5</v>
      </c>
      <c r="CZ379">
        <v>2210</v>
      </c>
      <c r="DA379">
        <v>1997</v>
      </c>
      <c r="DB379">
        <v>455000</v>
      </c>
      <c r="GS379">
        <v>1</v>
      </c>
    </row>
    <row r="380" spans="101:201" x14ac:dyDescent="0.3">
      <c r="CW380">
        <v>1</v>
      </c>
      <c r="CX380">
        <v>3</v>
      </c>
      <c r="CY380">
        <v>1.75</v>
      </c>
      <c r="CZ380">
        <v>2390</v>
      </c>
      <c r="DA380">
        <v>1908</v>
      </c>
      <c r="DB380">
        <v>405000</v>
      </c>
      <c r="GS380">
        <v>1</v>
      </c>
    </row>
    <row r="381" spans="101:201" x14ac:dyDescent="0.3">
      <c r="CW381">
        <v>1</v>
      </c>
      <c r="CX381">
        <v>4</v>
      </c>
      <c r="CY381">
        <v>1.75</v>
      </c>
      <c r="CZ381">
        <v>2600</v>
      </c>
      <c r="DA381">
        <v>1969</v>
      </c>
      <c r="DB381">
        <v>304900</v>
      </c>
      <c r="GS381">
        <v>1</v>
      </c>
    </row>
    <row r="382" spans="101:201" x14ac:dyDescent="0.3">
      <c r="CW382">
        <v>1</v>
      </c>
      <c r="CX382">
        <v>2</v>
      </c>
      <c r="CY382">
        <v>1</v>
      </c>
      <c r="CZ382">
        <v>860</v>
      </c>
      <c r="DA382">
        <v>1931</v>
      </c>
      <c r="DB382">
        <v>170000</v>
      </c>
      <c r="GS382">
        <v>1</v>
      </c>
    </row>
    <row r="383" spans="101:201" x14ac:dyDescent="0.3">
      <c r="CW383">
        <v>1</v>
      </c>
      <c r="CX383">
        <v>5</v>
      </c>
      <c r="CY383">
        <v>3</v>
      </c>
      <c r="CZ383">
        <v>3830</v>
      </c>
      <c r="DA383">
        <v>1905</v>
      </c>
      <c r="DB383">
        <v>2050000</v>
      </c>
      <c r="GS383">
        <v>1</v>
      </c>
    </row>
    <row r="384" spans="101:201" x14ac:dyDescent="0.3">
      <c r="CW384">
        <v>1</v>
      </c>
      <c r="CX384">
        <v>4</v>
      </c>
      <c r="CY384">
        <v>2.5</v>
      </c>
      <c r="CZ384">
        <v>3500</v>
      </c>
      <c r="DA384">
        <v>2005</v>
      </c>
      <c r="DB384">
        <v>780000</v>
      </c>
      <c r="GS384">
        <v>1</v>
      </c>
    </row>
    <row r="385" spans="101:201" x14ac:dyDescent="0.3">
      <c r="CW385">
        <v>1</v>
      </c>
      <c r="CX385">
        <v>3</v>
      </c>
      <c r="CY385">
        <v>3</v>
      </c>
      <c r="CZ385">
        <v>2420</v>
      </c>
      <c r="DA385">
        <v>1988</v>
      </c>
      <c r="DB385">
        <v>330000</v>
      </c>
      <c r="GS385">
        <v>1</v>
      </c>
    </row>
    <row r="386" spans="101:201" x14ac:dyDescent="0.3">
      <c r="CW386">
        <v>1</v>
      </c>
      <c r="CX386">
        <v>4</v>
      </c>
      <c r="CY386">
        <v>2.5</v>
      </c>
      <c r="CZ386">
        <v>2720</v>
      </c>
      <c r="DA386">
        <v>1992</v>
      </c>
      <c r="DB386">
        <v>370000</v>
      </c>
      <c r="GS386">
        <v>1</v>
      </c>
    </row>
    <row r="387" spans="101:201" x14ac:dyDescent="0.3">
      <c r="CW387">
        <v>1</v>
      </c>
      <c r="CX387">
        <v>5</v>
      </c>
      <c r="CY387">
        <v>2.25</v>
      </c>
      <c r="CZ387">
        <v>2500</v>
      </c>
      <c r="DA387">
        <v>1979</v>
      </c>
      <c r="DB387">
        <v>467000</v>
      </c>
      <c r="GS387">
        <v>1</v>
      </c>
    </row>
    <row r="388" spans="101:201" x14ac:dyDescent="0.3">
      <c r="CW388">
        <v>1</v>
      </c>
      <c r="CX388">
        <v>3</v>
      </c>
      <c r="CY388">
        <v>1.75</v>
      </c>
      <c r="CZ388">
        <v>1670</v>
      </c>
      <c r="DA388">
        <v>1980</v>
      </c>
      <c r="DB388">
        <v>405000</v>
      </c>
      <c r="GS388">
        <v>1</v>
      </c>
    </row>
    <row r="389" spans="101:201" x14ac:dyDescent="0.3">
      <c r="CW389">
        <v>1</v>
      </c>
      <c r="CX389">
        <v>5</v>
      </c>
      <c r="CY389">
        <v>2.25</v>
      </c>
      <c r="CZ389">
        <v>2900</v>
      </c>
      <c r="DA389">
        <v>1985</v>
      </c>
      <c r="DB389">
        <v>675000</v>
      </c>
      <c r="GS389">
        <v>1</v>
      </c>
    </row>
    <row r="390" spans="101:201" x14ac:dyDescent="0.3">
      <c r="CW390">
        <v>1</v>
      </c>
      <c r="CX390">
        <v>2</v>
      </c>
      <c r="CY390">
        <v>1</v>
      </c>
      <c r="CZ390">
        <v>1640</v>
      </c>
      <c r="DA390">
        <v>1954</v>
      </c>
      <c r="DB390">
        <v>500000</v>
      </c>
      <c r="GS390">
        <v>1</v>
      </c>
    </row>
    <row r="391" spans="101:201" x14ac:dyDescent="0.3">
      <c r="CW391">
        <v>1</v>
      </c>
      <c r="CX391">
        <v>4</v>
      </c>
      <c r="CY391">
        <v>2.5</v>
      </c>
      <c r="CZ391">
        <v>1890</v>
      </c>
      <c r="DA391">
        <v>1968</v>
      </c>
      <c r="DB391">
        <v>389999</v>
      </c>
      <c r="GS391">
        <v>1</v>
      </c>
    </row>
    <row r="392" spans="101:201" x14ac:dyDescent="0.3">
      <c r="CW392">
        <v>1</v>
      </c>
      <c r="CX392">
        <v>4</v>
      </c>
      <c r="CY392">
        <v>1.75</v>
      </c>
      <c r="CZ392">
        <v>2950</v>
      </c>
      <c r="DA392">
        <v>1975</v>
      </c>
      <c r="DB392">
        <v>630000</v>
      </c>
      <c r="GS392">
        <v>1</v>
      </c>
    </row>
    <row r="393" spans="101:201" x14ac:dyDescent="0.3">
      <c r="CW393">
        <v>1</v>
      </c>
      <c r="CX393">
        <v>4</v>
      </c>
      <c r="CY393">
        <v>2.5</v>
      </c>
      <c r="CZ393">
        <v>2160</v>
      </c>
      <c r="DA393">
        <v>1992</v>
      </c>
      <c r="DB393">
        <v>360000</v>
      </c>
      <c r="GS393">
        <v>1</v>
      </c>
    </row>
    <row r="394" spans="101:201" x14ac:dyDescent="0.3">
      <c r="CW394">
        <v>1</v>
      </c>
      <c r="CX394">
        <v>4</v>
      </c>
      <c r="CY394">
        <v>3</v>
      </c>
      <c r="CZ394">
        <v>3280</v>
      </c>
      <c r="DA394">
        <v>1986</v>
      </c>
      <c r="DB394">
        <v>580000</v>
      </c>
      <c r="GS394">
        <v>1</v>
      </c>
    </row>
    <row r="395" spans="101:201" x14ac:dyDescent="0.3">
      <c r="CW395">
        <v>1</v>
      </c>
      <c r="CX395">
        <v>3</v>
      </c>
      <c r="CY395">
        <v>2</v>
      </c>
      <c r="CZ395">
        <v>1970</v>
      </c>
      <c r="DA395">
        <v>1929</v>
      </c>
      <c r="DB395">
        <v>550000</v>
      </c>
      <c r="GS395">
        <v>1</v>
      </c>
    </row>
    <row r="396" spans="101:201" x14ac:dyDescent="0.3">
      <c r="CW396">
        <v>1</v>
      </c>
      <c r="CX396">
        <v>4</v>
      </c>
      <c r="CY396">
        <v>2.5</v>
      </c>
      <c r="CZ396">
        <v>3360</v>
      </c>
      <c r="DA396">
        <v>1994</v>
      </c>
      <c r="DB396">
        <v>879000</v>
      </c>
      <c r="GS396">
        <v>1</v>
      </c>
    </row>
    <row r="397" spans="101:201" x14ac:dyDescent="0.3">
      <c r="CW397">
        <v>1</v>
      </c>
      <c r="CX397">
        <v>3</v>
      </c>
      <c r="CY397">
        <v>2</v>
      </c>
      <c r="CZ397">
        <v>1320</v>
      </c>
      <c r="DA397">
        <v>1993</v>
      </c>
      <c r="DB397">
        <v>265000</v>
      </c>
      <c r="GS397">
        <v>1</v>
      </c>
    </row>
    <row r="398" spans="101:201" x14ac:dyDescent="0.3">
      <c r="CW398">
        <v>1</v>
      </c>
      <c r="CX398">
        <v>3</v>
      </c>
      <c r="CY398">
        <v>2.5</v>
      </c>
      <c r="CZ398">
        <v>2650</v>
      </c>
      <c r="DA398">
        <v>1990</v>
      </c>
      <c r="DB398">
        <v>446500</v>
      </c>
      <c r="GS398">
        <v>1</v>
      </c>
    </row>
    <row r="399" spans="101:201" x14ac:dyDescent="0.3">
      <c r="CW399">
        <v>1</v>
      </c>
      <c r="CX399">
        <v>3</v>
      </c>
      <c r="CY399">
        <v>1.5</v>
      </c>
      <c r="CZ399">
        <v>2030</v>
      </c>
      <c r="DA399">
        <v>1963</v>
      </c>
      <c r="DB399">
        <v>404000</v>
      </c>
      <c r="GS399">
        <v>1</v>
      </c>
    </row>
    <row r="400" spans="101:201" x14ac:dyDescent="0.3">
      <c r="CW400">
        <v>1</v>
      </c>
      <c r="CX400">
        <v>3</v>
      </c>
      <c r="CY400">
        <v>1.75</v>
      </c>
      <c r="CZ400">
        <v>1590</v>
      </c>
      <c r="DA400">
        <v>1957</v>
      </c>
      <c r="DB400">
        <v>267500</v>
      </c>
      <c r="GS400">
        <v>1</v>
      </c>
    </row>
    <row r="401" spans="101:415" x14ac:dyDescent="0.3">
      <c r="CW401">
        <v>1</v>
      </c>
      <c r="CX401">
        <v>4</v>
      </c>
      <c r="CY401">
        <v>5</v>
      </c>
      <c r="CZ401">
        <v>4550</v>
      </c>
      <c r="DA401">
        <v>2002</v>
      </c>
      <c r="DB401">
        <v>3080000</v>
      </c>
      <c r="GS401">
        <v>1</v>
      </c>
      <c r="OK401">
        <v>1</v>
      </c>
      <c r="OL401">
        <v>3</v>
      </c>
      <c r="OM401">
        <v>1</v>
      </c>
      <c r="ON401">
        <v>1180</v>
      </c>
      <c r="OO401">
        <v>1955</v>
      </c>
      <c r="OP401">
        <v>221900</v>
      </c>
      <c r="OV401" cm="1">
        <f t="array" ref="OV401:OV405">MMULT(MMULT(MINVERSE(MMULT(TRANSPOSE(OK401:OO410),(OK401:OO410))),TRANSPOSE(OK401:OO410)),OP401:OP410)</f>
        <v>5011981.639772661</v>
      </c>
      <c r="OW401">
        <v>1</v>
      </c>
      <c r="OX401">
        <f>OV401*OW401</f>
        <v>5011981.639772661</v>
      </c>
    </row>
    <row r="402" spans="101:415" x14ac:dyDescent="0.3">
      <c r="CW402">
        <v>1</v>
      </c>
      <c r="CX402">
        <v>3</v>
      </c>
      <c r="CY402">
        <v>2.5</v>
      </c>
      <c r="CZ402">
        <v>2440</v>
      </c>
      <c r="DA402">
        <v>1998</v>
      </c>
      <c r="DB402">
        <v>335000</v>
      </c>
      <c r="GS402">
        <v>1</v>
      </c>
      <c r="OK402">
        <v>1</v>
      </c>
      <c r="OL402">
        <v>3</v>
      </c>
      <c r="OM402">
        <v>2.25</v>
      </c>
      <c r="ON402">
        <v>2570</v>
      </c>
      <c r="OO402">
        <v>1951</v>
      </c>
      <c r="OP402">
        <v>538000</v>
      </c>
      <c r="OV402">
        <v>52049.160677000924</v>
      </c>
      <c r="OW402">
        <v>3</v>
      </c>
      <c r="OX402">
        <f>OV402*OW402</f>
        <v>156147.48203100276</v>
      </c>
    </row>
    <row r="403" spans="101:415" x14ac:dyDescent="0.3">
      <c r="CW403">
        <v>1</v>
      </c>
      <c r="CX403">
        <v>3</v>
      </c>
      <c r="CY403">
        <v>2.5</v>
      </c>
      <c r="CZ403">
        <v>1940</v>
      </c>
      <c r="DA403">
        <v>1948</v>
      </c>
      <c r="DB403">
        <v>576000</v>
      </c>
      <c r="GS403">
        <v>1</v>
      </c>
      <c r="OK403">
        <v>1</v>
      </c>
      <c r="OL403">
        <v>2</v>
      </c>
      <c r="OM403">
        <v>1</v>
      </c>
      <c r="ON403">
        <v>770</v>
      </c>
      <c r="OO403">
        <v>1933</v>
      </c>
      <c r="OP403">
        <v>180000</v>
      </c>
      <c r="OV403">
        <v>137573.86631982494</v>
      </c>
      <c r="OW403">
        <v>1</v>
      </c>
      <c r="OX403">
        <f>OV403*OW403</f>
        <v>137573.86631982494</v>
      </c>
    </row>
    <row r="404" spans="101:415" x14ac:dyDescent="0.3">
      <c r="CW404">
        <v>1</v>
      </c>
      <c r="CX404">
        <v>3</v>
      </c>
      <c r="CY404">
        <v>2.5</v>
      </c>
      <c r="CZ404">
        <v>2040</v>
      </c>
      <c r="DA404">
        <v>2006</v>
      </c>
      <c r="DB404">
        <v>208633</v>
      </c>
      <c r="GS404">
        <v>1</v>
      </c>
      <c r="OK404">
        <v>1</v>
      </c>
      <c r="OL404">
        <v>4</v>
      </c>
      <c r="OM404">
        <v>3</v>
      </c>
      <c r="ON404">
        <v>1960</v>
      </c>
      <c r="OO404">
        <v>1965</v>
      </c>
      <c r="OP404">
        <v>604000</v>
      </c>
      <c r="OV404">
        <v>135.62546665653485</v>
      </c>
      <c r="OW404">
        <v>1430</v>
      </c>
      <c r="OX404">
        <f>OV404*OW404</f>
        <v>193944.41731884485</v>
      </c>
    </row>
    <row r="405" spans="101:415" x14ac:dyDescent="0.3">
      <c r="CW405">
        <v>1</v>
      </c>
      <c r="CX405">
        <v>3</v>
      </c>
      <c r="CY405">
        <v>2.25</v>
      </c>
      <c r="CZ405">
        <v>2200</v>
      </c>
      <c r="DA405">
        <v>1964</v>
      </c>
      <c r="DB405">
        <v>315000</v>
      </c>
      <c r="GS405">
        <v>1</v>
      </c>
      <c r="OK405">
        <v>1</v>
      </c>
      <c r="OL405">
        <v>3</v>
      </c>
      <c r="OM405">
        <v>2</v>
      </c>
      <c r="ON405">
        <v>1680</v>
      </c>
      <c r="OO405">
        <v>1987</v>
      </c>
      <c r="OP405">
        <v>510000</v>
      </c>
      <c r="OV405">
        <v>-2686.1736692147074</v>
      </c>
      <c r="OW405">
        <v>1927</v>
      </c>
      <c r="OX405">
        <f>OV405*OW405</f>
        <v>-5176256.6605767412</v>
      </c>
      <c r="OY405">
        <f>SUM(OX401:OX405)</f>
        <v>323390.74486559257</v>
      </c>
    </row>
    <row r="406" spans="101:415" x14ac:dyDescent="0.3">
      <c r="CW406">
        <v>1</v>
      </c>
      <c r="CX406">
        <v>3</v>
      </c>
      <c r="CY406">
        <v>1.75</v>
      </c>
      <c r="CZ406">
        <v>1920</v>
      </c>
      <c r="DA406">
        <v>1913</v>
      </c>
      <c r="DB406">
        <v>725000</v>
      </c>
      <c r="GS406">
        <v>1</v>
      </c>
      <c r="OK406">
        <v>1</v>
      </c>
      <c r="OL406">
        <v>4</v>
      </c>
      <c r="OM406">
        <v>4.5</v>
      </c>
      <c r="ON406">
        <v>5420</v>
      </c>
      <c r="OO406">
        <v>2001</v>
      </c>
      <c r="OP406">
        <v>1230000</v>
      </c>
      <c r="OY406" t="str">
        <f>TEXT(OY405,"0")</f>
        <v>323391</v>
      </c>
    </row>
    <row r="407" spans="101:415" x14ac:dyDescent="0.3">
      <c r="CW407">
        <v>1</v>
      </c>
      <c r="CX407">
        <v>4</v>
      </c>
      <c r="CY407">
        <v>2.75</v>
      </c>
      <c r="CZ407">
        <v>1800</v>
      </c>
      <c r="DA407">
        <v>1965</v>
      </c>
      <c r="DB407">
        <v>550000</v>
      </c>
      <c r="GS407">
        <v>1</v>
      </c>
      <c r="OK407">
        <v>1</v>
      </c>
      <c r="OL407">
        <v>3</v>
      </c>
      <c r="OM407">
        <v>2.25</v>
      </c>
      <c r="ON407">
        <v>1715</v>
      </c>
      <c r="OO407">
        <v>1995</v>
      </c>
      <c r="OP407">
        <v>257500</v>
      </c>
    </row>
    <row r="408" spans="101:415" x14ac:dyDescent="0.3">
      <c r="CW408">
        <v>1</v>
      </c>
      <c r="CX408">
        <v>4</v>
      </c>
      <c r="CY408">
        <v>2.25</v>
      </c>
      <c r="CZ408">
        <v>2180</v>
      </c>
      <c r="DA408">
        <v>1984</v>
      </c>
      <c r="DB408">
        <v>610750</v>
      </c>
      <c r="GS408">
        <v>1</v>
      </c>
      <c r="OK408">
        <v>1</v>
      </c>
      <c r="OL408">
        <v>3</v>
      </c>
      <c r="OM408">
        <v>1.5</v>
      </c>
      <c r="ON408">
        <v>1060</v>
      </c>
      <c r="OO408">
        <v>1963</v>
      </c>
      <c r="OP408">
        <v>291850</v>
      </c>
    </row>
    <row r="409" spans="101:415" x14ac:dyDescent="0.3">
      <c r="CW409">
        <v>1</v>
      </c>
      <c r="CX409">
        <v>2</v>
      </c>
      <c r="CY409">
        <v>1</v>
      </c>
      <c r="CZ409">
        <v>1010</v>
      </c>
      <c r="DA409">
        <v>1908</v>
      </c>
      <c r="DB409">
        <v>550700</v>
      </c>
      <c r="GS409">
        <v>1</v>
      </c>
      <c r="OK409">
        <v>1</v>
      </c>
      <c r="OL409">
        <v>3</v>
      </c>
      <c r="OM409">
        <v>1</v>
      </c>
      <c r="ON409">
        <v>1780</v>
      </c>
      <c r="OO409">
        <v>1960</v>
      </c>
      <c r="OP409">
        <v>229500</v>
      </c>
    </row>
    <row r="410" spans="101:415" x14ac:dyDescent="0.3">
      <c r="CW410">
        <v>1</v>
      </c>
      <c r="CX410">
        <v>4</v>
      </c>
      <c r="CY410">
        <v>2.75</v>
      </c>
      <c r="CZ410">
        <v>3320</v>
      </c>
      <c r="DA410">
        <v>1960</v>
      </c>
      <c r="DB410">
        <v>665000</v>
      </c>
      <c r="GS410">
        <v>1</v>
      </c>
      <c r="OK410">
        <v>1</v>
      </c>
      <c r="OL410">
        <v>3</v>
      </c>
      <c r="OM410">
        <v>2.5</v>
      </c>
      <c r="ON410">
        <v>1890</v>
      </c>
      <c r="OO410">
        <v>2003</v>
      </c>
      <c r="OP410">
        <v>323000</v>
      </c>
    </row>
    <row r="411" spans="101:415" x14ac:dyDescent="0.3">
      <c r="CW411">
        <v>1</v>
      </c>
      <c r="CX411">
        <v>4</v>
      </c>
      <c r="CY411">
        <v>2.5</v>
      </c>
      <c r="CZ411">
        <v>2370</v>
      </c>
      <c r="DA411">
        <v>1928</v>
      </c>
      <c r="DB411">
        <v>834000</v>
      </c>
      <c r="GS411">
        <v>1</v>
      </c>
    </row>
    <row r="412" spans="101:415" x14ac:dyDescent="0.3">
      <c r="CW412">
        <v>1</v>
      </c>
      <c r="CX412">
        <v>5</v>
      </c>
      <c r="CY412">
        <v>1.75</v>
      </c>
      <c r="CZ412">
        <v>1660</v>
      </c>
      <c r="DA412">
        <v>1915</v>
      </c>
      <c r="DB412">
        <v>201000</v>
      </c>
      <c r="GS412">
        <v>1</v>
      </c>
    </row>
    <row r="413" spans="101:415" x14ac:dyDescent="0.3">
      <c r="CW413">
        <v>1</v>
      </c>
      <c r="CX413">
        <v>5</v>
      </c>
      <c r="CY413">
        <v>2.5</v>
      </c>
      <c r="CZ413">
        <v>3650</v>
      </c>
      <c r="DA413">
        <v>1921</v>
      </c>
      <c r="DB413">
        <v>2380000</v>
      </c>
      <c r="GS413">
        <v>1</v>
      </c>
    </row>
    <row r="414" spans="101:415" x14ac:dyDescent="0.3">
      <c r="CW414">
        <v>1</v>
      </c>
      <c r="CX414">
        <v>4</v>
      </c>
      <c r="CY414">
        <v>3.25</v>
      </c>
      <c r="CZ414">
        <v>4290</v>
      </c>
      <c r="DA414">
        <v>1997</v>
      </c>
      <c r="DB414">
        <v>1380000</v>
      </c>
      <c r="GS414">
        <v>1</v>
      </c>
    </row>
    <row r="415" spans="101:415" x14ac:dyDescent="0.3">
      <c r="CW415">
        <v>1</v>
      </c>
      <c r="CX415">
        <v>4</v>
      </c>
      <c r="CY415">
        <v>3.25</v>
      </c>
      <c r="CZ415">
        <v>4290</v>
      </c>
      <c r="DA415">
        <v>1997</v>
      </c>
      <c r="DB415">
        <v>1400000</v>
      </c>
      <c r="GS415">
        <v>1</v>
      </c>
    </row>
    <row r="416" spans="101:415" x14ac:dyDescent="0.3">
      <c r="CW416">
        <v>1</v>
      </c>
      <c r="CX416">
        <v>4</v>
      </c>
      <c r="CY416">
        <v>2.25</v>
      </c>
      <c r="CZ416">
        <v>1950</v>
      </c>
      <c r="DA416">
        <v>1979</v>
      </c>
      <c r="DB416">
        <v>305000</v>
      </c>
      <c r="GS416">
        <v>1</v>
      </c>
    </row>
    <row r="417" spans="101:201" x14ac:dyDescent="0.3">
      <c r="CW417">
        <v>1</v>
      </c>
      <c r="CX417">
        <v>3</v>
      </c>
      <c r="CY417">
        <v>2</v>
      </c>
      <c r="CZ417">
        <v>2590</v>
      </c>
      <c r="DA417">
        <v>1948</v>
      </c>
      <c r="DB417">
        <v>487000</v>
      </c>
      <c r="GS417">
        <v>1</v>
      </c>
    </row>
    <row r="418" spans="101:201" x14ac:dyDescent="0.3">
      <c r="CW418">
        <v>1</v>
      </c>
      <c r="CX418">
        <v>3</v>
      </c>
      <c r="CY418">
        <v>2.5</v>
      </c>
      <c r="CZ418">
        <v>1930</v>
      </c>
      <c r="DA418">
        <v>1988</v>
      </c>
      <c r="DB418">
        <v>390000</v>
      </c>
      <c r="GS418">
        <v>1</v>
      </c>
    </row>
    <row r="419" spans="101:201" x14ac:dyDescent="0.3">
      <c r="CW419">
        <v>1</v>
      </c>
      <c r="CX419">
        <v>2</v>
      </c>
      <c r="CY419">
        <v>1</v>
      </c>
      <c r="CZ419">
        <v>1470</v>
      </c>
      <c r="DA419">
        <v>1916</v>
      </c>
      <c r="DB419">
        <v>548000</v>
      </c>
      <c r="GS419">
        <v>1</v>
      </c>
    </row>
    <row r="420" spans="101:201" x14ac:dyDescent="0.3">
      <c r="CW420">
        <v>1</v>
      </c>
      <c r="CX420">
        <v>4</v>
      </c>
      <c r="CY420">
        <v>1</v>
      </c>
      <c r="CZ420">
        <v>800</v>
      </c>
      <c r="DA420">
        <v>1943</v>
      </c>
      <c r="DB420">
        <v>268750</v>
      </c>
      <c r="GS420">
        <v>1</v>
      </c>
    </row>
    <row r="421" spans="101:201" x14ac:dyDescent="0.3">
      <c r="CW421">
        <v>1</v>
      </c>
      <c r="CX421">
        <v>5</v>
      </c>
      <c r="CY421">
        <v>2.75</v>
      </c>
      <c r="CZ421">
        <v>3150</v>
      </c>
      <c r="DA421">
        <v>2013</v>
      </c>
      <c r="DB421">
        <v>819900</v>
      </c>
      <c r="GS421">
        <v>1</v>
      </c>
    </row>
    <row r="422" spans="101:201" x14ac:dyDescent="0.3">
      <c r="CW422">
        <v>1</v>
      </c>
      <c r="CX422">
        <v>3</v>
      </c>
      <c r="CY422">
        <v>2.25</v>
      </c>
      <c r="CZ422">
        <v>2030</v>
      </c>
      <c r="DA422">
        <v>1984</v>
      </c>
      <c r="DB422">
        <v>520000</v>
      </c>
      <c r="GS422">
        <v>1</v>
      </c>
    </row>
    <row r="423" spans="101:201" x14ac:dyDescent="0.3">
      <c r="CW423">
        <v>1</v>
      </c>
      <c r="CX423">
        <v>3</v>
      </c>
      <c r="CY423">
        <v>2</v>
      </c>
      <c r="CZ423">
        <v>1450</v>
      </c>
      <c r="DA423">
        <v>2003</v>
      </c>
      <c r="DB423">
        <v>230000</v>
      </c>
      <c r="GS423">
        <v>1</v>
      </c>
    </row>
    <row r="424" spans="101:201" x14ac:dyDescent="0.3">
      <c r="CW424">
        <v>1</v>
      </c>
      <c r="CX424">
        <v>3</v>
      </c>
      <c r="CY424">
        <v>1.75</v>
      </c>
      <c r="CZ424">
        <v>1510</v>
      </c>
      <c r="DA424">
        <v>1969</v>
      </c>
      <c r="DB424">
        <v>240000</v>
      </c>
      <c r="GS424">
        <v>1</v>
      </c>
    </row>
    <row r="425" spans="101:201" x14ac:dyDescent="0.3">
      <c r="CW425">
        <v>1</v>
      </c>
      <c r="CX425">
        <v>2</v>
      </c>
      <c r="CY425">
        <v>1</v>
      </c>
      <c r="CZ425">
        <v>1240</v>
      </c>
      <c r="DA425">
        <v>1922</v>
      </c>
      <c r="DB425">
        <v>232000</v>
      </c>
      <c r="GS425">
        <v>1</v>
      </c>
    </row>
    <row r="426" spans="101:201" x14ac:dyDescent="0.3">
      <c r="CW426">
        <v>1</v>
      </c>
      <c r="CX426">
        <v>2</v>
      </c>
      <c r="CY426">
        <v>1</v>
      </c>
      <c r="CZ426">
        <v>1240</v>
      </c>
      <c r="DA426">
        <v>1922</v>
      </c>
      <c r="DB426">
        <v>240500</v>
      </c>
      <c r="GS426">
        <v>1</v>
      </c>
    </row>
    <row r="427" spans="101:201" x14ac:dyDescent="0.3">
      <c r="CW427">
        <v>1</v>
      </c>
      <c r="CX427">
        <v>3</v>
      </c>
      <c r="CY427">
        <v>2.5</v>
      </c>
      <c r="CZ427">
        <v>3030</v>
      </c>
      <c r="DA427">
        <v>1987</v>
      </c>
      <c r="DB427">
        <v>274975</v>
      </c>
      <c r="GS427">
        <v>1</v>
      </c>
    </row>
    <row r="428" spans="101:201" x14ac:dyDescent="0.3">
      <c r="CW428">
        <v>1</v>
      </c>
      <c r="CX428">
        <v>4</v>
      </c>
      <c r="CY428">
        <v>2</v>
      </c>
      <c r="CZ428">
        <v>2050</v>
      </c>
      <c r="DA428">
        <v>1922</v>
      </c>
      <c r="DB428">
        <v>740000</v>
      </c>
      <c r="GS428">
        <v>1</v>
      </c>
    </row>
    <row r="429" spans="101:201" x14ac:dyDescent="0.3">
      <c r="CW429">
        <v>1</v>
      </c>
      <c r="CX429">
        <v>3</v>
      </c>
      <c r="CY429">
        <v>1</v>
      </c>
      <c r="CZ429">
        <v>1000</v>
      </c>
      <c r="DA429">
        <v>1952</v>
      </c>
      <c r="DB429">
        <v>186375</v>
      </c>
      <c r="GS429">
        <v>1</v>
      </c>
    </row>
    <row r="430" spans="101:201" x14ac:dyDescent="0.3">
      <c r="CW430">
        <v>1</v>
      </c>
      <c r="CX430">
        <v>3</v>
      </c>
      <c r="CY430">
        <v>2.25</v>
      </c>
      <c r="CZ430">
        <v>2370</v>
      </c>
      <c r="DA430">
        <v>1977</v>
      </c>
      <c r="DB430">
        <v>790000</v>
      </c>
      <c r="GS430">
        <v>1</v>
      </c>
    </row>
    <row r="431" spans="101:201" x14ac:dyDescent="0.3">
      <c r="CW431">
        <v>1</v>
      </c>
      <c r="CX431">
        <v>4</v>
      </c>
      <c r="CY431">
        <v>3.5</v>
      </c>
      <c r="CZ431">
        <v>2800</v>
      </c>
      <c r="DA431">
        <v>1951</v>
      </c>
      <c r="DB431">
        <v>880000</v>
      </c>
      <c r="GS431">
        <v>1</v>
      </c>
    </row>
    <row r="432" spans="101:201" x14ac:dyDescent="0.3">
      <c r="CW432">
        <v>1</v>
      </c>
      <c r="CX432">
        <v>6</v>
      </c>
      <c r="CY432">
        <v>1.75</v>
      </c>
      <c r="CZ432">
        <v>2240</v>
      </c>
      <c r="DA432">
        <v>1955</v>
      </c>
      <c r="DB432">
        <v>279000</v>
      </c>
      <c r="GS432">
        <v>1</v>
      </c>
    </row>
    <row r="433" spans="101:201" x14ac:dyDescent="0.3">
      <c r="CW433">
        <v>1</v>
      </c>
      <c r="CX433">
        <v>3</v>
      </c>
      <c r="CY433">
        <v>2</v>
      </c>
      <c r="CZ433">
        <v>1810</v>
      </c>
      <c r="DA433">
        <v>1991</v>
      </c>
      <c r="DB433">
        <v>295000</v>
      </c>
      <c r="GS433">
        <v>1</v>
      </c>
    </row>
    <row r="434" spans="101:201" x14ac:dyDescent="0.3">
      <c r="CW434">
        <v>1</v>
      </c>
      <c r="CX434">
        <v>2</v>
      </c>
      <c r="CY434">
        <v>1</v>
      </c>
      <c r="CZ434">
        <v>1070</v>
      </c>
      <c r="DA434">
        <v>1924</v>
      </c>
      <c r="DB434">
        <v>640000</v>
      </c>
      <c r="GS434">
        <v>1</v>
      </c>
    </row>
    <row r="435" spans="101:201" x14ac:dyDescent="0.3">
      <c r="CW435">
        <v>1</v>
      </c>
      <c r="CX435">
        <v>4</v>
      </c>
      <c r="CY435">
        <v>2</v>
      </c>
      <c r="CZ435">
        <v>2490</v>
      </c>
      <c r="DA435">
        <v>1968</v>
      </c>
      <c r="DB435">
        <v>940000</v>
      </c>
      <c r="GS435">
        <v>1</v>
      </c>
    </row>
    <row r="436" spans="101:201" x14ac:dyDescent="0.3">
      <c r="CW436">
        <v>1</v>
      </c>
      <c r="CX436">
        <v>4</v>
      </c>
      <c r="CY436">
        <v>2.5</v>
      </c>
      <c r="CZ436">
        <v>1960</v>
      </c>
      <c r="DA436">
        <v>2003</v>
      </c>
      <c r="DB436">
        <v>260000</v>
      </c>
      <c r="GS436">
        <v>1</v>
      </c>
    </row>
    <row r="437" spans="101:201" x14ac:dyDescent="0.3">
      <c r="CW437">
        <v>1</v>
      </c>
      <c r="CX437">
        <v>3</v>
      </c>
      <c r="CY437">
        <v>2.75</v>
      </c>
      <c r="CZ437">
        <v>2930</v>
      </c>
      <c r="DA437">
        <v>2004</v>
      </c>
      <c r="DB437">
        <v>559900</v>
      </c>
      <c r="GS437">
        <v>1</v>
      </c>
    </row>
    <row r="438" spans="101:201" x14ac:dyDescent="0.3">
      <c r="CW438">
        <v>1</v>
      </c>
      <c r="CX438">
        <v>4</v>
      </c>
      <c r="CY438">
        <v>2</v>
      </c>
      <c r="CZ438">
        <v>1510</v>
      </c>
      <c r="DA438">
        <v>1911</v>
      </c>
      <c r="DB438">
        <v>791500</v>
      </c>
      <c r="GS438">
        <v>1</v>
      </c>
    </row>
    <row r="439" spans="101:201" x14ac:dyDescent="0.3">
      <c r="CW439">
        <v>1</v>
      </c>
      <c r="CX439">
        <v>3</v>
      </c>
      <c r="CY439">
        <v>1.75</v>
      </c>
      <c r="CZ439">
        <v>1420</v>
      </c>
      <c r="DA439">
        <v>1954</v>
      </c>
      <c r="DB439">
        <v>265000</v>
      </c>
      <c r="GS439">
        <v>1</v>
      </c>
    </row>
    <row r="440" spans="101:201" x14ac:dyDescent="0.3">
      <c r="CW440">
        <v>1</v>
      </c>
      <c r="CX440">
        <v>3</v>
      </c>
      <c r="CY440">
        <v>1.75</v>
      </c>
      <c r="CZ440">
        <v>1740</v>
      </c>
      <c r="DA440">
        <v>1954</v>
      </c>
      <c r="DB440">
        <v>245000</v>
      </c>
      <c r="GS440">
        <v>1</v>
      </c>
    </row>
    <row r="441" spans="101:201" x14ac:dyDescent="0.3">
      <c r="CW441">
        <v>1</v>
      </c>
      <c r="CX441">
        <v>4</v>
      </c>
      <c r="CY441">
        <v>1.75</v>
      </c>
      <c r="CZ441">
        <v>2560</v>
      </c>
      <c r="DA441">
        <v>1962</v>
      </c>
      <c r="DB441">
        <v>485000</v>
      </c>
      <c r="GS441">
        <v>1</v>
      </c>
    </row>
    <row r="442" spans="101:201" x14ac:dyDescent="0.3">
      <c r="CW442">
        <v>1</v>
      </c>
      <c r="CX442">
        <v>4</v>
      </c>
      <c r="CY442">
        <v>3.5</v>
      </c>
      <c r="CZ442">
        <v>3040</v>
      </c>
      <c r="DA442">
        <v>2010</v>
      </c>
      <c r="DB442">
        <v>684000</v>
      </c>
      <c r="GS442">
        <v>1</v>
      </c>
    </row>
    <row r="443" spans="101:201" x14ac:dyDescent="0.3">
      <c r="CW443">
        <v>1</v>
      </c>
      <c r="CX443">
        <v>3</v>
      </c>
      <c r="CY443">
        <v>1.75</v>
      </c>
      <c r="CZ443">
        <v>2500</v>
      </c>
      <c r="DA443">
        <v>1957</v>
      </c>
      <c r="DB443">
        <v>425000</v>
      </c>
      <c r="GS443">
        <v>1</v>
      </c>
    </row>
    <row r="444" spans="101:201" x14ac:dyDescent="0.3">
      <c r="CW444">
        <v>1</v>
      </c>
      <c r="CX444">
        <v>4</v>
      </c>
      <c r="CY444">
        <v>1.75</v>
      </c>
      <c r="CZ444">
        <v>1275</v>
      </c>
      <c r="DA444">
        <v>1991</v>
      </c>
      <c r="DB444">
        <v>309600</v>
      </c>
      <c r="GS444">
        <v>1</v>
      </c>
    </row>
    <row r="445" spans="101:201" x14ac:dyDescent="0.3">
      <c r="CW445">
        <v>1</v>
      </c>
      <c r="CX445">
        <v>4</v>
      </c>
      <c r="CY445">
        <v>2.5</v>
      </c>
      <c r="CZ445">
        <v>2580</v>
      </c>
      <c r="DA445">
        <v>2002</v>
      </c>
      <c r="DB445">
        <v>552250</v>
      </c>
      <c r="GS445">
        <v>1</v>
      </c>
    </row>
    <row r="446" spans="101:201" x14ac:dyDescent="0.3">
      <c r="CW446">
        <v>1</v>
      </c>
      <c r="CX446">
        <v>4</v>
      </c>
      <c r="CY446">
        <v>1</v>
      </c>
      <c r="CZ446">
        <v>1000</v>
      </c>
      <c r="DA446">
        <v>1943</v>
      </c>
      <c r="DB446">
        <v>165000</v>
      </c>
      <c r="GS446">
        <v>1</v>
      </c>
    </row>
    <row r="447" spans="101:201" x14ac:dyDescent="0.3">
      <c r="CW447">
        <v>1</v>
      </c>
      <c r="CX447">
        <v>4</v>
      </c>
      <c r="CY447">
        <v>1</v>
      </c>
      <c r="CZ447">
        <v>1000</v>
      </c>
      <c r="DA447">
        <v>1943</v>
      </c>
      <c r="DB447">
        <v>239900</v>
      </c>
      <c r="GS447">
        <v>1</v>
      </c>
    </row>
    <row r="448" spans="101:201" x14ac:dyDescent="0.3">
      <c r="CW448">
        <v>1</v>
      </c>
      <c r="CX448">
        <v>2</v>
      </c>
      <c r="CY448">
        <v>1</v>
      </c>
      <c r="CZ448">
        <v>1070</v>
      </c>
      <c r="DA448">
        <v>1930</v>
      </c>
      <c r="DB448">
        <v>320000</v>
      </c>
      <c r="GS448">
        <v>1</v>
      </c>
    </row>
    <row r="449" spans="101:201" x14ac:dyDescent="0.3">
      <c r="CW449">
        <v>1</v>
      </c>
      <c r="CX449">
        <v>3</v>
      </c>
      <c r="CY449">
        <v>2</v>
      </c>
      <c r="CZ449">
        <v>1390</v>
      </c>
      <c r="DA449">
        <v>1987</v>
      </c>
      <c r="DB449">
        <v>206600</v>
      </c>
      <c r="GS449">
        <v>1</v>
      </c>
    </row>
    <row r="450" spans="101:201" x14ac:dyDescent="0.3">
      <c r="CW450">
        <v>1</v>
      </c>
      <c r="CX450">
        <v>4</v>
      </c>
      <c r="CY450">
        <v>1.75</v>
      </c>
      <c r="CZ450">
        <v>2500</v>
      </c>
      <c r="DA450">
        <v>1973</v>
      </c>
      <c r="DB450">
        <v>387000</v>
      </c>
      <c r="GS450">
        <v>1</v>
      </c>
    </row>
    <row r="451" spans="101:201" x14ac:dyDescent="0.3">
      <c r="CW451">
        <v>1</v>
      </c>
      <c r="CX451">
        <v>1</v>
      </c>
      <c r="CY451">
        <v>0.75</v>
      </c>
      <c r="CZ451">
        <v>560</v>
      </c>
      <c r="DA451">
        <v>1967</v>
      </c>
      <c r="DB451">
        <v>299000</v>
      </c>
      <c r="GS451">
        <v>1</v>
      </c>
    </row>
    <row r="452" spans="101:201" x14ac:dyDescent="0.3">
      <c r="CW452">
        <v>1</v>
      </c>
      <c r="CX452">
        <v>4</v>
      </c>
      <c r="CY452">
        <v>2.75</v>
      </c>
      <c r="CZ452">
        <v>2270</v>
      </c>
      <c r="DA452">
        <v>1965</v>
      </c>
      <c r="DB452">
        <v>855000</v>
      </c>
      <c r="GS452">
        <v>1</v>
      </c>
    </row>
    <row r="453" spans="101:201" x14ac:dyDescent="0.3">
      <c r="CW453">
        <v>1</v>
      </c>
      <c r="CX453">
        <v>3</v>
      </c>
      <c r="CY453">
        <v>1</v>
      </c>
      <c r="CZ453">
        <v>1900</v>
      </c>
      <c r="DA453">
        <v>1954</v>
      </c>
      <c r="DB453">
        <v>315000</v>
      </c>
      <c r="GS453">
        <v>1</v>
      </c>
    </row>
    <row r="454" spans="101:201" x14ac:dyDescent="0.3">
      <c r="CW454">
        <v>1</v>
      </c>
      <c r="CX454">
        <v>2</v>
      </c>
      <c r="CY454">
        <v>1</v>
      </c>
      <c r="CZ454">
        <v>990</v>
      </c>
      <c r="DA454">
        <v>1907</v>
      </c>
      <c r="DB454">
        <v>437500</v>
      </c>
      <c r="GS454">
        <v>1</v>
      </c>
    </row>
    <row r="455" spans="101:201" x14ac:dyDescent="0.3">
      <c r="CW455">
        <v>1</v>
      </c>
      <c r="CX455">
        <v>4</v>
      </c>
      <c r="CY455">
        <v>1.5</v>
      </c>
      <c r="CZ455">
        <v>1550</v>
      </c>
      <c r="DA455">
        <v>1969</v>
      </c>
      <c r="DB455">
        <v>252000</v>
      </c>
      <c r="GS455">
        <v>1</v>
      </c>
    </row>
    <row r="456" spans="101:201" x14ac:dyDescent="0.3">
      <c r="CW456">
        <v>1</v>
      </c>
      <c r="CX456">
        <v>4</v>
      </c>
      <c r="CY456">
        <v>1.75</v>
      </c>
      <c r="CZ456">
        <v>2200</v>
      </c>
      <c r="DA456">
        <v>1955</v>
      </c>
      <c r="DB456">
        <v>375000</v>
      </c>
      <c r="GS456">
        <v>1</v>
      </c>
    </row>
    <row r="457" spans="101:201" x14ac:dyDescent="0.3">
      <c r="CW457">
        <v>1</v>
      </c>
      <c r="CX457">
        <v>4</v>
      </c>
      <c r="CY457">
        <v>2.5</v>
      </c>
      <c r="CZ457">
        <v>1910</v>
      </c>
      <c r="DA457">
        <v>2005</v>
      </c>
      <c r="DB457">
        <v>300000</v>
      </c>
      <c r="GS457">
        <v>1</v>
      </c>
    </row>
    <row r="458" spans="101:201" x14ac:dyDescent="0.3">
      <c r="CW458">
        <v>1</v>
      </c>
      <c r="CX458">
        <v>4</v>
      </c>
      <c r="CY458">
        <v>1</v>
      </c>
      <c r="CZ458">
        <v>1750</v>
      </c>
      <c r="DA458">
        <v>1954</v>
      </c>
      <c r="DB458">
        <v>420000</v>
      </c>
      <c r="GS458">
        <v>1</v>
      </c>
    </row>
    <row r="459" spans="101:201" x14ac:dyDescent="0.3">
      <c r="CW459">
        <v>1</v>
      </c>
      <c r="CX459">
        <v>3</v>
      </c>
      <c r="CY459">
        <v>1</v>
      </c>
      <c r="CZ459">
        <v>1330</v>
      </c>
      <c r="DA459">
        <v>1928</v>
      </c>
      <c r="DB459">
        <v>900000</v>
      </c>
      <c r="GS459">
        <v>1</v>
      </c>
    </row>
    <row r="460" spans="101:201" x14ac:dyDescent="0.3">
      <c r="CW460">
        <v>1</v>
      </c>
      <c r="CX460">
        <v>3</v>
      </c>
      <c r="CY460">
        <v>2.5</v>
      </c>
      <c r="CZ460">
        <v>2440</v>
      </c>
      <c r="DA460">
        <v>2000</v>
      </c>
      <c r="DB460">
        <v>679900</v>
      </c>
      <c r="GS460">
        <v>1</v>
      </c>
    </row>
    <row r="461" spans="101:201" x14ac:dyDescent="0.3">
      <c r="CW461">
        <v>1</v>
      </c>
      <c r="CX461">
        <v>3</v>
      </c>
      <c r="CY461">
        <v>2.5</v>
      </c>
      <c r="CZ461">
        <v>1640</v>
      </c>
      <c r="DA461">
        <v>1992</v>
      </c>
      <c r="DB461">
        <v>463000</v>
      </c>
      <c r="GS461">
        <v>1</v>
      </c>
    </row>
    <row r="462" spans="101:201" x14ac:dyDescent="0.3">
      <c r="CW462">
        <v>1</v>
      </c>
      <c r="CX462">
        <v>5</v>
      </c>
      <c r="CY462">
        <v>2.5</v>
      </c>
      <c r="CZ462">
        <v>2760</v>
      </c>
      <c r="DA462">
        <v>1978</v>
      </c>
      <c r="DB462">
        <v>380000</v>
      </c>
      <c r="GS462">
        <v>1</v>
      </c>
    </row>
    <row r="463" spans="101:201" x14ac:dyDescent="0.3">
      <c r="CW463">
        <v>1</v>
      </c>
      <c r="CX463">
        <v>4</v>
      </c>
      <c r="CY463">
        <v>2.5</v>
      </c>
      <c r="CZ463">
        <v>1820</v>
      </c>
      <c r="DA463">
        <v>1994</v>
      </c>
      <c r="DB463">
        <v>329500</v>
      </c>
      <c r="GS463">
        <v>1</v>
      </c>
    </row>
    <row r="464" spans="101:201" x14ac:dyDescent="0.3">
      <c r="CW464">
        <v>1</v>
      </c>
      <c r="CX464">
        <v>3</v>
      </c>
      <c r="CY464">
        <v>2.5</v>
      </c>
      <c r="CZ464">
        <v>2110</v>
      </c>
      <c r="DA464">
        <v>2013</v>
      </c>
      <c r="DB464">
        <v>604950</v>
      </c>
      <c r="GS464">
        <v>1</v>
      </c>
    </row>
    <row r="465" spans="101:201" x14ac:dyDescent="0.3">
      <c r="CW465">
        <v>1</v>
      </c>
      <c r="CX465">
        <v>5</v>
      </c>
      <c r="CY465">
        <v>2.5</v>
      </c>
      <c r="CZ465">
        <v>3040</v>
      </c>
      <c r="DA465">
        <v>1966</v>
      </c>
      <c r="DB465">
        <v>795000</v>
      </c>
      <c r="GS465">
        <v>1</v>
      </c>
    </row>
    <row r="466" spans="101:201" x14ac:dyDescent="0.3">
      <c r="CW466">
        <v>1</v>
      </c>
      <c r="CX466">
        <v>3</v>
      </c>
      <c r="CY466">
        <v>2</v>
      </c>
      <c r="CZ466">
        <v>1840</v>
      </c>
      <c r="DA466">
        <v>1994</v>
      </c>
      <c r="DB466">
        <v>465000</v>
      </c>
      <c r="GS466">
        <v>1</v>
      </c>
    </row>
    <row r="467" spans="101:201" x14ac:dyDescent="0.3">
      <c r="CW467">
        <v>1</v>
      </c>
      <c r="CX467">
        <v>4</v>
      </c>
      <c r="CY467">
        <v>2.5</v>
      </c>
      <c r="CZ467">
        <v>2990</v>
      </c>
      <c r="DA467">
        <v>2002</v>
      </c>
      <c r="DB467">
        <v>673000</v>
      </c>
      <c r="GS467">
        <v>1</v>
      </c>
    </row>
    <row r="468" spans="101:201" x14ac:dyDescent="0.3">
      <c r="CW468">
        <v>1</v>
      </c>
      <c r="CX468">
        <v>4</v>
      </c>
      <c r="CY468">
        <v>2.5</v>
      </c>
      <c r="CZ468">
        <v>3520</v>
      </c>
      <c r="DA468">
        <v>1991</v>
      </c>
      <c r="DB468">
        <v>810000</v>
      </c>
      <c r="GS468">
        <v>1</v>
      </c>
    </row>
    <row r="469" spans="101:201" x14ac:dyDescent="0.3">
      <c r="CW469">
        <v>1</v>
      </c>
      <c r="CX469">
        <v>4</v>
      </c>
      <c r="CY469">
        <v>2.75</v>
      </c>
      <c r="CZ469">
        <v>2440</v>
      </c>
      <c r="DA469">
        <v>1989</v>
      </c>
      <c r="DB469">
        <v>785000</v>
      </c>
      <c r="GS469">
        <v>1</v>
      </c>
    </row>
    <row r="470" spans="101:201" x14ac:dyDescent="0.3">
      <c r="CW470">
        <v>1</v>
      </c>
      <c r="CX470">
        <v>4</v>
      </c>
      <c r="CY470">
        <v>3</v>
      </c>
      <c r="CZ470">
        <v>2090</v>
      </c>
      <c r="DA470">
        <v>1986</v>
      </c>
      <c r="DB470">
        <v>338000</v>
      </c>
      <c r="GS470">
        <v>1</v>
      </c>
    </row>
    <row r="471" spans="101:201" x14ac:dyDescent="0.3">
      <c r="CW471">
        <v>1</v>
      </c>
      <c r="CX471">
        <v>3</v>
      </c>
      <c r="CY471">
        <v>2.25</v>
      </c>
      <c r="CZ471">
        <v>1430</v>
      </c>
      <c r="DA471">
        <v>1993</v>
      </c>
      <c r="DB471">
        <v>280000</v>
      </c>
      <c r="GS471">
        <v>1</v>
      </c>
    </row>
    <row r="472" spans="101:201" x14ac:dyDescent="0.3">
      <c r="CW472">
        <v>1</v>
      </c>
      <c r="CX472">
        <v>4</v>
      </c>
      <c r="CY472">
        <v>2.25</v>
      </c>
      <c r="CZ472">
        <v>2180</v>
      </c>
      <c r="DA472">
        <v>1954</v>
      </c>
      <c r="DB472">
        <v>315000</v>
      </c>
      <c r="GS472">
        <v>1</v>
      </c>
    </row>
    <row r="473" spans="101:201" x14ac:dyDescent="0.3">
      <c r="CW473">
        <v>1</v>
      </c>
      <c r="CX473">
        <v>4</v>
      </c>
      <c r="CY473">
        <v>2.25</v>
      </c>
      <c r="CZ473">
        <v>2180</v>
      </c>
      <c r="DA473">
        <v>1954</v>
      </c>
      <c r="DB473">
        <v>530000</v>
      </c>
      <c r="GS473">
        <v>1</v>
      </c>
    </row>
    <row r="474" spans="101:201" x14ac:dyDescent="0.3">
      <c r="CW474">
        <v>1</v>
      </c>
      <c r="CX474">
        <v>5</v>
      </c>
      <c r="CY474">
        <v>3</v>
      </c>
      <c r="CZ474">
        <v>3450</v>
      </c>
      <c r="DA474">
        <v>2004</v>
      </c>
      <c r="DB474">
        <v>380000</v>
      </c>
      <c r="GS474">
        <v>1</v>
      </c>
    </row>
    <row r="475" spans="101:201" x14ac:dyDescent="0.3">
      <c r="CW475">
        <v>1</v>
      </c>
      <c r="CX475">
        <v>3</v>
      </c>
      <c r="CY475">
        <v>2.25</v>
      </c>
      <c r="CZ475">
        <v>1450</v>
      </c>
      <c r="DA475">
        <v>1994</v>
      </c>
      <c r="DB475">
        <v>297000</v>
      </c>
      <c r="GS475">
        <v>1</v>
      </c>
    </row>
    <row r="476" spans="101:201" x14ac:dyDescent="0.3">
      <c r="CW476">
        <v>1</v>
      </c>
      <c r="CX476">
        <v>4</v>
      </c>
      <c r="CY476">
        <v>2.5</v>
      </c>
      <c r="CZ476">
        <v>3230</v>
      </c>
      <c r="DA476">
        <v>2004</v>
      </c>
      <c r="DB476">
        <v>730000</v>
      </c>
      <c r="GS476">
        <v>1</v>
      </c>
    </row>
    <row r="477" spans="101:201" x14ac:dyDescent="0.3">
      <c r="CW477">
        <v>1</v>
      </c>
      <c r="CX477">
        <v>3</v>
      </c>
      <c r="CY477">
        <v>1.75</v>
      </c>
      <c r="CZ477">
        <v>1640</v>
      </c>
      <c r="DA477">
        <v>1940</v>
      </c>
      <c r="DB477">
        <v>450000</v>
      </c>
      <c r="GS477">
        <v>1</v>
      </c>
    </row>
    <row r="478" spans="101:201" x14ac:dyDescent="0.3">
      <c r="CW478">
        <v>1</v>
      </c>
      <c r="CX478">
        <v>3</v>
      </c>
      <c r="CY478">
        <v>3</v>
      </c>
      <c r="CZ478">
        <v>1590</v>
      </c>
      <c r="DA478">
        <v>1997</v>
      </c>
      <c r="DB478">
        <v>275000</v>
      </c>
      <c r="GS478">
        <v>1</v>
      </c>
    </row>
    <row r="479" spans="101:201" x14ac:dyDescent="0.3">
      <c r="CW479">
        <v>1</v>
      </c>
      <c r="CX479">
        <v>4</v>
      </c>
      <c r="CY479">
        <v>2</v>
      </c>
      <c r="CZ479">
        <v>2020</v>
      </c>
      <c r="DA479">
        <v>1960</v>
      </c>
      <c r="DB479">
        <v>595000</v>
      </c>
      <c r="GS479">
        <v>1</v>
      </c>
    </row>
    <row r="480" spans="101:201" x14ac:dyDescent="0.3">
      <c r="CW480">
        <v>1</v>
      </c>
      <c r="CX480">
        <v>3</v>
      </c>
      <c r="CY480">
        <v>1.5</v>
      </c>
      <c r="CZ480">
        <v>1300</v>
      </c>
      <c r="DA480">
        <v>1904</v>
      </c>
      <c r="DB480">
        <v>435000</v>
      </c>
      <c r="GS480">
        <v>1</v>
      </c>
    </row>
    <row r="481" spans="101:201" x14ac:dyDescent="0.3">
      <c r="CW481">
        <v>1</v>
      </c>
      <c r="CX481">
        <v>2</v>
      </c>
      <c r="CY481">
        <v>1.5</v>
      </c>
      <c r="CZ481">
        <v>1380</v>
      </c>
      <c r="DA481">
        <v>1954</v>
      </c>
      <c r="DB481">
        <v>270000</v>
      </c>
      <c r="GS481">
        <v>1</v>
      </c>
    </row>
    <row r="482" spans="101:201" x14ac:dyDescent="0.3">
      <c r="CW482">
        <v>1</v>
      </c>
      <c r="CX482">
        <v>3</v>
      </c>
      <c r="CY482">
        <v>3</v>
      </c>
      <c r="CZ482">
        <v>4040</v>
      </c>
      <c r="DA482">
        <v>1986</v>
      </c>
      <c r="DB482">
        <v>950000</v>
      </c>
      <c r="GS482">
        <v>1</v>
      </c>
    </row>
    <row r="483" spans="101:201" x14ac:dyDescent="0.3">
      <c r="CW483">
        <v>1</v>
      </c>
      <c r="CX483">
        <v>4</v>
      </c>
      <c r="CY483">
        <v>2.25</v>
      </c>
      <c r="CZ483">
        <v>2130</v>
      </c>
      <c r="DA483">
        <v>2001</v>
      </c>
      <c r="DB483">
        <v>389000</v>
      </c>
      <c r="GS483">
        <v>1</v>
      </c>
    </row>
    <row r="484" spans="101:201" x14ac:dyDescent="0.3">
      <c r="CW484">
        <v>1</v>
      </c>
      <c r="CX484">
        <v>4</v>
      </c>
      <c r="CY484">
        <v>2.25</v>
      </c>
      <c r="CZ484">
        <v>2550</v>
      </c>
      <c r="DA484">
        <v>1968</v>
      </c>
      <c r="DB484">
        <v>560000</v>
      </c>
      <c r="GS484">
        <v>1</v>
      </c>
    </row>
    <row r="485" spans="101:201" x14ac:dyDescent="0.3">
      <c r="CW485">
        <v>1</v>
      </c>
      <c r="CX485">
        <v>5</v>
      </c>
      <c r="CY485">
        <v>3.5</v>
      </c>
      <c r="CZ485">
        <v>4800</v>
      </c>
      <c r="DA485">
        <v>1998</v>
      </c>
      <c r="DB485">
        <v>1350000</v>
      </c>
      <c r="GS485">
        <v>1</v>
      </c>
    </row>
    <row r="486" spans="101:201" x14ac:dyDescent="0.3">
      <c r="CW486">
        <v>1</v>
      </c>
      <c r="CX486">
        <v>4</v>
      </c>
      <c r="CY486">
        <v>2.25</v>
      </c>
      <c r="CZ486">
        <v>2510</v>
      </c>
      <c r="DA486">
        <v>1969</v>
      </c>
      <c r="DB486">
        <v>799000</v>
      </c>
      <c r="GS486">
        <v>1</v>
      </c>
    </row>
    <row r="487" spans="101:201" x14ac:dyDescent="0.3">
      <c r="CW487">
        <v>1</v>
      </c>
      <c r="CX487">
        <v>3</v>
      </c>
      <c r="CY487">
        <v>2</v>
      </c>
      <c r="CZ487">
        <v>1410</v>
      </c>
      <c r="DA487">
        <v>1983</v>
      </c>
      <c r="DB487">
        <v>365500</v>
      </c>
      <c r="GS487">
        <v>1</v>
      </c>
    </row>
    <row r="488" spans="101:201" x14ac:dyDescent="0.3">
      <c r="CW488">
        <v>1</v>
      </c>
      <c r="CX488">
        <v>3</v>
      </c>
      <c r="CY488">
        <v>2</v>
      </c>
      <c r="CZ488">
        <v>1650</v>
      </c>
      <c r="DA488">
        <v>1979</v>
      </c>
      <c r="DB488">
        <v>252350</v>
      </c>
      <c r="GS488">
        <v>1</v>
      </c>
    </row>
    <row r="489" spans="101:201" x14ac:dyDescent="0.3">
      <c r="CW489">
        <v>1</v>
      </c>
      <c r="CX489">
        <v>4</v>
      </c>
      <c r="CY489">
        <v>2.5</v>
      </c>
      <c r="CZ489">
        <v>2120</v>
      </c>
      <c r="DA489">
        <v>1993</v>
      </c>
      <c r="DB489">
        <v>403950</v>
      </c>
      <c r="GS489">
        <v>1</v>
      </c>
    </row>
    <row r="490" spans="101:201" x14ac:dyDescent="0.3">
      <c r="CW490">
        <v>1</v>
      </c>
      <c r="CX490">
        <v>4</v>
      </c>
      <c r="CY490">
        <v>1.5</v>
      </c>
      <c r="CZ490">
        <v>2040</v>
      </c>
      <c r="DA490">
        <v>1954</v>
      </c>
      <c r="DB490">
        <v>385000</v>
      </c>
      <c r="GS490">
        <v>1</v>
      </c>
    </row>
    <row r="491" spans="101:201" x14ac:dyDescent="0.3">
      <c r="CW491">
        <v>1</v>
      </c>
      <c r="CX491">
        <v>4</v>
      </c>
      <c r="CY491">
        <v>1</v>
      </c>
      <c r="CZ491">
        <v>1550</v>
      </c>
      <c r="DA491">
        <v>1957</v>
      </c>
      <c r="DB491">
        <v>345000</v>
      </c>
      <c r="GS491">
        <v>1</v>
      </c>
    </row>
    <row r="492" spans="101:201" x14ac:dyDescent="0.3">
      <c r="CW492">
        <v>1</v>
      </c>
      <c r="CX492">
        <v>3</v>
      </c>
      <c r="CY492">
        <v>2.75</v>
      </c>
      <c r="CZ492">
        <v>1980</v>
      </c>
      <c r="DA492">
        <v>1979</v>
      </c>
      <c r="DB492">
        <v>490000</v>
      </c>
      <c r="GS492">
        <v>1</v>
      </c>
    </row>
    <row r="493" spans="101:201" x14ac:dyDescent="0.3">
      <c r="CW493">
        <v>1</v>
      </c>
      <c r="CX493">
        <v>3</v>
      </c>
      <c r="CY493">
        <v>2.5</v>
      </c>
      <c r="CZ493">
        <v>1600</v>
      </c>
      <c r="DA493">
        <v>2005</v>
      </c>
      <c r="DB493">
        <v>330000</v>
      </c>
      <c r="GS493">
        <v>1</v>
      </c>
    </row>
    <row r="494" spans="101:201" x14ac:dyDescent="0.3">
      <c r="CW494">
        <v>1</v>
      </c>
      <c r="CX494">
        <v>4</v>
      </c>
      <c r="CY494">
        <v>2.75</v>
      </c>
      <c r="CZ494">
        <v>3300</v>
      </c>
      <c r="DA494">
        <v>1953</v>
      </c>
      <c r="DB494">
        <v>927000</v>
      </c>
      <c r="GS494">
        <v>1</v>
      </c>
    </row>
    <row r="495" spans="101:201" x14ac:dyDescent="0.3">
      <c r="CW495">
        <v>1</v>
      </c>
      <c r="CX495">
        <v>4</v>
      </c>
      <c r="CY495">
        <v>2.5</v>
      </c>
      <c r="CZ495">
        <v>3840</v>
      </c>
      <c r="DA495">
        <v>1983</v>
      </c>
      <c r="DB495">
        <v>1120000</v>
      </c>
      <c r="GS495">
        <v>1</v>
      </c>
    </row>
    <row r="496" spans="101:201" x14ac:dyDescent="0.3">
      <c r="CW496">
        <v>1</v>
      </c>
      <c r="CX496">
        <v>2</v>
      </c>
      <c r="CY496">
        <v>1</v>
      </c>
      <c r="CZ496">
        <v>1220</v>
      </c>
      <c r="DA496">
        <v>1950</v>
      </c>
      <c r="DB496">
        <v>330000</v>
      </c>
      <c r="GS496">
        <v>1</v>
      </c>
    </row>
    <row r="497" spans="101:515" x14ac:dyDescent="0.3">
      <c r="CW497">
        <v>1</v>
      </c>
      <c r="CX497">
        <v>5</v>
      </c>
      <c r="CY497">
        <v>2.25</v>
      </c>
      <c r="CZ497">
        <v>2720</v>
      </c>
      <c r="DA497">
        <v>1958</v>
      </c>
      <c r="DB497">
        <v>530000</v>
      </c>
      <c r="GS497">
        <v>1</v>
      </c>
    </row>
    <row r="498" spans="101:515" x14ac:dyDescent="0.3">
      <c r="CW498">
        <v>1</v>
      </c>
      <c r="CX498">
        <v>4</v>
      </c>
      <c r="CY498">
        <v>2</v>
      </c>
      <c r="CZ498">
        <v>1940</v>
      </c>
      <c r="DA498">
        <v>1962</v>
      </c>
      <c r="DB498">
        <v>365000</v>
      </c>
      <c r="GS498">
        <v>1</v>
      </c>
    </row>
    <row r="499" spans="101:515" x14ac:dyDescent="0.3">
      <c r="CW499">
        <v>1</v>
      </c>
      <c r="CX499">
        <v>3</v>
      </c>
      <c r="CY499">
        <v>2.5</v>
      </c>
      <c r="CZ499">
        <v>2160</v>
      </c>
      <c r="DA499">
        <v>1909</v>
      </c>
      <c r="DB499">
        <v>378750</v>
      </c>
      <c r="GS499">
        <v>1</v>
      </c>
    </row>
    <row r="500" spans="101:515" x14ac:dyDescent="0.3">
      <c r="CW500">
        <v>1</v>
      </c>
      <c r="CX500">
        <v>4</v>
      </c>
      <c r="CY500">
        <v>1.75</v>
      </c>
      <c r="CZ500">
        <v>1530</v>
      </c>
      <c r="DA500">
        <v>1968</v>
      </c>
      <c r="DB500">
        <v>269900</v>
      </c>
      <c r="GS500">
        <v>1</v>
      </c>
    </row>
    <row r="501" spans="101:515" x14ac:dyDescent="0.3">
      <c r="CW501">
        <v>1</v>
      </c>
      <c r="CX501">
        <v>3</v>
      </c>
      <c r="CY501">
        <v>3.5</v>
      </c>
      <c r="CZ501">
        <v>1710</v>
      </c>
      <c r="DA501">
        <v>2008</v>
      </c>
      <c r="DB501">
        <v>557000</v>
      </c>
      <c r="GS501">
        <v>1</v>
      </c>
      <c r="SG501">
        <v>1</v>
      </c>
      <c r="SH501">
        <v>3</v>
      </c>
      <c r="SI501">
        <v>1</v>
      </c>
      <c r="SJ501">
        <v>1180</v>
      </c>
      <c r="SK501">
        <v>1955</v>
      </c>
      <c r="SL501">
        <v>221900</v>
      </c>
      <c r="SR501" cm="1">
        <f t="array" ref="SR501:SR505">MMULT(MMULT(MINVERSE(MMULT(TRANSPOSE(SG501:SK510),(SG501:SK510))),TRANSPOSE(SG501:SK510)),SL501:SL510)</f>
        <v>5011981.639772661</v>
      </c>
      <c r="SS501">
        <v>1</v>
      </c>
      <c r="ST501">
        <f>SR501*SS501</f>
        <v>5011981.639772661</v>
      </c>
    </row>
    <row r="502" spans="101:515" x14ac:dyDescent="0.3">
      <c r="CW502">
        <v>1</v>
      </c>
      <c r="CX502">
        <v>4</v>
      </c>
      <c r="CY502">
        <v>1.75</v>
      </c>
      <c r="CZ502">
        <v>3730</v>
      </c>
      <c r="DA502">
        <v>1974</v>
      </c>
      <c r="DB502">
        <v>360000</v>
      </c>
      <c r="GS502">
        <v>1</v>
      </c>
      <c r="SG502">
        <v>1</v>
      </c>
      <c r="SH502">
        <v>3</v>
      </c>
      <c r="SI502">
        <v>2.25</v>
      </c>
      <c r="SJ502">
        <v>2570</v>
      </c>
      <c r="SK502">
        <v>1951</v>
      </c>
      <c r="SL502">
        <v>538000</v>
      </c>
      <c r="SR502">
        <v>52049.160677000924</v>
      </c>
      <c r="SS502">
        <v>2</v>
      </c>
      <c r="ST502">
        <f>SR502*SS502</f>
        <v>104098.32135400185</v>
      </c>
    </row>
    <row r="503" spans="101:515" x14ac:dyDescent="0.3">
      <c r="CW503">
        <v>1</v>
      </c>
      <c r="CX503">
        <v>2</v>
      </c>
      <c r="CY503">
        <v>1</v>
      </c>
      <c r="CZ503">
        <v>940</v>
      </c>
      <c r="DA503">
        <v>1937</v>
      </c>
      <c r="DB503">
        <v>352000</v>
      </c>
      <c r="GS503">
        <v>1</v>
      </c>
      <c r="SG503">
        <v>1</v>
      </c>
      <c r="SH503">
        <v>2</v>
      </c>
      <c r="SI503">
        <v>1</v>
      </c>
      <c r="SJ503">
        <v>770</v>
      </c>
      <c r="SK503">
        <v>1933</v>
      </c>
      <c r="SL503">
        <v>180000</v>
      </c>
      <c r="SR503">
        <v>137573.86631982494</v>
      </c>
      <c r="SS503">
        <v>1</v>
      </c>
      <c r="ST503">
        <f>SR503*SS503</f>
        <v>137573.86631982494</v>
      </c>
    </row>
    <row r="504" spans="101:515" x14ac:dyDescent="0.3">
      <c r="CW504">
        <v>1</v>
      </c>
      <c r="CX504">
        <v>3</v>
      </c>
      <c r="CY504">
        <v>2.5</v>
      </c>
      <c r="CZ504">
        <v>1750</v>
      </c>
      <c r="DA504">
        <v>1994</v>
      </c>
      <c r="DB504">
        <v>437000</v>
      </c>
      <c r="GS504">
        <v>1</v>
      </c>
      <c r="SG504">
        <v>1</v>
      </c>
      <c r="SH504">
        <v>4</v>
      </c>
      <c r="SI504">
        <v>3</v>
      </c>
      <c r="SJ504">
        <v>1960</v>
      </c>
      <c r="SK504">
        <v>1965</v>
      </c>
      <c r="SL504">
        <v>604000</v>
      </c>
      <c r="SR504">
        <v>135.62546665653485</v>
      </c>
      <c r="SS504">
        <v>1160</v>
      </c>
      <c r="ST504">
        <f>SR504*SS504</f>
        <v>157325.54132158044</v>
      </c>
    </row>
    <row r="505" spans="101:515" x14ac:dyDescent="0.3">
      <c r="CW505">
        <v>1</v>
      </c>
      <c r="CX505">
        <v>4</v>
      </c>
      <c r="CY505">
        <v>2.5</v>
      </c>
      <c r="CZ505">
        <v>1820</v>
      </c>
      <c r="DA505">
        <v>1994</v>
      </c>
      <c r="DB505">
        <v>322500</v>
      </c>
      <c r="GS505">
        <v>1</v>
      </c>
      <c r="SG505">
        <v>1</v>
      </c>
      <c r="SH505">
        <v>3</v>
      </c>
      <c r="SI505">
        <v>2</v>
      </c>
      <c r="SJ505">
        <v>1680</v>
      </c>
      <c r="SK505">
        <v>1987</v>
      </c>
      <c r="SL505">
        <v>510000</v>
      </c>
      <c r="SR505">
        <v>-2686.1736692147074</v>
      </c>
      <c r="SS505">
        <v>1942</v>
      </c>
      <c r="ST505">
        <f>SR505*SS505</f>
        <v>-5216549.2656149622</v>
      </c>
      <c r="SU505">
        <f>SUM(ST501:ST505)</f>
        <v>194430.10315310583</v>
      </c>
    </row>
    <row r="506" spans="101:515" x14ac:dyDescent="0.3">
      <c r="CW506">
        <v>1</v>
      </c>
      <c r="CX506">
        <v>3</v>
      </c>
      <c r="CY506">
        <v>3.25</v>
      </c>
      <c r="CZ506">
        <v>1510</v>
      </c>
      <c r="DA506">
        <v>2001</v>
      </c>
      <c r="DB506">
        <v>650000</v>
      </c>
      <c r="GS506">
        <v>1</v>
      </c>
      <c r="SG506">
        <v>1</v>
      </c>
      <c r="SH506">
        <v>4</v>
      </c>
      <c r="SI506">
        <v>4.5</v>
      </c>
      <c r="SJ506">
        <v>5420</v>
      </c>
      <c r="SK506">
        <v>2001</v>
      </c>
      <c r="SL506">
        <v>1230000</v>
      </c>
      <c r="SU506" t="str">
        <f>TEXT(SU505,"0")</f>
        <v>194430</v>
      </c>
    </row>
    <row r="507" spans="101:515" x14ac:dyDescent="0.3">
      <c r="CW507">
        <v>1</v>
      </c>
      <c r="CX507">
        <v>3</v>
      </c>
      <c r="CY507">
        <v>2</v>
      </c>
      <c r="CZ507">
        <v>1290</v>
      </c>
      <c r="DA507">
        <v>2001</v>
      </c>
      <c r="DB507">
        <v>450000</v>
      </c>
      <c r="GS507">
        <v>1</v>
      </c>
      <c r="SG507">
        <v>1</v>
      </c>
      <c r="SH507">
        <v>3</v>
      </c>
      <c r="SI507">
        <v>2.25</v>
      </c>
      <c r="SJ507">
        <v>1715</v>
      </c>
      <c r="SK507">
        <v>1995</v>
      </c>
      <c r="SL507">
        <v>257500</v>
      </c>
    </row>
    <row r="508" spans="101:515" x14ac:dyDescent="0.3">
      <c r="CW508">
        <v>1</v>
      </c>
      <c r="CX508">
        <v>3</v>
      </c>
      <c r="CY508">
        <v>2</v>
      </c>
      <c r="CZ508">
        <v>1570</v>
      </c>
      <c r="DA508">
        <v>1998</v>
      </c>
      <c r="DB508">
        <v>278500</v>
      </c>
      <c r="GS508">
        <v>1</v>
      </c>
      <c r="SG508">
        <v>1</v>
      </c>
      <c r="SH508">
        <v>3</v>
      </c>
      <c r="SI508">
        <v>1.5</v>
      </c>
      <c r="SJ508">
        <v>1060</v>
      </c>
      <c r="SK508">
        <v>1963</v>
      </c>
      <c r="SL508">
        <v>291850</v>
      </c>
    </row>
    <row r="509" spans="101:515" x14ac:dyDescent="0.3">
      <c r="CW509">
        <v>1</v>
      </c>
      <c r="CX509">
        <v>4</v>
      </c>
      <c r="CY509">
        <v>2.5</v>
      </c>
      <c r="CZ509">
        <v>1930</v>
      </c>
      <c r="DA509">
        <v>1995</v>
      </c>
      <c r="DB509">
        <v>364950</v>
      </c>
      <c r="GS509">
        <v>1</v>
      </c>
      <c r="SG509">
        <v>1</v>
      </c>
      <c r="SH509">
        <v>3</v>
      </c>
      <c r="SI509">
        <v>1</v>
      </c>
      <c r="SJ509">
        <v>1780</v>
      </c>
      <c r="SK509">
        <v>1960</v>
      </c>
      <c r="SL509">
        <v>229500</v>
      </c>
    </row>
    <row r="510" spans="101:515" x14ac:dyDescent="0.3">
      <c r="CW510">
        <v>1</v>
      </c>
      <c r="CX510">
        <v>4</v>
      </c>
      <c r="CY510">
        <v>3.5</v>
      </c>
      <c r="CZ510">
        <v>2840</v>
      </c>
      <c r="DA510">
        <v>1986</v>
      </c>
      <c r="DB510">
        <v>840000</v>
      </c>
      <c r="GS510">
        <v>1</v>
      </c>
      <c r="SG510">
        <v>1</v>
      </c>
      <c r="SH510">
        <v>3</v>
      </c>
      <c r="SI510">
        <v>2.5</v>
      </c>
      <c r="SJ510">
        <v>1890</v>
      </c>
      <c r="SK510">
        <v>2003</v>
      </c>
      <c r="SL510">
        <v>323000</v>
      </c>
    </row>
    <row r="511" spans="101:515" x14ac:dyDescent="0.3">
      <c r="CW511">
        <v>1</v>
      </c>
      <c r="CX511">
        <v>3</v>
      </c>
      <c r="CY511">
        <v>2.5</v>
      </c>
      <c r="CZ511">
        <v>1550</v>
      </c>
      <c r="DA511">
        <v>1991</v>
      </c>
      <c r="DB511">
        <v>268000</v>
      </c>
      <c r="GS511">
        <v>1</v>
      </c>
    </row>
    <row r="512" spans="101:515" x14ac:dyDescent="0.3">
      <c r="CW512">
        <v>1</v>
      </c>
      <c r="CX512">
        <v>2</v>
      </c>
      <c r="CY512">
        <v>1</v>
      </c>
      <c r="CZ512">
        <v>833</v>
      </c>
      <c r="DA512">
        <v>2006</v>
      </c>
      <c r="DB512">
        <v>517534</v>
      </c>
      <c r="GS512">
        <v>1</v>
      </c>
    </row>
    <row r="513" spans="101:201" x14ac:dyDescent="0.3">
      <c r="CW513">
        <v>1</v>
      </c>
      <c r="CX513">
        <v>3</v>
      </c>
      <c r="CY513">
        <v>2.5</v>
      </c>
      <c r="CZ513">
        <v>2990</v>
      </c>
      <c r="DA513">
        <v>1978</v>
      </c>
      <c r="DB513">
        <v>632925</v>
      </c>
      <c r="GS513">
        <v>1</v>
      </c>
    </row>
    <row r="514" spans="101:201" x14ac:dyDescent="0.3">
      <c r="CW514">
        <v>1</v>
      </c>
      <c r="CX514">
        <v>3</v>
      </c>
      <c r="CY514">
        <v>2.5</v>
      </c>
      <c r="CZ514">
        <v>2000</v>
      </c>
      <c r="DA514">
        <v>1995</v>
      </c>
      <c r="DB514">
        <v>577500</v>
      </c>
      <c r="GS514">
        <v>1</v>
      </c>
    </row>
    <row r="515" spans="101:201" x14ac:dyDescent="0.3">
      <c r="CW515">
        <v>1</v>
      </c>
      <c r="CX515">
        <v>4</v>
      </c>
      <c r="CY515">
        <v>1.5</v>
      </c>
      <c r="CZ515">
        <v>2390</v>
      </c>
      <c r="DA515">
        <v>1920</v>
      </c>
      <c r="DB515">
        <v>339000</v>
      </c>
      <c r="GS515">
        <v>1</v>
      </c>
    </row>
    <row r="516" spans="101:201" x14ac:dyDescent="0.3">
      <c r="CW516">
        <v>1</v>
      </c>
      <c r="CX516">
        <v>3</v>
      </c>
      <c r="CY516">
        <v>1.75</v>
      </c>
      <c r="CZ516">
        <v>2910</v>
      </c>
      <c r="DA516">
        <v>1967</v>
      </c>
      <c r="DB516">
        <v>570000</v>
      </c>
      <c r="GS516">
        <v>1</v>
      </c>
    </row>
    <row r="517" spans="101:201" x14ac:dyDescent="0.3">
      <c r="CW517">
        <v>1</v>
      </c>
      <c r="CX517">
        <v>4</v>
      </c>
      <c r="CY517">
        <v>1.75</v>
      </c>
      <c r="CZ517">
        <v>2085</v>
      </c>
      <c r="DA517">
        <v>1964</v>
      </c>
      <c r="DB517">
        <v>563500</v>
      </c>
      <c r="GS517">
        <v>1</v>
      </c>
    </row>
    <row r="518" spans="101:201" x14ac:dyDescent="0.3">
      <c r="CW518">
        <v>1</v>
      </c>
      <c r="CX518">
        <v>4</v>
      </c>
      <c r="CY518">
        <v>2.25</v>
      </c>
      <c r="CZ518">
        <v>2200</v>
      </c>
      <c r="DA518">
        <v>1962</v>
      </c>
      <c r="DB518">
        <v>423000</v>
      </c>
      <c r="GS518">
        <v>1</v>
      </c>
    </row>
    <row r="519" spans="101:201" x14ac:dyDescent="0.3">
      <c r="CW519">
        <v>1</v>
      </c>
      <c r="CX519">
        <v>3</v>
      </c>
      <c r="CY519">
        <v>2.25</v>
      </c>
      <c r="CZ519">
        <v>1860</v>
      </c>
      <c r="DA519">
        <v>2012</v>
      </c>
      <c r="DB519">
        <v>355000</v>
      </c>
      <c r="GS519">
        <v>1</v>
      </c>
    </row>
    <row r="520" spans="101:201" x14ac:dyDescent="0.3">
      <c r="CW520">
        <v>1</v>
      </c>
      <c r="CX520">
        <v>5</v>
      </c>
      <c r="CY520">
        <v>4.25</v>
      </c>
      <c r="CZ520">
        <v>6070</v>
      </c>
      <c r="DA520">
        <v>1999</v>
      </c>
      <c r="DB520">
        <v>1550000</v>
      </c>
      <c r="GS520">
        <v>1</v>
      </c>
    </row>
    <row r="521" spans="101:201" x14ac:dyDescent="0.3">
      <c r="CW521">
        <v>1</v>
      </c>
      <c r="CX521">
        <v>2</v>
      </c>
      <c r="CY521">
        <v>1</v>
      </c>
      <c r="CZ521">
        <v>950</v>
      </c>
      <c r="DA521">
        <v>1941</v>
      </c>
      <c r="DB521">
        <v>482000</v>
      </c>
      <c r="GS521">
        <v>1</v>
      </c>
    </row>
    <row r="522" spans="101:201" x14ac:dyDescent="0.3">
      <c r="CW522">
        <v>1</v>
      </c>
      <c r="CX522">
        <v>3</v>
      </c>
      <c r="CY522">
        <v>1.75</v>
      </c>
      <c r="CZ522">
        <v>1600</v>
      </c>
      <c r="DA522">
        <v>1955</v>
      </c>
      <c r="DB522">
        <v>625000</v>
      </c>
      <c r="GS522">
        <v>1</v>
      </c>
    </row>
    <row r="523" spans="101:201" x14ac:dyDescent="0.3">
      <c r="CW523">
        <v>1</v>
      </c>
      <c r="CX523">
        <v>3</v>
      </c>
      <c r="CY523">
        <v>2.5</v>
      </c>
      <c r="CZ523">
        <v>2250</v>
      </c>
      <c r="DA523">
        <v>1988</v>
      </c>
      <c r="DB523">
        <v>538000</v>
      </c>
      <c r="GS523">
        <v>1</v>
      </c>
    </row>
    <row r="524" spans="101:201" x14ac:dyDescent="0.3">
      <c r="CW524">
        <v>1</v>
      </c>
      <c r="CX524">
        <v>3</v>
      </c>
      <c r="CY524">
        <v>2.5</v>
      </c>
      <c r="CZ524">
        <v>2280</v>
      </c>
      <c r="DA524">
        <v>1985</v>
      </c>
      <c r="DB524">
        <v>380000</v>
      </c>
      <c r="GS524">
        <v>1</v>
      </c>
    </row>
    <row r="525" spans="101:201" x14ac:dyDescent="0.3">
      <c r="CW525">
        <v>1</v>
      </c>
      <c r="CX525">
        <v>2</v>
      </c>
      <c r="CY525">
        <v>1</v>
      </c>
      <c r="CZ525">
        <v>940</v>
      </c>
      <c r="DA525">
        <v>1909</v>
      </c>
      <c r="DB525">
        <v>375000</v>
      </c>
      <c r="GS525">
        <v>1</v>
      </c>
    </row>
    <row r="526" spans="101:201" x14ac:dyDescent="0.3">
      <c r="CW526">
        <v>1</v>
      </c>
      <c r="CX526">
        <v>3</v>
      </c>
      <c r="CY526">
        <v>2.5</v>
      </c>
      <c r="CZ526">
        <v>1530</v>
      </c>
      <c r="DA526">
        <v>1996</v>
      </c>
      <c r="DB526">
        <v>245000</v>
      </c>
      <c r="GS526">
        <v>1</v>
      </c>
    </row>
    <row r="527" spans="101:201" x14ac:dyDescent="0.3">
      <c r="CW527">
        <v>1</v>
      </c>
      <c r="CX527">
        <v>5</v>
      </c>
      <c r="CY527">
        <v>1.75</v>
      </c>
      <c r="CZ527">
        <v>2190</v>
      </c>
      <c r="DA527">
        <v>1947</v>
      </c>
      <c r="DB527">
        <v>310000</v>
      </c>
      <c r="GS527">
        <v>1</v>
      </c>
    </row>
    <row r="528" spans="101:201" x14ac:dyDescent="0.3">
      <c r="CW528">
        <v>1</v>
      </c>
      <c r="CX528">
        <v>3</v>
      </c>
      <c r="CY528">
        <v>2</v>
      </c>
      <c r="CZ528">
        <v>2350</v>
      </c>
      <c r="DA528">
        <v>1976</v>
      </c>
      <c r="DB528">
        <v>1300000</v>
      </c>
      <c r="GS528">
        <v>1</v>
      </c>
    </row>
    <row r="529" spans="101:201" x14ac:dyDescent="0.3">
      <c r="CW529">
        <v>1</v>
      </c>
      <c r="CX529">
        <v>4</v>
      </c>
      <c r="CY529">
        <v>2</v>
      </c>
      <c r="CZ529">
        <v>1440</v>
      </c>
      <c r="DA529">
        <v>1971</v>
      </c>
      <c r="DB529">
        <v>397000</v>
      </c>
      <c r="GS529">
        <v>1</v>
      </c>
    </row>
    <row r="530" spans="101:201" x14ac:dyDescent="0.3">
      <c r="CW530">
        <v>1</v>
      </c>
      <c r="CX530">
        <v>3</v>
      </c>
      <c r="CY530">
        <v>2.5</v>
      </c>
      <c r="CZ530">
        <v>2200</v>
      </c>
      <c r="DA530">
        <v>2005</v>
      </c>
      <c r="DB530">
        <v>365000</v>
      </c>
      <c r="GS530">
        <v>1</v>
      </c>
    </row>
    <row r="531" spans="101:201" x14ac:dyDescent="0.3">
      <c r="CW531">
        <v>1</v>
      </c>
      <c r="CX531">
        <v>4</v>
      </c>
      <c r="CY531">
        <v>3</v>
      </c>
      <c r="CZ531">
        <v>2290</v>
      </c>
      <c r="DA531">
        <v>1990</v>
      </c>
      <c r="DB531">
        <v>328500</v>
      </c>
      <c r="GS531">
        <v>1</v>
      </c>
    </row>
    <row r="532" spans="101:201" x14ac:dyDescent="0.3">
      <c r="CW532">
        <v>1</v>
      </c>
      <c r="CX532">
        <v>4</v>
      </c>
      <c r="CY532">
        <v>3</v>
      </c>
      <c r="CZ532">
        <v>4040</v>
      </c>
      <c r="DA532">
        <v>1987</v>
      </c>
      <c r="DB532">
        <v>988000</v>
      </c>
      <c r="GS532">
        <v>1</v>
      </c>
    </row>
    <row r="533" spans="101:201" x14ac:dyDescent="0.3">
      <c r="CW533">
        <v>1</v>
      </c>
      <c r="CX533">
        <v>4</v>
      </c>
      <c r="CY533">
        <v>2.5</v>
      </c>
      <c r="CZ533">
        <v>2610</v>
      </c>
      <c r="DA533">
        <v>1922</v>
      </c>
      <c r="DB533">
        <v>1000000</v>
      </c>
      <c r="GS533">
        <v>1</v>
      </c>
    </row>
    <row r="534" spans="101:201" x14ac:dyDescent="0.3">
      <c r="CW534">
        <v>1</v>
      </c>
      <c r="CX534">
        <v>3</v>
      </c>
      <c r="CY534">
        <v>2.5</v>
      </c>
      <c r="CZ534">
        <v>1490</v>
      </c>
      <c r="DA534">
        <v>2005</v>
      </c>
      <c r="DB534">
        <v>237000</v>
      </c>
      <c r="GS534">
        <v>1</v>
      </c>
    </row>
    <row r="535" spans="101:201" x14ac:dyDescent="0.3">
      <c r="CW535">
        <v>1</v>
      </c>
      <c r="CX535">
        <v>4</v>
      </c>
      <c r="CY535">
        <v>2.5</v>
      </c>
      <c r="CZ535">
        <v>2450</v>
      </c>
      <c r="DA535">
        <v>2003</v>
      </c>
      <c r="DB535">
        <v>525000</v>
      </c>
      <c r="GS535">
        <v>1</v>
      </c>
    </row>
    <row r="536" spans="101:201" x14ac:dyDescent="0.3">
      <c r="CW536">
        <v>1</v>
      </c>
      <c r="CX536">
        <v>4</v>
      </c>
      <c r="CY536">
        <v>2.5</v>
      </c>
      <c r="CZ536">
        <v>1710</v>
      </c>
      <c r="DA536">
        <v>1976</v>
      </c>
      <c r="DB536">
        <v>749000</v>
      </c>
      <c r="GS536">
        <v>1</v>
      </c>
    </row>
    <row r="537" spans="101:201" x14ac:dyDescent="0.3">
      <c r="CW537">
        <v>1</v>
      </c>
      <c r="CX537">
        <v>5</v>
      </c>
      <c r="CY537">
        <v>2.5</v>
      </c>
      <c r="CZ537">
        <v>4870</v>
      </c>
      <c r="DA537">
        <v>1983</v>
      </c>
      <c r="DB537">
        <v>722500</v>
      </c>
      <c r="GS537">
        <v>1</v>
      </c>
    </row>
    <row r="538" spans="101:201" x14ac:dyDescent="0.3">
      <c r="CW538">
        <v>1</v>
      </c>
      <c r="CX538">
        <v>3</v>
      </c>
      <c r="CY538">
        <v>2.5</v>
      </c>
      <c r="CZ538">
        <v>3130</v>
      </c>
      <c r="DA538">
        <v>1991</v>
      </c>
      <c r="DB538">
        <v>843000</v>
      </c>
      <c r="GS538">
        <v>1</v>
      </c>
    </row>
    <row r="539" spans="101:201" x14ac:dyDescent="0.3">
      <c r="CW539">
        <v>1</v>
      </c>
      <c r="CX539">
        <v>2</v>
      </c>
      <c r="CY539">
        <v>2</v>
      </c>
      <c r="CZ539">
        <v>1270</v>
      </c>
      <c r="DA539">
        <v>2000</v>
      </c>
      <c r="DB539">
        <v>438000</v>
      </c>
      <c r="GS539">
        <v>1</v>
      </c>
    </row>
    <row r="540" spans="101:201" x14ac:dyDescent="0.3">
      <c r="CW540">
        <v>1</v>
      </c>
      <c r="CX540">
        <v>3</v>
      </c>
      <c r="CY540">
        <v>1.75</v>
      </c>
      <c r="CZ540">
        <v>2120</v>
      </c>
      <c r="DA540">
        <v>1977</v>
      </c>
      <c r="DB540">
        <v>578000</v>
      </c>
      <c r="GS540">
        <v>1</v>
      </c>
    </row>
    <row r="541" spans="101:201" x14ac:dyDescent="0.3">
      <c r="CW541">
        <v>1</v>
      </c>
      <c r="CX541">
        <v>3</v>
      </c>
      <c r="CY541">
        <v>1.5</v>
      </c>
      <c r="CZ541">
        <v>1670</v>
      </c>
      <c r="DA541">
        <v>1954</v>
      </c>
      <c r="DB541">
        <v>227950</v>
      </c>
      <c r="GS541">
        <v>1</v>
      </c>
    </row>
    <row r="542" spans="101:201" x14ac:dyDescent="0.3">
      <c r="CW542">
        <v>1</v>
      </c>
      <c r="CX542">
        <v>3</v>
      </c>
      <c r="CY542">
        <v>2.25</v>
      </c>
      <c r="CZ542">
        <v>2070</v>
      </c>
      <c r="DA542">
        <v>1974</v>
      </c>
      <c r="DB542">
        <v>196000</v>
      </c>
      <c r="GS542">
        <v>1</v>
      </c>
    </row>
    <row r="543" spans="101:201" x14ac:dyDescent="0.3">
      <c r="CW543">
        <v>1</v>
      </c>
      <c r="CX543">
        <v>2</v>
      </c>
      <c r="CY543">
        <v>1</v>
      </c>
      <c r="CZ543">
        <v>1420</v>
      </c>
      <c r="DA543">
        <v>1953</v>
      </c>
      <c r="DB543">
        <v>641000</v>
      </c>
      <c r="GS543">
        <v>1</v>
      </c>
    </row>
    <row r="544" spans="101:201" x14ac:dyDescent="0.3">
      <c r="CW544">
        <v>1</v>
      </c>
      <c r="CX544">
        <v>3</v>
      </c>
      <c r="CY544">
        <v>1.5</v>
      </c>
      <c r="CZ544">
        <v>1250</v>
      </c>
      <c r="DA544">
        <v>1980</v>
      </c>
      <c r="DB544">
        <v>350000</v>
      </c>
      <c r="GS544">
        <v>1</v>
      </c>
    </row>
    <row r="545" spans="101:201" x14ac:dyDescent="0.3">
      <c r="CW545">
        <v>1</v>
      </c>
      <c r="CX545">
        <v>3</v>
      </c>
      <c r="CY545">
        <v>1</v>
      </c>
      <c r="CZ545">
        <v>940</v>
      </c>
      <c r="DA545">
        <v>1960</v>
      </c>
      <c r="DB545">
        <v>205000</v>
      </c>
      <c r="GS545">
        <v>1</v>
      </c>
    </row>
    <row r="546" spans="101:201" x14ac:dyDescent="0.3">
      <c r="CW546">
        <v>1</v>
      </c>
      <c r="CX546">
        <v>3</v>
      </c>
      <c r="CY546">
        <v>1.75</v>
      </c>
      <c r="CZ546">
        <v>1920</v>
      </c>
      <c r="DA546">
        <v>1968</v>
      </c>
      <c r="DB546">
        <v>400000</v>
      </c>
      <c r="GS546">
        <v>1</v>
      </c>
    </row>
    <row r="547" spans="101:201" x14ac:dyDescent="0.3">
      <c r="CW547">
        <v>1</v>
      </c>
      <c r="CX547">
        <v>3</v>
      </c>
      <c r="CY547">
        <v>2.5</v>
      </c>
      <c r="CZ547">
        <v>3545</v>
      </c>
      <c r="DA547">
        <v>2005</v>
      </c>
      <c r="DB547">
        <v>1030000</v>
      </c>
      <c r="GS547">
        <v>1</v>
      </c>
    </row>
    <row r="548" spans="101:201" x14ac:dyDescent="0.3">
      <c r="CW548">
        <v>1</v>
      </c>
      <c r="CX548">
        <v>3</v>
      </c>
      <c r="CY548">
        <v>2</v>
      </c>
      <c r="CZ548">
        <v>1260</v>
      </c>
      <c r="DA548">
        <v>1972</v>
      </c>
      <c r="DB548">
        <v>505000</v>
      </c>
      <c r="GS548">
        <v>1</v>
      </c>
    </row>
    <row r="549" spans="101:201" x14ac:dyDescent="0.3">
      <c r="CW549">
        <v>1</v>
      </c>
      <c r="CX549">
        <v>5</v>
      </c>
      <c r="CY549">
        <v>2.5</v>
      </c>
      <c r="CZ549">
        <v>2340</v>
      </c>
      <c r="DA549">
        <v>1975</v>
      </c>
      <c r="DB549">
        <v>475000</v>
      </c>
      <c r="GS549">
        <v>1</v>
      </c>
    </row>
    <row r="550" spans="101:201" x14ac:dyDescent="0.3">
      <c r="CW550">
        <v>1</v>
      </c>
      <c r="CX550">
        <v>3</v>
      </c>
      <c r="CY550">
        <v>2.25</v>
      </c>
      <c r="CZ550">
        <v>2590</v>
      </c>
      <c r="DA550">
        <v>1977</v>
      </c>
      <c r="DB550">
        <v>520000</v>
      </c>
      <c r="GS550">
        <v>1</v>
      </c>
    </row>
    <row r="551" spans="101:201" x14ac:dyDescent="0.3">
      <c r="CW551">
        <v>1</v>
      </c>
      <c r="CX551">
        <v>3</v>
      </c>
      <c r="CY551">
        <v>4.5</v>
      </c>
      <c r="CZ551">
        <v>3970</v>
      </c>
      <c r="DA551">
        <v>1977</v>
      </c>
      <c r="DB551">
        <v>1450000</v>
      </c>
      <c r="GS551">
        <v>1</v>
      </c>
    </row>
    <row r="552" spans="101:201" x14ac:dyDescent="0.3">
      <c r="CW552">
        <v>1</v>
      </c>
      <c r="CX552">
        <v>3</v>
      </c>
      <c r="CY552">
        <v>1.75</v>
      </c>
      <c r="CZ552">
        <v>1220</v>
      </c>
      <c r="DA552">
        <v>1965</v>
      </c>
      <c r="DB552">
        <v>333500</v>
      </c>
      <c r="GS552">
        <v>1</v>
      </c>
    </row>
    <row r="553" spans="101:201" x14ac:dyDescent="0.3">
      <c r="CW553">
        <v>1</v>
      </c>
      <c r="CX553">
        <v>3</v>
      </c>
      <c r="CY553">
        <v>1</v>
      </c>
      <c r="CZ553">
        <v>1400</v>
      </c>
      <c r="DA553">
        <v>1976</v>
      </c>
      <c r="DB553">
        <v>232000</v>
      </c>
      <c r="GS553">
        <v>1</v>
      </c>
    </row>
    <row r="554" spans="101:201" x14ac:dyDescent="0.3">
      <c r="CW554">
        <v>1</v>
      </c>
      <c r="CX554">
        <v>3</v>
      </c>
      <c r="CY554">
        <v>2.75</v>
      </c>
      <c r="CZ554">
        <v>2360</v>
      </c>
      <c r="DA554">
        <v>1983</v>
      </c>
      <c r="DB554">
        <v>691100</v>
      </c>
      <c r="GS554">
        <v>1</v>
      </c>
    </row>
    <row r="555" spans="101:201" x14ac:dyDescent="0.3">
      <c r="CW555">
        <v>1</v>
      </c>
      <c r="CX555">
        <v>3</v>
      </c>
      <c r="CY555">
        <v>1.75</v>
      </c>
      <c r="CZ555">
        <v>1870</v>
      </c>
      <c r="DA555">
        <v>1960</v>
      </c>
      <c r="DB555">
        <v>811000</v>
      </c>
      <c r="GS555">
        <v>1</v>
      </c>
    </row>
    <row r="556" spans="101:201" x14ac:dyDescent="0.3">
      <c r="CW556">
        <v>1</v>
      </c>
      <c r="CX556">
        <v>3</v>
      </c>
      <c r="CY556">
        <v>2.5</v>
      </c>
      <c r="CZ556">
        <v>2830</v>
      </c>
      <c r="DA556">
        <v>2001</v>
      </c>
      <c r="DB556">
        <v>551000</v>
      </c>
      <c r="GS556">
        <v>1</v>
      </c>
    </row>
    <row r="557" spans="101:201" x14ac:dyDescent="0.3">
      <c r="CW557">
        <v>1</v>
      </c>
      <c r="CX557">
        <v>3</v>
      </c>
      <c r="CY557">
        <v>2.5</v>
      </c>
      <c r="CZ557">
        <v>2260</v>
      </c>
      <c r="DA557">
        <v>1994</v>
      </c>
      <c r="DB557">
        <v>496500</v>
      </c>
      <c r="GS557">
        <v>1</v>
      </c>
    </row>
    <row r="558" spans="101:201" x14ac:dyDescent="0.3">
      <c r="CW558">
        <v>1</v>
      </c>
      <c r="CX558">
        <v>3</v>
      </c>
      <c r="CY558">
        <v>3</v>
      </c>
      <c r="CZ558">
        <v>1970</v>
      </c>
      <c r="DA558">
        <v>1980</v>
      </c>
      <c r="DB558">
        <v>705000</v>
      </c>
      <c r="GS558">
        <v>1</v>
      </c>
    </row>
    <row r="559" spans="101:201" x14ac:dyDescent="0.3">
      <c r="CW559">
        <v>1</v>
      </c>
      <c r="CX559">
        <v>4</v>
      </c>
      <c r="CY559">
        <v>2.5</v>
      </c>
      <c r="CZ559">
        <v>3140</v>
      </c>
      <c r="DA559">
        <v>1966</v>
      </c>
      <c r="DB559">
        <v>578000</v>
      </c>
      <c r="GS559">
        <v>1</v>
      </c>
    </row>
    <row r="560" spans="101:201" x14ac:dyDescent="0.3">
      <c r="CW560">
        <v>1</v>
      </c>
      <c r="CX560">
        <v>3</v>
      </c>
      <c r="CY560">
        <v>1.75</v>
      </c>
      <c r="CZ560">
        <v>1240</v>
      </c>
      <c r="DA560">
        <v>1986</v>
      </c>
      <c r="DB560">
        <v>255000</v>
      </c>
      <c r="GS560">
        <v>1</v>
      </c>
    </row>
    <row r="561" spans="101:201" x14ac:dyDescent="0.3">
      <c r="CW561">
        <v>1</v>
      </c>
      <c r="CX561">
        <v>4</v>
      </c>
      <c r="CY561">
        <v>3.5</v>
      </c>
      <c r="CZ561">
        <v>3450</v>
      </c>
      <c r="DA561">
        <v>2007</v>
      </c>
      <c r="DB561">
        <v>1050000</v>
      </c>
      <c r="GS561">
        <v>1</v>
      </c>
    </row>
    <row r="562" spans="101:201" x14ac:dyDescent="0.3">
      <c r="CW562">
        <v>1</v>
      </c>
      <c r="CX562">
        <v>3</v>
      </c>
      <c r="CY562">
        <v>2.25</v>
      </c>
      <c r="CZ562">
        <v>2570</v>
      </c>
      <c r="DA562">
        <v>1989</v>
      </c>
      <c r="DB562">
        <v>348000</v>
      </c>
      <c r="GS562">
        <v>1</v>
      </c>
    </row>
    <row r="563" spans="101:201" x14ac:dyDescent="0.3">
      <c r="CW563">
        <v>1</v>
      </c>
      <c r="CX563">
        <v>3</v>
      </c>
      <c r="CY563">
        <v>2</v>
      </c>
      <c r="CZ563">
        <v>1510</v>
      </c>
      <c r="DA563">
        <v>1985</v>
      </c>
      <c r="DB563">
        <v>230000</v>
      </c>
      <c r="GS563">
        <v>1</v>
      </c>
    </row>
    <row r="564" spans="101:201" x14ac:dyDescent="0.3">
      <c r="CW564">
        <v>1</v>
      </c>
      <c r="CX564">
        <v>4</v>
      </c>
      <c r="CY564">
        <v>2.25</v>
      </c>
      <c r="CZ564">
        <v>2390</v>
      </c>
      <c r="DA564">
        <v>1988</v>
      </c>
      <c r="DB564">
        <v>359500</v>
      </c>
      <c r="GS564">
        <v>1</v>
      </c>
    </row>
    <row r="565" spans="101:201" x14ac:dyDescent="0.3">
      <c r="CW565">
        <v>1</v>
      </c>
      <c r="CX565">
        <v>3</v>
      </c>
      <c r="CY565">
        <v>1</v>
      </c>
      <c r="CZ565">
        <v>980</v>
      </c>
      <c r="DA565">
        <v>1953</v>
      </c>
      <c r="DB565">
        <v>330000</v>
      </c>
      <c r="GS565">
        <v>1</v>
      </c>
    </row>
    <row r="566" spans="101:201" x14ac:dyDescent="0.3">
      <c r="CW566">
        <v>1</v>
      </c>
      <c r="CX566">
        <v>1</v>
      </c>
      <c r="CY566">
        <v>0.75</v>
      </c>
      <c r="CZ566">
        <v>430</v>
      </c>
      <c r="DA566">
        <v>1912</v>
      </c>
      <c r="DB566">
        <v>80000</v>
      </c>
      <c r="GS566">
        <v>1</v>
      </c>
    </row>
    <row r="567" spans="101:201" x14ac:dyDescent="0.3">
      <c r="CW567">
        <v>1</v>
      </c>
      <c r="CX567">
        <v>3</v>
      </c>
      <c r="CY567">
        <v>1.75</v>
      </c>
      <c r="CZ567">
        <v>1480</v>
      </c>
      <c r="DA567">
        <v>1954</v>
      </c>
      <c r="DB567">
        <v>465000</v>
      </c>
      <c r="GS567">
        <v>1</v>
      </c>
    </row>
    <row r="568" spans="101:201" x14ac:dyDescent="0.3">
      <c r="CW568">
        <v>1</v>
      </c>
      <c r="CX568">
        <v>4</v>
      </c>
      <c r="CY568">
        <v>2.5</v>
      </c>
      <c r="CZ568">
        <v>1850</v>
      </c>
      <c r="DA568">
        <v>1997</v>
      </c>
      <c r="DB568">
        <v>325000</v>
      </c>
      <c r="GS568">
        <v>1</v>
      </c>
    </row>
    <row r="569" spans="101:201" x14ac:dyDescent="0.3">
      <c r="CW569">
        <v>1</v>
      </c>
      <c r="CX569">
        <v>3</v>
      </c>
      <c r="CY569">
        <v>2</v>
      </c>
      <c r="CZ569">
        <v>2270</v>
      </c>
      <c r="DA569">
        <v>1947</v>
      </c>
      <c r="DB569">
        <v>340500</v>
      </c>
      <c r="GS569">
        <v>1</v>
      </c>
    </row>
    <row r="570" spans="101:201" x14ac:dyDescent="0.3">
      <c r="CW570">
        <v>1</v>
      </c>
      <c r="CX570">
        <v>3</v>
      </c>
      <c r="CY570">
        <v>2.5</v>
      </c>
      <c r="CZ570">
        <v>1810</v>
      </c>
      <c r="DA570">
        <v>1993</v>
      </c>
      <c r="DB570">
        <v>342500</v>
      </c>
      <c r="GS570">
        <v>1</v>
      </c>
    </row>
    <row r="571" spans="101:201" x14ac:dyDescent="0.3">
      <c r="CW571">
        <v>1</v>
      </c>
      <c r="CX571">
        <v>2</v>
      </c>
      <c r="CY571">
        <v>2</v>
      </c>
      <c r="CZ571">
        <v>1610</v>
      </c>
      <c r="DA571">
        <v>1930</v>
      </c>
      <c r="DB571">
        <v>290900</v>
      </c>
      <c r="GS571">
        <v>1</v>
      </c>
    </row>
    <row r="572" spans="101:201" x14ac:dyDescent="0.3">
      <c r="CW572">
        <v>1</v>
      </c>
      <c r="CX572">
        <v>3</v>
      </c>
      <c r="CY572">
        <v>4.25</v>
      </c>
      <c r="CZ572">
        <v>3840</v>
      </c>
      <c r="DA572">
        <v>2000</v>
      </c>
      <c r="DB572">
        <v>868700</v>
      </c>
      <c r="GS572">
        <v>1</v>
      </c>
    </row>
    <row r="573" spans="101:201" x14ac:dyDescent="0.3">
      <c r="CW573">
        <v>1</v>
      </c>
      <c r="CX573">
        <v>4</v>
      </c>
      <c r="CY573">
        <v>2.75</v>
      </c>
      <c r="CZ573">
        <v>4110</v>
      </c>
      <c r="DA573">
        <v>1928</v>
      </c>
      <c r="DB573">
        <v>1200000</v>
      </c>
      <c r="GS573">
        <v>1</v>
      </c>
    </row>
    <row r="574" spans="101:201" x14ac:dyDescent="0.3">
      <c r="CW574">
        <v>1</v>
      </c>
      <c r="CX574">
        <v>4</v>
      </c>
      <c r="CY574">
        <v>3.25</v>
      </c>
      <c r="CZ574">
        <v>4190</v>
      </c>
      <c r="DA574">
        <v>2000</v>
      </c>
      <c r="DB574">
        <v>1150000</v>
      </c>
      <c r="GS574">
        <v>1</v>
      </c>
    </row>
    <row r="575" spans="101:201" x14ac:dyDescent="0.3">
      <c r="CW575">
        <v>1</v>
      </c>
      <c r="CX575">
        <v>4</v>
      </c>
      <c r="CY575">
        <v>2.75</v>
      </c>
      <c r="CZ575">
        <v>3390</v>
      </c>
      <c r="DA575">
        <v>2011</v>
      </c>
      <c r="DB575">
        <v>859900</v>
      </c>
      <c r="GS575">
        <v>1</v>
      </c>
    </row>
    <row r="576" spans="101:201" x14ac:dyDescent="0.3">
      <c r="CW576">
        <v>1</v>
      </c>
      <c r="CX576">
        <v>4</v>
      </c>
      <c r="CY576">
        <v>2.25</v>
      </c>
      <c r="CZ576">
        <v>1890</v>
      </c>
      <c r="DA576">
        <v>2003</v>
      </c>
      <c r="DB576">
        <v>520000</v>
      </c>
      <c r="GS576">
        <v>1</v>
      </c>
    </row>
    <row r="577" spans="101:201" x14ac:dyDescent="0.3">
      <c r="CW577">
        <v>1</v>
      </c>
      <c r="CX577">
        <v>3</v>
      </c>
      <c r="CY577">
        <v>2.5</v>
      </c>
      <c r="CZ577">
        <v>1610</v>
      </c>
      <c r="DA577">
        <v>2005</v>
      </c>
      <c r="DB577">
        <v>460000</v>
      </c>
      <c r="GS577">
        <v>1</v>
      </c>
    </row>
    <row r="578" spans="101:201" x14ac:dyDescent="0.3">
      <c r="CW578">
        <v>1</v>
      </c>
      <c r="CX578">
        <v>3</v>
      </c>
      <c r="CY578">
        <v>1.5</v>
      </c>
      <c r="CZ578">
        <v>1050</v>
      </c>
      <c r="DA578">
        <v>1949</v>
      </c>
      <c r="DB578">
        <v>438924</v>
      </c>
      <c r="GS578">
        <v>1</v>
      </c>
    </row>
    <row r="579" spans="101:201" x14ac:dyDescent="0.3">
      <c r="CW579">
        <v>1</v>
      </c>
      <c r="CX579">
        <v>2</v>
      </c>
      <c r="CY579">
        <v>1</v>
      </c>
      <c r="CZ579">
        <v>630</v>
      </c>
      <c r="DA579">
        <v>1918</v>
      </c>
      <c r="DB579">
        <v>315000</v>
      </c>
      <c r="GS579">
        <v>1</v>
      </c>
    </row>
    <row r="580" spans="101:201" x14ac:dyDescent="0.3">
      <c r="CW580">
        <v>1</v>
      </c>
      <c r="CX580">
        <v>4</v>
      </c>
      <c r="CY580">
        <v>2.75</v>
      </c>
      <c r="CZ580">
        <v>2910</v>
      </c>
      <c r="DA580">
        <v>1975</v>
      </c>
      <c r="DB580">
        <v>590000</v>
      </c>
      <c r="GS580">
        <v>1</v>
      </c>
    </row>
    <row r="581" spans="101:201" x14ac:dyDescent="0.3">
      <c r="CW581">
        <v>1</v>
      </c>
      <c r="CX581">
        <v>4</v>
      </c>
      <c r="CY581">
        <v>1.75</v>
      </c>
      <c r="CZ581">
        <v>1700</v>
      </c>
      <c r="DA581">
        <v>1955</v>
      </c>
      <c r="DB581">
        <v>378500</v>
      </c>
      <c r="GS581">
        <v>1</v>
      </c>
    </row>
    <row r="582" spans="101:201" x14ac:dyDescent="0.3">
      <c r="CW582">
        <v>1</v>
      </c>
      <c r="CX582">
        <v>3</v>
      </c>
      <c r="CY582">
        <v>2.5</v>
      </c>
      <c r="CZ582">
        <v>1950</v>
      </c>
      <c r="DA582">
        <v>1990</v>
      </c>
      <c r="DB582">
        <v>328500</v>
      </c>
      <c r="GS582">
        <v>1</v>
      </c>
    </row>
    <row r="583" spans="101:201" x14ac:dyDescent="0.3">
      <c r="CW583">
        <v>1</v>
      </c>
      <c r="CX583">
        <v>3</v>
      </c>
      <c r="CY583">
        <v>3</v>
      </c>
      <c r="CZ583">
        <v>2990</v>
      </c>
      <c r="DA583">
        <v>1973</v>
      </c>
      <c r="DB583">
        <v>849950</v>
      </c>
      <c r="GS583">
        <v>1</v>
      </c>
    </row>
    <row r="584" spans="101:201" x14ac:dyDescent="0.3">
      <c r="CW584">
        <v>1</v>
      </c>
      <c r="CX584">
        <v>3</v>
      </c>
      <c r="CY584">
        <v>1.5</v>
      </c>
      <c r="CZ584">
        <v>1350</v>
      </c>
      <c r="DA584">
        <v>1950</v>
      </c>
      <c r="DB584">
        <v>525000</v>
      </c>
      <c r="GS584">
        <v>1</v>
      </c>
    </row>
    <row r="585" spans="101:201" x14ac:dyDescent="0.3">
      <c r="CW585">
        <v>1</v>
      </c>
      <c r="CX585">
        <v>4</v>
      </c>
      <c r="CY585">
        <v>3.25</v>
      </c>
      <c r="CZ585">
        <v>4860</v>
      </c>
      <c r="DA585">
        <v>1993</v>
      </c>
      <c r="DB585">
        <v>1390000</v>
      </c>
      <c r="GS585">
        <v>1</v>
      </c>
    </row>
    <row r="586" spans="101:201" x14ac:dyDescent="0.3">
      <c r="CW586">
        <v>1</v>
      </c>
      <c r="CX586">
        <v>4</v>
      </c>
      <c r="CY586">
        <v>2.5</v>
      </c>
      <c r="CZ586">
        <v>2160</v>
      </c>
      <c r="DA586">
        <v>1978</v>
      </c>
      <c r="DB586">
        <v>295000</v>
      </c>
      <c r="GS586">
        <v>1</v>
      </c>
    </row>
    <row r="587" spans="101:201" x14ac:dyDescent="0.3">
      <c r="CW587">
        <v>1</v>
      </c>
      <c r="CX587">
        <v>6</v>
      </c>
      <c r="CY587">
        <v>3.5</v>
      </c>
      <c r="CZ587">
        <v>4860</v>
      </c>
      <c r="DA587">
        <v>1998</v>
      </c>
      <c r="DB587">
        <v>1070000</v>
      </c>
      <c r="GS587">
        <v>1</v>
      </c>
    </row>
    <row r="588" spans="101:201" x14ac:dyDescent="0.3">
      <c r="CW588">
        <v>1</v>
      </c>
      <c r="CX588">
        <v>2</v>
      </c>
      <c r="CY588">
        <v>2</v>
      </c>
      <c r="CZ588">
        <v>890</v>
      </c>
      <c r="DA588">
        <v>1917</v>
      </c>
      <c r="DB588">
        <v>207950</v>
      </c>
      <c r="GS588">
        <v>1</v>
      </c>
    </row>
    <row r="589" spans="101:201" x14ac:dyDescent="0.3">
      <c r="CW589">
        <v>1</v>
      </c>
      <c r="CX589">
        <v>4</v>
      </c>
      <c r="CY589">
        <v>2.75</v>
      </c>
      <c r="CZ589">
        <v>2810</v>
      </c>
      <c r="DA589">
        <v>2002</v>
      </c>
      <c r="DB589">
        <v>699900</v>
      </c>
      <c r="GS589">
        <v>1</v>
      </c>
    </row>
    <row r="590" spans="101:201" x14ac:dyDescent="0.3">
      <c r="CW590">
        <v>1</v>
      </c>
      <c r="CX590">
        <v>5</v>
      </c>
      <c r="CY590">
        <v>2.5</v>
      </c>
      <c r="CZ590">
        <v>3400</v>
      </c>
      <c r="DA590">
        <v>1977</v>
      </c>
      <c r="DB590">
        <v>1280000</v>
      </c>
      <c r="GS590">
        <v>1</v>
      </c>
    </row>
    <row r="591" spans="101:201" x14ac:dyDescent="0.3">
      <c r="CW591">
        <v>1</v>
      </c>
      <c r="CX591">
        <v>4</v>
      </c>
      <c r="CY591">
        <v>1.5</v>
      </c>
      <c r="CZ591">
        <v>1580</v>
      </c>
      <c r="DA591">
        <v>1963</v>
      </c>
      <c r="DB591">
        <v>452000</v>
      </c>
      <c r="GS591">
        <v>1</v>
      </c>
    </row>
    <row r="592" spans="101:201" x14ac:dyDescent="0.3">
      <c r="CW592">
        <v>1</v>
      </c>
      <c r="CX592">
        <v>3</v>
      </c>
      <c r="CY592">
        <v>2</v>
      </c>
      <c r="CZ592">
        <v>1680</v>
      </c>
      <c r="DA592">
        <v>1987</v>
      </c>
      <c r="DB592">
        <v>370000</v>
      </c>
      <c r="GS592">
        <v>1</v>
      </c>
    </row>
    <row r="593" spans="101:615" x14ac:dyDescent="0.3">
      <c r="CW593">
        <v>1</v>
      </c>
      <c r="CX593">
        <v>3</v>
      </c>
      <c r="CY593">
        <v>1.75</v>
      </c>
      <c r="CZ593">
        <v>1300</v>
      </c>
      <c r="DA593">
        <v>1968</v>
      </c>
      <c r="DB593">
        <v>232000</v>
      </c>
      <c r="GS593">
        <v>1</v>
      </c>
    </row>
    <row r="594" spans="101:615" x14ac:dyDescent="0.3">
      <c r="CW594">
        <v>1</v>
      </c>
      <c r="CX594">
        <v>5</v>
      </c>
      <c r="CY594">
        <v>2.5</v>
      </c>
      <c r="CZ594">
        <v>2820</v>
      </c>
      <c r="DA594">
        <v>1960</v>
      </c>
      <c r="DB594">
        <v>669950</v>
      </c>
      <c r="GS594">
        <v>1</v>
      </c>
    </row>
    <row r="595" spans="101:615" x14ac:dyDescent="0.3">
      <c r="CW595">
        <v>1</v>
      </c>
      <c r="CX595">
        <v>3</v>
      </c>
      <c r="CY595">
        <v>2</v>
      </c>
      <c r="CZ595">
        <v>1510</v>
      </c>
      <c r="DA595">
        <v>1972</v>
      </c>
      <c r="DB595">
        <v>397500</v>
      </c>
      <c r="GS595">
        <v>1</v>
      </c>
    </row>
    <row r="596" spans="101:615" x14ac:dyDescent="0.3">
      <c r="CW596">
        <v>1</v>
      </c>
      <c r="CX596">
        <v>2</v>
      </c>
      <c r="CY596">
        <v>2.5</v>
      </c>
      <c r="CZ596">
        <v>1230</v>
      </c>
      <c r="DA596">
        <v>2004</v>
      </c>
      <c r="DB596">
        <v>490000</v>
      </c>
      <c r="GS596">
        <v>1</v>
      </c>
    </row>
    <row r="597" spans="101:615" x14ac:dyDescent="0.3">
      <c r="CW597">
        <v>1</v>
      </c>
      <c r="CX597">
        <v>4</v>
      </c>
      <c r="CY597">
        <v>2</v>
      </c>
      <c r="CZ597">
        <v>2110</v>
      </c>
      <c r="DA597">
        <v>1925</v>
      </c>
      <c r="DB597">
        <v>725000</v>
      </c>
      <c r="GS597">
        <v>1</v>
      </c>
    </row>
    <row r="598" spans="101:615" x14ac:dyDescent="0.3">
      <c r="CW598">
        <v>1</v>
      </c>
      <c r="CX598">
        <v>3</v>
      </c>
      <c r="CY598">
        <v>2.75</v>
      </c>
      <c r="CZ598">
        <v>3080</v>
      </c>
      <c r="DA598">
        <v>1958</v>
      </c>
      <c r="DB598">
        <v>299000</v>
      </c>
      <c r="GS598">
        <v>1</v>
      </c>
    </row>
    <row r="599" spans="101:615" x14ac:dyDescent="0.3">
      <c r="CW599">
        <v>1</v>
      </c>
      <c r="CX599">
        <v>2</v>
      </c>
      <c r="CY599">
        <v>1.5</v>
      </c>
      <c r="CZ599">
        <v>1490</v>
      </c>
      <c r="DA599">
        <v>1900</v>
      </c>
      <c r="DB599">
        <v>625000</v>
      </c>
      <c r="GS599">
        <v>1</v>
      </c>
    </row>
    <row r="600" spans="101:615" x14ac:dyDescent="0.3">
      <c r="CW600">
        <v>1</v>
      </c>
      <c r="CX600">
        <v>3</v>
      </c>
      <c r="CY600">
        <v>2.5</v>
      </c>
      <c r="CZ600">
        <v>2120</v>
      </c>
      <c r="DA600">
        <v>2000</v>
      </c>
      <c r="DB600">
        <v>437500</v>
      </c>
      <c r="GS600">
        <v>1</v>
      </c>
    </row>
    <row r="601" spans="101:615" x14ac:dyDescent="0.3">
      <c r="CW601">
        <v>1</v>
      </c>
      <c r="CX601">
        <v>4</v>
      </c>
      <c r="CY601">
        <v>2.5</v>
      </c>
      <c r="CZ601">
        <v>3180</v>
      </c>
      <c r="DA601">
        <v>2003</v>
      </c>
      <c r="DB601">
        <v>650000</v>
      </c>
      <c r="GS601">
        <v>1</v>
      </c>
      <c r="WC601">
        <v>1</v>
      </c>
      <c r="WD601">
        <v>3</v>
      </c>
      <c r="WE601">
        <v>1</v>
      </c>
      <c r="WF601">
        <v>1180</v>
      </c>
      <c r="WG601">
        <v>1955</v>
      </c>
      <c r="WH601">
        <v>221900</v>
      </c>
      <c r="WN601" cm="1">
        <f t="array" ref="WN601:WN605">MMULT(MMULT(MINVERSE(MMULT(TRANSPOSE(WC601:WG610),(WC601:WG610))),TRANSPOSE(WC601:WG610)),WH601:WH610)</f>
        <v>5011981.639772661</v>
      </c>
      <c r="WO601">
        <v>1</v>
      </c>
      <c r="WP601">
        <f>WN601*WO601</f>
        <v>5011981.639772661</v>
      </c>
    </row>
    <row r="602" spans="101:615" x14ac:dyDescent="0.3">
      <c r="CW602">
        <v>1</v>
      </c>
      <c r="CX602">
        <v>2</v>
      </c>
      <c r="CY602">
        <v>1</v>
      </c>
      <c r="CZ602">
        <v>1490</v>
      </c>
      <c r="DA602">
        <v>1929</v>
      </c>
      <c r="DB602">
        <v>475000</v>
      </c>
      <c r="GS602">
        <v>1</v>
      </c>
      <c r="WC602">
        <v>1</v>
      </c>
      <c r="WD602">
        <v>3</v>
      </c>
      <c r="WE602">
        <v>2.25</v>
      </c>
      <c r="WF602">
        <v>2570</v>
      </c>
      <c r="WG602">
        <v>1951</v>
      </c>
      <c r="WH602">
        <v>538000</v>
      </c>
      <c r="WN602">
        <v>52049.160677000924</v>
      </c>
      <c r="WO602">
        <v>3</v>
      </c>
      <c r="WP602">
        <f>WN602*WO602</f>
        <v>156147.48203100276</v>
      </c>
    </row>
    <row r="603" spans="101:615" x14ac:dyDescent="0.3">
      <c r="CW603">
        <v>1</v>
      </c>
      <c r="CX603">
        <v>3</v>
      </c>
      <c r="CY603">
        <v>2</v>
      </c>
      <c r="CZ603">
        <v>1930</v>
      </c>
      <c r="DA603">
        <v>1966</v>
      </c>
      <c r="DB603">
        <v>342000</v>
      </c>
      <c r="GS603">
        <v>1</v>
      </c>
      <c r="WC603">
        <v>1</v>
      </c>
      <c r="WD603">
        <v>2</v>
      </c>
      <c r="WE603">
        <v>1</v>
      </c>
      <c r="WF603">
        <v>770</v>
      </c>
      <c r="WG603">
        <v>1933</v>
      </c>
      <c r="WH603">
        <v>180000</v>
      </c>
      <c r="WN603">
        <v>137573.86631982494</v>
      </c>
      <c r="WO603">
        <v>2.5</v>
      </c>
      <c r="WP603">
        <f>WN603*WO603</f>
        <v>343934.66579956235</v>
      </c>
    </row>
    <row r="604" spans="101:615" x14ac:dyDescent="0.3">
      <c r="CW604">
        <v>1</v>
      </c>
      <c r="CX604">
        <v>4</v>
      </c>
      <c r="CY604">
        <v>2.5</v>
      </c>
      <c r="CZ604">
        <v>2770</v>
      </c>
      <c r="DA604">
        <v>1999</v>
      </c>
      <c r="DB604">
        <v>1200000</v>
      </c>
      <c r="GS604">
        <v>1</v>
      </c>
      <c r="WC604">
        <v>1</v>
      </c>
      <c r="WD604">
        <v>4</v>
      </c>
      <c r="WE604">
        <v>3</v>
      </c>
      <c r="WF604">
        <v>1960</v>
      </c>
      <c r="WG604">
        <v>1965</v>
      </c>
      <c r="WH604">
        <v>604000</v>
      </c>
      <c r="WN604">
        <v>135.62546665653485</v>
      </c>
      <c r="WO604">
        <v>3560</v>
      </c>
      <c r="WP604">
        <f>WN604*WO604</f>
        <v>482826.6612972641</v>
      </c>
    </row>
    <row r="605" spans="101:615" x14ac:dyDescent="0.3">
      <c r="CW605">
        <v>1</v>
      </c>
      <c r="CX605">
        <v>3</v>
      </c>
      <c r="CY605">
        <v>1.5</v>
      </c>
      <c r="CZ605">
        <v>1670</v>
      </c>
      <c r="DA605">
        <v>1963</v>
      </c>
      <c r="DB605">
        <v>280000</v>
      </c>
      <c r="GS605">
        <v>1</v>
      </c>
      <c r="WC605">
        <v>1</v>
      </c>
      <c r="WD605">
        <v>3</v>
      </c>
      <c r="WE605">
        <v>2</v>
      </c>
      <c r="WF605">
        <v>1680</v>
      </c>
      <c r="WG605">
        <v>1987</v>
      </c>
      <c r="WH605">
        <v>510000</v>
      </c>
      <c r="WN605">
        <v>-2686.1736692147074</v>
      </c>
      <c r="WO605">
        <v>1965</v>
      </c>
      <c r="WP605">
        <f>WN605*WO605</f>
        <v>-5278331.2600068999</v>
      </c>
      <c r="WQ605">
        <f>SUM(WP601:WP605)</f>
        <v>716559.18889359012</v>
      </c>
    </row>
    <row r="606" spans="101:615" x14ac:dyDescent="0.3">
      <c r="CW606">
        <v>1</v>
      </c>
      <c r="CX606">
        <v>2</v>
      </c>
      <c r="CY606">
        <v>1.75</v>
      </c>
      <c r="CZ606">
        <v>1330</v>
      </c>
      <c r="DA606">
        <v>1993</v>
      </c>
      <c r="DB606">
        <v>240000</v>
      </c>
      <c r="GS606">
        <v>1</v>
      </c>
      <c r="WC606">
        <v>1</v>
      </c>
      <c r="WD606">
        <v>4</v>
      </c>
      <c r="WE606">
        <v>4.5</v>
      </c>
      <c r="WF606">
        <v>5420</v>
      </c>
      <c r="WG606">
        <v>2001</v>
      </c>
      <c r="WH606">
        <v>1230000</v>
      </c>
      <c r="WQ606" t="str">
        <f>TEXT(WQ605,"0")</f>
        <v>716559</v>
      </c>
    </row>
    <row r="607" spans="101:615" x14ac:dyDescent="0.3">
      <c r="CW607">
        <v>1</v>
      </c>
      <c r="CX607">
        <v>3</v>
      </c>
      <c r="CY607">
        <v>1</v>
      </c>
      <c r="CZ607">
        <v>1210</v>
      </c>
      <c r="DA607">
        <v>1924</v>
      </c>
      <c r="DB607">
        <v>529000</v>
      </c>
      <c r="GS607">
        <v>1</v>
      </c>
      <c r="WC607">
        <v>1</v>
      </c>
      <c r="WD607">
        <v>3</v>
      </c>
      <c r="WE607">
        <v>2.25</v>
      </c>
      <c r="WF607">
        <v>1715</v>
      </c>
      <c r="WG607">
        <v>1995</v>
      </c>
      <c r="WH607">
        <v>257500</v>
      </c>
    </row>
    <row r="608" spans="101:615" x14ac:dyDescent="0.3">
      <c r="CW608">
        <v>1</v>
      </c>
      <c r="CX608">
        <v>3</v>
      </c>
      <c r="CY608">
        <v>1</v>
      </c>
      <c r="CZ608">
        <v>1190</v>
      </c>
      <c r="DA608">
        <v>1941</v>
      </c>
      <c r="DB608">
        <v>442000</v>
      </c>
      <c r="GS608">
        <v>1</v>
      </c>
      <c r="WC608">
        <v>1</v>
      </c>
      <c r="WD608">
        <v>3</v>
      </c>
      <c r="WE608">
        <v>1.5</v>
      </c>
      <c r="WF608">
        <v>1060</v>
      </c>
      <c r="WG608">
        <v>1963</v>
      </c>
      <c r="WH608">
        <v>291850</v>
      </c>
    </row>
    <row r="609" spans="101:606" x14ac:dyDescent="0.3">
      <c r="CW609">
        <v>1</v>
      </c>
      <c r="CX609">
        <v>2</v>
      </c>
      <c r="CY609">
        <v>1</v>
      </c>
      <c r="CZ609">
        <v>1540</v>
      </c>
      <c r="DA609">
        <v>1946</v>
      </c>
      <c r="DB609">
        <v>615000</v>
      </c>
      <c r="GS609">
        <v>1</v>
      </c>
      <c r="WC609">
        <v>1</v>
      </c>
      <c r="WD609">
        <v>3</v>
      </c>
      <c r="WE609">
        <v>1</v>
      </c>
      <c r="WF609">
        <v>1780</v>
      </c>
      <c r="WG609">
        <v>1960</v>
      </c>
      <c r="WH609">
        <v>229500</v>
      </c>
    </row>
    <row r="610" spans="101:606" x14ac:dyDescent="0.3">
      <c r="CW610">
        <v>1</v>
      </c>
      <c r="CX610">
        <v>4</v>
      </c>
      <c r="CY610">
        <v>3.75</v>
      </c>
      <c r="CZ610">
        <v>4030</v>
      </c>
      <c r="DA610">
        <v>2006</v>
      </c>
      <c r="DB610">
        <v>1490000</v>
      </c>
      <c r="GS610">
        <v>1</v>
      </c>
      <c r="WC610">
        <v>1</v>
      </c>
      <c r="WD610">
        <v>3</v>
      </c>
      <c r="WE610">
        <v>2.5</v>
      </c>
      <c r="WF610">
        <v>1890</v>
      </c>
      <c r="WG610">
        <v>2003</v>
      </c>
      <c r="WH610">
        <v>323000</v>
      </c>
    </row>
    <row r="611" spans="101:606" x14ac:dyDescent="0.3">
      <c r="CW611">
        <v>1</v>
      </c>
      <c r="CX611">
        <v>4</v>
      </c>
      <c r="CY611">
        <v>1.75</v>
      </c>
      <c r="CZ611">
        <v>2430</v>
      </c>
      <c r="DA611">
        <v>1981</v>
      </c>
      <c r="DB611">
        <v>585000</v>
      </c>
      <c r="GS611">
        <v>1</v>
      </c>
    </row>
    <row r="612" spans="101:606" x14ac:dyDescent="0.3">
      <c r="CW612">
        <v>1</v>
      </c>
      <c r="CX612">
        <v>4</v>
      </c>
      <c r="CY612">
        <v>2.5</v>
      </c>
      <c r="CZ612">
        <v>2600</v>
      </c>
      <c r="DA612">
        <v>2005</v>
      </c>
      <c r="DB612">
        <v>480000</v>
      </c>
      <c r="GS612">
        <v>1</v>
      </c>
    </row>
    <row r="613" spans="101:606" x14ac:dyDescent="0.3">
      <c r="CW613">
        <v>1</v>
      </c>
      <c r="CX613">
        <v>5</v>
      </c>
      <c r="CY613">
        <v>3.5</v>
      </c>
      <c r="CZ613">
        <v>4410</v>
      </c>
      <c r="DA613">
        <v>1990</v>
      </c>
      <c r="DB613">
        <v>1100000</v>
      </c>
      <c r="GS613">
        <v>1</v>
      </c>
    </row>
    <row r="614" spans="101:606" x14ac:dyDescent="0.3">
      <c r="CW614">
        <v>1</v>
      </c>
      <c r="CX614">
        <v>4</v>
      </c>
      <c r="CY614">
        <v>1</v>
      </c>
      <c r="CZ614">
        <v>1330</v>
      </c>
      <c r="DA614">
        <v>1949</v>
      </c>
      <c r="DB614">
        <v>290000</v>
      </c>
      <c r="GS614">
        <v>1</v>
      </c>
    </row>
    <row r="615" spans="101:606" x14ac:dyDescent="0.3">
      <c r="CW615">
        <v>1</v>
      </c>
      <c r="CX615">
        <v>3</v>
      </c>
      <c r="CY615">
        <v>1.75</v>
      </c>
      <c r="CZ615">
        <v>1900</v>
      </c>
      <c r="DA615">
        <v>1951</v>
      </c>
      <c r="DB615">
        <v>615000</v>
      </c>
      <c r="GS615">
        <v>1</v>
      </c>
    </row>
    <row r="616" spans="101:606" x14ac:dyDescent="0.3">
      <c r="CW616">
        <v>1</v>
      </c>
      <c r="CX616">
        <v>2</v>
      </c>
      <c r="CY616">
        <v>1</v>
      </c>
      <c r="CZ616">
        <v>1100</v>
      </c>
      <c r="DA616">
        <v>1950</v>
      </c>
      <c r="DB616">
        <v>300000</v>
      </c>
      <c r="GS616">
        <v>1</v>
      </c>
    </row>
    <row r="617" spans="101:606" x14ac:dyDescent="0.3">
      <c r="CW617">
        <v>1</v>
      </c>
      <c r="CX617">
        <v>3</v>
      </c>
      <c r="CY617">
        <v>1</v>
      </c>
      <c r="CZ617">
        <v>1980</v>
      </c>
      <c r="DA617">
        <v>1932</v>
      </c>
      <c r="DB617">
        <v>308000</v>
      </c>
      <c r="GS617">
        <v>1</v>
      </c>
    </row>
    <row r="618" spans="101:606" x14ac:dyDescent="0.3">
      <c r="CW618">
        <v>1</v>
      </c>
      <c r="CX618">
        <v>3</v>
      </c>
      <c r="CY618">
        <v>2.5</v>
      </c>
      <c r="CZ618">
        <v>2400</v>
      </c>
      <c r="DA618">
        <v>2001</v>
      </c>
      <c r="DB618">
        <v>750000</v>
      </c>
      <c r="GS618">
        <v>1</v>
      </c>
    </row>
    <row r="619" spans="101:606" x14ac:dyDescent="0.3">
      <c r="CW619">
        <v>1</v>
      </c>
      <c r="CX619">
        <v>4</v>
      </c>
      <c r="CY619">
        <v>2.25</v>
      </c>
      <c r="CZ619">
        <v>4760</v>
      </c>
      <c r="DA619">
        <v>1916</v>
      </c>
      <c r="DB619">
        <v>2250000</v>
      </c>
      <c r="GS619">
        <v>1</v>
      </c>
    </row>
    <row r="620" spans="101:606" x14ac:dyDescent="0.3">
      <c r="CW620">
        <v>1</v>
      </c>
      <c r="CX620">
        <v>4</v>
      </c>
      <c r="CY620">
        <v>3.25</v>
      </c>
      <c r="CZ620">
        <v>3180</v>
      </c>
      <c r="DA620">
        <v>2005</v>
      </c>
      <c r="DB620">
        <v>890000</v>
      </c>
      <c r="GS620">
        <v>1</v>
      </c>
    </row>
    <row r="621" spans="101:606" x14ac:dyDescent="0.3">
      <c r="CW621">
        <v>1</v>
      </c>
      <c r="CX621">
        <v>3</v>
      </c>
      <c r="CY621">
        <v>1</v>
      </c>
      <c r="CZ621">
        <v>1190</v>
      </c>
      <c r="DA621">
        <v>1958</v>
      </c>
      <c r="DB621">
        <v>288000</v>
      </c>
      <c r="GS621">
        <v>1</v>
      </c>
    </row>
    <row r="622" spans="101:606" x14ac:dyDescent="0.3">
      <c r="CW622">
        <v>1</v>
      </c>
      <c r="CX622">
        <v>2</v>
      </c>
      <c r="CY622">
        <v>1</v>
      </c>
      <c r="CZ622">
        <v>630</v>
      </c>
      <c r="DA622">
        <v>1943</v>
      </c>
      <c r="DB622">
        <v>190000</v>
      </c>
      <c r="GS622">
        <v>1</v>
      </c>
    </row>
    <row r="623" spans="101:606" x14ac:dyDescent="0.3">
      <c r="CW623">
        <v>1</v>
      </c>
      <c r="CX623">
        <v>5</v>
      </c>
      <c r="CY623">
        <v>3</v>
      </c>
      <c r="CZ623">
        <v>2530</v>
      </c>
      <c r="DA623">
        <v>2005</v>
      </c>
      <c r="DB623">
        <v>515000</v>
      </c>
      <c r="GS623">
        <v>1</v>
      </c>
    </row>
    <row r="624" spans="101:606" x14ac:dyDescent="0.3">
      <c r="CW624">
        <v>1</v>
      </c>
      <c r="CX624">
        <v>4</v>
      </c>
      <c r="CY624">
        <v>1.5</v>
      </c>
      <c r="CZ624">
        <v>1690</v>
      </c>
      <c r="DA624">
        <v>1930</v>
      </c>
      <c r="DB624">
        <v>235000</v>
      </c>
      <c r="GS624">
        <v>1</v>
      </c>
    </row>
    <row r="625" spans="101:201" x14ac:dyDescent="0.3">
      <c r="CW625">
        <v>1</v>
      </c>
      <c r="CX625">
        <v>2</v>
      </c>
      <c r="CY625">
        <v>1</v>
      </c>
      <c r="CZ625">
        <v>940</v>
      </c>
      <c r="DA625">
        <v>1951</v>
      </c>
      <c r="DB625">
        <v>275000</v>
      </c>
      <c r="GS625">
        <v>1</v>
      </c>
    </row>
    <row r="626" spans="101:201" x14ac:dyDescent="0.3">
      <c r="CW626">
        <v>1</v>
      </c>
      <c r="CX626">
        <v>2</v>
      </c>
      <c r="CY626">
        <v>2</v>
      </c>
      <c r="CZ626">
        <v>1240</v>
      </c>
      <c r="DA626">
        <v>1952</v>
      </c>
      <c r="DB626">
        <v>727500</v>
      </c>
      <c r="GS626">
        <v>1</v>
      </c>
    </row>
    <row r="627" spans="101:201" x14ac:dyDescent="0.3">
      <c r="CW627">
        <v>1</v>
      </c>
      <c r="CX627">
        <v>4</v>
      </c>
      <c r="CY627">
        <v>2.5</v>
      </c>
      <c r="CZ627">
        <v>3040</v>
      </c>
      <c r="DA627">
        <v>2003</v>
      </c>
      <c r="DB627">
        <v>650000</v>
      </c>
      <c r="GS627">
        <v>1</v>
      </c>
    </row>
    <row r="628" spans="101:201" x14ac:dyDescent="0.3">
      <c r="CW628">
        <v>1</v>
      </c>
      <c r="CX628">
        <v>6</v>
      </c>
      <c r="CY628">
        <v>5</v>
      </c>
      <c r="CZ628">
        <v>6050</v>
      </c>
      <c r="DA628">
        <v>2001</v>
      </c>
      <c r="DB628">
        <v>1600000</v>
      </c>
      <c r="GS628">
        <v>1</v>
      </c>
    </row>
    <row r="629" spans="101:201" x14ac:dyDescent="0.3">
      <c r="CW629">
        <v>1</v>
      </c>
      <c r="CX629">
        <v>4</v>
      </c>
      <c r="CY629">
        <v>1</v>
      </c>
      <c r="CZ629">
        <v>1590</v>
      </c>
      <c r="DA629">
        <v>1944</v>
      </c>
      <c r="DB629">
        <v>365000</v>
      </c>
      <c r="GS629">
        <v>1</v>
      </c>
    </row>
    <row r="630" spans="101:201" x14ac:dyDescent="0.3">
      <c r="CW630">
        <v>1</v>
      </c>
      <c r="CX630">
        <v>3</v>
      </c>
      <c r="CY630">
        <v>1.75</v>
      </c>
      <c r="CZ630">
        <v>2500</v>
      </c>
      <c r="DA630">
        <v>1984</v>
      </c>
      <c r="DB630">
        <v>662000</v>
      </c>
      <c r="GS630">
        <v>1</v>
      </c>
    </row>
    <row r="631" spans="101:201" x14ac:dyDescent="0.3">
      <c r="CW631">
        <v>1</v>
      </c>
      <c r="CX631">
        <v>3</v>
      </c>
      <c r="CY631">
        <v>2.5</v>
      </c>
      <c r="CZ631">
        <v>1780</v>
      </c>
      <c r="DA631">
        <v>1978</v>
      </c>
      <c r="DB631">
        <v>270500</v>
      </c>
      <c r="GS631">
        <v>1</v>
      </c>
    </row>
    <row r="632" spans="101:201" x14ac:dyDescent="0.3">
      <c r="CW632">
        <v>1</v>
      </c>
      <c r="CX632">
        <v>2</v>
      </c>
      <c r="CY632">
        <v>1.5</v>
      </c>
      <c r="CZ632">
        <v>1360</v>
      </c>
      <c r="DA632">
        <v>1978</v>
      </c>
      <c r="DB632">
        <v>200000</v>
      </c>
      <c r="GS632">
        <v>1</v>
      </c>
    </row>
    <row r="633" spans="101:201" x14ac:dyDescent="0.3">
      <c r="CW633">
        <v>1</v>
      </c>
      <c r="CX633">
        <v>4</v>
      </c>
      <c r="CY633">
        <v>3.25</v>
      </c>
      <c r="CZ633">
        <v>4740</v>
      </c>
      <c r="DA633">
        <v>1987</v>
      </c>
      <c r="DB633">
        <v>970000</v>
      </c>
      <c r="GS633">
        <v>1</v>
      </c>
    </row>
    <row r="634" spans="101:201" x14ac:dyDescent="0.3">
      <c r="CW634">
        <v>1</v>
      </c>
      <c r="CX634">
        <v>3</v>
      </c>
      <c r="CY634">
        <v>1.5</v>
      </c>
      <c r="CZ634">
        <v>1010</v>
      </c>
      <c r="DA634">
        <v>1962</v>
      </c>
      <c r="DB634">
        <v>160000</v>
      </c>
      <c r="GS634">
        <v>1</v>
      </c>
    </row>
    <row r="635" spans="101:201" x14ac:dyDescent="0.3">
      <c r="CW635">
        <v>1</v>
      </c>
      <c r="CX635">
        <v>3</v>
      </c>
      <c r="CY635">
        <v>1</v>
      </c>
      <c r="CZ635">
        <v>1040</v>
      </c>
      <c r="DA635">
        <v>1971</v>
      </c>
      <c r="DB635">
        <v>204000</v>
      </c>
      <c r="GS635">
        <v>1</v>
      </c>
    </row>
    <row r="636" spans="101:201" x14ac:dyDescent="0.3">
      <c r="CW636">
        <v>1</v>
      </c>
      <c r="CX636">
        <v>3</v>
      </c>
      <c r="CY636">
        <v>2.25</v>
      </c>
      <c r="CZ636">
        <v>1610</v>
      </c>
      <c r="DA636">
        <v>1985</v>
      </c>
      <c r="DB636">
        <v>358000</v>
      </c>
      <c r="GS636">
        <v>1</v>
      </c>
    </row>
    <row r="637" spans="101:201" x14ac:dyDescent="0.3">
      <c r="CW637">
        <v>1</v>
      </c>
      <c r="CX637">
        <v>4</v>
      </c>
      <c r="CY637">
        <v>1.75</v>
      </c>
      <c r="CZ637">
        <v>1570</v>
      </c>
      <c r="DA637">
        <v>1979</v>
      </c>
      <c r="DB637">
        <v>452000</v>
      </c>
      <c r="GS637">
        <v>1</v>
      </c>
    </row>
    <row r="638" spans="101:201" x14ac:dyDescent="0.3">
      <c r="CW638">
        <v>1</v>
      </c>
      <c r="CX638">
        <v>2</v>
      </c>
      <c r="CY638">
        <v>2</v>
      </c>
      <c r="CZ638">
        <v>1510</v>
      </c>
      <c r="DA638">
        <v>1900</v>
      </c>
      <c r="DB638">
        <v>595000</v>
      </c>
      <c r="GS638">
        <v>1</v>
      </c>
    </row>
    <row r="639" spans="101:201" x14ac:dyDescent="0.3">
      <c r="CW639">
        <v>1</v>
      </c>
      <c r="CX639">
        <v>3</v>
      </c>
      <c r="CY639">
        <v>2</v>
      </c>
      <c r="CZ639">
        <v>1360</v>
      </c>
      <c r="DA639">
        <v>1994</v>
      </c>
      <c r="DB639">
        <v>249000</v>
      </c>
      <c r="GS639">
        <v>1</v>
      </c>
    </row>
    <row r="640" spans="101:201" x14ac:dyDescent="0.3">
      <c r="CW640">
        <v>1</v>
      </c>
      <c r="CX640">
        <v>4</v>
      </c>
      <c r="CY640">
        <v>2.5</v>
      </c>
      <c r="CZ640">
        <v>1970</v>
      </c>
      <c r="DA640">
        <v>1999</v>
      </c>
      <c r="DB640">
        <v>346900</v>
      </c>
      <c r="GS640">
        <v>1</v>
      </c>
    </row>
    <row r="641" spans="101:201" x14ac:dyDescent="0.3">
      <c r="CW641">
        <v>1</v>
      </c>
      <c r="CX641">
        <v>3</v>
      </c>
      <c r="CY641">
        <v>2.5</v>
      </c>
      <c r="CZ641">
        <v>5403</v>
      </c>
      <c r="DA641">
        <v>1976</v>
      </c>
      <c r="DB641">
        <v>2130000</v>
      </c>
      <c r="GS641">
        <v>1</v>
      </c>
    </row>
    <row r="642" spans="101:201" x14ac:dyDescent="0.3">
      <c r="CW642">
        <v>1</v>
      </c>
      <c r="CX642">
        <v>4</v>
      </c>
      <c r="CY642">
        <v>2.5</v>
      </c>
      <c r="CZ642">
        <v>1560</v>
      </c>
      <c r="DA642">
        <v>2003</v>
      </c>
      <c r="DB642">
        <v>280000</v>
      </c>
      <c r="GS642">
        <v>1</v>
      </c>
    </row>
    <row r="643" spans="101:201" x14ac:dyDescent="0.3">
      <c r="CW643">
        <v>1</v>
      </c>
      <c r="CX643">
        <v>4</v>
      </c>
      <c r="CY643">
        <v>1.75</v>
      </c>
      <c r="CZ643">
        <v>2320</v>
      </c>
      <c r="DA643">
        <v>1973</v>
      </c>
      <c r="DB643">
        <v>318888</v>
      </c>
      <c r="GS643">
        <v>1</v>
      </c>
    </row>
    <row r="644" spans="101:201" x14ac:dyDescent="0.3">
      <c r="CW644">
        <v>1</v>
      </c>
      <c r="CX644">
        <v>3</v>
      </c>
      <c r="CY644">
        <v>2.25</v>
      </c>
      <c r="CZ644">
        <v>2120</v>
      </c>
      <c r="DA644">
        <v>1967</v>
      </c>
      <c r="DB644">
        <v>530000</v>
      </c>
      <c r="GS644">
        <v>1</v>
      </c>
    </row>
    <row r="645" spans="101:201" x14ac:dyDescent="0.3">
      <c r="CW645">
        <v>1</v>
      </c>
      <c r="CX645">
        <v>3</v>
      </c>
      <c r="CY645">
        <v>2.25</v>
      </c>
      <c r="CZ645">
        <v>2120</v>
      </c>
      <c r="DA645">
        <v>1983</v>
      </c>
      <c r="DB645">
        <v>375000</v>
      </c>
      <c r="GS645">
        <v>1</v>
      </c>
    </row>
    <row r="646" spans="101:201" x14ac:dyDescent="0.3">
      <c r="CW646">
        <v>1</v>
      </c>
      <c r="CX646">
        <v>4</v>
      </c>
      <c r="CY646">
        <v>2.5</v>
      </c>
      <c r="CZ646">
        <v>3350</v>
      </c>
      <c r="DA646">
        <v>1988</v>
      </c>
      <c r="DB646">
        <v>910000</v>
      </c>
      <c r="GS646">
        <v>1</v>
      </c>
    </row>
    <row r="647" spans="101:201" x14ac:dyDescent="0.3">
      <c r="CW647">
        <v>1</v>
      </c>
      <c r="CX647">
        <v>4</v>
      </c>
      <c r="CY647">
        <v>2.5</v>
      </c>
      <c r="CZ647">
        <v>2380</v>
      </c>
      <c r="DA647">
        <v>1991</v>
      </c>
      <c r="DB647">
        <v>782000</v>
      </c>
      <c r="GS647">
        <v>1</v>
      </c>
    </row>
    <row r="648" spans="101:201" x14ac:dyDescent="0.3">
      <c r="CW648">
        <v>1</v>
      </c>
      <c r="CX648">
        <v>2</v>
      </c>
      <c r="CY648">
        <v>2</v>
      </c>
      <c r="CZ648">
        <v>1070</v>
      </c>
      <c r="DA648">
        <v>2008</v>
      </c>
      <c r="DB648">
        <v>259950</v>
      </c>
      <c r="GS648">
        <v>1</v>
      </c>
    </row>
    <row r="649" spans="101:201" x14ac:dyDescent="0.3">
      <c r="CW649">
        <v>1</v>
      </c>
      <c r="CX649">
        <v>4</v>
      </c>
      <c r="CY649">
        <v>2.75</v>
      </c>
      <c r="CZ649">
        <v>2300</v>
      </c>
      <c r="DA649">
        <v>1979</v>
      </c>
      <c r="DB649">
        <v>315000</v>
      </c>
      <c r="GS649">
        <v>1</v>
      </c>
    </row>
    <row r="650" spans="101:201" x14ac:dyDescent="0.3">
      <c r="CW650">
        <v>1</v>
      </c>
      <c r="CX650">
        <v>2</v>
      </c>
      <c r="CY650">
        <v>1</v>
      </c>
      <c r="CZ650">
        <v>1320</v>
      </c>
      <c r="DA650">
        <v>1943</v>
      </c>
      <c r="DB650">
        <v>215000</v>
      </c>
      <c r="GS650">
        <v>1</v>
      </c>
    </row>
    <row r="651" spans="101:201" x14ac:dyDescent="0.3">
      <c r="CW651">
        <v>1</v>
      </c>
      <c r="CX651">
        <v>3</v>
      </c>
      <c r="CY651">
        <v>1.75</v>
      </c>
      <c r="CZ651">
        <v>2180</v>
      </c>
      <c r="DA651">
        <v>1946</v>
      </c>
      <c r="DB651">
        <v>705000</v>
      </c>
      <c r="GS651">
        <v>1</v>
      </c>
    </row>
    <row r="652" spans="101:201" x14ac:dyDescent="0.3">
      <c r="CW652">
        <v>1</v>
      </c>
      <c r="CX652">
        <v>3</v>
      </c>
      <c r="CY652">
        <v>3</v>
      </c>
      <c r="CZ652">
        <v>4380</v>
      </c>
      <c r="DA652">
        <v>1952</v>
      </c>
      <c r="DB652">
        <v>1450000</v>
      </c>
      <c r="GS652">
        <v>1</v>
      </c>
    </row>
    <row r="653" spans="101:201" x14ac:dyDescent="0.3">
      <c r="CW653">
        <v>1</v>
      </c>
      <c r="CX653">
        <v>3</v>
      </c>
      <c r="CY653">
        <v>1.75</v>
      </c>
      <c r="CZ653">
        <v>1790</v>
      </c>
      <c r="DA653">
        <v>1949</v>
      </c>
      <c r="DB653">
        <v>451000</v>
      </c>
      <c r="GS653">
        <v>1</v>
      </c>
    </row>
    <row r="654" spans="101:201" x14ac:dyDescent="0.3">
      <c r="CW654">
        <v>1</v>
      </c>
      <c r="CX654">
        <v>2</v>
      </c>
      <c r="CY654">
        <v>1</v>
      </c>
      <c r="CZ654">
        <v>750</v>
      </c>
      <c r="DA654">
        <v>1943</v>
      </c>
      <c r="DB654">
        <v>261000</v>
      </c>
      <c r="GS654">
        <v>1</v>
      </c>
    </row>
    <row r="655" spans="101:201" x14ac:dyDescent="0.3">
      <c r="CW655">
        <v>1</v>
      </c>
      <c r="CX655">
        <v>3</v>
      </c>
      <c r="CY655">
        <v>1.5</v>
      </c>
      <c r="CZ655">
        <v>1300</v>
      </c>
      <c r="DA655">
        <v>1956</v>
      </c>
      <c r="DB655">
        <v>396000</v>
      </c>
      <c r="GS655">
        <v>1</v>
      </c>
    </row>
    <row r="656" spans="101:201" x14ac:dyDescent="0.3">
      <c r="CW656">
        <v>1</v>
      </c>
      <c r="CX656">
        <v>4</v>
      </c>
      <c r="CY656">
        <v>2.5</v>
      </c>
      <c r="CZ656">
        <v>2990</v>
      </c>
      <c r="DA656">
        <v>1999</v>
      </c>
      <c r="DB656">
        <v>725000</v>
      </c>
      <c r="GS656">
        <v>1</v>
      </c>
    </row>
    <row r="657" spans="101:201" x14ac:dyDescent="0.3">
      <c r="CW657">
        <v>1</v>
      </c>
      <c r="CX657">
        <v>7</v>
      </c>
      <c r="CY657">
        <v>3.5</v>
      </c>
      <c r="CZ657">
        <v>4640</v>
      </c>
      <c r="DA657">
        <v>1965</v>
      </c>
      <c r="DB657">
        <v>1950000</v>
      </c>
      <c r="GS657">
        <v>1</v>
      </c>
    </row>
    <row r="658" spans="101:201" x14ac:dyDescent="0.3">
      <c r="CW658">
        <v>1</v>
      </c>
      <c r="CX658">
        <v>4</v>
      </c>
      <c r="CY658">
        <v>1</v>
      </c>
      <c r="CZ658">
        <v>1400</v>
      </c>
      <c r="DA658">
        <v>1959</v>
      </c>
      <c r="DB658">
        <v>238000</v>
      </c>
      <c r="GS658">
        <v>1</v>
      </c>
    </row>
    <row r="659" spans="101:201" x14ac:dyDescent="0.3">
      <c r="CW659">
        <v>1</v>
      </c>
      <c r="CX659">
        <v>6</v>
      </c>
      <c r="CY659">
        <v>1.75</v>
      </c>
      <c r="CZ659">
        <v>2750</v>
      </c>
      <c r="DA659">
        <v>1973</v>
      </c>
      <c r="DB659">
        <v>750000</v>
      </c>
      <c r="GS659">
        <v>1</v>
      </c>
    </row>
    <row r="660" spans="101:201" x14ac:dyDescent="0.3">
      <c r="CW660">
        <v>1</v>
      </c>
      <c r="CX660">
        <v>4</v>
      </c>
      <c r="CY660">
        <v>2.5</v>
      </c>
      <c r="CZ660">
        <v>2050</v>
      </c>
      <c r="DA660">
        <v>1998</v>
      </c>
      <c r="DB660">
        <v>331500</v>
      </c>
      <c r="GS660">
        <v>1</v>
      </c>
    </row>
    <row r="661" spans="101:201" x14ac:dyDescent="0.3">
      <c r="CW661">
        <v>1</v>
      </c>
      <c r="CX661">
        <v>4</v>
      </c>
      <c r="CY661">
        <v>3</v>
      </c>
      <c r="CZ661">
        <v>2230</v>
      </c>
      <c r="DA661">
        <v>1978</v>
      </c>
      <c r="DB661">
        <v>460000</v>
      </c>
      <c r="GS661">
        <v>1</v>
      </c>
    </row>
    <row r="662" spans="101:201" x14ac:dyDescent="0.3">
      <c r="CW662">
        <v>1</v>
      </c>
      <c r="CX662">
        <v>4</v>
      </c>
      <c r="CY662">
        <v>2.25</v>
      </c>
      <c r="CZ662">
        <v>2340</v>
      </c>
      <c r="DA662">
        <v>1982</v>
      </c>
      <c r="DB662">
        <v>404950</v>
      </c>
      <c r="GS662">
        <v>1</v>
      </c>
    </row>
    <row r="663" spans="101:201" x14ac:dyDescent="0.3">
      <c r="CW663">
        <v>1</v>
      </c>
      <c r="CX663">
        <v>3</v>
      </c>
      <c r="CY663">
        <v>2.5</v>
      </c>
      <c r="CZ663">
        <v>2870</v>
      </c>
      <c r="DA663">
        <v>2014</v>
      </c>
      <c r="DB663">
        <v>880000</v>
      </c>
      <c r="GS663">
        <v>1</v>
      </c>
    </row>
    <row r="664" spans="101:201" x14ac:dyDescent="0.3">
      <c r="CW664">
        <v>1</v>
      </c>
      <c r="CX664">
        <v>4</v>
      </c>
      <c r="CY664">
        <v>2.5</v>
      </c>
      <c r="CZ664">
        <v>4120</v>
      </c>
      <c r="DA664">
        <v>1997</v>
      </c>
      <c r="DB664">
        <v>863000</v>
      </c>
      <c r="GS664">
        <v>1</v>
      </c>
    </row>
    <row r="665" spans="101:201" x14ac:dyDescent="0.3">
      <c r="CW665">
        <v>1</v>
      </c>
      <c r="CX665">
        <v>3</v>
      </c>
      <c r="CY665">
        <v>1.75</v>
      </c>
      <c r="CZ665">
        <v>2080</v>
      </c>
      <c r="DA665">
        <v>1960</v>
      </c>
      <c r="DB665">
        <v>638700</v>
      </c>
      <c r="GS665">
        <v>1</v>
      </c>
    </row>
    <row r="666" spans="101:201" x14ac:dyDescent="0.3">
      <c r="CW666">
        <v>1</v>
      </c>
      <c r="CX666">
        <v>3</v>
      </c>
      <c r="CY666">
        <v>2.5</v>
      </c>
      <c r="CZ666">
        <v>1840</v>
      </c>
      <c r="DA666">
        <v>2008</v>
      </c>
      <c r="DB666">
        <v>435000</v>
      </c>
      <c r="GS666">
        <v>1</v>
      </c>
    </row>
    <row r="667" spans="101:201" x14ac:dyDescent="0.3">
      <c r="CW667">
        <v>1</v>
      </c>
      <c r="CX667">
        <v>3</v>
      </c>
      <c r="CY667">
        <v>1</v>
      </c>
      <c r="CZ667">
        <v>1180</v>
      </c>
      <c r="DA667">
        <v>1959</v>
      </c>
      <c r="DB667">
        <v>260000</v>
      </c>
      <c r="GS667">
        <v>1</v>
      </c>
    </row>
    <row r="668" spans="101:201" x14ac:dyDescent="0.3">
      <c r="CW668">
        <v>1</v>
      </c>
      <c r="CX668">
        <v>5</v>
      </c>
      <c r="CY668">
        <v>2.75</v>
      </c>
      <c r="CZ668">
        <v>2160</v>
      </c>
      <c r="DA668">
        <v>1927</v>
      </c>
      <c r="DB668">
        <v>671500</v>
      </c>
      <c r="GS668">
        <v>1</v>
      </c>
    </row>
    <row r="669" spans="101:201" x14ac:dyDescent="0.3">
      <c r="CW669">
        <v>1</v>
      </c>
      <c r="CX669">
        <v>3</v>
      </c>
      <c r="CY669">
        <v>1</v>
      </c>
      <c r="CZ669">
        <v>1180</v>
      </c>
      <c r="DA669">
        <v>1907</v>
      </c>
      <c r="DB669">
        <v>610000</v>
      </c>
      <c r="GS669">
        <v>1</v>
      </c>
    </row>
    <row r="670" spans="101:201" x14ac:dyDescent="0.3">
      <c r="CW670">
        <v>1</v>
      </c>
      <c r="CX670">
        <v>2</v>
      </c>
      <c r="CY670">
        <v>0.75</v>
      </c>
      <c r="CZ670">
        <v>1160</v>
      </c>
      <c r="DA670">
        <v>1937</v>
      </c>
      <c r="DB670">
        <v>405000</v>
      </c>
      <c r="GS670">
        <v>1</v>
      </c>
    </row>
    <row r="671" spans="101:201" x14ac:dyDescent="0.3">
      <c r="CW671">
        <v>1</v>
      </c>
      <c r="CX671">
        <v>4</v>
      </c>
      <c r="CY671">
        <v>2.5</v>
      </c>
      <c r="CZ671">
        <v>1830</v>
      </c>
      <c r="DA671">
        <v>2003</v>
      </c>
      <c r="DB671">
        <v>338900</v>
      </c>
      <c r="GS671">
        <v>1</v>
      </c>
    </row>
    <row r="672" spans="101:201" x14ac:dyDescent="0.3">
      <c r="CW672">
        <v>1</v>
      </c>
      <c r="CX672">
        <v>4</v>
      </c>
      <c r="CY672">
        <v>4</v>
      </c>
      <c r="CZ672">
        <v>3200</v>
      </c>
      <c r="DA672">
        <v>2004</v>
      </c>
      <c r="DB672">
        <v>720000</v>
      </c>
      <c r="GS672">
        <v>1</v>
      </c>
    </row>
    <row r="673" spans="101:201" x14ac:dyDescent="0.3">
      <c r="CW673">
        <v>1</v>
      </c>
      <c r="CX673">
        <v>5</v>
      </c>
      <c r="CY673">
        <v>3</v>
      </c>
      <c r="CZ673">
        <v>2560</v>
      </c>
      <c r="DA673">
        <v>1927</v>
      </c>
      <c r="DB673">
        <v>442000</v>
      </c>
      <c r="GS673">
        <v>1</v>
      </c>
    </row>
    <row r="674" spans="101:201" x14ac:dyDescent="0.3">
      <c r="CW674">
        <v>1</v>
      </c>
      <c r="CX674">
        <v>5</v>
      </c>
      <c r="CY674">
        <v>2.75</v>
      </c>
      <c r="CZ674">
        <v>2550</v>
      </c>
      <c r="DA674">
        <v>1902</v>
      </c>
      <c r="DB674">
        <v>650000</v>
      </c>
      <c r="GS674">
        <v>1</v>
      </c>
    </row>
    <row r="675" spans="101:201" x14ac:dyDescent="0.3">
      <c r="CW675">
        <v>1</v>
      </c>
      <c r="CX675">
        <v>3</v>
      </c>
      <c r="CY675">
        <v>1.75</v>
      </c>
      <c r="CZ675">
        <v>1330</v>
      </c>
      <c r="DA675">
        <v>1981</v>
      </c>
      <c r="DB675">
        <v>263500</v>
      </c>
      <c r="GS675">
        <v>1</v>
      </c>
    </row>
    <row r="676" spans="101:201" x14ac:dyDescent="0.3">
      <c r="CW676">
        <v>1</v>
      </c>
      <c r="CX676">
        <v>2</v>
      </c>
      <c r="CY676">
        <v>1</v>
      </c>
      <c r="CZ676">
        <v>1220</v>
      </c>
      <c r="DA676">
        <v>1963</v>
      </c>
      <c r="DB676">
        <v>300000</v>
      </c>
      <c r="GS676">
        <v>1</v>
      </c>
    </row>
    <row r="677" spans="101:201" x14ac:dyDescent="0.3">
      <c r="CW677">
        <v>1</v>
      </c>
      <c r="CX677">
        <v>3</v>
      </c>
      <c r="CY677">
        <v>2.5</v>
      </c>
      <c r="CZ677">
        <v>1805</v>
      </c>
      <c r="DA677">
        <v>2009</v>
      </c>
      <c r="DB677">
        <v>266000</v>
      </c>
      <c r="GS677">
        <v>1</v>
      </c>
    </row>
    <row r="678" spans="101:201" x14ac:dyDescent="0.3">
      <c r="CW678">
        <v>1</v>
      </c>
      <c r="CX678">
        <v>4</v>
      </c>
      <c r="CY678">
        <v>4</v>
      </c>
      <c r="CZ678">
        <v>6050</v>
      </c>
      <c r="DA678">
        <v>2009</v>
      </c>
      <c r="DB678">
        <v>930000</v>
      </c>
      <c r="GS678">
        <v>1</v>
      </c>
    </row>
    <row r="679" spans="101:201" x14ac:dyDescent="0.3">
      <c r="CW679">
        <v>1</v>
      </c>
      <c r="CX679">
        <v>4</v>
      </c>
      <c r="CY679">
        <v>2.5</v>
      </c>
      <c r="CZ679">
        <v>2320</v>
      </c>
      <c r="DA679">
        <v>2004</v>
      </c>
      <c r="DB679">
        <v>530000</v>
      </c>
      <c r="GS679">
        <v>1</v>
      </c>
    </row>
    <row r="680" spans="101:201" x14ac:dyDescent="0.3">
      <c r="CW680">
        <v>1</v>
      </c>
      <c r="CX680">
        <v>3</v>
      </c>
      <c r="CY680">
        <v>1</v>
      </c>
      <c r="CZ680">
        <v>1384</v>
      </c>
      <c r="DA680">
        <v>1965</v>
      </c>
      <c r="DB680">
        <v>180000</v>
      </c>
      <c r="GS680">
        <v>1</v>
      </c>
    </row>
    <row r="681" spans="101:201" x14ac:dyDescent="0.3">
      <c r="CW681">
        <v>1</v>
      </c>
      <c r="CX681">
        <v>3</v>
      </c>
      <c r="CY681">
        <v>2.5</v>
      </c>
      <c r="CZ681">
        <v>2720</v>
      </c>
      <c r="DA681">
        <v>2005</v>
      </c>
      <c r="DB681">
        <v>619000</v>
      </c>
      <c r="GS681">
        <v>1</v>
      </c>
    </row>
    <row r="682" spans="101:201" x14ac:dyDescent="0.3">
      <c r="CW682">
        <v>1</v>
      </c>
      <c r="CX682">
        <v>3</v>
      </c>
      <c r="CY682">
        <v>1.5</v>
      </c>
      <c r="CZ682">
        <v>1820</v>
      </c>
      <c r="DA682">
        <v>1962</v>
      </c>
      <c r="DB682">
        <v>264000</v>
      </c>
      <c r="GS682">
        <v>1</v>
      </c>
    </row>
    <row r="683" spans="101:201" x14ac:dyDescent="0.3">
      <c r="CW683">
        <v>1</v>
      </c>
      <c r="CX683">
        <v>2</v>
      </c>
      <c r="CY683">
        <v>2.25</v>
      </c>
      <c r="CZ683">
        <v>2130</v>
      </c>
      <c r="DA683">
        <v>1941</v>
      </c>
      <c r="DB683">
        <v>730000</v>
      </c>
      <c r="GS683">
        <v>1</v>
      </c>
    </row>
    <row r="684" spans="101:201" x14ac:dyDescent="0.3">
      <c r="CW684">
        <v>1</v>
      </c>
      <c r="CX684">
        <v>4</v>
      </c>
      <c r="CY684">
        <v>2.25</v>
      </c>
      <c r="CZ684">
        <v>2060</v>
      </c>
      <c r="DA684">
        <v>1975</v>
      </c>
      <c r="DB684">
        <v>439000</v>
      </c>
      <c r="GS684">
        <v>1</v>
      </c>
    </row>
    <row r="685" spans="101:201" x14ac:dyDescent="0.3">
      <c r="CW685">
        <v>1</v>
      </c>
      <c r="CX685">
        <v>4</v>
      </c>
      <c r="CY685">
        <v>1.75</v>
      </c>
      <c r="CZ685">
        <v>1420</v>
      </c>
      <c r="DA685">
        <v>1981</v>
      </c>
      <c r="DB685">
        <v>268500</v>
      </c>
      <c r="GS685">
        <v>1</v>
      </c>
    </row>
    <row r="686" spans="101:201" x14ac:dyDescent="0.3">
      <c r="CW686">
        <v>1</v>
      </c>
      <c r="CX686">
        <v>3</v>
      </c>
      <c r="CY686">
        <v>1.75</v>
      </c>
      <c r="CZ686">
        <v>1510</v>
      </c>
      <c r="DA686">
        <v>1985</v>
      </c>
      <c r="DB686">
        <v>330000</v>
      </c>
      <c r="GS686">
        <v>1</v>
      </c>
    </row>
    <row r="687" spans="101:201" x14ac:dyDescent="0.3">
      <c r="CW687">
        <v>1</v>
      </c>
      <c r="CX687">
        <v>3</v>
      </c>
      <c r="CY687">
        <v>2.5</v>
      </c>
      <c r="CZ687">
        <v>2160</v>
      </c>
      <c r="DA687">
        <v>1903</v>
      </c>
      <c r="DB687">
        <v>640000</v>
      </c>
      <c r="GS687">
        <v>1</v>
      </c>
    </row>
    <row r="688" spans="101:201" x14ac:dyDescent="0.3">
      <c r="CW688">
        <v>1</v>
      </c>
      <c r="CX688">
        <v>3</v>
      </c>
      <c r="CY688">
        <v>2.5</v>
      </c>
      <c r="CZ688">
        <v>3180</v>
      </c>
      <c r="DA688">
        <v>1978</v>
      </c>
      <c r="DB688">
        <v>900000</v>
      </c>
      <c r="GS688">
        <v>1</v>
      </c>
    </row>
    <row r="689" spans="101:713" x14ac:dyDescent="0.3">
      <c r="CW689">
        <v>1</v>
      </c>
      <c r="CX689">
        <v>3</v>
      </c>
      <c r="CY689">
        <v>2.25</v>
      </c>
      <c r="CZ689">
        <v>2110</v>
      </c>
      <c r="DA689">
        <v>1985</v>
      </c>
      <c r="DB689">
        <v>370000</v>
      </c>
      <c r="GS689">
        <v>1</v>
      </c>
    </row>
    <row r="690" spans="101:713" x14ac:dyDescent="0.3">
      <c r="CW690">
        <v>1</v>
      </c>
      <c r="CX690">
        <v>3</v>
      </c>
      <c r="CY690">
        <v>2</v>
      </c>
      <c r="CZ690">
        <v>2060</v>
      </c>
      <c r="DA690">
        <v>1931</v>
      </c>
      <c r="DB690">
        <v>685000</v>
      </c>
      <c r="GS690">
        <v>1</v>
      </c>
    </row>
    <row r="691" spans="101:713" x14ac:dyDescent="0.3">
      <c r="CW691">
        <v>1</v>
      </c>
      <c r="CX691">
        <v>3</v>
      </c>
      <c r="CY691">
        <v>1.5</v>
      </c>
      <c r="CZ691">
        <v>1830</v>
      </c>
      <c r="DA691">
        <v>1981</v>
      </c>
      <c r="DB691">
        <v>505000</v>
      </c>
      <c r="GS691">
        <v>1</v>
      </c>
    </row>
    <row r="692" spans="101:713" x14ac:dyDescent="0.3">
      <c r="CW692">
        <v>1</v>
      </c>
      <c r="CX692">
        <v>3</v>
      </c>
      <c r="CY692">
        <v>1.75</v>
      </c>
      <c r="CZ692">
        <v>1820</v>
      </c>
      <c r="DA692">
        <v>1966</v>
      </c>
      <c r="DB692">
        <v>265000</v>
      </c>
      <c r="GS692">
        <v>1</v>
      </c>
    </row>
    <row r="693" spans="101:713" x14ac:dyDescent="0.3">
      <c r="CW693">
        <v>1</v>
      </c>
      <c r="CX693">
        <v>3</v>
      </c>
      <c r="CY693">
        <v>2.5</v>
      </c>
      <c r="CZ693">
        <v>1610</v>
      </c>
      <c r="DA693">
        <v>2006</v>
      </c>
      <c r="DB693">
        <v>290000</v>
      </c>
      <c r="GS693">
        <v>1</v>
      </c>
    </row>
    <row r="694" spans="101:713" x14ac:dyDescent="0.3">
      <c r="CW694">
        <v>1</v>
      </c>
      <c r="CX694">
        <v>4</v>
      </c>
      <c r="CY694">
        <v>2.5</v>
      </c>
      <c r="CZ694">
        <v>1780</v>
      </c>
      <c r="DA694">
        <v>2006</v>
      </c>
      <c r="DB694">
        <v>296000</v>
      </c>
      <c r="GS694">
        <v>1</v>
      </c>
    </row>
    <row r="695" spans="101:713" x14ac:dyDescent="0.3">
      <c r="CW695">
        <v>1</v>
      </c>
      <c r="CX695">
        <v>4</v>
      </c>
      <c r="CY695">
        <v>2.5</v>
      </c>
      <c r="CZ695">
        <v>1840</v>
      </c>
      <c r="DA695">
        <v>1996</v>
      </c>
      <c r="DB695">
        <v>360000</v>
      </c>
      <c r="GS695">
        <v>1</v>
      </c>
    </row>
    <row r="696" spans="101:713" x14ac:dyDescent="0.3">
      <c r="CW696">
        <v>1</v>
      </c>
      <c r="CX696">
        <v>3</v>
      </c>
      <c r="CY696">
        <v>1.75</v>
      </c>
      <c r="CZ696">
        <v>1460</v>
      </c>
      <c r="DA696">
        <v>1997</v>
      </c>
      <c r="DB696">
        <v>240500</v>
      </c>
      <c r="GS696">
        <v>1</v>
      </c>
    </row>
    <row r="697" spans="101:713" x14ac:dyDescent="0.3">
      <c r="CW697">
        <v>1</v>
      </c>
      <c r="CX697">
        <v>2</v>
      </c>
      <c r="CY697">
        <v>2.5</v>
      </c>
      <c r="CZ697">
        <v>1400</v>
      </c>
      <c r="DA697">
        <v>2007</v>
      </c>
      <c r="DB697">
        <v>372500</v>
      </c>
      <c r="GS697">
        <v>1</v>
      </c>
    </row>
    <row r="698" spans="101:713" x14ac:dyDescent="0.3">
      <c r="CW698">
        <v>1</v>
      </c>
      <c r="CX698">
        <v>3</v>
      </c>
      <c r="CY698">
        <v>2.5</v>
      </c>
      <c r="CZ698">
        <v>3370</v>
      </c>
      <c r="DA698">
        <v>2004</v>
      </c>
      <c r="DB698">
        <v>595000</v>
      </c>
      <c r="GS698">
        <v>1</v>
      </c>
    </row>
    <row r="699" spans="101:713" x14ac:dyDescent="0.3">
      <c r="CW699">
        <v>1</v>
      </c>
      <c r="CX699">
        <v>4</v>
      </c>
      <c r="CY699">
        <v>3</v>
      </c>
      <c r="CZ699">
        <v>3590</v>
      </c>
      <c r="DA699">
        <v>1997</v>
      </c>
      <c r="DB699">
        <v>515000</v>
      </c>
      <c r="GS699">
        <v>1</v>
      </c>
    </row>
    <row r="700" spans="101:713" x14ac:dyDescent="0.3">
      <c r="CW700">
        <v>1</v>
      </c>
      <c r="CX700">
        <v>4</v>
      </c>
      <c r="CY700">
        <v>2.25</v>
      </c>
      <c r="CZ700">
        <v>3200</v>
      </c>
      <c r="DA700">
        <v>1962</v>
      </c>
      <c r="DB700">
        <v>1220000</v>
      </c>
      <c r="GS700">
        <v>1</v>
      </c>
    </row>
    <row r="701" spans="101:713" x14ac:dyDescent="0.3">
      <c r="CW701">
        <v>1</v>
      </c>
      <c r="CX701">
        <v>2</v>
      </c>
      <c r="CY701">
        <v>1.75</v>
      </c>
      <c r="CZ701">
        <v>1670</v>
      </c>
      <c r="DA701">
        <v>2004</v>
      </c>
      <c r="DB701">
        <v>507000</v>
      </c>
      <c r="GS701">
        <v>1</v>
      </c>
      <c r="ZY701">
        <v>1</v>
      </c>
      <c r="ZZ701">
        <v>3</v>
      </c>
      <c r="AAA701">
        <v>1</v>
      </c>
      <c r="AAB701">
        <v>1180</v>
      </c>
      <c r="AAC701">
        <v>1955</v>
      </c>
      <c r="AAD701">
        <v>221900</v>
      </c>
      <c r="AAJ701" cm="1">
        <f t="array" ref="AAJ701:AAJ705">MMULT(MMULT(MINVERSE(MMULT(TRANSPOSE(ZY701:AAC710),(ZY701:AAC710))),TRANSPOSE(ZY701:AAC710)),AAD701:AAD710)</f>
        <v>5011981.639772661</v>
      </c>
      <c r="AAK701">
        <v>1</v>
      </c>
    </row>
    <row r="702" spans="101:713" x14ac:dyDescent="0.3">
      <c r="CW702">
        <v>1</v>
      </c>
      <c r="CX702">
        <v>4</v>
      </c>
      <c r="CY702">
        <v>2</v>
      </c>
      <c r="CZ702">
        <v>2420</v>
      </c>
      <c r="DA702">
        <v>1984</v>
      </c>
      <c r="DB702">
        <v>399950</v>
      </c>
      <c r="GS702">
        <v>1</v>
      </c>
      <c r="ZY702">
        <v>1</v>
      </c>
      <c r="ZZ702">
        <v>3</v>
      </c>
      <c r="AAA702">
        <v>2.25</v>
      </c>
      <c r="AAB702">
        <v>2570</v>
      </c>
      <c r="AAC702">
        <v>1951</v>
      </c>
      <c r="AAD702">
        <v>538000</v>
      </c>
      <c r="AAJ702">
        <v>52049.160677000924</v>
      </c>
      <c r="AAK702">
        <v>3</v>
      </c>
    </row>
    <row r="703" spans="101:713" x14ac:dyDescent="0.3">
      <c r="CW703">
        <v>1</v>
      </c>
      <c r="CX703">
        <v>3</v>
      </c>
      <c r="CY703">
        <v>1.75</v>
      </c>
      <c r="CZ703">
        <v>1430</v>
      </c>
      <c r="DA703">
        <v>1994</v>
      </c>
      <c r="DB703">
        <v>185000</v>
      </c>
      <c r="GS703">
        <v>1</v>
      </c>
      <c r="ZY703">
        <v>1</v>
      </c>
      <c r="ZZ703">
        <v>2</v>
      </c>
      <c r="AAA703">
        <v>1</v>
      </c>
      <c r="AAB703">
        <v>770</v>
      </c>
      <c r="AAC703">
        <v>1933</v>
      </c>
      <c r="AAD703">
        <v>180000</v>
      </c>
      <c r="AAJ703">
        <v>137573.86631982494</v>
      </c>
      <c r="AAK703">
        <v>2</v>
      </c>
    </row>
    <row r="704" spans="101:713" x14ac:dyDescent="0.3">
      <c r="CW704">
        <v>1</v>
      </c>
      <c r="CX704">
        <v>3</v>
      </c>
      <c r="CY704">
        <v>1.75</v>
      </c>
      <c r="CZ704">
        <v>1440</v>
      </c>
      <c r="DA704">
        <v>1980</v>
      </c>
      <c r="DB704">
        <v>460000</v>
      </c>
      <c r="GS704">
        <v>1</v>
      </c>
      <c r="ZY704">
        <v>1</v>
      </c>
      <c r="ZZ704">
        <v>4</v>
      </c>
      <c r="AAA704">
        <v>3</v>
      </c>
      <c r="AAB704">
        <v>1960</v>
      </c>
      <c r="AAC704">
        <v>1965</v>
      </c>
      <c r="AAD704">
        <v>604000</v>
      </c>
      <c r="AAJ704">
        <v>135.62546665653485</v>
      </c>
    </row>
    <row r="705" spans="101:712" x14ac:dyDescent="0.3">
      <c r="CW705">
        <v>1</v>
      </c>
      <c r="CX705">
        <v>3</v>
      </c>
      <c r="CY705">
        <v>2.25</v>
      </c>
      <c r="CZ705">
        <v>1450</v>
      </c>
      <c r="DA705">
        <v>1985</v>
      </c>
      <c r="DB705">
        <v>435500</v>
      </c>
      <c r="GS705">
        <v>1</v>
      </c>
      <c r="ZY705">
        <v>1</v>
      </c>
      <c r="ZZ705">
        <v>3</v>
      </c>
      <c r="AAA705">
        <v>2</v>
      </c>
      <c r="AAB705">
        <v>1680</v>
      </c>
      <c r="AAC705">
        <v>1987</v>
      </c>
      <c r="AAD705">
        <v>510000</v>
      </c>
      <c r="AAJ705">
        <v>-2686.1736692147074</v>
      </c>
    </row>
    <row r="706" spans="101:712" x14ac:dyDescent="0.3">
      <c r="CW706">
        <v>1</v>
      </c>
      <c r="CX706">
        <v>4</v>
      </c>
      <c r="CY706">
        <v>2.75</v>
      </c>
      <c r="CZ706">
        <v>3550</v>
      </c>
      <c r="DA706">
        <v>1966</v>
      </c>
      <c r="DB706">
        <v>469000</v>
      </c>
      <c r="GS706">
        <v>1</v>
      </c>
      <c r="ZY706">
        <v>1</v>
      </c>
      <c r="ZZ706">
        <v>4</v>
      </c>
      <c r="AAA706">
        <v>4.5</v>
      </c>
      <c r="AAB706">
        <v>5420</v>
      </c>
      <c r="AAC706">
        <v>2001</v>
      </c>
      <c r="AAD706">
        <v>1230000</v>
      </c>
    </row>
    <row r="707" spans="101:712" x14ac:dyDescent="0.3">
      <c r="CW707">
        <v>1</v>
      </c>
      <c r="CX707">
        <v>2</v>
      </c>
      <c r="CY707">
        <v>3</v>
      </c>
      <c r="CZ707">
        <v>1270</v>
      </c>
      <c r="DA707">
        <v>2000</v>
      </c>
      <c r="DB707">
        <v>531000</v>
      </c>
      <c r="GS707">
        <v>1</v>
      </c>
      <c r="ZY707">
        <v>1</v>
      </c>
      <c r="ZZ707">
        <v>3</v>
      </c>
      <c r="AAA707">
        <v>2.25</v>
      </c>
      <c r="AAB707">
        <v>1715</v>
      </c>
      <c r="AAC707">
        <v>1995</v>
      </c>
      <c r="AAD707">
        <v>257500</v>
      </c>
    </row>
    <row r="708" spans="101:712" x14ac:dyDescent="0.3">
      <c r="CW708">
        <v>1</v>
      </c>
      <c r="CX708">
        <v>2</v>
      </c>
      <c r="CY708">
        <v>1</v>
      </c>
      <c r="CZ708">
        <v>940</v>
      </c>
      <c r="DA708">
        <v>1949</v>
      </c>
      <c r="DB708">
        <v>443500</v>
      </c>
      <c r="GS708">
        <v>1</v>
      </c>
      <c r="ZY708">
        <v>1</v>
      </c>
      <c r="ZZ708">
        <v>3</v>
      </c>
      <c r="AAA708">
        <v>1.5</v>
      </c>
      <c r="AAB708">
        <v>1060</v>
      </c>
      <c r="AAC708">
        <v>1963</v>
      </c>
      <c r="AAD708">
        <v>291850</v>
      </c>
    </row>
    <row r="709" spans="101:712" x14ac:dyDescent="0.3">
      <c r="CW709">
        <v>1</v>
      </c>
      <c r="CX709">
        <v>3</v>
      </c>
      <c r="CY709">
        <v>2</v>
      </c>
      <c r="CZ709">
        <v>1670</v>
      </c>
      <c r="DA709">
        <v>1990</v>
      </c>
      <c r="DB709">
        <v>223000</v>
      </c>
      <c r="GS709">
        <v>1</v>
      </c>
      <c r="ZY709">
        <v>1</v>
      </c>
      <c r="ZZ709">
        <v>3</v>
      </c>
      <c r="AAA709">
        <v>1</v>
      </c>
      <c r="AAB709">
        <v>1780</v>
      </c>
      <c r="AAC709">
        <v>1960</v>
      </c>
      <c r="AAD709">
        <v>229500</v>
      </c>
    </row>
    <row r="710" spans="101:712" x14ac:dyDescent="0.3">
      <c r="CW710">
        <v>1</v>
      </c>
      <c r="CX710">
        <v>4</v>
      </c>
      <c r="CY710">
        <v>3.5</v>
      </c>
      <c r="CZ710">
        <v>3100</v>
      </c>
      <c r="DA710">
        <v>1996</v>
      </c>
      <c r="DB710">
        <v>590000</v>
      </c>
      <c r="GS710">
        <v>1</v>
      </c>
      <c r="ZY710">
        <v>1</v>
      </c>
      <c r="ZZ710">
        <v>3</v>
      </c>
      <c r="AAA710">
        <v>2.5</v>
      </c>
      <c r="AAB710">
        <v>1890</v>
      </c>
      <c r="AAC710">
        <v>2003</v>
      </c>
      <c r="AAD710">
        <v>323000</v>
      </c>
    </row>
    <row r="711" spans="101:712" x14ac:dyDescent="0.3">
      <c r="CW711">
        <v>1</v>
      </c>
      <c r="CX711">
        <v>2</v>
      </c>
      <c r="CY711">
        <v>2.5</v>
      </c>
      <c r="CZ711">
        <v>1100</v>
      </c>
      <c r="DA711">
        <v>1997</v>
      </c>
      <c r="DB711">
        <v>340000</v>
      </c>
      <c r="GS711">
        <v>1</v>
      </c>
    </row>
    <row r="712" spans="101:712" x14ac:dyDescent="0.3">
      <c r="CW712">
        <v>1</v>
      </c>
      <c r="CX712">
        <v>3</v>
      </c>
      <c r="CY712">
        <v>2</v>
      </c>
      <c r="CZ712">
        <v>1870</v>
      </c>
      <c r="DA712">
        <v>1925</v>
      </c>
      <c r="DB712">
        <v>650000</v>
      </c>
      <c r="GS712">
        <v>1</v>
      </c>
    </row>
    <row r="713" spans="101:712" x14ac:dyDescent="0.3">
      <c r="CW713">
        <v>1</v>
      </c>
      <c r="CX713">
        <v>3</v>
      </c>
      <c r="CY713">
        <v>2.5</v>
      </c>
      <c r="CZ713">
        <v>1930</v>
      </c>
      <c r="DA713">
        <v>1990</v>
      </c>
      <c r="DB713">
        <v>533600</v>
      </c>
      <c r="GS713">
        <v>1</v>
      </c>
    </row>
    <row r="714" spans="101:712" x14ac:dyDescent="0.3">
      <c r="CW714">
        <v>1</v>
      </c>
      <c r="CX714">
        <v>3</v>
      </c>
      <c r="CY714">
        <v>2.75</v>
      </c>
      <c r="CZ714">
        <v>2540</v>
      </c>
      <c r="DA714">
        <v>2005</v>
      </c>
      <c r="DB714">
        <v>695000</v>
      </c>
      <c r="GS714">
        <v>1</v>
      </c>
    </row>
    <row r="715" spans="101:712" x14ac:dyDescent="0.3">
      <c r="CW715">
        <v>1</v>
      </c>
      <c r="CX715">
        <v>3</v>
      </c>
      <c r="CY715">
        <v>1.75</v>
      </c>
      <c r="CZ715">
        <v>1280</v>
      </c>
      <c r="DA715">
        <v>1988</v>
      </c>
      <c r="DB715">
        <v>242000</v>
      </c>
      <c r="GS715">
        <v>1</v>
      </c>
    </row>
    <row r="716" spans="101:712" x14ac:dyDescent="0.3">
      <c r="CW716">
        <v>1</v>
      </c>
      <c r="CX716">
        <v>3</v>
      </c>
      <c r="CY716">
        <v>2.25</v>
      </c>
      <c r="CZ716">
        <v>1820</v>
      </c>
      <c r="DA716">
        <v>1967</v>
      </c>
      <c r="DB716">
        <v>425000</v>
      </c>
      <c r="GS716">
        <v>1</v>
      </c>
    </row>
    <row r="717" spans="101:712" x14ac:dyDescent="0.3">
      <c r="CW717">
        <v>1</v>
      </c>
      <c r="CX717">
        <v>3</v>
      </c>
      <c r="CY717">
        <v>2.25</v>
      </c>
      <c r="CZ717">
        <v>1490</v>
      </c>
      <c r="DA717">
        <v>1981</v>
      </c>
      <c r="DB717">
        <v>525000</v>
      </c>
      <c r="GS717">
        <v>1</v>
      </c>
    </row>
    <row r="718" spans="101:712" x14ac:dyDescent="0.3">
      <c r="CW718">
        <v>1</v>
      </c>
      <c r="CX718">
        <v>3</v>
      </c>
      <c r="CY718">
        <v>2.5</v>
      </c>
      <c r="CZ718">
        <v>1880</v>
      </c>
      <c r="DA718">
        <v>1988</v>
      </c>
      <c r="DB718">
        <v>485000</v>
      </c>
      <c r="GS718">
        <v>1</v>
      </c>
    </row>
    <row r="719" spans="101:712" x14ac:dyDescent="0.3">
      <c r="CW719">
        <v>1</v>
      </c>
      <c r="CX719">
        <v>3</v>
      </c>
      <c r="CY719">
        <v>1</v>
      </c>
      <c r="CZ719">
        <v>1250</v>
      </c>
      <c r="DA719">
        <v>1971</v>
      </c>
      <c r="DB719">
        <v>175000</v>
      </c>
      <c r="GS719">
        <v>1</v>
      </c>
    </row>
    <row r="720" spans="101:712" x14ac:dyDescent="0.3">
      <c r="CW720">
        <v>1</v>
      </c>
      <c r="CX720">
        <v>3</v>
      </c>
      <c r="CY720">
        <v>2</v>
      </c>
      <c r="CZ720">
        <v>1440</v>
      </c>
      <c r="DA720">
        <v>1983</v>
      </c>
      <c r="DB720">
        <v>210000</v>
      </c>
      <c r="GS720">
        <v>1</v>
      </c>
    </row>
    <row r="721" spans="101:201" x14ac:dyDescent="0.3">
      <c r="CW721">
        <v>1</v>
      </c>
      <c r="CX721">
        <v>3</v>
      </c>
      <c r="CY721">
        <v>2.5</v>
      </c>
      <c r="CZ721">
        <v>1920</v>
      </c>
      <c r="DA721">
        <v>1989</v>
      </c>
      <c r="DB721">
        <v>260000</v>
      </c>
      <c r="GS721">
        <v>1</v>
      </c>
    </row>
    <row r="722" spans="101:201" x14ac:dyDescent="0.3">
      <c r="CW722">
        <v>1</v>
      </c>
      <c r="CX722">
        <v>3</v>
      </c>
      <c r="CY722">
        <v>2.5</v>
      </c>
      <c r="CZ722">
        <v>2060</v>
      </c>
      <c r="DA722">
        <v>1976</v>
      </c>
      <c r="DB722">
        <v>577000</v>
      </c>
      <c r="GS722">
        <v>1</v>
      </c>
    </row>
    <row r="723" spans="101:201" x14ac:dyDescent="0.3">
      <c r="CW723">
        <v>1</v>
      </c>
      <c r="CX723">
        <v>3</v>
      </c>
      <c r="CY723">
        <v>1.5</v>
      </c>
      <c r="CZ723">
        <v>1210</v>
      </c>
      <c r="DA723">
        <v>1958</v>
      </c>
      <c r="DB723">
        <v>200000</v>
      </c>
      <c r="GS723">
        <v>1</v>
      </c>
    </row>
    <row r="724" spans="101:201" x14ac:dyDescent="0.3">
      <c r="CW724">
        <v>1</v>
      </c>
      <c r="CX724">
        <v>2</v>
      </c>
      <c r="CY724">
        <v>1.75</v>
      </c>
      <c r="CZ724">
        <v>1760</v>
      </c>
      <c r="DA724">
        <v>1927</v>
      </c>
      <c r="DB724">
        <v>605000</v>
      </c>
      <c r="GS724">
        <v>1</v>
      </c>
    </row>
    <row r="725" spans="101:201" x14ac:dyDescent="0.3">
      <c r="CW725">
        <v>1</v>
      </c>
      <c r="CX725">
        <v>3</v>
      </c>
      <c r="CY725">
        <v>1</v>
      </c>
      <c r="CZ725">
        <v>990</v>
      </c>
      <c r="DA725">
        <v>1947</v>
      </c>
      <c r="DB725">
        <v>325000</v>
      </c>
      <c r="GS725">
        <v>1</v>
      </c>
    </row>
    <row r="726" spans="101:201" x14ac:dyDescent="0.3">
      <c r="CW726">
        <v>1</v>
      </c>
      <c r="CX726">
        <v>3</v>
      </c>
      <c r="CY726">
        <v>1</v>
      </c>
      <c r="CZ726">
        <v>960</v>
      </c>
      <c r="DA726">
        <v>1944</v>
      </c>
      <c r="DB726">
        <v>289500</v>
      </c>
      <c r="GS726">
        <v>1</v>
      </c>
    </row>
    <row r="727" spans="101:201" x14ac:dyDescent="0.3">
      <c r="CW727">
        <v>1</v>
      </c>
      <c r="CX727">
        <v>3</v>
      </c>
      <c r="CY727">
        <v>2.5</v>
      </c>
      <c r="CZ727">
        <v>1660</v>
      </c>
      <c r="DA727">
        <v>2014</v>
      </c>
      <c r="DB727">
        <v>559950</v>
      </c>
      <c r="GS727">
        <v>1</v>
      </c>
    </row>
    <row r="728" spans="101:201" x14ac:dyDescent="0.3">
      <c r="CW728">
        <v>1</v>
      </c>
      <c r="CX728">
        <v>3</v>
      </c>
      <c r="CY728">
        <v>1.75</v>
      </c>
      <c r="CZ728">
        <v>1900</v>
      </c>
      <c r="DA728">
        <v>1941</v>
      </c>
      <c r="DB728">
        <v>1040000</v>
      </c>
      <c r="GS728">
        <v>1</v>
      </c>
    </row>
    <row r="729" spans="101:201" x14ac:dyDescent="0.3">
      <c r="CW729">
        <v>1</v>
      </c>
      <c r="CX729">
        <v>3</v>
      </c>
      <c r="CY729">
        <v>2.25</v>
      </c>
      <c r="CZ729">
        <v>1270</v>
      </c>
      <c r="DA729">
        <v>1970</v>
      </c>
      <c r="DB729">
        <v>543500</v>
      </c>
      <c r="GS729">
        <v>1</v>
      </c>
    </row>
    <row r="730" spans="101:201" x14ac:dyDescent="0.3">
      <c r="CW730">
        <v>1</v>
      </c>
      <c r="CX730">
        <v>4</v>
      </c>
      <c r="CY730">
        <v>2.25</v>
      </c>
      <c r="CZ730">
        <v>3250</v>
      </c>
      <c r="DA730">
        <v>1983</v>
      </c>
      <c r="DB730">
        <v>480000</v>
      </c>
      <c r="GS730">
        <v>1</v>
      </c>
    </row>
    <row r="731" spans="101:201" x14ac:dyDescent="0.3">
      <c r="CW731">
        <v>1</v>
      </c>
      <c r="CX731">
        <v>3</v>
      </c>
      <c r="CY731">
        <v>1</v>
      </c>
      <c r="CZ731">
        <v>960</v>
      </c>
      <c r="DA731">
        <v>1982</v>
      </c>
      <c r="DB731">
        <v>218000</v>
      </c>
      <c r="GS731">
        <v>1</v>
      </c>
    </row>
    <row r="732" spans="101:201" x14ac:dyDescent="0.3">
      <c r="CW732">
        <v>1</v>
      </c>
      <c r="CX732">
        <v>2</v>
      </c>
      <c r="CY732">
        <v>1.75</v>
      </c>
      <c r="CZ732">
        <v>1330</v>
      </c>
      <c r="DA732">
        <v>1914</v>
      </c>
      <c r="DB732">
        <v>565000</v>
      </c>
      <c r="GS732">
        <v>1</v>
      </c>
    </row>
    <row r="733" spans="101:201" x14ac:dyDescent="0.3">
      <c r="CW733">
        <v>1</v>
      </c>
      <c r="CX733">
        <v>3</v>
      </c>
      <c r="CY733">
        <v>1.75</v>
      </c>
      <c r="CZ733">
        <v>2080</v>
      </c>
      <c r="DA733">
        <v>1968</v>
      </c>
      <c r="DB733">
        <v>426700</v>
      </c>
      <c r="GS733">
        <v>1</v>
      </c>
    </row>
    <row r="734" spans="101:201" x14ac:dyDescent="0.3">
      <c r="CW734">
        <v>1</v>
      </c>
      <c r="CX734">
        <v>3</v>
      </c>
      <c r="CY734">
        <v>2.5</v>
      </c>
      <c r="CZ734">
        <v>2690</v>
      </c>
      <c r="DA734">
        <v>1957</v>
      </c>
      <c r="DB734">
        <v>650000</v>
      </c>
      <c r="GS734">
        <v>1</v>
      </c>
    </row>
    <row r="735" spans="101:201" x14ac:dyDescent="0.3">
      <c r="CW735">
        <v>1</v>
      </c>
      <c r="CX735">
        <v>2</v>
      </c>
      <c r="CY735">
        <v>1</v>
      </c>
      <c r="CZ735">
        <v>890</v>
      </c>
      <c r="DA735">
        <v>1910</v>
      </c>
      <c r="DB735">
        <v>542000</v>
      </c>
      <c r="GS735">
        <v>1</v>
      </c>
    </row>
    <row r="736" spans="101:201" x14ac:dyDescent="0.3">
      <c r="CW736">
        <v>1</v>
      </c>
      <c r="CX736">
        <v>3</v>
      </c>
      <c r="CY736">
        <v>1.75</v>
      </c>
      <c r="CZ736">
        <v>1070</v>
      </c>
      <c r="DA736">
        <v>1977</v>
      </c>
      <c r="DB736">
        <v>415000</v>
      </c>
      <c r="GS736">
        <v>1</v>
      </c>
    </row>
    <row r="737" spans="101:201" x14ac:dyDescent="0.3">
      <c r="CW737">
        <v>1</v>
      </c>
      <c r="CX737">
        <v>3</v>
      </c>
      <c r="CY737">
        <v>1</v>
      </c>
      <c r="CZ737">
        <v>1200</v>
      </c>
      <c r="DA737">
        <v>1953</v>
      </c>
      <c r="DB737">
        <v>214000</v>
      </c>
      <c r="GS737">
        <v>1</v>
      </c>
    </row>
    <row r="738" spans="101:201" x14ac:dyDescent="0.3">
      <c r="CW738">
        <v>1</v>
      </c>
      <c r="CX738">
        <v>3</v>
      </c>
      <c r="CY738">
        <v>1.5</v>
      </c>
      <c r="CZ738">
        <v>1360</v>
      </c>
      <c r="DA738">
        <v>1949</v>
      </c>
      <c r="DB738">
        <v>245000</v>
      </c>
      <c r="GS738">
        <v>1</v>
      </c>
    </row>
    <row r="739" spans="101:201" x14ac:dyDescent="0.3">
      <c r="CW739">
        <v>1</v>
      </c>
      <c r="CX739">
        <v>3</v>
      </c>
      <c r="CY739">
        <v>2</v>
      </c>
      <c r="CZ739">
        <v>2050</v>
      </c>
      <c r="DA739">
        <v>1993</v>
      </c>
      <c r="DB739">
        <v>314500</v>
      </c>
      <c r="GS739">
        <v>1</v>
      </c>
    </row>
    <row r="740" spans="101:201" x14ac:dyDescent="0.3">
      <c r="CW740">
        <v>1</v>
      </c>
      <c r="CX740">
        <v>3</v>
      </c>
      <c r="CY740">
        <v>1.5</v>
      </c>
      <c r="CZ740">
        <v>3000</v>
      </c>
      <c r="DA740">
        <v>1924</v>
      </c>
      <c r="DB740">
        <v>1120000</v>
      </c>
      <c r="GS740">
        <v>1</v>
      </c>
    </row>
    <row r="741" spans="101:201" x14ac:dyDescent="0.3">
      <c r="CW741">
        <v>1</v>
      </c>
      <c r="CX741">
        <v>2</v>
      </c>
      <c r="CY741">
        <v>2</v>
      </c>
      <c r="CZ741">
        <v>1300</v>
      </c>
      <c r="DA741">
        <v>1963</v>
      </c>
      <c r="DB741">
        <v>378000</v>
      </c>
      <c r="GS741">
        <v>1</v>
      </c>
    </row>
    <row r="742" spans="101:201" x14ac:dyDescent="0.3">
      <c r="CW742">
        <v>1</v>
      </c>
      <c r="CX742">
        <v>4</v>
      </c>
      <c r="CY742">
        <v>2.5</v>
      </c>
      <c r="CZ742">
        <v>2250</v>
      </c>
      <c r="DA742">
        <v>1982</v>
      </c>
      <c r="DB742">
        <v>305000</v>
      </c>
      <c r="GS742">
        <v>1</v>
      </c>
    </row>
    <row r="743" spans="101:201" x14ac:dyDescent="0.3">
      <c r="CW743">
        <v>1</v>
      </c>
      <c r="CX743">
        <v>5</v>
      </c>
      <c r="CY743">
        <v>2.75</v>
      </c>
      <c r="CZ743">
        <v>3740</v>
      </c>
      <c r="DA743">
        <v>1978</v>
      </c>
      <c r="DB743">
        <v>595000</v>
      </c>
      <c r="GS743">
        <v>1</v>
      </c>
    </row>
    <row r="744" spans="101:201" x14ac:dyDescent="0.3">
      <c r="CW744">
        <v>1</v>
      </c>
      <c r="CX744">
        <v>3</v>
      </c>
      <c r="CY744">
        <v>2.5</v>
      </c>
      <c r="CZ744">
        <v>1660</v>
      </c>
      <c r="DA744">
        <v>2015</v>
      </c>
      <c r="DB744">
        <v>729500</v>
      </c>
      <c r="GS744">
        <v>1</v>
      </c>
    </row>
    <row r="745" spans="101:201" x14ac:dyDescent="0.3">
      <c r="CW745">
        <v>1</v>
      </c>
      <c r="CX745">
        <v>3</v>
      </c>
      <c r="CY745">
        <v>2.5</v>
      </c>
      <c r="CZ745">
        <v>2360</v>
      </c>
      <c r="DA745">
        <v>2003</v>
      </c>
      <c r="DB745">
        <v>430000</v>
      </c>
      <c r="GS745">
        <v>1</v>
      </c>
    </row>
    <row r="746" spans="101:201" x14ac:dyDescent="0.3">
      <c r="CW746">
        <v>1</v>
      </c>
      <c r="CX746">
        <v>3</v>
      </c>
      <c r="CY746">
        <v>1.75</v>
      </c>
      <c r="CZ746">
        <v>1760</v>
      </c>
      <c r="DA746">
        <v>1987</v>
      </c>
      <c r="DB746">
        <v>240000</v>
      </c>
      <c r="GS746">
        <v>1</v>
      </c>
    </row>
    <row r="747" spans="101:201" x14ac:dyDescent="0.3">
      <c r="CW747">
        <v>1</v>
      </c>
      <c r="CX747">
        <v>3</v>
      </c>
      <c r="CY747">
        <v>1.75</v>
      </c>
      <c r="CZ747">
        <v>1680</v>
      </c>
      <c r="DA747">
        <v>1916</v>
      </c>
      <c r="DB747">
        <v>545000</v>
      </c>
      <c r="GS747">
        <v>1</v>
      </c>
    </row>
    <row r="748" spans="101:201" x14ac:dyDescent="0.3">
      <c r="CW748">
        <v>1</v>
      </c>
      <c r="CX748">
        <v>3</v>
      </c>
      <c r="CY748">
        <v>1.75</v>
      </c>
      <c r="CZ748">
        <v>1320</v>
      </c>
      <c r="DA748">
        <v>1918</v>
      </c>
      <c r="DB748">
        <v>530000</v>
      </c>
    </row>
    <row r="749" spans="101:201" x14ac:dyDescent="0.3">
      <c r="CW749">
        <v>1</v>
      </c>
      <c r="CX749">
        <v>1</v>
      </c>
      <c r="CY749">
        <v>1</v>
      </c>
      <c r="CZ749">
        <v>870</v>
      </c>
      <c r="DA749">
        <v>1939</v>
      </c>
      <c r="DB749">
        <v>157000</v>
      </c>
    </row>
    <row r="750" spans="101:201" x14ac:dyDescent="0.3">
      <c r="CW750">
        <v>1</v>
      </c>
      <c r="CX750">
        <v>4</v>
      </c>
      <c r="CY750">
        <v>1</v>
      </c>
      <c r="CZ750">
        <v>1260</v>
      </c>
      <c r="DA750">
        <v>1925</v>
      </c>
      <c r="DB750">
        <v>425000</v>
      </c>
    </row>
    <row r="751" spans="101:201" x14ac:dyDescent="0.3">
      <c r="CW751">
        <v>1</v>
      </c>
      <c r="CX751">
        <v>3</v>
      </c>
      <c r="CY751">
        <v>1</v>
      </c>
      <c r="CZ751">
        <v>1000</v>
      </c>
      <c r="DA751">
        <v>1944</v>
      </c>
      <c r="DB751">
        <v>220000</v>
      </c>
    </row>
    <row r="752" spans="101:201" x14ac:dyDescent="0.3">
      <c r="CW752">
        <v>1</v>
      </c>
      <c r="CX752">
        <v>4</v>
      </c>
      <c r="CY752">
        <v>1.75</v>
      </c>
      <c r="CZ752">
        <v>2020</v>
      </c>
      <c r="DA752">
        <v>1976</v>
      </c>
      <c r="DB752">
        <v>521000</v>
      </c>
    </row>
    <row r="753" spans="101:106" x14ac:dyDescent="0.3">
      <c r="CW753">
        <v>1</v>
      </c>
      <c r="CX753">
        <v>3</v>
      </c>
      <c r="CY753">
        <v>1</v>
      </c>
      <c r="CZ753">
        <v>1920</v>
      </c>
      <c r="DA753">
        <v>1952</v>
      </c>
      <c r="DB753">
        <v>325000</v>
      </c>
    </row>
    <row r="754" spans="101:106" x14ac:dyDescent="0.3">
      <c r="CW754">
        <v>1</v>
      </c>
      <c r="CX754">
        <v>3</v>
      </c>
      <c r="CY754">
        <v>2</v>
      </c>
      <c r="CZ754">
        <v>2150</v>
      </c>
      <c r="DA754">
        <v>1911</v>
      </c>
      <c r="DB754">
        <v>597500</v>
      </c>
    </row>
    <row r="755" spans="101:106" x14ac:dyDescent="0.3">
      <c r="CW755">
        <v>1</v>
      </c>
      <c r="CX755">
        <v>3</v>
      </c>
      <c r="CY755">
        <v>2.5</v>
      </c>
      <c r="CZ755">
        <v>1470</v>
      </c>
      <c r="DA755">
        <v>1999</v>
      </c>
      <c r="DB755">
        <v>337000</v>
      </c>
    </row>
    <row r="756" spans="101:106" x14ac:dyDescent="0.3">
      <c r="CW756">
        <v>1</v>
      </c>
      <c r="CX756">
        <v>3</v>
      </c>
      <c r="CY756">
        <v>2.5</v>
      </c>
      <c r="CZ756">
        <v>3180</v>
      </c>
      <c r="DA756">
        <v>1991</v>
      </c>
      <c r="DB756">
        <v>1000000</v>
      </c>
    </row>
    <row r="757" spans="101:106" x14ac:dyDescent="0.3">
      <c r="CW757">
        <v>1</v>
      </c>
      <c r="CX757">
        <v>3</v>
      </c>
      <c r="CY757">
        <v>2.5</v>
      </c>
      <c r="CZ757">
        <v>3930</v>
      </c>
      <c r="DA757">
        <v>1957</v>
      </c>
      <c r="DB757">
        <v>3070000</v>
      </c>
    </row>
    <row r="758" spans="101:106" x14ac:dyDescent="0.3">
      <c r="CW758">
        <v>1</v>
      </c>
      <c r="CX758">
        <v>3</v>
      </c>
      <c r="CY758">
        <v>1</v>
      </c>
      <c r="CZ758">
        <v>990</v>
      </c>
      <c r="DA758">
        <v>1943</v>
      </c>
      <c r="DB758">
        <v>495000</v>
      </c>
    </row>
    <row r="759" spans="101:106" x14ac:dyDescent="0.3">
      <c r="CW759">
        <v>1</v>
      </c>
      <c r="CX759">
        <v>4</v>
      </c>
      <c r="CY759">
        <v>3.5</v>
      </c>
      <c r="CZ759">
        <v>2770</v>
      </c>
      <c r="DA759">
        <v>2001</v>
      </c>
      <c r="DB759">
        <v>748000</v>
      </c>
    </row>
    <row r="760" spans="101:106" x14ac:dyDescent="0.3">
      <c r="CW760">
        <v>1</v>
      </c>
      <c r="CX760">
        <v>3</v>
      </c>
      <c r="CY760">
        <v>1.5</v>
      </c>
      <c r="CZ760">
        <v>1250</v>
      </c>
      <c r="DA760">
        <v>1953</v>
      </c>
      <c r="DB760">
        <v>888000</v>
      </c>
    </row>
    <row r="761" spans="101:106" x14ac:dyDescent="0.3">
      <c r="CW761">
        <v>1</v>
      </c>
      <c r="CX761">
        <v>3</v>
      </c>
      <c r="CY761">
        <v>1.75</v>
      </c>
      <c r="CZ761">
        <v>1140</v>
      </c>
      <c r="DA761">
        <v>1986</v>
      </c>
      <c r="DB761">
        <v>269900</v>
      </c>
    </row>
    <row r="762" spans="101:106" x14ac:dyDescent="0.3">
      <c r="CW762">
        <v>1</v>
      </c>
      <c r="CX762">
        <v>4</v>
      </c>
      <c r="CY762">
        <v>2.5</v>
      </c>
      <c r="CZ762">
        <v>2250</v>
      </c>
      <c r="DA762">
        <v>1967</v>
      </c>
      <c r="DB762">
        <v>496500</v>
      </c>
    </row>
    <row r="763" spans="101:106" x14ac:dyDescent="0.3">
      <c r="CW763">
        <v>1</v>
      </c>
      <c r="CX763">
        <v>3</v>
      </c>
      <c r="CY763">
        <v>2.5</v>
      </c>
      <c r="CZ763">
        <v>1640</v>
      </c>
      <c r="DA763">
        <v>1969</v>
      </c>
      <c r="DB763">
        <v>475000</v>
      </c>
    </row>
    <row r="764" spans="101:106" x14ac:dyDescent="0.3">
      <c r="CW764">
        <v>1</v>
      </c>
      <c r="CX764">
        <v>3</v>
      </c>
      <c r="CY764">
        <v>1.5</v>
      </c>
      <c r="CZ764">
        <v>1255</v>
      </c>
      <c r="DA764">
        <v>2004</v>
      </c>
      <c r="DB764">
        <v>312000</v>
      </c>
    </row>
    <row r="765" spans="101:106" x14ac:dyDescent="0.3">
      <c r="CW765">
        <v>1</v>
      </c>
      <c r="CX765">
        <v>3</v>
      </c>
      <c r="CY765">
        <v>1</v>
      </c>
      <c r="CZ765">
        <v>1290</v>
      </c>
      <c r="DA765">
        <v>1976</v>
      </c>
      <c r="DB765">
        <v>323000</v>
      </c>
    </row>
    <row r="766" spans="101:106" x14ac:dyDescent="0.3">
      <c r="CW766">
        <v>1</v>
      </c>
      <c r="CX766">
        <v>3</v>
      </c>
      <c r="CY766">
        <v>1.75</v>
      </c>
      <c r="CZ766">
        <v>1300</v>
      </c>
      <c r="DA766">
        <v>1986</v>
      </c>
      <c r="DB766">
        <v>331000</v>
      </c>
    </row>
    <row r="767" spans="101:106" x14ac:dyDescent="0.3">
      <c r="CW767">
        <v>1</v>
      </c>
      <c r="CX767">
        <v>3</v>
      </c>
      <c r="CY767">
        <v>1.5</v>
      </c>
      <c r="CZ767">
        <v>1220</v>
      </c>
      <c r="DA767">
        <v>2007</v>
      </c>
      <c r="DB767">
        <v>306000</v>
      </c>
    </row>
    <row r="768" spans="101:106" x14ac:dyDescent="0.3">
      <c r="CW768">
        <v>1</v>
      </c>
      <c r="CX768">
        <v>4</v>
      </c>
      <c r="CY768">
        <v>2.5</v>
      </c>
      <c r="CZ768">
        <v>2630</v>
      </c>
      <c r="DA768">
        <v>2002</v>
      </c>
      <c r="DB768">
        <v>655000</v>
      </c>
    </row>
    <row r="769" spans="101:106" x14ac:dyDescent="0.3">
      <c r="CW769">
        <v>1</v>
      </c>
      <c r="CX769">
        <v>3</v>
      </c>
      <c r="CY769">
        <v>1.5</v>
      </c>
      <c r="CZ769">
        <v>1950</v>
      </c>
      <c r="DA769">
        <v>1959</v>
      </c>
      <c r="DB769">
        <v>290000</v>
      </c>
    </row>
    <row r="770" spans="101:106" x14ac:dyDescent="0.3">
      <c r="CW770">
        <v>1</v>
      </c>
      <c r="CX770">
        <v>4</v>
      </c>
      <c r="CY770">
        <v>3.25</v>
      </c>
      <c r="CZ770">
        <v>3160</v>
      </c>
      <c r="DA770">
        <v>1965</v>
      </c>
      <c r="DB770">
        <v>1250000</v>
      </c>
    </row>
    <row r="771" spans="101:106" x14ac:dyDescent="0.3">
      <c r="CW771">
        <v>1</v>
      </c>
      <c r="CX771">
        <v>3</v>
      </c>
      <c r="CY771">
        <v>1.75</v>
      </c>
      <c r="CZ771">
        <v>1550</v>
      </c>
      <c r="DA771">
        <v>1949</v>
      </c>
      <c r="DB771">
        <v>460000</v>
      </c>
    </row>
    <row r="772" spans="101:106" x14ac:dyDescent="0.3">
      <c r="CW772">
        <v>1</v>
      </c>
      <c r="CX772">
        <v>4</v>
      </c>
      <c r="CY772">
        <v>2.5</v>
      </c>
      <c r="CZ772">
        <v>1700</v>
      </c>
      <c r="DA772">
        <v>1940</v>
      </c>
      <c r="DB772">
        <v>435000</v>
      </c>
    </row>
    <row r="773" spans="101:106" x14ac:dyDescent="0.3">
      <c r="CW773">
        <v>1</v>
      </c>
      <c r="CX773">
        <v>4</v>
      </c>
      <c r="CY773">
        <v>2.75</v>
      </c>
      <c r="CZ773">
        <v>2510</v>
      </c>
      <c r="DA773">
        <v>1978</v>
      </c>
      <c r="DB773">
        <v>664000</v>
      </c>
    </row>
    <row r="774" spans="101:106" x14ac:dyDescent="0.3">
      <c r="CW774">
        <v>1</v>
      </c>
      <c r="CX774">
        <v>4</v>
      </c>
      <c r="CY774">
        <v>1.75</v>
      </c>
      <c r="CZ774">
        <v>1800</v>
      </c>
      <c r="DA774">
        <v>1921</v>
      </c>
      <c r="DB774">
        <v>865000</v>
      </c>
    </row>
    <row r="775" spans="101:106" x14ac:dyDescent="0.3">
      <c r="CW775">
        <v>1</v>
      </c>
      <c r="CX775">
        <v>3</v>
      </c>
      <c r="CY775">
        <v>1.75</v>
      </c>
      <c r="CZ775">
        <v>1800</v>
      </c>
      <c r="DA775">
        <v>1968</v>
      </c>
      <c r="DB775">
        <v>385000</v>
      </c>
    </row>
    <row r="776" spans="101:106" x14ac:dyDescent="0.3">
      <c r="CW776">
        <v>1</v>
      </c>
      <c r="CX776">
        <v>3</v>
      </c>
      <c r="CY776">
        <v>2.25</v>
      </c>
      <c r="CZ776">
        <v>1870</v>
      </c>
      <c r="DA776">
        <v>1975</v>
      </c>
      <c r="DB776">
        <v>497000</v>
      </c>
    </row>
    <row r="777" spans="101:106" x14ac:dyDescent="0.3">
      <c r="CW777">
        <v>1</v>
      </c>
      <c r="CX777">
        <v>2</v>
      </c>
      <c r="CY777">
        <v>1</v>
      </c>
      <c r="CZ777">
        <v>1010</v>
      </c>
      <c r="DA777">
        <v>1925</v>
      </c>
      <c r="DB777">
        <v>280000</v>
      </c>
    </row>
    <row r="778" spans="101:106" x14ac:dyDescent="0.3">
      <c r="CW778">
        <v>1</v>
      </c>
      <c r="CX778">
        <v>2</v>
      </c>
      <c r="CY778">
        <v>1.5</v>
      </c>
      <c r="CZ778">
        <v>1120</v>
      </c>
      <c r="DA778">
        <v>1924</v>
      </c>
      <c r="DB778">
        <v>188000</v>
      </c>
    </row>
    <row r="779" spans="101:106" x14ac:dyDescent="0.3">
      <c r="CW779">
        <v>1</v>
      </c>
      <c r="CX779">
        <v>3</v>
      </c>
      <c r="CY779">
        <v>1</v>
      </c>
      <c r="CZ779">
        <v>2090</v>
      </c>
      <c r="DA779">
        <v>1969</v>
      </c>
      <c r="DB779">
        <v>478500</v>
      </c>
    </row>
    <row r="780" spans="101:106" x14ac:dyDescent="0.3">
      <c r="CW780">
        <v>1</v>
      </c>
      <c r="CX780">
        <v>4</v>
      </c>
      <c r="CY780">
        <v>3.5</v>
      </c>
      <c r="CZ780">
        <v>4370</v>
      </c>
      <c r="DA780">
        <v>2001</v>
      </c>
      <c r="DB780">
        <v>1150000</v>
      </c>
    </row>
    <row r="781" spans="101:106" x14ac:dyDescent="0.3">
      <c r="CW781">
        <v>1</v>
      </c>
      <c r="CX781">
        <v>3</v>
      </c>
      <c r="CY781">
        <v>2</v>
      </c>
      <c r="CZ781">
        <v>1440</v>
      </c>
      <c r="DA781">
        <v>1981</v>
      </c>
      <c r="DB781">
        <v>222000</v>
      </c>
    </row>
    <row r="782" spans="101:106" x14ac:dyDescent="0.3">
      <c r="CW782">
        <v>1</v>
      </c>
      <c r="CX782">
        <v>4</v>
      </c>
      <c r="CY782">
        <v>3</v>
      </c>
      <c r="CZ782">
        <v>2580</v>
      </c>
      <c r="DA782">
        <v>1984</v>
      </c>
      <c r="DB782">
        <v>799000</v>
      </c>
    </row>
    <row r="783" spans="101:106" x14ac:dyDescent="0.3">
      <c r="CW783">
        <v>1</v>
      </c>
      <c r="CX783">
        <v>4</v>
      </c>
      <c r="CY783">
        <v>2.5</v>
      </c>
      <c r="CZ783">
        <v>3190</v>
      </c>
      <c r="DA783">
        <v>2006</v>
      </c>
      <c r="DB783">
        <v>609900</v>
      </c>
    </row>
    <row r="784" spans="101:106" x14ac:dyDescent="0.3">
      <c r="CW784">
        <v>1</v>
      </c>
      <c r="CX784">
        <v>4</v>
      </c>
      <c r="CY784">
        <v>3.5</v>
      </c>
      <c r="CZ784">
        <v>2380</v>
      </c>
      <c r="DA784">
        <v>1995</v>
      </c>
      <c r="DB784">
        <v>413000</v>
      </c>
    </row>
    <row r="785" spans="101:106" x14ac:dyDescent="0.3">
      <c r="CW785">
        <v>1</v>
      </c>
      <c r="CX785">
        <v>4</v>
      </c>
      <c r="CY785">
        <v>1</v>
      </c>
      <c r="CZ785">
        <v>1420</v>
      </c>
      <c r="DA785">
        <v>1930</v>
      </c>
      <c r="DB785">
        <v>400000</v>
      </c>
    </row>
    <row r="786" spans="101:106" x14ac:dyDescent="0.3">
      <c r="CW786">
        <v>1</v>
      </c>
      <c r="CX786">
        <v>5</v>
      </c>
      <c r="CY786">
        <v>2.75</v>
      </c>
      <c r="CZ786">
        <v>2990</v>
      </c>
      <c r="DA786">
        <v>2014</v>
      </c>
      <c r="DB786">
        <v>802541</v>
      </c>
    </row>
    <row r="787" spans="101:106" x14ac:dyDescent="0.3">
      <c r="CW787">
        <v>1</v>
      </c>
      <c r="CX787">
        <v>3</v>
      </c>
      <c r="CY787">
        <v>2.5</v>
      </c>
      <c r="CZ787">
        <v>2680</v>
      </c>
      <c r="DA787">
        <v>1990</v>
      </c>
      <c r="DB787">
        <v>320000</v>
      </c>
    </row>
    <row r="788" spans="101:106" x14ac:dyDescent="0.3">
      <c r="CW788">
        <v>1</v>
      </c>
      <c r="CX788">
        <v>4</v>
      </c>
      <c r="CY788">
        <v>2.5</v>
      </c>
      <c r="CZ788">
        <v>2730</v>
      </c>
      <c r="DA788">
        <v>2006</v>
      </c>
      <c r="DB788">
        <v>507000</v>
      </c>
    </row>
    <row r="789" spans="101:106" x14ac:dyDescent="0.3">
      <c r="CW789">
        <v>1</v>
      </c>
      <c r="CX789">
        <v>3</v>
      </c>
      <c r="CY789">
        <v>1</v>
      </c>
      <c r="CZ789">
        <v>1220</v>
      </c>
      <c r="DA789">
        <v>1946</v>
      </c>
      <c r="DB789">
        <v>387500</v>
      </c>
    </row>
    <row r="790" spans="101:106" x14ac:dyDescent="0.3">
      <c r="CW790">
        <v>1</v>
      </c>
      <c r="CX790">
        <v>3</v>
      </c>
      <c r="CY790">
        <v>1</v>
      </c>
      <c r="CZ790">
        <v>1500</v>
      </c>
      <c r="DA790">
        <v>1967</v>
      </c>
      <c r="DB790">
        <v>396000</v>
      </c>
    </row>
    <row r="791" spans="101:106" x14ac:dyDescent="0.3">
      <c r="CW791">
        <v>1</v>
      </c>
      <c r="CX791">
        <v>3</v>
      </c>
      <c r="CY791">
        <v>1.75</v>
      </c>
      <c r="CZ791">
        <v>1830</v>
      </c>
      <c r="DA791">
        <v>1958</v>
      </c>
      <c r="DB791">
        <v>373000</v>
      </c>
    </row>
    <row r="792" spans="101:106" x14ac:dyDescent="0.3">
      <c r="CW792">
        <v>1</v>
      </c>
      <c r="CX792">
        <v>5</v>
      </c>
      <c r="CY792">
        <v>2.5</v>
      </c>
      <c r="CZ792">
        <v>4570</v>
      </c>
      <c r="DA792">
        <v>1965</v>
      </c>
      <c r="DB792">
        <v>1480000</v>
      </c>
    </row>
    <row r="793" spans="101:106" x14ac:dyDescent="0.3">
      <c r="CW793">
        <v>1</v>
      </c>
      <c r="CX793">
        <v>4</v>
      </c>
      <c r="CY793">
        <v>2.25</v>
      </c>
      <c r="CZ793">
        <v>2470</v>
      </c>
      <c r="DA793">
        <v>1983</v>
      </c>
      <c r="DB793">
        <v>359900</v>
      </c>
    </row>
    <row r="794" spans="101:106" x14ac:dyDescent="0.3">
      <c r="CW794">
        <v>1</v>
      </c>
      <c r="CX794">
        <v>2</v>
      </c>
      <c r="CY794">
        <v>1</v>
      </c>
      <c r="CZ794">
        <v>800</v>
      </c>
      <c r="DA794">
        <v>1927</v>
      </c>
      <c r="DB794">
        <v>410000</v>
      </c>
    </row>
    <row r="795" spans="101:106" x14ac:dyDescent="0.3">
      <c r="CW795">
        <v>1</v>
      </c>
      <c r="CX795">
        <v>4</v>
      </c>
      <c r="CY795">
        <v>2.5</v>
      </c>
      <c r="CZ795">
        <v>2900</v>
      </c>
      <c r="DA795">
        <v>1992</v>
      </c>
      <c r="DB795">
        <v>690000</v>
      </c>
    </row>
    <row r="796" spans="101:106" x14ac:dyDescent="0.3">
      <c r="CW796">
        <v>1</v>
      </c>
      <c r="CX796">
        <v>3</v>
      </c>
      <c r="CY796">
        <v>2</v>
      </c>
      <c r="CZ796">
        <v>1410</v>
      </c>
      <c r="DA796">
        <v>1985</v>
      </c>
      <c r="DB796">
        <v>245000</v>
      </c>
    </row>
    <row r="797" spans="101:106" x14ac:dyDescent="0.3">
      <c r="CW797">
        <v>1</v>
      </c>
      <c r="CX797">
        <v>5</v>
      </c>
      <c r="CY797">
        <v>2.5</v>
      </c>
      <c r="CZ797">
        <v>2830</v>
      </c>
      <c r="DA797">
        <v>1979</v>
      </c>
      <c r="DB797">
        <v>700000</v>
      </c>
    </row>
    <row r="798" spans="101:106" x14ac:dyDescent="0.3">
      <c r="CW798">
        <v>1</v>
      </c>
      <c r="CX798">
        <v>4</v>
      </c>
      <c r="CY798">
        <v>1.75</v>
      </c>
      <c r="CZ798">
        <v>1680</v>
      </c>
      <c r="DA798">
        <v>1977</v>
      </c>
      <c r="DB798">
        <v>268000</v>
      </c>
    </row>
    <row r="799" spans="101:106" x14ac:dyDescent="0.3">
      <c r="CW799">
        <v>1</v>
      </c>
      <c r="CX799">
        <v>3</v>
      </c>
      <c r="CY799">
        <v>1.75</v>
      </c>
      <c r="CZ799">
        <v>1760</v>
      </c>
      <c r="DA799">
        <v>1979</v>
      </c>
      <c r="DB799">
        <v>225000</v>
      </c>
    </row>
    <row r="800" spans="101:106" x14ac:dyDescent="0.3">
      <c r="CW800">
        <v>1</v>
      </c>
      <c r="CX800">
        <v>4</v>
      </c>
      <c r="CY800">
        <v>2.25</v>
      </c>
      <c r="CZ800">
        <v>2240</v>
      </c>
      <c r="DA800">
        <v>1976</v>
      </c>
      <c r="DB800">
        <v>980000</v>
      </c>
    </row>
    <row r="801" spans="101:812" x14ac:dyDescent="0.3">
      <c r="CW801">
        <v>1</v>
      </c>
      <c r="CX801">
        <v>2</v>
      </c>
      <c r="CY801">
        <v>1</v>
      </c>
      <c r="CZ801">
        <v>1380</v>
      </c>
      <c r="DA801">
        <v>1905</v>
      </c>
      <c r="DB801">
        <v>795000</v>
      </c>
      <c r="AEF801" t="e" cm="1">
        <f t="array" ref="AEF801">MMULT(MMULT(MINVERSE(MMULT(TRANSPOSE(ADU801:E0),(ADU801:E0))),TRANSPOSE(ADU801:E0)),ADZ801:F0)</f>
        <v>#NAME?</v>
      </c>
    </row>
    <row r="802" spans="101:812" x14ac:dyDescent="0.3">
      <c r="CW802">
        <v>1</v>
      </c>
      <c r="CX802">
        <v>2</v>
      </c>
      <c r="CY802">
        <v>1</v>
      </c>
      <c r="CZ802">
        <v>820</v>
      </c>
      <c r="DA802">
        <v>1953</v>
      </c>
      <c r="DB802">
        <v>195000</v>
      </c>
    </row>
    <row r="803" spans="101:812" x14ac:dyDescent="0.3">
      <c r="CW803">
        <v>1</v>
      </c>
      <c r="CX803">
        <v>4</v>
      </c>
      <c r="CY803">
        <v>2</v>
      </c>
      <c r="CZ803">
        <v>2180</v>
      </c>
      <c r="DA803">
        <v>1950</v>
      </c>
      <c r="DB803">
        <v>480000</v>
      </c>
    </row>
    <row r="804" spans="101:812" x14ac:dyDescent="0.3">
      <c r="CW804">
        <v>1</v>
      </c>
      <c r="CX804">
        <v>4</v>
      </c>
      <c r="CY804">
        <v>2</v>
      </c>
      <c r="CZ804">
        <v>1400</v>
      </c>
      <c r="DA804">
        <v>1900</v>
      </c>
      <c r="DB804">
        <v>485000</v>
      </c>
    </row>
    <row r="805" spans="101:812" x14ac:dyDescent="0.3">
      <c r="CW805">
        <v>1</v>
      </c>
      <c r="CX805">
        <v>2</v>
      </c>
      <c r="CY805">
        <v>1</v>
      </c>
      <c r="CZ805">
        <v>880</v>
      </c>
      <c r="DA805">
        <v>1928</v>
      </c>
      <c r="DB805">
        <v>130000</v>
      </c>
    </row>
    <row r="806" spans="101:812" x14ac:dyDescent="0.3">
      <c r="CW806">
        <v>1</v>
      </c>
      <c r="CX806">
        <v>2</v>
      </c>
      <c r="CY806">
        <v>1</v>
      </c>
      <c r="CZ806">
        <v>1060</v>
      </c>
      <c r="DA806">
        <v>1946</v>
      </c>
      <c r="DB806">
        <v>325000</v>
      </c>
    </row>
    <row r="807" spans="101:812" x14ac:dyDescent="0.3">
      <c r="CW807">
        <v>1</v>
      </c>
      <c r="CX807">
        <v>3</v>
      </c>
      <c r="CY807">
        <v>1.75</v>
      </c>
      <c r="CZ807">
        <v>1530</v>
      </c>
      <c r="DA807">
        <v>1984</v>
      </c>
      <c r="DB807">
        <v>440000</v>
      </c>
    </row>
    <row r="808" spans="101:812" x14ac:dyDescent="0.3">
      <c r="CW808">
        <v>1</v>
      </c>
      <c r="CX808">
        <v>4</v>
      </c>
      <c r="CY808">
        <v>1.75</v>
      </c>
      <c r="CZ808">
        <v>2480</v>
      </c>
      <c r="DA808">
        <v>1958</v>
      </c>
      <c r="DB808">
        <v>550000</v>
      </c>
    </row>
    <row r="809" spans="101:812" x14ac:dyDescent="0.3">
      <c r="CW809">
        <v>1</v>
      </c>
      <c r="CX809">
        <v>3</v>
      </c>
      <c r="CY809">
        <v>1.75</v>
      </c>
      <c r="CZ809">
        <v>1490</v>
      </c>
      <c r="DA809">
        <v>1967</v>
      </c>
      <c r="DB809">
        <v>310000</v>
      </c>
    </row>
    <row r="810" spans="101:812" x14ac:dyDescent="0.3">
      <c r="CW810">
        <v>1</v>
      </c>
      <c r="CX810">
        <v>3</v>
      </c>
      <c r="CY810">
        <v>2.5</v>
      </c>
      <c r="CZ810">
        <v>3660</v>
      </c>
      <c r="DA810">
        <v>1989</v>
      </c>
      <c r="DB810">
        <v>530000</v>
      </c>
    </row>
    <row r="811" spans="101:812" x14ac:dyDescent="0.3">
      <c r="CW811">
        <v>1</v>
      </c>
      <c r="CX811">
        <v>4</v>
      </c>
      <c r="CY811">
        <v>2.5</v>
      </c>
      <c r="CZ811">
        <v>2340</v>
      </c>
      <c r="DA811">
        <v>1993</v>
      </c>
      <c r="DB811">
        <v>390000</v>
      </c>
    </row>
    <row r="812" spans="101:812" x14ac:dyDescent="0.3">
      <c r="CW812">
        <v>1</v>
      </c>
      <c r="CX812">
        <v>3</v>
      </c>
      <c r="CY812">
        <v>1.75</v>
      </c>
      <c r="CZ812">
        <v>1450</v>
      </c>
      <c r="DA812">
        <v>1981</v>
      </c>
      <c r="DB812">
        <v>243000</v>
      </c>
    </row>
    <row r="813" spans="101:812" x14ac:dyDescent="0.3">
      <c r="CW813">
        <v>1</v>
      </c>
      <c r="CX813">
        <v>4</v>
      </c>
      <c r="CY813">
        <v>2.5</v>
      </c>
      <c r="CZ813">
        <v>2210</v>
      </c>
      <c r="DA813">
        <v>1990</v>
      </c>
      <c r="DB813">
        <v>639000</v>
      </c>
    </row>
    <row r="814" spans="101:812" x14ac:dyDescent="0.3">
      <c r="CW814">
        <v>1</v>
      </c>
      <c r="CX814">
        <v>4</v>
      </c>
      <c r="CY814">
        <v>1</v>
      </c>
      <c r="CZ814">
        <v>1130</v>
      </c>
      <c r="DA814">
        <v>1969</v>
      </c>
      <c r="DB814">
        <v>215000</v>
      </c>
    </row>
    <row r="815" spans="101:812" x14ac:dyDescent="0.3">
      <c r="CW815">
        <v>1</v>
      </c>
      <c r="CX815">
        <v>5</v>
      </c>
      <c r="CY815">
        <v>1.75</v>
      </c>
      <c r="CZ815">
        <v>1550</v>
      </c>
      <c r="DA815">
        <v>1961</v>
      </c>
      <c r="DB815">
        <v>405000</v>
      </c>
    </row>
    <row r="816" spans="101:812" x14ac:dyDescent="0.3">
      <c r="CW816">
        <v>1</v>
      </c>
      <c r="CX816">
        <v>4</v>
      </c>
      <c r="CY816">
        <v>1.75</v>
      </c>
      <c r="CZ816">
        <v>1710</v>
      </c>
      <c r="DA816">
        <v>1968</v>
      </c>
      <c r="DB816">
        <v>250000</v>
      </c>
    </row>
    <row r="817" spans="101:106" x14ac:dyDescent="0.3">
      <c r="CW817">
        <v>1</v>
      </c>
      <c r="CX817">
        <v>3</v>
      </c>
      <c r="CY817">
        <v>1.5</v>
      </c>
      <c r="CZ817">
        <v>1010</v>
      </c>
      <c r="DA817">
        <v>1954</v>
      </c>
      <c r="DB817">
        <v>405500</v>
      </c>
    </row>
    <row r="818" spans="101:106" x14ac:dyDescent="0.3">
      <c r="CW818">
        <v>1</v>
      </c>
      <c r="CX818">
        <v>6</v>
      </c>
      <c r="CY818">
        <v>2.25</v>
      </c>
      <c r="CZ818">
        <v>2660</v>
      </c>
      <c r="DA818">
        <v>1937</v>
      </c>
      <c r="DB818">
        <v>452000</v>
      </c>
    </row>
    <row r="819" spans="101:106" x14ac:dyDescent="0.3">
      <c r="CW819">
        <v>1</v>
      </c>
      <c r="CX819">
        <v>6</v>
      </c>
      <c r="CY819">
        <v>2.25</v>
      </c>
      <c r="CZ819">
        <v>2660</v>
      </c>
      <c r="DA819">
        <v>1937</v>
      </c>
      <c r="DB819">
        <v>730000</v>
      </c>
    </row>
    <row r="820" spans="101:106" x14ac:dyDescent="0.3">
      <c r="CW820">
        <v>1</v>
      </c>
      <c r="CX820">
        <v>3</v>
      </c>
      <c r="CY820">
        <v>2</v>
      </c>
      <c r="CZ820">
        <v>1300</v>
      </c>
      <c r="DA820">
        <v>1994</v>
      </c>
      <c r="DB820">
        <v>267000</v>
      </c>
    </row>
    <row r="821" spans="101:106" x14ac:dyDescent="0.3">
      <c r="CW821">
        <v>1</v>
      </c>
      <c r="CX821">
        <v>3</v>
      </c>
      <c r="CY821">
        <v>2.5</v>
      </c>
      <c r="CZ821">
        <v>1670</v>
      </c>
      <c r="DA821">
        <v>2002</v>
      </c>
      <c r="DB821">
        <v>289950</v>
      </c>
    </row>
    <row r="822" spans="101:106" x14ac:dyDescent="0.3">
      <c r="CW822">
        <v>1</v>
      </c>
      <c r="CX822">
        <v>2</v>
      </c>
      <c r="CY822">
        <v>1</v>
      </c>
      <c r="CZ822">
        <v>960</v>
      </c>
      <c r="DA822">
        <v>1911</v>
      </c>
      <c r="DB822">
        <v>565000</v>
      </c>
    </row>
    <row r="823" spans="101:106" x14ac:dyDescent="0.3">
      <c r="CW823">
        <v>1</v>
      </c>
      <c r="CX823">
        <v>4</v>
      </c>
      <c r="CY823">
        <v>3.25</v>
      </c>
      <c r="CZ823">
        <v>4670</v>
      </c>
      <c r="DA823">
        <v>1988</v>
      </c>
      <c r="DB823">
        <v>1580000</v>
      </c>
    </row>
    <row r="824" spans="101:106" x14ac:dyDescent="0.3">
      <c r="CW824">
        <v>1</v>
      </c>
      <c r="CX824">
        <v>3</v>
      </c>
      <c r="CY824">
        <v>2.5</v>
      </c>
      <c r="CZ824">
        <v>2140</v>
      </c>
      <c r="DA824">
        <v>2007</v>
      </c>
      <c r="DB824">
        <v>636000</v>
      </c>
    </row>
    <row r="825" spans="101:106" x14ac:dyDescent="0.3">
      <c r="CW825">
        <v>1</v>
      </c>
      <c r="CX825">
        <v>5</v>
      </c>
      <c r="CY825">
        <v>3</v>
      </c>
      <c r="CZ825">
        <v>2520</v>
      </c>
      <c r="DA825">
        <v>2004</v>
      </c>
      <c r="DB825">
        <v>350000</v>
      </c>
    </row>
    <row r="826" spans="101:106" x14ac:dyDescent="0.3">
      <c r="CW826">
        <v>1</v>
      </c>
      <c r="CX826">
        <v>3</v>
      </c>
      <c r="CY826">
        <v>1.5</v>
      </c>
      <c r="CZ826">
        <v>1650</v>
      </c>
      <c r="DA826">
        <v>1978</v>
      </c>
      <c r="DB826">
        <v>320000</v>
      </c>
    </row>
    <row r="827" spans="101:106" x14ac:dyDescent="0.3">
      <c r="CW827">
        <v>1</v>
      </c>
      <c r="CX827">
        <v>2</v>
      </c>
      <c r="CY827">
        <v>1.75</v>
      </c>
      <c r="CZ827">
        <v>1440</v>
      </c>
      <c r="DA827">
        <v>1978</v>
      </c>
      <c r="DB827">
        <v>210000</v>
      </c>
    </row>
    <row r="828" spans="101:106" x14ac:dyDescent="0.3">
      <c r="CW828">
        <v>1</v>
      </c>
      <c r="CX828">
        <v>2</v>
      </c>
      <c r="CY828">
        <v>1</v>
      </c>
      <c r="CZ828">
        <v>1050</v>
      </c>
      <c r="DA828">
        <v>1950</v>
      </c>
      <c r="DB828">
        <v>245000</v>
      </c>
    </row>
    <row r="829" spans="101:106" x14ac:dyDescent="0.3">
      <c r="CW829">
        <v>1</v>
      </c>
      <c r="CX829">
        <v>3</v>
      </c>
      <c r="CY829">
        <v>1.75</v>
      </c>
      <c r="CZ829">
        <v>1470</v>
      </c>
      <c r="DA829">
        <v>1983</v>
      </c>
      <c r="DB829">
        <v>328000</v>
      </c>
    </row>
    <row r="830" spans="101:106" x14ac:dyDescent="0.3">
      <c r="CW830">
        <v>1</v>
      </c>
      <c r="CX830">
        <v>4</v>
      </c>
      <c r="CY830">
        <v>2.25</v>
      </c>
      <c r="CZ830">
        <v>4230</v>
      </c>
      <c r="DA830">
        <v>1989</v>
      </c>
      <c r="DB830">
        <v>985000</v>
      </c>
    </row>
    <row r="831" spans="101:106" x14ac:dyDescent="0.3">
      <c r="CW831">
        <v>1</v>
      </c>
      <c r="CX831">
        <v>3</v>
      </c>
      <c r="CY831">
        <v>1.75</v>
      </c>
      <c r="CZ831">
        <v>1970</v>
      </c>
      <c r="DA831">
        <v>1976</v>
      </c>
      <c r="DB831">
        <v>501000</v>
      </c>
    </row>
    <row r="832" spans="101:106" x14ac:dyDescent="0.3">
      <c r="CW832">
        <v>1</v>
      </c>
      <c r="CX832">
        <v>3</v>
      </c>
      <c r="CY832">
        <v>2.25</v>
      </c>
      <c r="CZ832">
        <v>1540</v>
      </c>
      <c r="DA832">
        <v>1992</v>
      </c>
      <c r="DB832">
        <v>315000</v>
      </c>
    </row>
    <row r="833" spans="101:106" x14ac:dyDescent="0.3">
      <c r="CW833">
        <v>1</v>
      </c>
      <c r="CX833">
        <v>3</v>
      </c>
      <c r="CY833">
        <v>2.75</v>
      </c>
      <c r="CZ833">
        <v>2090</v>
      </c>
      <c r="DA833">
        <v>2012</v>
      </c>
      <c r="DB833">
        <v>403000</v>
      </c>
    </row>
    <row r="834" spans="101:106" x14ac:dyDescent="0.3">
      <c r="CW834">
        <v>1</v>
      </c>
      <c r="CX834">
        <v>3</v>
      </c>
      <c r="CY834">
        <v>2</v>
      </c>
      <c r="CZ834">
        <v>2380</v>
      </c>
      <c r="DA834">
        <v>1934</v>
      </c>
      <c r="DB834">
        <v>550000</v>
      </c>
    </row>
    <row r="835" spans="101:106" x14ac:dyDescent="0.3">
      <c r="CW835">
        <v>1</v>
      </c>
      <c r="CX835">
        <v>4</v>
      </c>
      <c r="CY835">
        <v>2.5</v>
      </c>
      <c r="CZ835">
        <v>2156</v>
      </c>
      <c r="DA835">
        <v>2012</v>
      </c>
      <c r="DB835">
        <v>347500</v>
      </c>
    </row>
    <row r="836" spans="101:106" x14ac:dyDescent="0.3">
      <c r="CW836">
        <v>1</v>
      </c>
      <c r="CX836">
        <v>4</v>
      </c>
      <c r="CY836">
        <v>2.25</v>
      </c>
      <c r="CZ836">
        <v>2070</v>
      </c>
      <c r="DA836">
        <v>1986</v>
      </c>
      <c r="DB836">
        <v>365000</v>
      </c>
    </row>
    <row r="837" spans="101:106" x14ac:dyDescent="0.3">
      <c r="CW837">
        <v>1</v>
      </c>
      <c r="CX837">
        <v>3</v>
      </c>
      <c r="CY837">
        <v>1</v>
      </c>
      <c r="CZ837">
        <v>1910</v>
      </c>
      <c r="DA837">
        <v>1951</v>
      </c>
      <c r="DB837">
        <v>588000</v>
      </c>
    </row>
    <row r="838" spans="101:106" x14ac:dyDescent="0.3">
      <c r="CW838">
        <v>1</v>
      </c>
      <c r="CX838">
        <v>3</v>
      </c>
      <c r="CY838">
        <v>1.75</v>
      </c>
      <c r="CZ838">
        <v>1920</v>
      </c>
      <c r="DA838">
        <v>1977</v>
      </c>
      <c r="DB838">
        <v>605000</v>
      </c>
    </row>
    <row r="839" spans="101:106" x14ac:dyDescent="0.3">
      <c r="CW839">
        <v>1</v>
      </c>
      <c r="CX839">
        <v>3</v>
      </c>
      <c r="CY839">
        <v>3.25</v>
      </c>
      <c r="CZ839">
        <v>3400</v>
      </c>
      <c r="DA839">
        <v>1937</v>
      </c>
      <c r="DB839">
        <v>1300000</v>
      </c>
    </row>
    <row r="840" spans="101:106" x14ac:dyDescent="0.3">
      <c r="CW840">
        <v>1</v>
      </c>
      <c r="CX840">
        <v>3</v>
      </c>
      <c r="CY840">
        <v>2</v>
      </c>
      <c r="CZ840">
        <v>1400</v>
      </c>
      <c r="DA840">
        <v>1974</v>
      </c>
      <c r="DB840">
        <v>233000</v>
      </c>
    </row>
    <row r="841" spans="101:106" x14ac:dyDescent="0.3">
      <c r="CW841">
        <v>1</v>
      </c>
      <c r="CX841">
        <v>4</v>
      </c>
      <c r="CY841">
        <v>2.5</v>
      </c>
      <c r="CZ841">
        <v>2210</v>
      </c>
      <c r="DA841">
        <v>1997</v>
      </c>
      <c r="DB841">
        <v>360000</v>
      </c>
    </row>
    <row r="842" spans="101:106" x14ac:dyDescent="0.3">
      <c r="CW842">
        <v>1</v>
      </c>
      <c r="CX842">
        <v>2</v>
      </c>
      <c r="CY842">
        <v>1.75</v>
      </c>
      <c r="CZ842">
        <v>1170</v>
      </c>
      <c r="DA842">
        <v>1929</v>
      </c>
      <c r="DB842">
        <v>459000</v>
      </c>
    </row>
    <row r="843" spans="101:106" x14ac:dyDescent="0.3">
      <c r="CW843">
        <v>1</v>
      </c>
      <c r="CX843">
        <v>3</v>
      </c>
      <c r="CY843">
        <v>2</v>
      </c>
      <c r="CZ843">
        <v>2100</v>
      </c>
      <c r="DA843">
        <v>1995</v>
      </c>
      <c r="DB843">
        <v>740000</v>
      </c>
    </row>
    <row r="844" spans="101:106" x14ac:dyDescent="0.3">
      <c r="CW844">
        <v>1</v>
      </c>
      <c r="CX844">
        <v>3</v>
      </c>
      <c r="CY844">
        <v>1</v>
      </c>
      <c r="CZ844">
        <v>1160</v>
      </c>
      <c r="DA844">
        <v>1967</v>
      </c>
      <c r="DB844">
        <v>305000</v>
      </c>
    </row>
    <row r="845" spans="101:106" x14ac:dyDescent="0.3">
      <c r="CW845">
        <v>1</v>
      </c>
      <c r="CX845">
        <v>3</v>
      </c>
      <c r="CY845">
        <v>1</v>
      </c>
      <c r="CZ845">
        <v>1500</v>
      </c>
      <c r="DA845">
        <v>1925</v>
      </c>
      <c r="DB845">
        <v>395000</v>
      </c>
    </row>
    <row r="846" spans="101:106" x14ac:dyDescent="0.3">
      <c r="CW846">
        <v>1</v>
      </c>
      <c r="CX846">
        <v>4</v>
      </c>
      <c r="CY846">
        <v>2.5</v>
      </c>
      <c r="CZ846">
        <v>2940</v>
      </c>
      <c r="DA846">
        <v>2000</v>
      </c>
      <c r="DB846">
        <v>560000</v>
      </c>
    </row>
    <row r="847" spans="101:106" x14ac:dyDescent="0.3">
      <c r="CW847">
        <v>1</v>
      </c>
      <c r="CX847">
        <v>4</v>
      </c>
      <c r="CY847">
        <v>1.75</v>
      </c>
      <c r="CZ847">
        <v>2010</v>
      </c>
      <c r="DA847">
        <v>1963</v>
      </c>
      <c r="DB847">
        <v>650000</v>
      </c>
    </row>
    <row r="848" spans="101:106" x14ac:dyDescent="0.3">
      <c r="CW848">
        <v>1</v>
      </c>
      <c r="CX848">
        <v>3</v>
      </c>
      <c r="CY848">
        <v>2.5</v>
      </c>
      <c r="CZ848">
        <v>2170</v>
      </c>
      <c r="DA848">
        <v>2003</v>
      </c>
      <c r="DB848">
        <v>449950</v>
      </c>
    </row>
    <row r="849" spans="101:106" x14ac:dyDescent="0.3">
      <c r="CW849">
        <v>1</v>
      </c>
      <c r="CX849">
        <v>3</v>
      </c>
      <c r="CY849">
        <v>1.5</v>
      </c>
      <c r="CZ849">
        <v>1430</v>
      </c>
      <c r="DA849">
        <v>1940</v>
      </c>
      <c r="DB849">
        <v>517500</v>
      </c>
    </row>
    <row r="850" spans="101:106" x14ac:dyDescent="0.3">
      <c r="CW850">
        <v>1</v>
      </c>
      <c r="CX850">
        <v>4</v>
      </c>
      <c r="CY850">
        <v>1.5</v>
      </c>
      <c r="CZ850">
        <v>1510</v>
      </c>
      <c r="DA850">
        <v>1970</v>
      </c>
      <c r="DB850">
        <v>435000</v>
      </c>
    </row>
    <row r="851" spans="101:106" x14ac:dyDescent="0.3">
      <c r="CW851">
        <v>1</v>
      </c>
      <c r="CX851">
        <v>3</v>
      </c>
      <c r="CY851">
        <v>1</v>
      </c>
      <c r="CZ851">
        <v>1150</v>
      </c>
      <c r="DA851">
        <v>1952</v>
      </c>
      <c r="DB851">
        <v>329999</v>
      </c>
    </row>
    <row r="852" spans="101:106" x14ac:dyDescent="0.3">
      <c r="CW852">
        <v>1</v>
      </c>
      <c r="CX852">
        <v>3</v>
      </c>
      <c r="CY852">
        <v>1.75</v>
      </c>
      <c r="CZ852">
        <v>2150</v>
      </c>
      <c r="DA852">
        <v>1960</v>
      </c>
      <c r="DB852">
        <v>950000</v>
      </c>
    </row>
    <row r="853" spans="101:106" x14ac:dyDescent="0.3">
      <c r="CW853">
        <v>1</v>
      </c>
      <c r="CX853">
        <v>3</v>
      </c>
      <c r="CY853">
        <v>1</v>
      </c>
      <c r="CZ853">
        <v>1370</v>
      </c>
      <c r="DA853">
        <v>1944</v>
      </c>
      <c r="DB853">
        <v>447000</v>
      </c>
    </row>
    <row r="854" spans="101:106" x14ac:dyDescent="0.3">
      <c r="CW854">
        <v>1</v>
      </c>
      <c r="CX854">
        <v>2</v>
      </c>
      <c r="CY854">
        <v>2.5</v>
      </c>
      <c r="CZ854">
        <v>2380</v>
      </c>
      <c r="DA854">
        <v>2010</v>
      </c>
      <c r="DB854">
        <v>699800</v>
      </c>
    </row>
    <row r="855" spans="101:106" x14ac:dyDescent="0.3">
      <c r="CW855">
        <v>1</v>
      </c>
      <c r="CX855">
        <v>3</v>
      </c>
      <c r="CY855">
        <v>1.75</v>
      </c>
      <c r="CZ855">
        <v>1370</v>
      </c>
      <c r="DA855">
        <v>1911</v>
      </c>
      <c r="DB855">
        <v>850000</v>
      </c>
    </row>
    <row r="856" spans="101:106" x14ac:dyDescent="0.3">
      <c r="CW856">
        <v>1</v>
      </c>
      <c r="CX856">
        <v>3</v>
      </c>
      <c r="CY856">
        <v>1.75</v>
      </c>
      <c r="CZ856">
        <v>1600</v>
      </c>
      <c r="DA856">
        <v>1979</v>
      </c>
      <c r="DB856">
        <v>316500</v>
      </c>
    </row>
    <row r="857" spans="101:106" x14ac:dyDescent="0.3">
      <c r="CW857">
        <v>1</v>
      </c>
      <c r="CX857">
        <v>5</v>
      </c>
      <c r="CY857">
        <v>3.5</v>
      </c>
      <c r="CZ857">
        <v>3750</v>
      </c>
      <c r="DA857">
        <v>1981</v>
      </c>
      <c r="DB857">
        <v>942500</v>
      </c>
    </row>
    <row r="858" spans="101:106" x14ac:dyDescent="0.3">
      <c r="CW858">
        <v>1</v>
      </c>
      <c r="CX858">
        <v>2</v>
      </c>
      <c r="CY858">
        <v>2.25</v>
      </c>
      <c r="CZ858">
        <v>3950</v>
      </c>
      <c r="DA858">
        <v>1991</v>
      </c>
      <c r="DB858">
        <v>1310000</v>
      </c>
    </row>
    <row r="859" spans="101:106" x14ac:dyDescent="0.3">
      <c r="CW859">
        <v>1</v>
      </c>
      <c r="CX859">
        <v>4</v>
      </c>
      <c r="CY859">
        <v>2.25</v>
      </c>
      <c r="CZ859">
        <v>2400</v>
      </c>
      <c r="DA859">
        <v>1964</v>
      </c>
      <c r="DB859">
        <v>856600</v>
      </c>
    </row>
    <row r="860" spans="101:106" x14ac:dyDescent="0.3">
      <c r="CW860">
        <v>1</v>
      </c>
      <c r="CX860">
        <v>5</v>
      </c>
      <c r="CY860">
        <v>1.5</v>
      </c>
      <c r="CZ860">
        <v>2830</v>
      </c>
      <c r="DA860">
        <v>1918</v>
      </c>
      <c r="DB860">
        <v>405600</v>
      </c>
    </row>
    <row r="861" spans="101:106" x14ac:dyDescent="0.3">
      <c r="CW861">
        <v>1</v>
      </c>
      <c r="CX861">
        <v>4</v>
      </c>
      <c r="CY861">
        <v>2.5</v>
      </c>
      <c r="CZ861">
        <v>2440</v>
      </c>
      <c r="DA861">
        <v>1996</v>
      </c>
      <c r="DB861">
        <v>565000</v>
      </c>
    </row>
    <row r="862" spans="101:106" x14ac:dyDescent="0.3">
      <c r="CW862">
        <v>1</v>
      </c>
      <c r="CX862">
        <v>3</v>
      </c>
      <c r="CY862">
        <v>2.25</v>
      </c>
      <c r="CZ862">
        <v>1190</v>
      </c>
      <c r="DA862">
        <v>2008</v>
      </c>
      <c r="DB862">
        <v>400000</v>
      </c>
    </row>
    <row r="863" spans="101:106" x14ac:dyDescent="0.3">
      <c r="CW863">
        <v>1</v>
      </c>
      <c r="CX863">
        <v>3</v>
      </c>
      <c r="CY863">
        <v>2</v>
      </c>
      <c r="CZ863">
        <v>1400</v>
      </c>
      <c r="DA863">
        <v>1997</v>
      </c>
      <c r="DB863">
        <v>330000</v>
      </c>
    </row>
    <row r="864" spans="101:106" x14ac:dyDescent="0.3">
      <c r="CW864">
        <v>1</v>
      </c>
      <c r="CX864">
        <v>4</v>
      </c>
      <c r="CY864">
        <v>2.75</v>
      </c>
      <c r="CZ864">
        <v>2730</v>
      </c>
      <c r="DA864">
        <v>2005</v>
      </c>
      <c r="DB864">
        <v>374950</v>
      </c>
    </row>
    <row r="865" spans="101:106" x14ac:dyDescent="0.3">
      <c r="CW865">
        <v>1</v>
      </c>
      <c r="CX865">
        <v>3</v>
      </c>
      <c r="CY865">
        <v>2.75</v>
      </c>
      <c r="CZ865">
        <v>2390</v>
      </c>
      <c r="DA865">
        <v>1983</v>
      </c>
      <c r="DB865">
        <v>405300</v>
      </c>
    </row>
    <row r="866" spans="101:106" x14ac:dyDescent="0.3">
      <c r="CW866">
        <v>1</v>
      </c>
      <c r="CX866">
        <v>3</v>
      </c>
      <c r="CY866">
        <v>2.25</v>
      </c>
      <c r="CZ866">
        <v>2060</v>
      </c>
      <c r="DA866">
        <v>1984</v>
      </c>
      <c r="DB866">
        <v>560000</v>
      </c>
    </row>
    <row r="867" spans="101:106" x14ac:dyDescent="0.3">
      <c r="CW867">
        <v>1</v>
      </c>
      <c r="CX867">
        <v>4</v>
      </c>
      <c r="CY867">
        <v>2.25</v>
      </c>
      <c r="CZ867">
        <v>2490</v>
      </c>
      <c r="DA867">
        <v>1961</v>
      </c>
      <c r="DB867">
        <v>824000</v>
      </c>
    </row>
    <row r="868" spans="101:106" x14ac:dyDescent="0.3">
      <c r="CW868">
        <v>1</v>
      </c>
      <c r="CX868">
        <v>3</v>
      </c>
      <c r="CY868">
        <v>1.75</v>
      </c>
      <c r="CZ868">
        <v>1100</v>
      </c>
      <c r="DA868">
        <v>1984</v>
      </c>
      <c r="DB868">
        <v>260000</v>
      </c>
    </row>
    <row r="869" spans="101:106" x14ac:dyDescent="0.3">
      <c r="CW869">
        <v>1</v>
      </c>
      <c r="CX869">
        <v>4</v>
      </c>
      <c r="CY869">
        <v>2.5</v>
      </c>
      <c r="CZ869">
        <v>2430</v>
      </c>
      <c r="DA869">
        <v>1965</v>
      </c>
      <c r="DB869">
        <v>760000</v>
      </c>
    </row>
    <row r="870" spans="101:106" x14ac:dyDescent="0.3">
      <c r="CW870">
        <v>1</v>
      </c>
      <c r="CX870">
        <v>3</v>
      </c>
      <c r="CY870">
        <v>2.5</v>
      </c>
      <c r="CZ870">
        <v>3170</v>
      </c>
      <c r="DA870">
        <v>1995</v>
      </c>
      <c r="DB870">
        <v>405000</v>
      </c>
    </row>
    <row r="871" spans="101:106" x14ac:dyDescent="0.3">
      <c r="CW871">
        <v>1</v>
      </c>
      <c r="CX871">
        <v>4</v>
      </c>
      <c r="CY871">
        <v>2.5</v>
      </c>
      <c r="CZ871">
        <v>2640</v>
      </c>
      <c r="DA871">
        <v>1987</v>
      </c>
      <c r="DB871">
        <v>429900</v>
      </c>
    </row>
    <row r="872" spans="101:106" x14ac:dyDescent="0.3">
      <c r="CW872">
        <v>1</v>
      </c>
      <c r="CX872">
        <v>3</v>
      </c>
      <c r="CY872">
        <v>1.5</v>
      </c>
      <c r="CZ872">
        <v>1130</v>
      </c>
      <c r="DA872">
        <v>1961</v>
      </c>
      <c r="DB872">
        <v>341500</v>
      </c>
    </row>
    <row r="873" spans="101:106" x14ac:dyDescent="0.3">
      <c r="CW873">
        <v>1</v>
      </c>
      <c r="CX873">
        <v>5</v>
      </c>
      <c r="CY873">
        <v>2</v>
      </c>
      <c r="CZ873">
        <v>1940</v>
      </c>
      <c r="DA873">
        <v>1957</v>
      </c>
      <c r="DB873">
        <v>465250</v>
      </c>
    </row>
    <row r="874" spans="101:106" x14ac:dyDescent="0.3">
      <c r="CW874">
        <v>1</v>
      </c>
      <c r="CX874">
        <v>2</v>
      </c>
      <c r="CY874">
        <v>2</v>
      </c>
      <c r="CZ874">
        <v>1100</v>
      </c>
      <c r="DA874">
        <v>1912</v>
      </c>
      <c r="DB874">
        <v>450000</v>
      </c>
    </row>
    <row r="875" spans="101:106" x14ac:dyDescent="0.3">
      <c r="CW875">
        <v>1</v>
      </c>
      <c r="CX875">
        <v>3</v>
      </c>
      <c r="CY875">
        <v>1</v>
      </c>
      <c r="CZ875">
        <v>1200</v>
      </c>
      <c r="DA875">
        <v>1955</v>
      </c>
      <c r="DB875">
        <v>390000</v>
      </c>
    </row>
    <row r="876" spans="101:106" x14ac:dyDescent="0.3">
      <c r="CW876">
        <v>1</v>
      </c>
      <c r="CX876">
        <v>3</v>
      </c>
      <c r="CY876">
        <v>2.25</v>
      </c>
      <c r="CZ876">
        <v>2000</v>
      </c>
      <c r="DA876">
        <v>1963</v>
      </c>
      <c r="DB876">
        <v>420000</v>
      </c>
    </row>
    <row r="877" spans="101:106" x14ac:dyDescent="0.3">
      <c r="CW877">
        <v>1</v>
      </c>
      <c r="CX877">
        <v>3</v>
      </c>
      <c r="CY877">
        <v>2.5</v>
      </c>
      <c r="CZ877">
        <v>1890</v>
      </c>
      <c r="DA877">
        <v>2002</v>
      </c>
      <c r="DB877">
        <v>269950</v>
      </c>
    </row>
    <row r="878" spans="101:106" x14ac:dyDescent="0.3">
      <c r="CW878">
        <v>1</v>
      </c>
      <c r="CX878">
        <v>4</v>
      </c>
      <c r="CY878">
        <v>2</v>
      </c>
      <c r="CZ878">
        <v>1910</v>
      </c>
      <c r="DA878">
        <v>1910</v>
      </c>
      <c r="DB878">
        <v>493000</v>
      </c>
    </row>
    <row r="879" spans="101:106" x14ac:dyDescent="0.3">
      <c r="CW879">
        <v>1</v>
      </c>
      <c r="CX879">
        <v>4</v>
      </c>
      <c r="CY879">
        <v>2.5</v>
      </c>
      <c r="CZ879">
        <v>2710</v>
      </c>
      <c r="DA879">
        <v>1998</v>
      </c>
      <c r="DB879">
        <v>370000</v>
      </c>
    </row>
    <row r="880" spans="101:106" x14ac:dyDescent="0.3">
      <c r="CW880">
        <v>1</v>
      </c>
      <c r="CX880">
        <v>5</v>
      </c>
      <c r="CY880">
        <v>4.25</v>
      </c>
      <c r="CZ880">
        <v>4860</v>
      </c>
      <c r="DA880">
        <v>1905</v>
      </c>
      <c r="DB880">
        <v>2250000</v>
      </c>
    </row>
    <row r="881" spans="101:106" x14ac:dyDescent="0.3">
      <c r="CW881">
        <v>1</v>
      </c>
      <c r="CX881">
        <v>3</v>
      </c>
      <c r="CY881">
        <v>1</v>
      </c>
      <c r="CZ881">
        <v>1250</v>
      </c>
      <c r="DA881">
        <v>1967</v>
      </c>
      <c r="DB881">
        <v>305000</v>
      </c>
    </row>
    <row r="882" spans="101:106" x14ac:dyDescent="0.3">
      <c r="CW882">
        <v>1</v>
      </c>
      <c r="CX882">
        <v>3</v>
      </c>
      <c r="CY882">
        <v>1.75</v>
      </c>
      <c r="CZ882">
        <v>1590</v>
      </c>
      <c r="DA882">
        <v>1938</v>
      </c>
      <c r="DB882">
        <v>400000</v>
      </c>
    </row>
    <row r="883" spans="101:106" x14ac:dyDescent="0.3">
      <c r="CW883">
        <v>1</v>
      </c>
      <c r="CX883">
        <v>3</v>
      </c>
      <c r="CY883">
        <v>1.5</v>
      </c>
      <c r="CZ883">
        <v>1240</v>
      </c>
      <c r="DA883">
        <v>2009</v>
      </c>
      <c r="DB883">
        <v>320000</v>
      </c>
    </row>
    <row r="884" spans="101:106" x14ac:dyDescent="0.3">
      <c r="CW884">
        <v>1</v>
      </c>
      <c r="CX884">
        <v>4</v>
      </c>
      <c r="CY884">
        <v>1</v>
      </c>
      <c r="CZ884">
        <v>2000</v>
      </c>
      <c r="DA884">
        <v>1911</v>
      </c>
      <c r="DB884">
        <v>715000</v>
      </c>
    </row>
    <row r="885" spans="101:106" x14ac:dyDescent="0.3">
      <c r="CW885">
        <v>1</v>
      </c>
      <c r="CX885">
        <v>6</v>
      </c>
      <c r="CY885">
        <v>2.75</v>
      </c>
      <c r="CZ885">
        <v>3610</v>
      </c>
      <c r="DA885">
        <v>1966</v>
      </c>
      <c r="DB885">
        <v>650000</v>
      </c>
    </row>
    <row r="886" spans="101:106" x14ac:dyDescent="0.3">
      <c r="CW886">
        <v>1</v>
      </c>
      <c r="CX886">
        <v>5</v>
      </c>
      <c r="CY886">
        <v>1.75</v>
      </c>
      <c r="CZ886">
        <v>1930</v>
      </c>
      <c r="DA886">
        <v>1966</v>
      </c>
      <c r="DB886">
        <v>218000</v>
      </c>
    </row>
    <row r="887" spans="101:106" x14ac:dyDescent="0.3">
      <c r="CW887">
        <v>1</v>
      </c>
      <c r="CX887">
        <v>2</v>
      </c>
      <c r="CY887">
        <v>1</v>
      </c>
      <c r="CZ887">
        <v>1280</v>
      </c>
      <c r="DA887">
        <v>1964</v>
      </c>
      <c r="DB887">
        <v>500000</v>
      </c>
    </row>
    <row r="888" spans="101:106" x14ac:dyDescent="0.3">
      <c r="CW888">
        <v>1</v>
      </c>
      <c r="CX888">
        <v>4</v>
      </c>
      <c r="CY888">
        <v>2</v>
      </c>
      <c r="CZ888">
        <v>2090</v>
      </c>
      <c r="DA888">
        <v>1984</v>
      </c>
      <c r="DB888">
        <v>460000</v>
      </c>
    </row>
    <row r="889" spans="101:106" x14ac:dyDescent="0.3">
      <c r="CW889">
        <v>1</v>
      </c>
      <c r="CX889">
        <v>3</v>
      </c>
      <c r="CY889">
        <v>1.5</v>
      </c>
      <c r="CZ889">
        <v>1940</v>
      </c>
      <c r="DA889">
        <v>1969</v>
      </c>
      <c r="DB889">
        <v>232500</v>
      </c>
    </row>
    <row r="890" spans="101:106" x14ac:dyDescent="0.3">
      <c r="CW890">
        <v>1</v>
      </c>
      <c r="CX890">
        <v>3</v>
      </c>
      <c r="CY890">
        <v>2.5</v>
      </c>
      <c r="CZ890">
        <v>1800</v>
      </c>
      <c r="DA890">
        <v>1990</v>
      </c>
      <c r="DB890">
        <v>408200</v>
      </c>
    </row>
    <row r="891" spans="101:106" x14ac:dyDescent="0.3">
      <c r="CW891">
        <v>1</v>
      </c>
      <c r="CX891">
        <v>3</v>
      </c>
      <c r="CY891">
        <v>1.75</v>
      </c>
      <c r="CZ891">
        <v>1730</v>
      </c>
      <c r="DA891">
        <v>1980</v>
      </c>
      <c r="DB891">
        <v>522000</v>
      </c>
    </row>
    <row r="892" spans="101:106" x14ac:dyDescent="0.3">
      <c r="CW892">
        <v>1</v>
      </c>
      <c r="CX892">
        <v>4</v>
      </c>
      <c r="CY892">
        <v>2.5</v>
      </c>
      <c r="CZ892">
        <v>2810</v>
      </c>
      <c r="DA892">
        <v>1982</v>
      </c>
      <c r="DB892">
        <v>675000</v>
      </c>
    </row>
    <row r="893" spans="101:106" x14ac:dyDescent="0.3">
      <c r="CW893">
        <v>1</v>
      </c>
      <c r="CX893">
        <v>4</v>
      </c>
      <c r="CY893">
        <v>3.5</v>
      </c>
      <c r="CZ893">
        <v>3550</v>
      </c>
      <c r="DA893">
        <v>1999</v>
      </c>
      <c r="DB893">
        <v>1360000</v>
      </c>
    </row>
    <row r="894" spans="101:106" x14ac:dyDescent="0.3">
      <c r="CW894">
        <v>1</v>
      </c>
      <c r="CX894">
        <v>4</v>
      </c>
      <c r="CY894">
        <v>1</v>
      </c>
      <c r="CZ894">
        <v>1330</v>
      </c>
      <c r="DA894">
        <v>1952</v>
      </c>
      <c r="DB894">
        <v>249950</v>
      </c>
    </row>
    <row r="895" spans="101:106" x14ac:dyDescent="0.3">
      <c r="CW895">
        <v>1</v>
      </c>
      <c r="CX895">
        <v>2</v>
      </c>
      <c r="CY895">
        <v>1</v>
      </c>
      <c r="CZ895">
        <v>750</v>
      </c>
      <c r="DA895">
        <v>1950</v>
      </c>
      <c r="DB895">
        <v>210000</v>
      </c>
    </row>
    <row r="896" spans="101:106" x14ac:dyDescent="0.3">
      <c r="CW896">
        <v>1</v>
      </c>
      <c r="CX896">
        <v>4</v>
      </c>
      <c r="CY896">
        <v>1</v>
      </c>
      <c r="CZ896">
        <v>1760</v>
      </c>
      <c r="DA896">
        <v>1947</v>
      </c>
      <c r="DB896">
        <v>429950</v>
      </c>
    </row>
    <row r="897" spans="101:915" x14ac:dyDescent="0.3">
      <c r="CW897">
        <v>1</v>
      </c>
      <c r="CX897">
        <v>4</v>
      </c>
      <c r="CY897">
        <v>2.5</v>
      </c>
      <c r="CZ897">
        <v>3200</v>
      </c>
      <c r="DA897">
        <v>1993</v>
      </c>
      <c r="DB897">
        <v>737500</v>
      </c>
    </row>
    <row r="898" spans="101:915" x14ac:dyDescent="0.3">
      <c r="CW898">
        <v>1</v>
      </c>
      <c r="CX898">
        <v>4</v>
      </c>
      <c r="CY898">
        <v>2</v>
      </c>
      <c r="CZ898">
        <v>1740</v>
      </c>
      <c r="DA898">
        <v>1958</v>
      </c>
      <c r="DB898">
        <v>710000</v>
      </c>
    </row>
    <row r="899" spans="101:915" x14ac:dyDescent="0.3">
      <c r="CW899">
        <v>1</v>
      </c>
      <c r="CX899">
        <v>3</v>
      </c>
      <c r="CY899">
        <v>2.5</v>
      </c>
      <c r="CZ899">
        <v>2100</v>
      </c>
      <c r="DA899">
        <v>1999</v>
      </c>
      <c r="DB899">
        <v>470000</v>
      </c>
    </row>
    <row r="900" spans="101:915" x14ac:dyDescent="0.3">
      <c r="CW900">
        <v>1</v>
      </c>
      <c r="CX900">
        <v>4</v>
      </c>
      <c r="CY900">
        <v>3.5</v>
      </c>
      <c r="CZ900">
        <v>4270</v>
      </c>
      <c r="DA900">
        <v>1993</v>
      </c>
      <c r="DB900">
        <v>1100000</v>
      </c>
    </row>
    <row r="901" spans="101:915" x14ac:dyDescent="0.3">
      <c r="CW901">
        <v>1</v>
      </c>
      <c r="CX901">
        <v>3</v>
      </c>
      <c r="CY901">
        <v>2</v>
      </c>
      <c r="CZ901">
        <v>1340</v>
      </c>
      <c r="DA901">
        <v>1913</v>
      </c>
      <c r="DB901">
        <v>650000</v>
      </c>
      <c r="AIB901" t="e" cm="1">
        <f t="array" ref="AIB901">MMULT(MMULT(MINVERSE(MMULT(TRANSPOSE(AHQ901:E0),(AHQ901:E0))),TRANSPOSE(AHQ901:E0)),AHV901:F0)</f>
        <v>#NAME?</v>
      </c>
      <c r="AIC901">
        <v>1</v>
      </c>
      <c r="AID901" t="e">
        <f>AIB901*AIC901</f>
        <v>#NAME?</v>
      </c>
    </row>
    <row r="902" spans="101:915" x14ac:dyDescent="0.3">
      <c r="CW902">
        <v>1</v>
      </c>
      <c r="CX902">
        <v>4</v>
      </c>
      <c r="CY902">
        <v>2.5</v>
      </c>
      <c r="CZ902">
        <v>3190</v>
      </c>
      <c r="DA902">
        <v>1967</v>
      </c>
      <c r="DB902">
        <v>1220000</v>
      </c>
      <c r="AIC902">
        <v>3</v>
      </c>
      <c r="AID902">
        <f>AIB902*AIC902</f>
        <v>0</v>
      </c>
    </row>
    <row r="903" spans="101:915" x14ac:dyDescent="0.3">
      <c r="CW903">
        <v>1</v>
      </c>
      <c r="CX903">
        <v>3</v>
      </c>
      <c r="CY903">
        <v>2.5</v>
      </c>
      <c r="CZ903">
        <v>1630</v>
      </c>
      <c r="DA903">
        <v>1987</v>
      </c>
      <c r="DB903">
        <v>422120</v>
      </c>
      <c r="AIC903">
        <v>2.5</v>
      </c>
      <c r="AID903">
        <f>AIB903*AIC903</f>
        <v>0</v>
      </c>
    </row>
    <row r="904" spans="101:915" x14ac:dyDescent="0.3">
      <c r="CW904">
        <v>1</v>
      </c>
      <c r="CX904">
        <v>5</v>
      </c>
      <c r="CY904">
        <v>2.5</v>
      </c>
      <c r="CZ904">
        <v>2990</v>
      </c>
      <c r="DA904">
        <v>2007</v>
      </c>
      <c r="DB904">
        <v>625000</v>
      </c>
      <c r="AIC904">
        <v>3560</v>
      </c>
      <c r="AID904">
        <f>AIB904*AIC904</f>
        <v>0</v>
      </c>
    </row>
    <row r="905" spans="101:915" x14ac:dyDescent="0.3">
      <c r="CW905">
        <v>1</v>
      </c>
      <c r="CX905">
        <v>4</v>
      </c>
      <c r="CY905">
        <v>1</v>
      </c>
      <c r="CZ905">
        <v>1550</v>
      </c>
      <c r="DA905">
        <v>1954</v>
      </c>
      <c r="DB905">
        <v>385200</v>
      </c>
      <c r="AIC905">
        <v>1965</v>
      </c>
      <c r="AID905">
        <f>AIB905*AIC905</f>
        <v>0</v>
      </c>
      <c r="AIE905" t="e">
        <f>SUM(AID901:AID905)</f>
        <v>#NAME?</v>
      </c>
    </row>
    <row r="906" spans="101:915" x14ac:dyDescent="0.3">
      <c r="CW906">
        <v>1</v>
      </c>
      <c r="CX906">
        <v>3</v>
      </c>
      <c r="CY906">
        <v>2.25</v>
      </c>
      <c r="CZ906">
        <v>1690</v>
      </c>
      <c r="DA906">
        <v>1989</v>
      </c>
      <c r="DB906">
        <v>500000</v>
      </c>
      <c r="AIE906" t="e">
        <f>TEXT(AIE905,"0")</f>
        <v>#NAME?</v>
      </c>
    </row>
    <row r="907" spans="101:915" x14ac:dyDescent="0.3">
      <c r="CW907">
        <v>1</v>
      </c>
      <c r="CX907">
        <v>4</v>
      </c>
      <c r="CY907">
        <v>2.25</v>
      </c>
      <c r="CZ907">
        <v>1960</v>
      </c>
      <c r="DA907">
        <v>1989</v>
      </c>
      <c r="DB907">
        <v>308000</v>
      </c>
    </row>
    <row r="908" spans="101:915" x14ac:dyDescent="0.3">
      <c r="CW908">
        <v>1</v>
      </c>
      <c r="CX908">
        <v>3</v>
      </c>
      <c r="CY908">
        <v>2.75</v>
      </c>
      <c r="CZ908">
        <v>2390</v>
      </c>
      <c r="DA908">
        <v>1977</v>
      </c>
      <c r="DB908">
        <v>565000</v>
      </c>
    </row>
    <row r="909" spans="101:915" x14ac:dyDescent="0.3">
      <c r="CW909">
        <v>1</v>
      </c>
      <c r="CX909">
        <v>3</v>
      </c>
      <c r="CY909">
        <v>2.5</v>
      </c>
      <c r="CZ909">
        <v>2600</v>
      </c>
      <c r="DA909">
        <v>2004</v>
      </c>
      <c r="DB909">
        <v>581000</v>
      </c>
    </row>
    <row r="910" spans="101:915" x14ac:dyDescent="0.3">
      <c r="CW910">
        <v>1</v>
      </c>
      <c r="CX910">
        <v>3</v>
      </c>
      <c r="CY910">
        <v>2</v>
      </c>
      <c r="CZ910">
        <v>1950</v>
      </c>
      <c r="DA910">
        <v>1999</v>
      </c>
      <c r="DB910">
        <v>361000</v>
      </c>
    </row>
    <row r="911" spans="101:915" x14ac:dyDescent="0.3">
      <c r="CW911">
        <v>1</v>
      </c>
      <c r="CX911">
        <v>3</v>
      </c>
      <c r="CY911">
        <v>1</v>
      </c>
      <c r="CZ911">
        <v>1250</v>
      </c>
      <c r="DA911">
        <v>1964</v>
      </c>
      <c r="DB911">
        <v>345000</v>
      </c>
    </row>
    <row r="912" spans="101:915" x14ac:dyDescent="0.3">
      <c r="CW912">
        <v>1</v>
      </c>
      <c r="CX912">
        <v>2</v>
      </c>
      <c r="CY912">
        <v>2.25</v>
      </c>
      <c r="CZ912">
        <v>1180</v>
      </c>
      <c r="DA912">
        <v>2008</v>
      </c>
      <c r="DB912">
        <v>419000</v>
      </c>
    </row>
    <row r="913" spans="101:106" x14ac:dyDescent="0.3">
      <c r="CW913">
        <v>1</v>
      </c>
      <c r="CX913">
        <v>3</v>
      </c>
      <c r="CY913">
        <v>2.5</v>
      </c>
      <c r="CZ913">
        <v>1680</v>
      </c>
      <c r="DA913">
        <v>2004</v>
      </c>
      <c r="DB913">
        <v>347000</v>
      </c>
    </row>
    <row r="914" spans="101:106" x14ac:dyDescent="0.3">
      <c r="CW914">
        <v>1</v>
      </c>
      <c r="CX914">
        <v>4</v>
      </c>
      <c r="CY914">
        <v>2.25</v>
      </c>
      <c r="CZ914">
        <v>2220</v>
      </c>
      <c r="DA914">
        <v>1989</v>
      </c>
      <c r="DB914">
        <v>625000</v>
      </c>
    </row>
    <row r="915" spans="101:106" x14ac:dyDescent="0.3">
      <c r="CW915">
        <v>1</v>
      </c>
      <c r="CX915">
        <v>4</v>
      </c>
      <c r="CY915">
        <v>4.25</v>
      </c>
      <c r="CZ915">
        <v>4890</v>
      </c>
      <c r="DA915">
        <v>1999</v>
      </c>
      <c r="DB915">
        <v>2400000</v>
      </c>
    </row>
    <row r="916" spans="101:106" x14ac:dyDescent="0.3">
      <c r="CW916">
        <v>1</v>
      </c>
      <c r="CX916">
        <v>3</v>
      </c>
      <c r="CY916">
        <v>3.25</v>
      </c>
      <c r="CZ916">
        <v>2660</v>
      </c>
      <c r="DA916">
        <v>2014</v>
      </c>
      <c r="DB916">
        <v>379000</v>
      </c>
    </row>
    <row r="917" spans="101:106" x14ac:dyDescent="0.3">
      <c r="CW917">
        <v>1</v>
      </c>
      <c r="CX917">
        <v>3</v>
      </c>
      <c r="CY917">
        <v>1.5</v>
      </c>
      <c r="CZ917">
        <v>1150</v>
      </c>
      <c r="DA917">
        <v>1988</v>
      </c>
      <c r="DB917">
        <v>310000</v>
      </c>
    </row>
    <row r="918" spans="101:106" x14ac:dyDescent="0.3">
      <c r="CW918">
        <v>1</v>
      </c>
      <c r="CX918">
        <v>2</v>
      </c>
      <c r="CY918">
        <v>2</v>
      </c>
      <c r="CZ918">
        <v>1130</v>
      </c>
      <c r="DA918">
        <v>1941</v>
      </c>
      <c r="DB918">
        <v>250000</v>
      </c>
    </row>
    <row r="919" spans="101:106" x14ac:dyDescent="0.3">
      <c r="CW919">
        <v>1</v>
      </c>
      <c r="CX919">
        <v>5</v>
      </c>
      <c r="CY919">
        <v>2.75</v>
      </c>
      <c r="CZ919">
        <v>2760</v>
      </c>
      <c r="DA919">
        <v>2005</v>
      </c>
      <c r="DB919">
        <v>682000</v>
      </c>
    </row>
    <row r="920" spans="101:106" x14ac:dyDescent="0.3">
      <c r="CW920">
        <v>1</v>
      </c>
      <c r="CX920">
        <v>3</v>
      </c>
      <c r="CY920">
        <v>2</v>
      </c>
      <c r="CZ920">
        <v>1430</v>
      </c>
      <c r="DA920">
        <v>1992</v>
      </c>
      <c r="DB920">
        <v>246500</v>
      </c>
    </row>
    <row r="921" spans="101:106" x14ac:dyDescent="0.3">
      <c r="CW921">
        <v>1</v>
      </c>
      <c r="CX921">
        <v>3</v>
      </c>
      <c r="CY921">
        <v>1</v>
      </c>
      <c r="CZ921">
        <v>1490</v>
      </c>
      <c r="DA921">
        <v>1932</v>
      </c>
      <c r="DB921">
        <v>325000</v>
      </c>
    </row>
    <row r="922" spans="101:106" x14ac:dyDescent="0.3">
      <c r="CW922">
        <v>1</v>
      </c>
      <c r="CX922">
        <v>4</v>
      </c>
      <c r="CY922">
        <v>2.5</v>
      </c>
      <c r="CZ922">
        <v>2030</v>
      </c>
      <c r="DA922">
        <v>2004</v>
      </c>
      <c r="DB922">
        <v>310950</v>
      </c>
    </row>
    <row r="923" spans="101:106" x14ac:dyDescent="0.3">
      <c r="CW923">
        <v>1</v>
      </c>
      <c r="CX923">
        <v>3</v>
      </c>
      <c r="CY923">
        <v>2</v>
      </c>
      <c r="CZ923">
        <v>3010</v>
      </c>
      <c r="DA923">
        <v>1931</v>
      </c>
      <c r="DB923">
        <v>1100000</v>
      </c>
    </row>
    <row r="924" spans="101:106" x14ac:dyDescent="0.3">
      <c r="CW924">
        <v>1</v>
      </c>
      <c r="CX924">
        <v>3</v>
      </c>
      <c r="CY924">
        <v>1</v>
      </c>
      <c r="CZ924">
        <v>1810</v>
      </c>
      <c r="DA924">
        <v>1954</v>
      </c>
      <c r="DB924">
        <v>287500</v>
      </c>
    </row>
    <row r="925" spans="101:106" x14ac:dyDescent="0.3">
      <c r="CW925">
        <v>1</v>
      </c>
      <c r="CX925">
        <v>3</v>
      </c>
      <c r="CY925">
        <v>1</v>
      </c>
      <c r="CZ925">
        <v>1810</v>
      </c>
      <c r="DA925">
        <v>1954</v>
      </c>
      <c r="DB925">
        <v>431000</v>
      </c>
    </row>
    <row r="926" spans="101:106" x14ac:dyDescent="0.3">
      <c r="CW926">
        <v>1</v>
      </c>
      <c r="CX926">
        <v>3</v>
      </c>
      <c r="CY926">
        <v>1</v>
      </c>
      <c r="CZ926">
        <v>970</v>
      </c>
      <c r="DA926">
        <v>1968</v>
      </c>
      <c r="DB926">
        <v>226000</v>
      </c>
    </row>
    <row r="927" spans="101:106" x14ac:dyDescent="0.3">
      <c r="CW927">
        <v>1</v>
      </c>
      <c r="CX927">
        <v>3</v>
      </c>
      <c r="CY927">
        <v>1.75</v>
      </c>
      <c r="CZ927">
        <v>2010</v>
      </c>
      <c r="DA927">
        <v>1926</v>
      </c>
      <c r="DB927">
        <v>825000</v>
      </c>
    </row>
    <row r="928" spans="101:106" x14ac:dyDescent="0.3">
      <c r="CW928">
        <v>1</v>
      </c>
      <c r="CX928">
        <v>4</v>
      </c>
      <c r="CY928">
        <v>1</v>
      </c>
      <c r="CZ928">
        <v>1300</v>
      </c>
      <c r="DA928">
        <v>1947</v>
      </c>
      <c r="DB928">
        <v>175000</v>
      </c>
    </row>
    <row r="929" spans="101:106" x14ac:dyDescent="0.3">
      <c r="CW929">
        <v>1</v>
      </c>
      <c r="CX929">
        <v>3</v>
      </c>
      <c r="CY929">
        <v>1.5</v>
      </c>
      <c r="CZ929">
        <v>1260</v>
      </c>
      <c r="DA929">
        <v>1959</v>
      </c>
      <c r="DB929">
        <v>465750</v>
      </c>
    </row>
    <row r="930" spans="101:106" x14ac:dyDescent="0.3">
      <c r="CW930">
        <v>1</v>
      </c>
      <c r="CX930">
        <v>4</v>
      </c>
      <c r="CY930">
        <v>2.25</v>
      </c>
      <c r="CZ930">
        <v>2610</v>
      </c>
      <c r="DA930">
        <v>1983</v>
      </c>
      <c r="DB930">
        <v>659000</v>
      </c>
    </row>
    <row r="931" spans="101:106" x14ac:dyDescent="0.3">
      <c r="CW931">
        <v>1</v>
      </c>
      <c r="CX931">
        <v>3</v>
      </c>
      <c r="CY931">
        <v>1.75</v>
      </c>
      <c r="CZ931">
        <v>1910</v>
      </c>
      <c r="DA931">
        <v>1941</v>
      </c>
      <c r="DB931">
        <v>595000</v>
      </c>
    </row>
    <row r="932" spans="101:106" x14ac:dyDescent="0.3">
      <c r="CW932">
        <v>1</v>
      </c>
      <c r="CX932">
        <v>3</v>
      </c>
      <c r="CY932">
        <v>2.25</v>
      </c>
      <c r="CZ932">
        <v>1780</v>
      </c>
      <c r="DA932">
        <v>1987</v>
      </c>
      <c r="DB932">
        <v>350000</v>
      </c>
    </row>
    <row r="933" spans="101:106" x14ac:dyDescent="0.3">
      <c r="CW933">
        <v>1</v>
      </c>
      <c r="CX933">
        <v>4</v>
      </c>
      <c r="CY933">
        <v>2.25</v>
      </c>
      <c r="CZ933">
        <v>1900</v>
      </c>
      <c r="DA933">
        <v>1975</v>
      </c>
      <c r="DB933">
        <v>270000</v>
      </c>
    </row>
    <row r="934" spans="101:106" x14ac:dyDescent="0.3">
      <c r="CW934">
        <v>1</v>
      </c>
      <c r="CX934">
        <v>6</v>
      </c>
      <c r="CY934">
        <v>2.25</v>
      </c>
      <c r="CZ934">
        <v>2450</v>
      </c>
      <c r="DA934">
        <v>1957</v>
      </c>
      <c r="DB934">
        <v>662500</v>
      </c>
    </row>
    <row r="935" spans="101:106" x14ac:dyDescent="0.3">
      <c r="CW935">
        <v>1</v>
      </c>
      <c r="CX935">
        <v>3</v>
      </c>
      <c r="CY935">
        <v>1.75</v>
      </c>
      <c r="CZ935">
        <v>1380</v>
      </c>
      <c r="DA935">
        <v>1939</v>
      </c>
      <c r="DB935">
        <v>249900</v>
      </c>
    </row>
    <row r="936" spans="101:106" x14ac:dyDescent="0.3">
      <c r="CW936">
        <v>1</v>
      </c>
      <c r="CX936">
        <v>3</v>
      </c>
      <c r="CY936">
        <v>1.75</v>
      </c>
      <c r="CZ936">
        <v>1920</v>
      </c>
      <c r="DA936">
        <v>1977</v>
      </c>
      <c r="DB936">
        <v>324500</v>
      </c>
    </row>
    <row r="937" spans="101:106" x14ac:dyDescent="0.3">
      <c r="CW937">
        <v>1</v>
      </c>
      <c r="CX937">
        <v>2</v>
      </c>
      <c r="CY937">
        <v>1.75</v>
      </c>
      <c r="CZ937">
        <v>1350</v>
      </c>
      <c r="DA937">
        <v>2004</v>
      </c>
      <c r="DB937">
        <v>430000</v>
      </c>
    </row>
    <row r="938" spans="101:106" x14ac:dyDescent="0.3">
      <c r="CW938">
        <v>1</v>
      </c>
      <c r="CX938">
        <v>2</v>
      </c>
      <c r="CY938">
        <v>1.75</v>
      </c>
      <c r="CZ938">
        <v>1350</v>
      </c>
      <c r="DA938">
        <v>2004</v>
      </c>
      <c r="DB938">
        <v>419950</v>
      </c>
    </row>
    <row r="939" spans="101:106" x14ac:dyDescent="0.3">
      <c r="CW939">
        <v>1</v>
      </c>
      <c r="CX939">
        <v>4</v>
      </c>
      <c r="CY939">
        <v>1.75</v>
      </c>
      <c r="CZ939">
        <v>2510</v>
      </c>
      <c r="DA939">
        <v>1962</v>
      </c>
      <c r="DB939">
        <v>285000</v>
      </c>
    </row>
    <row r="940" spans="101:106" x14ac:dyDescent="0.3">
      <c r="CW940">
        <v>1</v>
      </c>
      <c r="CX940">
        <v>4</v>
      </c>
      <c r="CY940">
        <v>2.5</v>
      </c>
      <c r="CZ940">
        <v>2470</v>
      </c>
      <c r="DA940">
        <v>2002</v>
      </c>
      <c r="DB940">
        <v>332000</v>
      </c>
    </row>
    <row r="941" spans="101:106" x14ac:dyDescent="0.3">
      <c r="CW941">
        <v>1</v>
      </c>
      <c r="CX941">
        <v>4</v>
      </c>
      <c r="CY941">
        <v>1.75</v>
      </c>
      <c r="CZ941">
        <v>1660</v>
      </c>
      <c r="DA941">
        <v>1956</v>
      </c>
      <c r="DB941">
        <v>282000</v>
      </c>
    </row>
    <row r="942" spans="101:106" x14ac:dyDescent="0.3">
      <c r="CW942">
        <v>1</v>
      </c>
      <c r="CX942">
        <v>3</v>
      </c>
      <c r="CY942">
        <v>1</v>
      </c>
      <c r="CZ942">
        <v>1340</v>
      </c>
      <c r="DA942">
        <v>1987</v>
      </c>
      <c r="DB942">
        <v>320000</v>
      </c>
    </row>
    <row r="943" spans="101:106" x14ac:dyDescent="0.3">
      <c r="CW943">
        <v>1</v>
      </c>
      <c r="CX943">
        <v>3</v>
      </c>
      <c r="CY943">
        <v>1</v>
      </c>
      <c r="CZ943">
        <v>1620</v>
      </c>
      <c r="DA943">
        <v>1911</v>
      </c>
      <c r="DB943">
        <v>428750</v>
      </c>
    </row>
    <row r="944" spans="101:106" x14ac:dyDescent="0.3">
      <c r="CW944">
        <v>1</v>
      </c>
      <c r="CX944">
        <v>3</v>
      </c>
      <c r="CY944">
        <v>2.25</v>
      </c>
      <c r="CZ944">
        <v>2300</v>
      </c>
      <c r="DA944">
        <v>1977</v>
      </c>
      <c r="DB944">
        <v>330000</v>
      </c>
    </row>
    <row r="945" spans="101:106" x14ac:dyDescent="0.3">
      <c r="CW945">
        <v>1</v>
      </c>
      <c r="CX945">
        <v>4</v>
      </c>
      <c r="CY945">
        <v>3.5</v>
      </c>
      <c r="CZ945">
        <v>2000</v>
      </c>
      <c r="DA945">
        <v>2008</v>
      </c>
      <c r="DB945">
        <v>456500</v>
      </c>
    </row>
    <row r="946" spans="101:106" x14ac:dyDescent="0.3">
      <c r="CW946">
        <v>1</v>
      </c>
      <c r="CX946">
        <v>3</v>
      </c>
      <c r="CY946">
        <v>2.25</v>
      </c>
      <c r="CZ946">
        <v>1640</v>
      </c>
      <c r="DA946">
        <v>1972</v>
      </c>
      <c r="DB946">
        <v>352000</v>
      </c>
    </row>
    <row r="947" spans="101:106" x14ac:dyDescent="0.3">
      <c r="CW947">
        <v>1</v>
      </c>
      <c r="CX947">
        <v>4</v>
      </c>
      <c r="CY947">
        <v>2</v>
      </c>
      <c r="CZ947">
        <v>1530</v>
      </c>
      <c r="DA947">
        <v>1912</v>
      </c>
      <c r="DB947">
        <v>664000</v>
      </c>
    </row>
    <row r="948" spans="101:106" x14ac:dyDescent="0.3">
      <c r="CW948">
        <v>1</v>
      </c>
      <c r="CX948">
        <v>3</v>
      </c>
      <c r="CY948">
        <v>1.75</v>
      </c>
      <c r="CZ948">
        <v>4000</v>
      </c>
      <c r="DA948">
        <v>1987</v>
      </c>
      <c r="DB948">
        <v>628000</v>
      </c>
    </row>
    <row r="949" spans="101:106" x14ac:dyDescent="0.3">
      <c r="CW949">
        <v>1</v>
      </c>
      <c r="CX949">
        <v>3</v>
      </c>
      <c r="CY949">
        <v>1.75</v>
      </c>
      <c r="CZ949">
        <v>1610</v>
      </c>
      <c r="DA949">
        <v>1977</v>
      </c>
      <c r="DB949">
        <v>512000</v>
      </c>
    </row>
    <row r="950" spans="101:106" x14ac:dyDescent="0.3">
      <c r="CW950">
        <v>1</v>
      </c>
      <c r="CX950">
        <v>3</v>
      </c>
      <c r="CY950">
        <v>2</v>
      </c>
      <c r="CZ950">
        <v>2070</v>
      </c>
      <c r="DA950">
        <v>1969</v>
      </c>
      <c r="DB950">
        <v>254000</v>
      </c>
    </row>
    <row r="951" spans="101:106" x14ac:dyDescent="0.3">
      <c r="CW951">
        <v>1</v>
      </c>
      <c r="CX951">
        <v>4</v>
      </c>
      <c r="CY951">
        <v>2.5</v>
      </c>
      <c r="CZ951">
        <v>1900</v>
      </c>
      <c r="DA951">
        <v>1994</v>
      </c>
      <c r="DB951">
        <v>535800</v>
      </c>
    </row>
    <row r="952" spans="101:106" x14ac:dyDescent="0.3">
      <c r="CW952">
        <v>1</v>
      </c>
      <c r="CX952">
        <v>3</v>
      </c>
      <c r="CY952">
        <v>1</v>
      </c>
      <c r="CZ952">
        <v>1050</v>
      </c>
      <c r="DA952">
        <v>1960</v>
      </c>
      <c r="DB952">
        <v>287653</v>
      </c>
    </row>
    <row r="953" spans="101:106" x14ac:dyDescent="0.3">
      <c r="CW953">
        <v>1</v>
      </c>
      <c r="CX953">
        <v>3</v>
      </c>
      <c r="CY953">
        <v>2.5</v>
      </c>
      <c r="CZ953">
        <v>1520</v>
      </c>
      <c r="DA953">
        <v>2006</v>
      </c>
      <c r="DB953">
        <v>438000</v>
      </c>
    </row>
    <row r="954" spans="101:106" x14ac:dyDescent="0.3">
      <c r="CW954">
        <v>1</v>
      </c>
      <c r="CX954">
        <v>4</v>
      </c>
      <c r="CY954">
        <v>1.75</v>
      </c>
      <c r="CZ954">
        <v>2390</v>
      </c>
      <c r="DA954">
        <v>1949</v>
      </c>
      <c r="DB954">
        <v>450000</v>
      </c>
    </row>
    <row r="955" spans="101:106" x14ac:dyDescent="0.3">
      <c r="CW955">
        <v>1</v>
      </c>
      <c r="CX955">
        <v>5</v>
      </c>
      <c r="CY955">
        <v>2.75</v>
      </c>
      <c r="CZ955">
        <v>2400</v>
      </c>
      <c r="DA955">
        <v>1998</v>
      </c>
      <c r="DB955">
        <v>327000</v>
      </c>
    </row>
    <row r="956" spans="101:106" x14ac:dyDescent="0.3">
      <c r="CW956">
        <v>1</v>
      </c>
      <c r="CX956">
        <v>4</v>
      </c>
      <c r="CY956">
        <v>2.5</v>
      </c>
      <c r="CZ956">
        <v>1790</v>
      </c>
      <c r="DA956">
        <v>2005</v>
      </c>
      <c r="DB956">
        <v>370500</v>
      </c>
    </row>
    <row r="957" spans="101:106" x14ac:dyDescent="0.3">
      <c r="CW957">
        <v>1</v>
      </c>
      <c r="CX957">
        <v>3</v>
      </c>
      <c r="CY957">
        <v>2.5</v>
      </c>
      <c r="CZ957">
        <v>1720</v>
      </c>
      <c r="DA957">
        <v>1993</v>
      </c>
      <c r="DB957">
        <v>265000</v>
      </c>
    </row>
    <row r="958" spans="101:106" x14ac:dyDescent="0.3">
      <c r="CW958">
        <v>1</v>
      </c>
      <c r="CX958">
        <v>4</v>
      </c>
      <c r="CY958">
        <v>2.75</v>
      </c>
      <c r="CZ958">
        <v>2980</v>
      </c>
      <c r="DA958">
        <v>1979</v>
      </c>
      <c r="DB958">
        <v>450000</v>
      </c>
    </row>
    <row r="959" spans="101:106" x14ac:dyDescent="0.3">
      <c r="CW959">
        <v>1</v>
      </c>
      <c r="CX959">
        <v>3</v>
      </c>
      <c r="CY959">
        <v>1</v>
      </c>
      <c r="CZ959">
        <v>1520</v>
      </c>
      <c r="DA959">
        <v>1988</v>
      </c>
      <c r="DB959">
        <v>425000</v>
      </c>
    </row>
    <row r="960" spans="101:106" x14ac:dyDescent="0.3">
      <c r="CW960">
        <v>1</v>
      </c>
      <c r="CX960">
        <v>3</v>
      </c>
      <c r="CY960">
        <v>1.75</v>
      </c>
      <c r="CZ960">
        <v>1150</v>
      </c>
      <c r="DA960">
        <v>1977</v>
      </c>
      <c r="DB960">
        <v>166600</v>
      </c>
    </row>
    <row r="961" spans="101:106" x14ac:dyDescent="0.3">
      <c r="CW961">
        <v>1</v>
      </c>
      <c r="CX961">
        <v>1</v>
      </c>
      <c r="CY961">
        <v>0.75</v>
      </c>
      <c r="CZ961">
        <v>380</v>
      </c>
      <c r="DA961">
        <v>1963</v>
      </c>
      <c r="DB961">
        <v>245000</v>
      </c>
    </row>
    <row r="962" spans="101:106" x14ac:dyDescent="0.3">
      <c r="CW962">
        <v>1</v>
      </c>
      <c r="CX962">
        <v>3</v>
      </c>
      <c r="CY962">
        <v>1</v>
      </c>
      <c r="CZ962">
        <v>910</v>
      </c>
      <c r="DA962">
        <v>1951</v>
      </c>
      <c r="DB962">
        <v>565000</v>
      </c>
    </row>
    <row r="963" spans="101:106" x14ac:dyDescent="0.3">
      <c r="CW963">
        <v>1</v>
      </c>
      <c r="CX963">
        <v>3</v>
      </c>
      <c r="CY963">
        <v>1.75</v>
      </c>
      <c r="CZ963">
        <v>1650</v>
      </c>
      <c r="DA963">
        <v>1976</v>
      </c>
      <c r="DB963">
        <v>539900</v>
      </c>
    </row>
    <row r="964" spans="101:106" x14ac:dyDescent="0.3">
      <c r="CW964">
        <v>1</v>
      </c>
      <c r="CX964">
        <v>3</v>
      </c>
      <c r="CY964">
        <v>3.5</v>
      </c>
      <c r="CZ964">
        <v>2480</v>
      </c>
      <c r="DA964">
        <v>2010</v>
      </c>
      <c r="DB964">
        <v>910000</v>
      </c>
    </row>
    <row r="965" spans="101:106" x14ac:dyDescent="0.3">
      <c r="CW965">
        <v>1</v>
      </c>
      <c r="CX965">
        <v>4</v>
      </c>
      <c r="CY965">
        <v>2.5</v>
      </c>
      <c r="CZ965">
        <v>2050</v>
      </c>
      <c r="DA965">
        <v>1990</v>
      </c>
      <c r="DB965">
        <v>280000</v>
      </c>
    </row>
    <row r="966" spans="101:106" x14ac:dyDescent="0.3">
      <c r="CW966">
        <v>1</v>
      </c>
      <c r="CX966">
        <v>3</v>
      </c>
      <c r="CY966">
        <v>2.25</v>
      </c>
      <c r="CZ966">
        <v>1420</v>
      </c>
      <c r="DA966">
        <v>1989</v>
      </c>
      <c r="DB966">
        <v>275000</v>
      </c>
    </row>
    <row r="967" spans="101:106" x14ac:dyDescent="0.3">
      <c r="CW967">
        <v>1</v>
      </c>
      <c r="CX967">
        <v>3</v>
      </c>
      <c r="CY967">
        <v>2.5</v>
      </c>
      <c r="CZ967">
        <v>3460</v>
      </c>
      <c r="DA967">
        <v>2001</v>
      </c>
      <c r="DB967">
        <v>467000</v>
      </c>
    </row>
    <row r="968" spans="101:106" x14ac:dyDescent="0.3">
      <c r="CW968">
        <v>1</v>
      </c>
      <c r="CX968">
        <v>3</v>
      </c>
      <c r="CY968">
        <v>2.5</v>
      </c>
      <c r="CZ968">
        <v>1500</v>
      </c>
      <c r="DA968">
        <v>1996</v>
      </c>
      <c r="DB968">
        <v>457500</v>
      </c>
    </row>
    <row r="969" spans="101:106" x14ac:dyDescent="0.3">
      <c r="CW969">
        <v>1</v>
      </c>
      <c r="CX969">
        <v>2</v>
      </c>
      <c r="CY969">
        <v>1</v>
      </c>
      <c r="CZ969">
        <v>1320</v>
      </c>
      <c r="DA969">
        <v>1908</v>
      </c>
      <c r="DB969">
        <v>381156</v>
      </c>
    </row>
    <row r="970" spans="101:106" x14ac:dyDescent="0.3">
      <c r="CW970">
        <v>1</v>
      </c>
      <c r="CX970">
        <v>5</v>
      </c>
      <c r="CY970">
        <v>2.5</v>
      </c>
      <c r="CZ970">
        <v>2180</v>
      </c>
      <c r="DA970">
        <v>1977</v>
      </c>
      <c r="DB970">
        <v>289999</v>
      </c>
    </row>
    <row r="971" spans="101:106" x14ac:dyDescent="0.3">
      <c r="CW971">
        <v>1</v>
      </c>
      <c r="CX971">
        <v>3</v>
      </c>
      <c r="CY971">
        <v>1.75</v>
      </c>
      <c r="CZ971">
        <v>1830</v>
      </c>
      <c r="DA971">
        <v>1919</v>
      </c>
      <c r="DB971">
        <v>642450</v>
      </c>
    </row>
    <row r="972" spans="101:106" x14ac:dyDescent="0.3">
      <c r="CW972">
        <v>1</v>
      </c>
      <c r="CX972">
        <v>3</v>
      </c>
      <c r="CY972">
        <v>2.25</v>
      </c>
      <c r="CZ972">
        <v>1620</v>
      </c>
      <c r="DA972">
        <v>1962</v>
      </c>
      <c r="DB972">
        <v>469950</v>
      </c>
    </row>
    <row r="973" spans="101:106" x14ac:dyDescent="0.3">
      <c r="CW973">
        <v>1</v>
      </c>
      <c r="CX973">
        <v>3</v>
      </c>
      <c r="CY973">
        <v>2</v>
      </c>
      <c r="CZ973">
        <v>2920</v>
      </c>
      <c r="DA973">
        <v>1975</v>
      </c>
      <c r="DB973">
        <v>795000</v>
      </c>
    </row>
    <row r="974" spans="101:106" x14ac:dyDescent="0.3">
      <c r="CW974">
        <v>1</v>
      </c>
      <c r="CX974">
        <v>4</v>
      </c>
      <c r="CY974">
        <v>2.5</v>
      </c>
      <c r="CZ974">
        <v>3300</v>
      </c>
      <c r="DA974">
        <v>1984</v>
      </c>
      <c r="DB974">
        <v>785000</v>
      </c>
    </row>
    <row r="975" spans="101:106" x14ac:dyDescent="0.3">
      <c r="CW975">
        <v>1</v>
      </c>
      <c r="CX975">
        <v>3</v>
      </c>
      <c r="CY975">
        <v>2.25</v>
      </c>
      <c r="CZ975">
        <v>3060</v>
      </c>
      <c r="DA975">
        <v>1983</v>
      </c>
      <c r="DB975">
        <v>860000</v>
      </c>
    </row>
    <row r="976" spans="101:106" x14ac:dyDescent="0.3">
      <c r="CW976">
        <v>1</v>
      </c>
      <c r="CX976">
        <v>0</v>
      </c>
      <c r="CY976">
        <v>0</v>
      </c>
      <c r="CZ976">
        <v>3064</v>
      </c>
      <c r="DA976">
        <v>1990</v>
      </c>
      <c r="DB976">
        <v>1100000</v>
      </c>
    </row>
    <row r="977" spans="101:106" x14ac:dyDescent="0.3">
      <c r="CW977">
        <v>1</v>
      </c>
      <c r="CX977">
        <v>3</v>
      </c>
      <c r="CY977">
        <v>1</v>
      </c>
      <c r="CZ977">
        <v>1530</v>
      </c>
      <c r="DA977">
        <v>1959</v>
      </c>
      <c r="DB977">
        <v>147500</v>
      </c>
    </row>
    <row r="978" spans="101:106" x14ac:dyDescent="0.3">
      <c r="CW978">
        <v>1</v>
      </c>
      <c r="CX978">
        <v>3</v>
      </c>
      <c r="CY978">
        <v>2</v>
      </c>
      <c r="CZ978">
        <v>1910</v>
      </c>
      <c r="DA978">
        <v>1978</v>
      </c>
      <c r="DB978">
        <v>390000</v>
      </c>
    </row>
    <row r="979" spans="101:106" x14ac:dyDescent="0.3">
      <c r="CW979">
        <v>1</v>
      </c>
      <c r="CX979">
        <v>3</v>
      </c>
      <c r="CY979">
        <v>1</v>
      </c>
      <c r="CZ979">
        <v>1020</v>
      </c>
      <c r="DA979">
        <v>1954</v>
      </c>
      <c r="DB979">
        <v>229000</v>
      </c>
    </row>
    <row r="980" spans="101:106" x14ac:dyDescent="0.3">
      <c r="CW980">
        <v>1</v>
      </c>
      <c r="CX980">
        <v>3</v>
      </c>
      <c r="CY980">
        <v>1</v>
      </c>
      <c r="CZ980">
        <v>1150</v>
      </c>
      <c r="DA980">
        <v>1932</v>
      </c>
      <c r="DB980">
        <v>185000</v>
      </c>
    </row>
    <row r="981" spans="101:106" x14ac:dyDescent="0.3">
      <c r="CW981">
        <v>1</v>
      </c>
      <c r="CX981">
        <v>3</v>
      </c>
      <c r="CY981">
        <v>1.5</v>
      </c>
      <c r="CZ981">
        <v>1260</v>
      </c>
      <c r="DA981">
        <v>1941</v>
      </c>
      <c r="DB981">
        <v>414900</v>
      </c>
    </row>
    <row r="982" spans="101:106" x14ac:dyDescent="0.3">
      <c r="CW982">
        <v>1</v>
      </c>
      <c r="CX982">
        <v>4</v>
      </c>
      <c r="CY982">
        <v>2</v>
      </c>
      <c r="CZ982">
        <v>1920</v>
      </c>
      <c r="DA982">
        <v>1914</v>
      </c>
      <c r="DB982">
        <v>200000</v>
      </c>
    </row>
    <row r="983" spans="101:106" x14ac:dyDescent="0.3">
      <c r="CW983">
        <v>1</v>
      </c>
      <c r="CX983">
        <v>4</v>
      </c>
      <c r="CY983">
        <v>2.25</v>
      </c>
      <c r="CZ983">
        <v>1800</v>
      </c>
      <c r="DA983">
        <v>1969</v>
      </c>
      <c r="DB983">
        <v>225000</v>
      </c>
    </row>
    <row r="984" spans="101:106" x14ac:dyDescent="0.3">
      <c r="CW984">
        <v>1</v>
      </c>
      <c r="CX984">
        <v>3</v>
      </c>
      <c r="CY984">
        <v>1.75</v>
      </c>
      <c r="CZ984">
        <v>2040</v>
      </c>
      <c r="DA984">
        <v>1924</v>
      </c>
      <c r="DB984">
        <v>720000</v>
      </c>
    </row>
    <row r="985" spans="101:106" x14ac:dyDescent="0.3">
      <c r="CW985">
        <v>1</v>
      </c>
      <c r="CX985">
        <v>4</v>
      </c>
      <c r="CY985">
        <v>2.5</v>
      </c>
      <c r="CZ985">
        <v>2200</v>
      </c>
      <c r="DA985">
        <v>1908</v>
      </c>
      <c r="DB985">
        <v>930000</v>
      </c>
    </row>
    <row r="986" spans="101:106" x14ac:dyDescent="0.3">
      <c r="CW986">
        <v>1</v>
      </c>
      <c r="CX986">
        <v>5</v>
      </c>
      <c r="CY986">
        <v>2.5</v>
      </c>
      <c r="CZ986">
        <v>3200</v>
      </c>
      <c r="DA986">
        <v>1952</v>
      </c>
      <c r="DB986">
        <v>1270000</v>
      </c>
    </row>
    <row r="987" spans="101:106" x14ac:dyDescent="0.3">
      <c r="CW987">
        <v>1</v>
      </c>
      <c r="CX987">
        <v>5</v>
      </c>
      <c r="CY987">
        <v>3.25</v>
      </c>
      <c r="CZ987">
        <v>2400</v>
      </c>
      <c r="DA987">
        <v>1928</v>
      </c>
      <c r="DB987">
        <v>700000</v>
      </c>
    </row>
    <row r="988" spans="101:106" x14ac:dyDescent="0.3">
      <c r="CW988">
        <v>1</v>
      </c>
      <c r="CX988">
        <v>2</v>
      </c>
      <c r="CY988">
        <v>1.5</v>
      </c>
      <c r="CZ988">
        <v>1140</v>
      </c>
      <c r="DA988">
        <v>2005</v>
      </c>
      <c r="DB988">
        <v>466000</v>
      </c>
    </row>
    <row r="989" spans="101:106" x14ac:dyDescent="0.3">
      <c r="CW989">
        <v>1</v>
      </c>
      <c r="CX989">
        <v>3</v>
      </c>
      <c r="CY989">
        <v>1.5</v>
      </c>
      <c r="CZ989">
        <v>1330</v>
      </c>
      <c r="DA989">
        <v>1976</v>
      </c>
      <c r="DB989">
        <v>374000</v>
      </c>
    </row>
    <row r="990" spans="101:106" x14ac:dyDescent="0.3">
      <c r="CW990">
        <v>1</v>
      </c>
      <c r="CX990">
        <v>3</v>
      </c>
      <c r="CY990">
        <v>2.5</v>
      </c>
      <c r="CZ990">
        <v>1940</v>
      </c>
      <c r="DA990">
        <v>1994</v>
      </c>
      <c r="DB990">
        <v>480000</v>
      </c>
    </row>
    <row r="991" spans="101:106" x14ac:dyDescent="0.3">
      <c r="CW991">
        <v>1</v>
      </c>
      <c r="CX991">
        <v>3</v>
      </c>
      <c r="CY991">
        <v>2.5</v>
      </c>
      <c r="CZ991">
        <v>3000</v>
      </c>
      <c r="DA991">
        <v>1995</v>
      </c>
      <c r="DB991">
        <v>740000</v>
      </c>
    </row>
    <row r="992" spans="101:106" x14ac:dyDescent="0.3">
      <c r="CW992">
        <v>1</v>
      </c>
      <c r="CX992">
        <v>4</v>
      </c>
      <c r="CY992">
        <v>1</v>
      </c>
      <c r="CZ992">
        <v>1820</v>
      </c>
      <c r="DA992">
        <v>1923</v>
      </c>
      <c r="DB992">
        <v>1010000</v>
      </c>
    </row>
    <row r="993" spans="101:1001" x14ac:dyDescent="0.3">
      <c r="CW993">
        <v>1</v>
      </c>
      <c r="CX993">
        <v>4</v>
      </c>
      <c r="CY993">
        <v>2.5</v>
      </c>
      <c r="CZ993">
        <v>2910</v>
      </c>
      <c r="DA993">
        <v>2002</v>
      </c>
      <c r="DB993">
        <v>395000</v>
      </c>
    </row>
    <row r="994" spans="101:1001" x14ac:dyDescent="0.3">
      <c r="CW994">
        <v>1</v>
      </c>
      <c r="CX994">
        <v>2</v>
      </c>
      <c r="CY994">
        <v>1</v>
      </c>
      <c r="CZ994">
        <v>1090</v>
      </c>
      <c r="DA994">
        <v>1954</v>
      </c>
      <c r="DB994">
        <v>340000</v>
      </c>
    </row>
    <row r="995" spans="101:1001" x14ac:dyDescent="0.3">
      <c r="CW995">
        <v>1</v>
      </c>
      <c r="CX995">
        <v>3</v>
      </c>
      <c r="CY995">
        <v>2</v>
      </c>
      <c r="CZ995">
        <v>1230</v>
      </c>
      <c r="DA995">
        <v>2003</v>
      </c>
      <c r="DB995">
        <v>209000</v>
      </c>
    </row>
    <row r="996" spans="101:1001" x14ac:dyDescent="0.3">
      <c r="CW996">
        <v>1</v>
      </c>
      <c r="CX996">
        <v>5</v>
      </c>
      <c r="CY996">
        <v>2.5</v>
      </c>
      <c r="CZ996">
        <v>1710</v>
      </c>
      <c r="DA996">
        <v>1962</v>
      </c>
      <c r="DB996">
        <v>431650</v>
      </c>
    </row>
    <row r="997" spans="101:1001" x14ac:dyDescent="0.3">
      <c r="CW997">
        <v>1</v>
      </c>
      <c r="CX997">
        <v>5</v>
      </c>
      <c r="CY997">
        <v>2.5</v>
      </c>
      <c r="CZ997">
        <v>3160</v>
      </c>
      <c r="DA997">
        <v>1971</v>
      </c>
      <c r="DB997">
        <v>980000</v>
      </c>
    </row>
    <row r="998" spans="101:1001" x14ac:dyDescent="0.3">
      <c r="CW998">
        <v>1</v>
      </c>
      <c r="CX998">
        <v>3</v>
      </c>
      <c r="CY998">
        <v>2.5</v>
      </c>
      <c r="CZ998">
        <v>2680</v>
      </c>
      <c r="DA998">
        <v>1993</v>
      </c>
      <c r="DB998">
        <v>660000</v>
      </c>
    </row>
    <row r="999" spans="101:1001" x14ac:dyDescent="0.3">
      <c r="CW999">
        <v>1</v>
      </c>
      <c r="CX999">
        <v>4</v>
      </c>
      <c r="CY999">
        <v>2.25</v>
      </c>
      <c r="CZ999">
        <v>2190</v>
      </c>
      <c r="DA999">
        <v>1977</v>
      </c>
      <c r="DB999">
        <v>730000</v>
      </c>
    </row>
    <row r="1000" spans="101:1001" x14ac:dyDescent="0.3">
      <c r="CW1000">
        <v>1</v>
      </c>
      <c r="CX1000">
        <v>3</v>
      </c>
      <c r="CY1000">
        <v>1.75</v>
      </c>
      <c r="CZ1000">
        <v>1260</v>
      </c>
      <c r="DA1000">
        <v>1988</v>
      </c>
      <c r="DB1000">
        <v>291500</v>
      </c>
    </row>
    <row r="1001" spans="101:1001" x14ac:dyDescent="0.3">
      <c r="CW1001">
        <v>1</v>
      </c>
      <c r="CX1001">
        <v>4</v>
      </c>
      <c r="CY1001">
        <v>3.5</v>
      </c>
      <c r="CZ1001">
        <v>2970</v>
      </c>
      <c r="DA1001">
        <v>1997</v>
      </c>
      <c r="DB1001">
        <v>905000</v>
      </c>
      <c r="ALM1001">
        <v>1</v>
      </c>
    </row>
    <row r="1002" spans="101:1001" x14ac:dyDescent="0.3">
      <c r="CW1002">
        <v>1</v>
      </c>
      <c r="CX1002">
        <v>4</v>
      </c>
      <c r="CY1002">
        <v>2.5</v>
      </c>
      <c r="CZ1002">
        <v>2570</v>
      </c>
      <c r="DA1002">
        <v>1993</v>
      </c>
      <c r="DB1002">
        <v>800000</v>
      </c>
      <c r="ALM1002">
        <v>1</v>
      </c>
    </row>
    <row r="1003" spans="101:1001" x14ac:dyDescent="0.3">
      <c r="CW1003">
        <v>1</v>
      </c>
      <c r="CX1003">
        <v>4</v>
      </c>
      <c r="CY1003">
        <v>3.5</v>
      </c>
      <c r="CZ1003">
        <v>3810</v>
      </c>
      <c r="DA1003">
        <v>2013</v>
      </c>
      <c r="DB1003">
        <v>839900</v>
      </c>
      <c r="ALM1003">
        <v>1</v>
      </c>
    </row>
    <row r="1004" spans="101:1001" x14ac:dyDescent="0.3">
      <c r="CW1004">
        <v>1</v>
      </c>
      <c r="CX1004">
        <v>1</v>
      </c>
      <c r="CY1004">
        <v>1.5</v>
      </c>
      <c r="CZ1004">
        <v>1010</v>
      </c>
      <c r="DA1004">
        <v>2007</v>
      </c>
      <c r="DB1004">
        <v>200000</v>
      </c>
      <c r="ALM1004">
        <v>1</v>
      </c>
    </row>
    <row r="1005" spans="101:1001" x14ac:dyDescent="0.3">
      <c r="CW1005">
        <v>1</v>
      </c>
      <c r="CX1005">
        <v>3</v>
      </c>
      <c r="CY1005">
        <v>2</v>
      </c>
      <c r="CZ1005">
        <v>1480</v>
      </c>
      <c r="DA1005">
        <v>1979</v>
      </c>
      <c r="DB1005">
        <v>300000</v>
      </c>
      <c r="ALM1005">
        <v>1</v>
      </c>
    </row>
    <row r="1006" spans="101:1001" x14ac:dyDescent="0.3">
      <c r="CW1006">
        <v>1</v>
      </c>
      <c r="CX1006">
        <v>3</v>
      </c>
      <c r="CY1006">
        <v>1.75</v>
      </c>
      <c r="CZ1006">
        <v>1250</v>
      </c>
      <c r="DA1006">
        <v>1942</v>
      </c>
      <c r="DB1006">
        <v>530000</v>
      </c>
      <c r="ALM1006">
        <v>1</v>
      </c>
    </row>
    <row r="1007" spans="101:1001" x14ac:dyDescent="0.3">
      <c r="CW1007">
        <v>1</v>
      </c>
      <c r="CX1007">
        <v>3</v>
      </c>
      <c r="CY1007">
        <v>2.25</v>
      </c>
      <c r="CZ1007">
        <v>1654</v>
      </c>
      <c r="DA1007">
        <v>1995</v>
      </c>
      <c r="DB1007">
        <v>314950</v>
      </c>
      <c r="ALM1007">
        <v>1</v>
      </c>
    </row>
    <row r="1008" spans="101:1001" x14ac:dyDescent="0.3">
      <c r="CW1008">
        <v>1</v>
      </c>
      <c r="CX1008">
        <v>3</v>
      </c>
      <c r="CY1008">
        <v>1.75</v>
      </c>
      <c r="CZ1008">
        <v>1410</v>
      </c>
      <c r="DA1008">
        <v>1960</v>
      </c>
      <c r="DB1008">
        <v>255000</v>
      </c>
      <c r="ALM1008">
        <v>1</v>
      </c>
    </row>
    <row r="1009" spans="101:1001" x14ac:dyDescent="0.3">
      <c r="CW1009">
        <v>1</v>
      </c>
      <c r="CX1009">
        <v>5</v>
      </c>
      <c r="CY1009">
        <v>2.75</v>
      </c>
      <c r="CZ1009">
        <v>2160</v>
      </c>
      <c r="DA1009">
        <v>1950</v>
      </c>
      <c r="DB1009">
        <v>550000</v>
      </c>
      <c r="ALM1009">
        <v>1</v>
      </c>
    </row>
    <row r="1010" spans="101:1001" x14ac:dyDescent="0.3">
      <c r="CW1010">
        <v>1</v>
      </c>
      <c r="CX1010">
        <v>3</v>
      </c>
      <c r="CY1010">
        <v>1</v>
      </c>
      <c r="CZ1010">
        <v>1400</v>
      </c>
      <c r="DA1010">
        <v>1917</v>
      </c>
      <c r="DB1010">
        <v>435000</v>
      </c>
      <c r="ALM1010">
        <v>1</v>
      </c>
    </row>
    <row r="1011" spans="101:1001" x14ac:dyDescent="0.3">
      <c r="CW1011">
        <v>1</v>
      </c>
      <c r="CX1011">
        <v>3</v>
      </c>
      <c r="CY1011">
        <v>1.75</v>
      </c>
      <c r="CZ1011">
        <v>1420</v>
      </c>
      <c r="DA1011">
        <v>1966</v>
      </c>
      <c r="DB1011">
        <v>234000</v>
      </c>
    </row>
    <row r="1012" spans="101:1001" x14ac:dyDescent="0.3">
      <c r="CW1012">
        <v>1</v>
      </c>
      <c r="CX1012">
        <v>4</v>
      </c>
      <c r="CY1012">
        <v>2.25</v>
      </c>
      <c r="CZ1012">
        <v>2500</v>
      </c>
      <c r="DA1012">
        <v>1975</v>
      </c>
      <c r="DB1012">
        <v>615000</v>
      </c>
    </row>
    <row r="1013" spans="101:1001" x14ac:dyDescent="0.3">
      <c r="CW1013">
        <v>1</v>
      </c>
      <c r="CX1013">
        <v>3</v>
      </c>
      <c r="CY1013">
        <v>2</v>
      </c>
      <c r="CZ1013">
        <v>1410</v>
      </c>
      <c r="DA1013">
        <v>1985</v>
      </c>
      <c r="DB1013">
        <v>205000</v>
      </c>
    </row>
    <row r="1014" spans="101:1001" x14ac:dyDescent="0.3">
      <c r="CW1014">
        <v>1</v>
      </c>
      <c r="CX1014">
        <v>4</v>
      </c>
      <c r="CY1014">
        <v>1.75</v>
      </c>
      <c r="CZ1014">
        <v>2100</v>
      </c>
      <c r="DA1014">
        <v>1955</v>
      </c>
      <c r="DB1014">
        <v>384000</v>
      </c>
    </row>
    <row r="1015" spans="101:1001" x14ac:dyDescent="0.3">
      <c r="CW1015">
        <v>1</v>
      </c>
      <c r="CX1015">
        <v>3</v>
      </c>
      <c r="CY1015">
        <v>2.5</v>
      </c>
      <c r="CZ1015">
        <v>1750</v>
      </c>
      <c r="DA1015">
        <v>1994</v>
      </c>
      <c r="DB1015">
        <v>324000</v>
      </c>
    </row>
    <row r="1016" spans="101:1001" x14ac:dyDescent="0.3">
      <c r="CW1016">
        <v>1</v>
      </c>
      <c r="CX1016">
        <v>3</v>
      </c>
      <c r="CY1016">
        <v>1.75</v>
      </c>
      <c r="CZ1016">
        <v>2070</v>
      </c>
      <c r="DA1016">
        <v>1946</v>
      </c>
      <c r="DB1016">
        <v>645000</v>
      </c>
    </row>
    <row r="1017" spans="101:1001" x14ac:dyDescent="0.3">
      <c r="CW1017">
        <v>1</v>
      </c>
      <c r="CX1017">
        <v>3</v>
      </c>
      <c r="CY1017">
        <v>3.25</v>
      </c>
      <c r="CZ1017">
        <v>1570</v>
      </c>
      <c r="DA1017">
        <v>2007</v>
      </c>
      <c r="DB1017">
        <v>570000</v>
      </c>
    </row>
    <row r="1018" spans="101:1001" x14ac:dyDescent="0.3">
      <c r="CW1018">
        <v>1</v>
      </c>
      <c r="CX1018">
        <v>3</v>
      </c>
      <c r="CY1018">
        <v>2.5</v>
      </c>
      <c r="CZ1018">
        <v>1920</v>
      </c>
      <c r="DA1018">
        <v>1999</v>
      </c>
      <c r="DB1018">
        <v>324000</v>
      </c>
    </row>
    <row r="1019" spans="101:1001" x14ac:dyDescent="0.3">
      <c r="CW1019">
        <v>1</v>
      </c>
      <c r="CX1019">
        <v>2</v>
      </c>
      <c r="CY1019">
        <v>1</v>
      </c>
      <c r="CZ1019">
        <v>1000</v>
      </c>
      <c r="DA1019">
        <v>1943</v>
      </c>
      <c r="DB1019">
        <v>270000</v>
      </c>
    </row>
    <row r="1020" spans="101:1001" x14ac:dyDescent="0.3">
      <c r="CW1020">
        <v>1</v>
      </c>
      <c r="CX1020">
        <v>5</v>
      </c>
      <c r="CY1020">
        <v>1.5</v>
      </c>
      <c r="CZ1020">
        <v>2120</v>
      </c>
      <c r="DA1020">
        <v>1962</v>
      </c>
      <c r="DB1020">
        <v>290000</v>
      </c>
    </row>
    <row r="1021" spans="101:1001" x14ac:dyDescent="0.3">
      <c r="CW1021">
        <v>1</v>
      </c>
      <c r="CX1021">
        <v>3</v>
      </c>
      <c r="CY1021">
        <v>2</v>
      </c>
      <c r="CZ1021">
        <v>1440</v>
      </c>
      <c r="DA1021">
        <v>1965</v>
      </c>
      <c r="DB1021">
        <v>250000</v>
      </c>
    </row>
    <row r="1022" spans="101:1001" x14ac:dyDescent="0.3">
      <c r="CW1022">
        <v>1</v>
      </c>
      <c r="CX1022">
        <v>3</v>
      </c>
      <c r="CY1022">
        <v>1.75</v>
      </c>
      <c r="CZ1022">
        <v>1660</v>
      </c>
      <c r="DA1022">
        <v>1990</v>
      </c>
      <c r="DB1022">
        <v>342000</v>
      </c>
    </row>
    <row r="1023" spans="101:1001" x14ac:dyDescent="0.3">
      <c r="CW1023">
        <v>1</v>
      </c>
      <c r="CX1023">
        <v>3</v>
      </c>
      <c r="CY1023">
        <v>1.5</v>
      </c>
      <c r="CZ1023">
        <v>1340</v>
      </c>
      <c r="DA1023">
        <v>1958</v>
      </c>
      <c r="DB1023">
        <v>255000</v>
      </c>
    </row>
    <row r="1024" spans="101:1001" x14ac:dyDescent="0.3">
      <c r="CW1024">
        <v>1</v>
      </c>
      <c r="CX1024">
        <v>3</v>
      </c>
      <c r="CY1024">
        <v>2.25</v>
      </c>
      <c r="CZ1024">
        <v>2380</v>
      </c>
      <c r="DA1024">
        <v>1972</v>
      </c>
      <c r="DB1024">
        <v>800000</v>
      </c>
    </row>
    <row r="1025" spans="101:106" x14ac:dyDescent="0.3">
      <c r="CW1025">
        <v>1</v>
      </c>
      <c r="CX1025">
        <v>3</v>
      </c>
      <c r="CY1025">
        <v>1.75</v>
      </c>
      <c r="CZ1025">
        <v>1560</v>
      </c>
      <c r="DA1025">
        <v>1926</v>
      </c>
      <c r="DB1025">
        <v>451000</v>
      </c>
    </row>
    <row r="1026" spans="101:106" x14ac:dyDescent="0.3">
      <c r="CW1026">
        <v>1</v>
      </c>
      <c r="CX1026">
        <v>4</v>
      </c>
      <c r="CY1026">
        <v>2.5</v>
      </c>
      <c r="CZ1026">
        <v>2780</v>
      </c>
      <c r="DA1026">
        <v>1967</v>
      </c>
      <c r="DB1026">
        <v>990000</v>
      </c>
    </row>
    <row r="1027" spans="101:106" x14ac:dyDescent="0.3">
      <c r="CW1027">
        <v>1</v>
      </c>
      <c r="CX1027">
        <v>4</v>
      </c>
      <c r="CY1027">
        <v>2.5</v>
      </c>
      <c r="CZ1027">
        <v>1860</v>
      </c>
      <c r="DA1027">
        <v>1983</v>
      </c>
      <c r="DB1027">
        <v>288400</v>
      </c>
    </row>
    <row r="1028" spans="101:106" x14ac:dyDescent="0.3">
      <c r="CW1028">
        <v>1</v>
      </c>
      <c r="CX1028">
        <v>3</v>
      </c>
      <c r="CY1028">
        <v>1.5</v>
      </c>
      <c r="CZ1028">
        <v>2390</v>
      </c>
      <c r="DA1028">
        <v>1920</v>
      </c>
      <c r="DB1028">
        <v>420000</v>
      </c>
    </row>
    <row r="1029" spans="101:106" x14ac:dyDescent="0.3">
      <c r="CW1029">
        <v>1</v>
      </c>
      <c r="CX1029">
        <v>2</v>
      </c>
      <c r="CY1029">
        <v>2.75</v>
      </c>
      <c r="CZ1029">
        <v>1370</v>
      </c>
      <c r="DA1029">
        <v>2009</v>
      </c>
      <c r="DB1029">
        <v>359000</v>
      </c>
    </row>
    <row r="1030" spans="101:106" x14ac:dyDescent="0.3">
      <c r="CW1030">
        <v>1</v>
      </c>
      <c r="CX1030">
        <v>4</v>
      </c>
      <c r="CY1030">
        <v>3</v>
      </c>
      <c r="CZ1030">
        <v>2570</v>
      </c>
      <c r="DA1030">
        <v>1988</v>
      </c>
      <c r="DB1030">
        <v>390000</v>
      </c>
    </row>
    <row r="1031" spans="101:106" x14ac:dyDescent="0.3">
      <c r="CW1031">
        <v>1</v>
      </c>
      <c r="CX1031">
        <v>3</v>
      </c>
      <c r="CY1031">
        <v>2.5</v>
      </c>
      <c r="CZ1031">
        <v>1320</v>
      </c>
      <c r="DA1031">
        <v>2005</v>
      </c>
      <c r="DB1031">
        <v>300000</v>
      </c>
    </row>
    <row r="1032" spans="101:106" x14ac:dyDescent="0.3">
      <c r="CW1032">
        <v>1</v>
      </c>
      <c r="CX1032">
        <v>5</v>
      </c>
      <c r="CY1032">
        <v>2.5</v>
      </c>
      <c r="CZ1032">
        <v>2520</v>
      </c>
      <c r="DA1032">
        <v>1981</v>
      </c>
      <c r="DB1032">
        <v>545000</v>
      </c>
    </row>
    <row r="1033" spans="101:106" x14ac:dyDescent="0.3">
      <c r="CW1033">
        <v>1</v>
      </c>
      <c r="CX1033">
        <v>3</v>
      </c>
      <c r="CY1033">
        <v>1</v>
      </c>
      <c r="CZ1033">
        <v>1250</v>
      </c>
      <c r="DA1033">
        <v>1972</v>
      </c>
      <c r="DB1033">
        <v>288349</v>
      </c>
    </row>
    <row r="1034" spans="101:106" x14ac:dyDescent="0.3">
      <c r="CW1034">
        <v>1</v>
      </c>
      <c r="CX1034">
        <v>3</v>
      </c>
      <c r="CY1034">
        <v>2.25</v>
      </c>
      <c r="CZ1034">
        <v>1560</v>
      </c>
      <c r="DA1034">
        <v>1985</v>
      </c>
      <c r="DB1034">
        <v>299900</v>
      </c>
    </row>
    <row r="1035" spans="101:106" x14ac:dyDescent="0.3">
      <c r="CW1035">
        <v>1</v>
      </c>
      <c r="CX1035">
        <v>4</v>
      </c>
      <c r="CY1035">
        <v>2</v>
      </c>
      <c r="CZ1035">
        <v>2330</v>
      </c>
      <c r="DA1035">
        <v>1925</v>
      </c>
      <c r="DB1035">
        <v>891000</v>
      </c>
    </row>
    <row r="1036" spans="101:106" x14ac:dyDescent="0.3">
      <c r="CW1036">
        <v>1</v>
      </c>
      <c r="CX1036">
        <v>3</v>
      </c>
      <c r="CY1036">
        <v>2</v>
      </c>
      <c r="CZ1036">
        <v>3660</v>
      </c>
      <c r="DA1036">
        <v>1947</v>
      </c>
      <c r="DB1036">
        <v>1200000</v>
      </c>
    </row>
    <row r="1037" spans="101:106" x14ac:dyDescent="0.3">
      <c r="CW1037">
        <v>1</v>
      </c>
      <c r="CX1037">
        <v>4</v>
      </c>
      <c r="CY1037">
        <v>2.5</v>
      </c>
      <c r="CZ1037">
        <v>2790</v>
      </c>
      <c r="DA1037">
        <v>2004</v>
      </c>
      <c r="DB1037">
        <v>378000</v>
      </c>
    </row>
    <row r="1038" spans="101:106" x14ac:dyDescent="0.3">
      <c r="CW1038">
        <v>1</v>
      </c>
      <c r="CX1038">
        <v>2</v>
      </c>
      <c r="CY1038">
        <v>1</v>
      </c>
      <c r="CZ1038">
        <v>1060</v>
      </c>
      <c r="DA1038">
        <v>1951</v>
      </c>
      <c r="DB1038">
        <v>299995</v>
      </c>
    </row>
    <row r="1039" spans="101:106" x14ac:dyDescent="0.3">
      <c r="CW1039">
        <v>1</v>
      </c>
      <c r="CX1039">
        <v>3</v>
      </c>
      <c r="CY1039">
        <v>2.5</v>
      </c>
      <c r="CZ1039">
        <v>2020</v>
      </c>
      <c r="DA1039">
        <v>1994</v>
      </c>
      <c r="DB1039">
        <v>253000</v>
      </c>
    </row>
    <row r="1040" spans="101:106" x14ac:dyDescent="0.3">
      <c r="CW1040">
        <v>1</v>
      </c>
      <c r="CX1040">
        <v>3</v>
      </c>
      <c r="CY1040">
        <v>2.25</v>
      </c>
      <c r="CZ1040">
        <v>1580</v>
      </c>
      <c r="DA1040">
        <v>1979</v>
      </c>
      <c r="DB1040">
        <v>350000</v>
      </c>
    </row>
    <row r="1041" spans="101:106" x14ac:dyDescent="0.3">
      <c r="CW1041">
        <v>1</v>
      </c>
      <c r="CX1041">
        <v>4</v>
      </c>
      <c r="CY1041">
        <v>3</v>
      </c>
      <c r="CZ1041">
        <v>2020</v>
      </c>
      <c r="DA1041">
        <v>1900</v>
      </c>
      <c r="DB1041">
        <v>565000</v>
      </c>
    </row>
    <row r="1042" spans="101:106" x14ac:dyDescent="0.3">
      <c r="CW1042">
        <v>1</v>
      </c>
      <c r="CX1042">
        <v>2</v>
      </c>
      <c r="CY1042">
        <v>1</v>
      </c>
      <c r="CZ1042">
        <v>970</v>
      </c>
      <c r="DA1042">
        <v>1908</v>
      </c>
      <c r="DB1042">
        <v>315000</v>
      </c>
    </row>
    <row r="1043" spans="101:106" x14ac:dyDescent="0.3">
      <c r="CW1043">
        <v>1</v>
      </c>
      <c r="CX1043">
        <v>4</v>
      </c>
      <c r="CY1043">
        <v>3</v>
      </c>
      <c r="CZ1043">
        <v>1490</v>
      </c>
      <c r="DA1043">
        <v>1915</v>
      </c>
      <c r="DB1043">
        <v>570000</v>
      </c>
    </row>
    <row r="1044" spans="101:106" x14ac:dyDescent="0.3">
      <c r="CW1044">
        <v>1</v>
      </c>
      <c r="CX1044">
        <v>5</v>
      </c>
      <c r="CY1044">
        <v>3.5</v>
      </c>
      <c r="CZ1044">
        <v>4390</v>
      </c>
      <c r="DA1044">
        <v>2005</v>
      </c>
      <c r="DB1044">
        <v>971000</v>
      </c>
    </row>
    <row r="1045" spans="101:106" x14ac:dyDescent="0.3">
      <c r="CW1045">
        <v>1</v>
      </c>
      <c r="CX1045">
        <v>5</v>
      </c>
      <c r="CY1045">
        <v>2.5</v>
      </c>
      <c r="CZ1045">
        <v>2750</v>
      </c>
      <c r="DA1045">
        <v>1910</v>
      </c>
      <c r="DB1045">
        <v>915000</v>
      </c>
    </row>
    <row r="1046" spans="101:106" x14ac:dyDescent="0.3">
      <c r="CW1046">
        <v>1</v>
      </c>
      <c r="CX1046">
        <v>4</v>
      </c>
      <c r="CY1046">
        <v>1.5</v>
      </c>
      <c r="CZ1046">
        <v>2150</v>
      </c>
      <c r="DA1046">
        <v>1950</v>
      </c>
      <c r="DB1046">
        <v>419000</v>
      </c>
    </row>
    <row r="1047" spans="101:106" x14ac:dyDescent="0.3">
      <c r="CW1047">
        <v>1</v>
      </c>
      <c r="CX1047">
        <v>4</v>
      </c>
      <c r="CY1047">
        <v>1.75</v>
      </c>
      <c r="CZ1047">
        <v>1810</v>
      </c>
      <c r="DA1047">
        <v>1977</v>
      </c>
      <c r="DB1047">
        <v>260000</v>
      </c>
    </row>
    <row r="1048" spans="101:106" x14ac:dyDescent="0.3">
      <c r="CW1048">
        <v>1</v>
      </c>
      <c r="CX1048">
        <v>3</v>
      </c>
      <c r="CY1048">
        <v>3</v>
      </c>
      <c r="CZ1048">
        <v>2230</v>
      </c>
      <c r="DA1048">
        <v>1990</v>
      </c>
      <c r="DB1048">
        <v>1320000</v>
      </c>
    </row>
    <row r="1049" spans="101:106" x14ac:dyDescent="0.3">
      <c r="CW1049">
        <v>1</v>
      </c>
      <c r="CX1049">
        <v>3</v>
      </c>
      <c r="CY1049">
        <v>1</v>
      </c>
      <c r="CZ1049">
        <v>2430</v>
      </c>
      <c r="DA1049">
        <v>1977</v>
      </c>
      <c r="DB1049">
        <v>369950</v>
      </c>
    </row>
    <row r="1050" spans="101:106" x14ac:dyDescent="0.3">
      <c r="CW1050">
        <v>1</v>
      </c>
      <c r="CX1050">
        <v>3</v>
      </c>
      <c r="CY1050">
        <v>2.5</v>
      </c>
      <c r="CZ1050">
        <v>3680</v>
      </c>
      <c r="DA1050">
        <v>1994</v>
      </c>
      <c r="DB1050">
        <v>1030000</v>
      </c>
    </row>
    <row r="1051" spans="101:106" x14ac:dyDescent="0.3">
      <c r="CW1051">
        <v>1</v>
      </c>
      <c r="CX1051">
        <v>5</v>
      </c>
      <c r="CY1051">
        <v>1</v>
      </c>
      <c r="CZ1051">
        <v>1410</v>
      </c>
      <c r="DA1051">
        <v>1929</v>
      </c>
      <c r="DB1051">
        <v>435000</v>
      </c>
    </row>
    <row r="1052" spans="101:106" x14ac:dyDescent="0.3">
      <c r="CW1052">
        <v>1</v>
      </c>
      <c r="CX1052">
        <v>3</v>
      </c>
      <c r="CY1052">
        <v>1.75</v>
      </c>
      <c r="CZ1052">
        <v>1330</v>
      </c>
      <c r="DA1052">
        <v>1958</v>
      </c>
      <c r="DB1052">
        <v>601000</v>
      </c>
    </row>
    <row r="1053" spans="101:106" x14ac:dyDescent="0.3">
      <c r="CW1053">
        <v>1</v>
      </c>
      <c r="CX1053">
        <v>3</v>
      </c>
      <c r="CY1053">
        <v>1</v>
      </c>
      <c r="CZ1053">
        <v>1490</v>
      </c>
      <c r="DA1053">
        <v>1963</v>
      </c>
      <c r="DB1053">
        <v>460500</v>
      </c>
    </row>
    <row r="1054" spans="101:106" x14ac:dyDescent="0.3">
      <c r="CW1054">
        <v>1</v>
      </c>
      <c r="CX1054">
        <v>3</v>
      </c>
      <c r="CY1054">
        <v>2.5</v>
      </c>
      <c r="CZ1054">
        <v>2020</v>
      </c>
      <c r="DA1054">
        <v>2000</v>
      </c>
      <c r="DB1054">
        <v>720000</v>
      </c>
    </row>
    <row r="1055" spans="101:106" x14ac:dyDescent="0.3">
      <c r="CW1055">
        <v>1</v>
      </c>
      <c r="CX1055">
        <v>4</v>
      </c>
      <c r="CY1055">
        <v>2.5</v>
      </c>
      <c r="CZ1055">
        <v>3130</v>
      </c>
      <c r="DA1055">
        <v>1996</v>
      </c>
      <c r="DB1055">
        <v>851000</v>
      </c>
    </row>
    <row r="1056" spans="101:106" x14ac:dyDescent="0.3">
      <c r="CW1056">
        <v>1</v>
      </c>
      <c r="CX1056">
        <v>4</v>
      </c>
      <c r="CY1056">
        <v>3</v>
      </c>
      <c r="CZ1056">
        <v>2670</v>
      </c>
      <c r="DA1056">
        <v>1916</v>
      </c>
      <c r="DB1056">
        <v>550000</v>
      </c>
    </row>
    <row r="1057" spans="101:106" x14ac:dyDescent="0.3">
      <c r="CW1057">
        <v>1</v>
      </c>
      <c r="CX1057">
        <v>4</v>
      </c>
      <c r="CY1057">
        <v>1</v>
      </c>
      <c r="CZ1057">
        <v>1980</v>
      </c>
      <c r="DA1057">
        <v>1920</v>
      </c>
      <c r="DB1057">
        <v>700000</v>
      </c>
    </row>
    <row r="1058" spans="101:106" x14ac:dyDescent="0.3">
      <c r="CW1058">
        <v>1</v>
      </c>
      <c r="CX1058">
        <v>3</v>
      </c>
      <c r="CY1058">
        <v>1.75</v>
      </c>
      <c r="CZ1058">
        <v>2100</v>
      </c>
      <c r="DA1058">
        <v>1963</v>
      </c>
      <c r="DB1058">
        <v>323000</v>
      </c>
    </row>
    <row r="1059" spans="101:106" x14ac:dyDescent="0.3">
      <c r="CW1059">
        <v>1</v>
      </c>
      <c r="CX1059">
        <v>3</v>
      </c>
      <c r="CY1059">
        <v>1</v>
      </c>
      <c r="CZ1059">
        <v>1350</v>
      </c>
      <c r="DA1059">
        <v>1944</v>
      </c>
      <c r="DB1059">
        <v>345500</v>
      </c>
    </row>
    <row r="1060" spans="101:106" x14ac:dyDescent="0.3">
      <c r="CW1060">
        <v>1</v>
      </c>
      <c r="CX1060">
        <v>4</v>
      </c>
      <c r="CY1060">
        <v>1.5</v>
      </c>
      <c r="CZ1060">
        <v>2140</v>
      </c>
      <c r="DA1060">
        <v>1959</v>
      </c>
      <c r="DB1060">
        <v>378000</v>
      </c>
    </row>
    <row r="1061" spans="101:106" x14ac:dyDescent="0.3">
      <c r="CW1061">
        <v>1</v>
      </c>
      <c r="CX1061">
        <v>4</v>
      </c>
      <c r="CY1061">
        <v>2</v>
      </c>
      <c r="CZ1061">
        <v>2208</v>
      </c>
      <c r="DA1061">
        <v>1917</v>
      </c>
      <c r="DB1061">
        <v>650000</v>
      </c>
    </row>
    <row r="1062" spans="101:106" x14ac:dyDescent="0.3">
      <c r="CW1062">
        <v>1</v>
      </c>
      <c r="CX1062">
        <v>3</v>
      </c>
      <c r="CY1062">
        <v>2</v>
      </c>
      <c r="CZ1062">
        <v>1010</v>
      </c>
      <c r="DA1062">
        <v>1982</v>
      </c>
      <c r="DB1062">
        <v>385000</v>
      </c>
    </row>
    <row r="1063" spans="101:106" x14ac:dyDescent="0.3">
      <c r="CW1063">
        <v>1</v>
      </c>
      <c r="CX1063">
        <v>2</v>
      </c>
      <c r="CY1063">
        <v>1</v>
      </c>
      <c r="CZ1063">
        <v>970</v>
      </c>
      <c r="DA1063">
        <v>1910</v>
      </c>
      <c r="DB1063">
        <v>425000</v>
      </c>
    </row>
    <row r="1064" spans="101:106" x14ac:dyDescent="0.3">
      <c r="CW1064">
        <v>1</v>
      </c>
      <c r="CX1064">
        <v>4</v>
      </c>
      <c r="CY1064">
        <v>2</v>
      </c>
      <c r="CZ1064">
        <v>1520</v>
      </c>
      <c r="DA1064">
        <v>1920</v>
      </c>
      <c r="DB1064">
        <v>210000</v>
      </c>
    </row>
    <row r="1065" spans="101:106" x14ac:dyDescent="0.3">
      <c r="CW1065">
        <v>1</v>
      </c>
      <c r="CX1065">
        <v>4</v>
      </c>
      <c r="CY1065">
        <v>2.5</v>
      </c>
      <c r="CZ1065">
        <v>2740</v>
      </c>
      <c r="DA1065">
        <v>1993</v>
      </c>
      <c r="DB1065">
        <v>630000</v>
      </c>
    </row>
    <row r="1066" spans="101:106" x14ac:dyDescent="0.3">
      <c r="CW1066">
        <v>1</v>
      </c>
      <c r="CX1066">
        <v>3</v>
      </c>
      <c r="CY1066">
        <v>1.75</v>
      </c>
      <c r="CZ1066">
        <v>1570</v>
      </c>
      <c r="DA1066">
        <v>1953</v>
      </c>
      <c r="DB1066">
        <v>335000</v>
      </c>
    </row>
    <row r="1067" spans="101:106" x14ac:dyDescent="0.3">
      <c r="CW1067">
        <v>1</v>
      </c>
      <c r="CX1067">
        <v>3</v>
      </c>
      <c r="CY1067">
        <v>1</v>
      </c>
      <c r="CZ1067">
        <v>1320</v>
      </c>
      <c r="DA1067">
        <v>1966</v>
      </c>
      <c r="DB1067">
        <v>196500</v>
      </c>
    </row>
    <row r="1068" spans="101:106" x14ac:dyDescent="0.3">
      <c r="CW1068">
        <v>1</v>
      </c>
      <c r="CX1068">
        <v>4</v>
      </c>
      <c r="CY1068">
        <v>2.75</v>
      </c>
      <c r="CZ1068">
        <v>2550</v>
      </c>
      <c r="DA1068">
        <v>1986</v>
      </c>
      <c r="DB1068">
        <v>582800</v>
      </c>
    </row>
    <row r="1069" spans="101:106" x14ac:dyDescent="0.3">
      <c r="CW1069">
        <v>1</v>
      </c>
      <c r="CX1069">
        <v>3</v>
      </c>
      <c r="CY1069">
        <v>1.75</v>
      </c>
      <c r="CZ1069">
        <v>1560</v>
      </c>
      <c r="DA1069">
        <v>1983</v>
      </c>
      <c r="DB1069">
        <v>440000</v>
      </c>
    </row>
    <row r="1070" spans="101:106" x14ac:dyDescent="0.3">
      <c r="CW1070">
        <v>1</v>
      </c>
      <c r="CX1070">
        <v>4</v>
      </c>
      <c r="CY1070">
        <v>2.25</v>
      </c>
      <c r="CZ1070">
        <v>2360</v>
      </c>
      <c r="DA1070">
        <v>1974</v>
      </c>
      <c r="DB1070">
        <v>752500</v>
      </c>
    </row>
    <row r="1071" spans="101:106" x14ac:dyDescent="0.3">
      <c r="CW1071">
        <v>1</v>
      </c>
      <c r="CX1071">
        <v>3</v>
      </c>
      <c r="CY1071">
        <v>1.75</v>
      </c>
      <c r="CZ1071">
        <v>1330</v>
      </c>
      <c r="DA1071">
        <v>1909</v>
      </c>
      <c r="DB1071">
        <v>532500</v>
      </c>
    </row>
    <row r="1072" spans="101:106" x14ac:dyDescent="0.3">
      <c r="CW1072">
        <v>1</v>
      </c>
      <c r="CX1072">
        <v>3</v>
      </c>
      <c r="CY1072">
        <v>1</v>
      </c>
      <c r="CZ1072">
        <v>1070</v>
      </c>
      <c r="DA1072">
        <v>1950</v>
      </c>
      <c r="DB1072">
        <v>265000</v>
      </c>
    </row>
    <row r="1073" spans="101:106" x14ac:dyDescent="0.3">
      <c r="CW1073">
        <v>1</v>
      </c>
      <c r="CX1073">
        <v>3</v>
      </c>
      <c r="CY1073">
        <v>1.25</v>
      </c>
      <c r="CZ1073">
        <v>1510</v>
      </c>
      <c r="DA1073">
        <v>1961</v>
      </c>
      <c r="DB1073">
        <v>397500</v>
      </c>
    </row>
    <row r="1074" spans="101:106" x14ac:dyDescent="0.3">
      <c r="CW1074">
        <v>1</v>
      </c>
      <c r="CX1074">
        <v>3</v>
      </c>
      <c r="CY1074">
        <v>2.5</v>
      </c>
      <c r="CZ1074">
        <v>1710</v>
      </c>
      <c r="DA1074">
        <v>1999</v>
      </c>
      <c r="DB1074">
        <v>524250</v>
      </c>
    </row>
    <row r="1075" spans="101:106" x14ac:dyDescent="0.3">
      <c r="CW1075">
        <v>1</v>
      </c>
      <c r="CX1075">
        <v>4</v>
      </c>
      <c r="CY1075">
        <v>2.75</v>
      </c>
      <c r="CZ1075">
        <v>2790</v>
      </c>
      <c r="DA1075">
        <v>1996</v>
      </c>
      <c r="DB1075">
        <v>765000</v>
      </c>
    </row>
    <row r="1076" spans="101:106" x14ac:dyDescent="0.3">
      <c r="CW1076">
        <v>1</v>
      </c>
      <c r="CX1076">
        <v>4</v>
      </c>
      <c r="CY1076">
        <v>2.5</v>
      </c>
      <c r="CZ1076">
        <v>2620</v>
      </c>
      <c r="DA1076">
        <v>2001</v>
      </c>
      <c r="DB1076">
        <v>648000</v>
      </c>
    </row>
    <row r="1077" spans="101:106" x14ac:dyDescent="0.3">
      <c r="CW1077">
        <v>1</v>
      </c>
      <c r="CX1077">
        <v>5</v>
      </c>
      <c r="CY1077">
        <v>2.5</v>
      </c>
      <c r="CZ1077">
        <v>2970</v>
      </c>
      <c r="DA1077">
        <v>1969</v>
      </c>
      <c r="DB1077">
        <v>469500</v>
      </c>
    </row>
    <row r="1078" spans="101:106" x14ac:dyDescent="0.3">
      <c r="CW1078">
        <v>1</v>
      </c>
      <c r="CX1078">
        <v>3</v>
      </c>
      <c r="CY1078">
        <v>1.75</v>
      </c>
      <c r="CZ1078">
        <v>1050</v>
      </c>
      <c r="DA1078">
        <v>1975</v>
      </c>
      <c r="DB1078">
        <v>237500</v>
      </c>
    </row>
    <row r="1079" spans="101:106" x14ac:dyDescent="0.3">
      <c r="CW1079">
        <v>1</v>
      </c>
      <c r="CX1079">
        <v>3</v>
      </c>
      <c r="CY1079">
        <v>1</v>
      </c>
      <c r="CZ1079">
        <v>1280</v>
      </c>
      <c r="DA1079">
        <v>1956</v>
      </c>
      <c r="DB1079">
        <v>216000</v>
      </c>
    </row>
    <row r="1080" spans="101:106" x14ac:dyDescent="0.3">
      <c r="CW1080">
        <v>1</v>
      </c>
      <c r="CX1080">
        <v>3</v>
      </c>
      <c r="CY1080">
        <v>1</v>
      </c>
      <c r="CZ1080">
        <v>1030</v>
      </c>
      <c r="DA1080">
        <v>1963</v>
      </c>
      <c r="DB1080">
        <v>427200</v>
      </c>
    </row>
    <row r="1081" spans="101:106" x14ac:dyDescent="0.3">
      <c r="CW1081">
        <v>1</v>
      </c>
      <c r="CX1081">
        <v>3</v>
      </c>
      <c r="CY1081">
        <v>2.25</v>
      </c>
      <c r="CZ1081">
        <v>1900</v>
      </c>
      <c r="DA1081">
        <v>1977</v>
      </c>
      <c r="DB1081">
        <v>280000</v>
      </c>
    </row>
    <row r="1082" spans="101:106" x14ac:dyDescent="0.3">
      <c r="CW1082">
        <v>1</v>
      </c>
      <c r="CX1082">
        <v>5</v>
      </c>
      <c r="CY1082">
        <v>3</v>
      </c>
      <c r="CZ1082">
        <v>3070</v>
      </c>
      <c r="DA1082">
        <v>1968</v>
      </c>
      <c r="DB1082">
        <v>718000</v>
      </c>
    </row>
    <row r="1083" spans="101:106" x14ac:dyDescent="0.3">
      <c r="CW1083">
        <v>1</v>
      </c>
      <c r="CX1083">
        <v>2</v>
      </c>
      <c r="CY1083">
        <v>2.75</v>
      </c>
      <c r="CZ1083">
        <v>1760</v>
      </c>
      <c r="DA1083">
        <v>2010</v>
      </c>
      <c r="DB1083">
        <v>420000</v>
      </c>
    </row>
    <row r="1084" spans="101:106" x14ac:dyDescent="0.3">
      <c r="CW1084">
        <v>1</v>
      </c>
      <c r="CX1084">
        <v>2</v>
      </c>
      <c r="CY1084">
        <v>1</v>
      </c>
      <c r="CZ1084">
        <v>930</v>
      </c>
      <c r="DA1084">
        <v>1952</v>
      </c>
      <c r="DB1084">
        <v>379000</v>
      </c>
    </row>
    <row r="1085" spans="101:106" x14ac:dyDescent="0.3">
      <c r="CW1085">
        <v>1</v>
      </c>
      <c r="CX1085">
        <v>2</v>
      </c>
      <c r="CY1085">
        <v>1</v>
      </c>
      <c r="CZ1085">
        <v>880</v>
      </c>
      <c r="DA1085">
        <v>1942</v>
      </c>
      <c r="DB1085">
        <v>326100</v>
      </c>
    </row>
    <row r="1086" spans="101:106" x14ac:dyDescent="0.3">
      <c r="CW1086">
        <v>1</v>
      </c>
      <c r="CX1086">
        <v>3</v>
      </c>
      <c r="CY1086">
        <v>2.5</v>
      </c>
      <c r="CZ1086">
        <v>1360</v>
      </c>
      <c r="DA1086">
        <v>2003</v>
      </c>
      <c r="DB1086">
        <v>535000</v>
      </c>
    </row>
    <row r="1087" spans="101:106" x14ac:dyDescent="0.3">
      <c r="CW1087">
        <v>1</v>
      </c>
      <c r="CX1087">
        <v>4</v>
      </c>
      <c r="CY1087">
        <v>2.75</v>
      </c>
      <c r="CZ1087">
        <v>2130</v>
      </c>
      <c r="DA1087">
        <v>1992</v>
      </c>
      <c r="DB1087">
        <v>283000</v>
      </c>
    </row>
    <row r="1088" spans="101:106" x14ac:dyDescent="0.3">
      <c r="CW1088">
        <v>1</v>
      </c>
      <c r="CX1088">
        <v>3</v>
      </c>
      <c r="CY1088">
        <v>1</v>
      </c>
      <c r="CZ1088">
        <v>1480</v>
      </c>
      <c r="DA1088">
        <v>1940</v>
      </c>
      <c r="DB1088">
        <v>260000</v>
      </c>
    </row>
    <row r="1089" spans="101:106 1101:1114" x14ac:dyDescent="0.3">
      <c r="CW1089">
        <v>1</v>
      </c>
      <c r="CX1089">
        <v>4</v>
      </c>
      <c r="CY1089">
        <v>1</v>
      </c>
      <c r="CZ1089">
        <v>1500</v>
      </c>
      <c r="DA1089">
        <v>1951</v>
      </c>
      <c r="DB1089">
        <v>399000</v>
      </c>
    </row>
    <row r="1090" spans="101:106 1101:1114" x14ac:dyDescent="0.3">
      <c r="CW1090">
        <v>1</v>
      </c>
      <c r="CX1090">
        <v>3</v>
      </c>
      <c r="CY1090">
        <v>2.25</v>
      </c>
      <c r="CZ1090">
        <v>1670</v>
      </c>
      <c r="DA1090">
        <v>1987</v>
      </c>
      <c r="DB1090">
        <v>484950</v>
      </c>
    </row>
    <row r="1091" spans="101:106 1101:1114" x14ac:dyDescent="0.3">
      <c r="CW1091">
        <v>1</v>
      </c>
      <c r="CX1091">
        <v>4</v>
      </c>
      <c r="CY1091">
        <v>1.75</v>
      </c>
      <c r="CZ1091">
        <v>2060</v>
      </c>
      <c r="DA1091">
        <v>1960</v>
      </c>
      <c r="DB1091">
        <v>640000</v>
      </c>
    </row>
    <row r="1092" spans="101:106 1101:1114" x14ac:dyDescent="0.3">
      <c r="CW1092">
        <v>1</v>
      </c>
      <c r="CX1092">
        <v>4</v>
      </c>
      <c r="CY1092">
        <v>2.5</v>
      </c>
      <c r="CZ1092">
        <v>2160</v>
      </c>
      <c r="DA1092">
        <v>1952</v>
      </c>
      <c r="DB1092">
        <v>585000</v>
      </c>
    </row>
    <row r="1093" spans="101:106 1101:1114" x14ac:dyDescent="0.3">
      <c r="CW1093">
        <v>1</v>
      </c>
      <c r="CX1093">
        <v>4</v>
      </c>
      <c r="CY1093">
        <v>2</v>
      </c>
      <c r="CZ1093">
        <v>2780</v>
      </c>
      <c r="DA1093">
        <v>1955</v>
      </c>
      <c r="DB1093">
        <v>645000</v>
      </c>
    </row>
    <row r="1094" spans="101:106 1101:1114" x14ac:dyDescent="0.3">
      <c r="CW1094">
        <v>1</v>
      </c>
      <c r="CX1094">
        <v>3</v>
      </c>
      <c r="CY1094">
        <v>2</v>
      </c>
      <c r="CZ1094">
        <v>1490</v>
      </c>
      <c r="DA1094">
        <v>1988</v>
      </c>
      <c r="DB1094">
        <v>253000</v>
      </c>
    </row>
    <row r="1095" spans="101:106 1101:1114" x14ac:dyDescent="0.3">
      <c r="CW1095">
        <v>1</v>
      </c>
      <c r="CX1095">
        <v>2</v>
      </c>
      <c r="CY1095">
        <v>1</v>
      </c>
      <c r="CZ1095">
        <v>740</v>
      </c>
      <c r="DA1095">
        <v>1953</v>
      </c>
      <c r="DB1095">
        <v>178500</v>
      </c>
    </row>
    <row r="1096" spans="101:106 1101:1114" x14ac:dyDescent="0.3">
      <c r="CW1096">
        <v>1</v>
      </c>
      <c r="CX1096">
        <v>4</v>
      </c>
      <c r="CY1096">
        <v>2.5</v>
      </c>
      <c r="CZ1096">
        <v>1860</v>
      </c>
      <c r="DA1096">
        <v>1991</v>
      </c>
      <c r="DB1096">
        <v>291000</v>
      </c>
    </row>
    <row r="1097" spans="101:106 1101:1114" x14ac:dyDescent="0.3">
      <c r="CW1097">
        <v>1</v>
      </c>
      <c r="CX1097">
        <v>2</v>
      </c>
      <c r="CY1097">
        <v>2.75</v>
      </c>
      <c r="CZ1097">
        <v>1590</v>
      </c>
      <c r="DA1097">
        <v>1920</v>
      </c>
      <c r="DB1097">
        <v>199950</v>
      </c>
    </row>
    <row r="1098" spans="101:106 1101:1114" x14ac:dyDescent="0.3">
      <c r="CW1098">
        <v>1</v>
      </c>
      <c r="CX1098">
        <v>2</v>
      </c>
      <c r="CY1098">
        <v>1</v>
      </c>
      <c r="CZ1098">
        <v>850</v>
      </c>
      <c r="DA1098">
        <v>1922</v>
      </c>
      <c r="DB1098">
        <v>553500</v>
      </c>
    </row>
    <row r="1099" spans="101:106 1101:1114" x14ac:dyDescent="0.3">
      <c r="CW1099">
        <v>1</v>
      </c>
      <c r="CX1099">
        <v>2</v>
      </c>
      <c r="CY1099">
        <v>1</v>
      </c>
      <c r="CZ1099">
        <v>1030</v>
      </c>
      <c r="DA1099">
        <v>1981</v>
      </c>
      <c r="DB1099">
        <v>189950</v>
      </c>
    </row>
    <row r="1100" spans="101:106 1101:1114" x14ac:dyDescent="0.3">
      <c r="CW1100">
        <v>1</v>
      </c>
      <c r="CX1100">
        <v>3</v>
      </c>
      <c r="CY1100">
        <v>2</v>
      </c>
      <c r="CZ1100">
        <v>1850</v>
      </c>
      <c r="DA1100">
        <v>1988</v>
      </c>
      <c r="DB1100">
        <v>289000</v>
      </c>
    </row>
    <row r="1101" spans="101:106 1101:1114" x14ac:dyDescent="0.3">
      <c r="API1101">
        <v>1</v>
      </c>
      <c r="APT1101" t="e" cm="1">
        <f t="array" ref="APT1101">MMULT(MMULT(MINVERSE(MMULT(TRANSPOSE(API1101:APM1110),(API1101:APM1110))),TRANSPOSE(API1101:APM1110)),APN1101:APN1110)</f>
        <v>#VALUE!</v>
      </c>
      <c r="APU1101">
        <v>1</v>
      </c>
      <c r="APV1101" t="e">
        <f>APT1101*APU1101</f>
        <v>#VALUE!</v>
      </c>
    </row>
    <row r="1102" spans="101:106 1101:1114" x14ac:dyDescent="0.3">
      <c r="API1102">
        <v>1</v>
      </c>
      <c r="APU1102">
        <v>3</v>
      </c>
      <c r="APV1102">
        <f>APT1102*APU1102</f>
        <v>0</v>
      </c>
    </row>
    <row r="1103" spans="101:106 1101:1114" x14ac:dyDescent="0.3">
      <c r="API1103">
        <v>1</v>
      </c>
      <c r="APU1103">
        <v>2.5</v>
      </c>
      <c r="APV1103">
        <f>APT1103*APU1103</f>
        <v>0</v>
      </c>
    </row>
    <row r="1104" spans="101:106 1101:1114" x14ac:dyDescent="0.3">
      <c r="API1104">
        <v>1</v>
      </c>
      <c r="APU1104">
        <v>3560</v>
      </c>
      <c r="APV1104">
        <f>APT1104*APU1104</f>
        <v>0</v>
      </c>
    </row>
    <row r="1105" spans="1101:1115" x14ac:dyDescent="0.3">
      <c r="API1105">
        <v>1</v>
      </c>
      <c r="APU1105">
        <v>1965</v>
      </c>
      <c r="APV1105">
        <f>APT1105*APU1105</f>
        <v>0</v>
      </c>
      <c r="APW1105" t="e">
        <f>SUM(APV1101:APV1105)</f>
        <v>#VALUE!</v>
      </c>
    </row>
    <row r="1106" spans="1101:1115" x14ac:dyDescent="0.3">
      <c r="API1106">
        <v>1</v>
      </c>
      <c r="APW1106" t="e">
        <f>TEXT(APW1105,"0")</f>
        <v>#VALUE!</v>
      </c>
    </row>
    <row r="1107" spans="1101:1115" x14ac:dyDescent="0.3">
      <c r="API1107">
        <v>1</v>
      </c>
    </row>
    <row r="1108" spans="1101:1115" x14ac:dyDescent="0.3">
      <c r="API1108">
        <v>1</v>
      </c>
    </row>
    <row r="1109" spans="1101:1115" x14ac:dyDescent="0.3">
      <c r="API1109">
        <v>1</v>
      </c>
    </row>
    <row r="1110" spans="1101:1115" x14ac:dyDescent="0.3">
      <c r="API1110">
        <v>1</v>
      </c>
    </row>
    <row r="1201" spans="1201:1201" x14ac:dyDescent="0.3">
      <c r="ATE1201">
        <v>1</v>
      </c>
    </row>
    <row r="1202" spans="1201:1201" x14ac:dyDescent="0.3">
      <c r="ATE1202">
        <v>1</v>
      </c>
    </row>
    <row r="1203" spans="1201:1201" x14ac:dyDescent="0.3">
      <c r="ATE1203">
        <v>1</v>
      </c>
    </row>
    <row r="1204" spans="1201:1201" x14ac:dyDescent="0.3">
      <c r="ATE1204">
        <v>1</v>
      </c>
    </row>
    <row r="1205" spans="1201:1201" x14ac:dyDescent="0.3">
      <c r="ATE1205">
        <v>1</v>
      </c>
    </row>
    <row r="1206" spans="1201:1201" x14ac:dyDescent="0.3">
      <c r="ATE1206">
        <v>1</v>
      </c>
    </row>
    <row r="1207" spans="1201:1201" x14ac:dyDescent="0.3">
      <c r="ATE1207">
        <v>1</v>
      </c>
    </row>
    <row r="1208" spans="1201:1201" x14ac:dyDescent="0.3">
      <c r="ATE1208">
        <v>1</v>
      </c>
    </row>
    <row r="1209" spans="1201:1201" x14ac:dyDescent="0.3">
      <c r="ATE1209">
        <v>1</v>
      </c>
    </row>
    <row r="1210" spans="1201:1201" x14ac:dyDescent="0.3">
      <c r="ATE1210">
        <v>1</v>
      </c>
    </row>
    <row r="1301" spans="1301:1301" x14ac:dyDescent="0.3">
      <c r="AXA1301">
        <v>1</v>
      </c>
    </row>
    <row r="1302" spans="1301:1301" x14ac:dyDescent="0.3">
      <c r="AXA1302">
        <v>1</v>
      </c>
    </row>
    <row r="1303" spans="1301:1301" x14ac:dyDescent="0.3">
      <c r="AXA1303">
        <v>1</v>
      </c>
    </row>
    <row r="1304" spans="1301:1301" x14ac:dyDescent="0.3">
      <c r="AXA1304">
        <v>1</v>
      </c>
    </row>
    <row r="1305" spans="1301:1301" x14ac:dyDescent="0.3">
      <c r="AXA1305">
        <v>1</v>
      </c>
    </row>
    <row r="1306" spans="1301:1301" x14ac:dyDescent="0.3">
      <c r="AXA1306">
        <v>1</v>
      </c>
    </row>
    <row r="1307" spans="1301:1301" x14ac:dyDescent="0.3">
      <c r="AXA1307">
        <v>1</v>
      </c>
    </row>
    <row r="1308" spans="1301:1301" x14ac:dyDescent="0.3">
      <c r="AXA1308">
        <v>1</v>
      </c>
    </row>
    <row r="1309" spans="1301:1301" x14ac:dyDescent="0.3">
      <c r="AXA1309">
        <v>1</v>
      </c>
    </row>
    <row r="1310" spans="1301:1301" x14ac:dyDescent="0.3">
      <c r="AXA1310">
        <v>1</v>
      </c>
    </row>
    <row r="1401" spans="1401:1401" x14ac:dyDescent="0.3">
      <c r="BAW1401">
        <v>1</v>
      </c>
    </row>
    <row r="1402" spans="1401:1401" x14ac:dyDescent="0.3">
      <c r="BAW1402">
        <v>1</v>
      </c>
    </row>
    <row r="1403" spans="1401:1401" x14ac:dyDescent="0.3">
      <c r="BAW1403">
        <v>1</v>
      </c>
    </row>
    <row r="1404" spans="1401:1401" x14ac:dyDescent="0.3">
      <c r="BAW1404">
        <v>1</v>
      </c>
    </row>
    <row r="1405" spans="1401:1401" x14ac:dyDescent="0.3">
      <c r="BAW1405">
        <v>1</v>
      </c>
    </row>
    <row r="1406" spans="1401:1401" x14ac:dyDescent="0.3">
      <c r="BAW1406">
        <v>1</v>
      </c>
    </row>
    <row r="1407" spans="1401:1401" x14ac:dyDescent="0.3">
      <c r="BAW1407">
        <v>1</v>
      </c>
    </row>
    <row r="1408" spans="1401:1401" x14ac:dyDescent="0.3">
      <c r="BAW1408">
        <v>1</v>
      </c>
    </row>
    <row r="1409" spans="1401:1401" x14ac:dyDescent="0.3">
      <c r="BAW1409">
        <v>1</v>
      </c>
    </row>
    <row r="1410" spans="1401:1401" x14ac:dyDescent="0.3">
      <c r="BAW1410">
        <v>1</v>
      </c>
    </row>
    <row r="1501" spans="1501:1513" x14ac:dyDescent="0.3">
      <c r="BES1501">
        <v>1</v>
      </c>
      <c r="BFD1501" t="e" cm="1">
        <f t="array" ref="BFD1501">MMULT(MMULT(MINVERSE(MMULT(TRANSPOSE(BES1501:BEW1510),(BES1501:BEW1510))),TRANSPOSE(BES1501:BEW1510)),BEX1501:BEX1510)</f>
        <v>#VALUE!</v>
      </c>
      <c r="BFE1501">
        <v>1</v>
      </c>
    </row>
    <row r="1502" spans="1501:1513" x14ac:dyDescent="0.3">
      <c r="BES1502">
        <v>1</v>
      </c>
    </row>
    <row r="1503" spans="1501:1513" x14ac:dyDescent="0.3">
      <c r="BES1503">
        <v>1</v>
      </c>
    </row>
    <row r="1504" spans="1501:1513" x14ac:dyDescent="0.3">
      <c r="BES1504">
        <v>1</v>
      </c>
    </row>
    <row r="1505" spans="1501:1501" x14ac:dyDescent="0.3">
      <c r="BES1505">
        <v>1</v>
      </c>
    </row>
    <row r="1506" spans="1501:1501" x14ac:dyDescent="0.3">
      <c r="BES1506">
        <v>1</v>
      </c>
    </row>
    <row r="1507" spans="1501:1501" x14ac:dyDescent="0.3">
      <c r="BES1507">
        <v>1</v>
      </c>
    </row>
    <row r="1508" spans="1501:1501" x14ac:dyDescent="0.3">
      <c r="BES1508">
        <v>1</v>
      </c>
    </row>
    <row r="1509" spans="1501:1501" x14ac:dyDescent="0.3">
      <c r="BES1509">
        <v>1</v>
      </c>
    </row>
    <row r="1510" spans="1501:1501" x14ac:dyDescent="0.3">
      <c r="BES1510">
        <v>1</v>
      </c>
    </row>
    <row r="1601" spans="1601:1615" x14ac:dyDescent="0.3">
      <c r="BIO1601">
        <v>1</v>
      </c>
      <c r="BIZ1601" t="e" cm="1">
        <f t="array" ref="BIZ1601">MMULT(MMULT(MINVERSE(MMULT(TRANSPOSE(BIO1601:BIS1610),(BIO1601:BIS1610))),TRANSPOSE(BIO1601:BIS1610)),BIT1601:BIT1610)</f>
        <v>#VALUE!</v>
      </c>
      <c r="BJA1601">
        <v>1</v>
      </c>
      <c r="BJB1601" t="e">
        <f>BIZ1601*BJA1601</f>
        <v>#VALUE!</v>
      </c>
    </row>
    <row r="1602" spans="1601:1615" x14ac:dyDescent="0.3">
      <c r="BIO1602">
        <v>1</v>
      </c>
      <c r="BJA1602">
        <v>2</v>
      </c>
      <c r="BJB1602">
        <f>BIZ1602*BJA1602</f>
        <v>0</v>
      </c>
    </row>
    <row r="1603" spans="1601:1615" x14ac:dyDescent="0.3">
      <c r="BIO1603">
        <v>1</v>
      </c>
      <c r="BJA1603">
        <v>3</v>
      </c>
      <c r="BJB1603">
        <f>BIZ1603*BJA1603</f>
        <v>0</v>
      </c>
    </row>
    <row r="1604" spans="1601:1615" x14ac:dyDescent="0.3">
      <c r="BIO1604">
        <v>1</v>
      </c>
      <c r="BJA1604">
        <v>1760</v>
      </c>
      <c r="BJB1604">
        <f>BIZ1604*BJA1604</f>
        <v>0</v>
      </c>
    </row>
    <row r="1605" spans="1601:1615" x14ac:dyDescent="0.3">
      <c r="BIO1605">
        <v>1</v>
      </c>
      <c r="BJA1605">
        <v>1953</v>
      </c>
      <c r="BJB1605">
        <f>BIZ1605*BJA1605</f>
        <v>0</v>
      </c>
      <c r="BJC1605" t="e">
        <f>SUM(BJB1601:BJB1605)</f>
        <v>#VALUE!</v>
      </c>
    </row>
    <row r="1606" spans="1601:1615" x14ac:dyDescent="0.3">
      <c r="BIO1606">
        <v>1</v>
      </c>
      <c r="BJC1606" t="e">
        <f>TEXT(BJC1605,"0")</f>
        <v>#VALUE!</v>
      </c>
    </row>
    <row r="1607" spans="1601:1615" x14ac:dyDescent="0.3">
      <c r="BIO1607">
        <v>1</v>
      </c>
    </row>
    <row r="1608" spans="1601:1615" x14ac:dyDescent="0.3">
      <c r="BIO1608">
        <v>1</v>
      </c>
    </row>
    <row r="1609" spans="1601:1615" x14ac:dyDescent="0.3">
      <c r="BIO1609">
        <v>1</v>
      </c>
    </row>
    <row r="1610" spans="1601:1615" x14ac:dyDescent="0.3">
      <c r="BIO1610">
        <v>1</v>
      </c>
    </row>
    <row r="1801" spans="1801:1815" x14ac:dyDescent="0.3">
      <c r="BQG1801">
        <v>1</v>
      </c>
      <c r="BQH1801">
        <f>VALUE(3)</f>
        <v>3</v>
      </c>
      <c r="BQI1801">
        <f>VALUE(1)</f>
        <v>1</v>
      </c>
      <c r="BQJ1801">
        <f>VALUE(1180)</f>
        <v>1180</v>
      </c>
      <c r="BQK1801">
        <f>VALUE(1955)</f>
        <v>1955</v>
      </c>
      <c r="BQL1801">
        <f>VALUE(221900)</f>
        <v>221900</v>
      </c>
      <c r="BQR1801" cm="1">
        <f t="array" ref="BQR1801:BQR1805">MMULT(MMULT(MINVERSE(MMULT(TRANSPOSE(BQG1801:BQK1810),(BQG1801:BQK1810))),TRANSPOSE(BQG1801:BQK1810)),BQL1801:BQL1810)</f>
        <v>5011981.639772661</v>
      </c>
      <c r="BQS1801">
        <v>1</v>
      </c>
      <c r="BQT1801">
        <f>BQR1801*BQS1801</f>
        <v>5011981.639772661</v>
      </c>
    </row>
    <row r="1802" spans="1801:1815" x14ac:dyDescent="0.3">
      <c r="BQG1802">
        <v>1</v>
      </c>
      <c r="BQH1802">
        <f>VALUE(3)</f>
        <v>3</v>
      </c>
      <c r="BQI1802">
        <f>VALUE(2.25)</f>
        <v>2.25</v>
      </c>
      <c r="BQJ1802">
        <f>VALUE(2570)</f>
        <v>2570</v>
      </c>
      <c r="BQK1802">
        <f>VALUE(1951)</f>
        <v>1951</v>
      </c>
      <c r="BQL1802">
        <f>VALUE(538000)</f>
        <v>538000</v>
      </c>
      <c r="BQR1802">
        <v>52049.160677000924</v>
      </c>
      <c r="BQS1802">
        <v>3</v>
      </c>
      <c r="BQT1802">
        <f>BQR1802*BQS1802</f>
        <v>156147.48203100276</v>
      </c>
    </row>
    <row r="1803" spans="1801:1815" x14ac:dyDescent="0.3">
      <c r="BQG1803">
        <v>1</v>
      </c>
      <c r="BQH1803">
        <f>VALUE(2)</f>
        <v>2</v>
      </c>
      <c r="BQI1803">
        <f>VALUE(1)</f>
        <v>1</v>
      </c>
      <c r="BQJ1803">
        <f>VALUE(770)</f>
        <v>770</v>
      </c>
      <c r="BQK1803">
        <f>VALUE(1933)</f>
        <v>1933</v>
      </c>
      <c r="BQL1803">
        <f>VALUE(180000)</f>
        <v>180000</v>
      </c>
      <c r="BQR1803">
        <v>137573.86631982494</v>
      </c>
      <c r="BQS1803">
        <v>2.5</v>
      </c>
      <c r="BQT1803">
        <f>BQR1803*BQS1803</f>
        <v>343934.66579956235</v>
      </c>
    </row>
    <row r="1804" spans="1801:1815" x14ac:dyDescent="0.3">
      <c r="BQG1804">
        <v>1</v>
      </c>
      <c r="BQH1804">
        <f>VALUE(4)</f>
        <v>4</v>
      </c>
      <c r="BQI1804">
        <f>VALUE(3)</f>
        <v>3</v>
      </c>
      <c r="BQJ1804">
        <f>VALUE(1960)</f>
        <v>1960</v>
      </c>
      <c r="BQK1804">
        <f>VALUE(1965)</f>
        <v>1965</v>
      </c>
      <c r="BQL1804">
        <f>VALUE(604000)</f>
        <v>604000</v>
      </c>
      <c r="BQR1804">
        <v>135.62546665653485</v>
      </c>
      <c r="BQS1804">
        <v>3560</v>
      </c>
      <c r="BQT1804">
        <f>BQR1804*BQS1804</f>
        <v>482826.6612972641</v>
      </c>
    </row>
    <row r="1805" spans="1801:1815" x14ac:dyDescent="0.3">
      <c r="BQG1805">
        <v>1</v>
      </c>
      <c r="BQH1805">
        <f>VALUE(3)</f>
        <v>3</v>
      </c>
      <c r="BQI1805">
        <f>VALUE(2)</f>
        <v>2</v>
      </c>
      <c r="BQJ1805">
        <f>VALUE(1680)</f>
        <v>1680</v>
      </c>
      <c r="BQK1805">
        <f>VALUE(1987)</f>
        <v>1987</v>
      </c>
      <c r="BQL1805">
        <f>VALUE(510000)</f>
        <v>510000</v>
      </c>
      <c r="BQR1805">
        <v>-2686.1736692147074</v>
      </c>
      <c r="BQS1805">
        <v>1965</v>
      </c>
      <c r="BQT1805">
        <f>BQR1805*BQS1805</f>
        <v>-5278331.2600068999</v>
      </c>
      <c r="BQU1805">
        <f>SUM(BQT1801:BQT1805)</f>
        <v>716559.18889359012</v>
      </c>
    </row>
    <row r="1806" spans="1801:1815" x14ac:dyDescent="0.3">
      <c r="BQG1806">
        <v>1</v>
      </c>
      <c r="BQH1806">
        <f>VALUE(4)</f>
        <v>4</v>
      </c>
      <c r="BQI1806">
        <f>VALUE(4.5)</f>
        <v>4.5</v>
      </c>
      <c r="BQJ1806">
        <f>VALUE(5420)</f>
        <v>5420</v>
      </c>
      <c r="BQK1806">
        <f>VALUE(2001)</f>
        <v>2001</v>
      </c>
      <c r="BQL1806">
        <f>VALUE(1230000)</f>
        <v>1230000</v>
      </c>
      <c r="BQU1806" t="str">
        <f>TEXT(BQU1805,"0")</f>
        <v>716559</v>
      </c>
    </row>
    <row r="1807" spans="1801:1815" x14ac:dyDescent="0.3">
      <c r="BQG1807">
        <v>1</v>
      </c>
      <c r="BQH1807">
        <f>VALUE(3)</f>
        <v>3</v>
      </c>
      <c r="BQI1807">
        <f>VALUE(2.25)</f>
        <v>2.25</v>
      </c>
      <c r="BQJ1807">
        <f>VALUE(1715)</f>
        <v>1715</v>
      </c>
      <c r="BQK1807">
        <f>VALUE(1995)</f>
        <v>1995</v>
      </c>
      <c r="BQL1807">
        <f>VALUE(257500)</f>
        <v>257500</v>
      </c>
    </row>
    <row r="1808" spans="1801:1815" x14ac:dyDescent="0.3">
      <c r="BQG1808">
        <v>1</v>
      </c>
      <c r="BQH1808">
        <f>VALUE(3)</f>
        <v>3</v>
      </c>
      <c r="BQI1808">
        <f>VALUE(1.5)</f>
        <v>1.5</v>
      </c>
      <c r="BQJ1808">
        <f>VALUE(1060)</f>
        <v>1060</v>
      </c>
      <c r="BQK1808">
        <f>VALUE(1963)</f>
        <v>1963</v>
      </c>
      <c r="BQL1808">
        <f>VALUE(291850)</f>
        <v>291850</v>
      </c>
    </row>
    <row r="1809" spans="1801:1806" x14ac:dyDescent="0.3">
      <c r="BQG1809">
        <v>1</v>
      </c>
      <c r="BQH1809">
        <f>VALUE(3)</f>
        <v>3</v>
      </c>
      <c r="BQI1809">
        <f>VALUE(1)</f>
        <v>1</v>
      </c>
      <c r="BQJ1809">
        <f>VALUE(1780)</f>
        <v>1780</v>
      </c>
      <c r="BQK1809">
        <f>VALUE(1960)</f>
        <v>1960</v>
      </c>
      <c r="BQL1809">
        <f>VALUE(229500)</f>
        <v>229500</v>
      </c>
    </row>
    <row r="1810" spans="1801:1806" x14ac:dyDescent="0.3">
      <c r="BQG1810">
        <v>1</v>
      </c>
      <c r="BQH1810">
        <f>VALUE(3)</f>
        <v>3</v>
      </c>
      <c r="BQI1810">
        <f>VALUE(2.5)</f>
        <v>2.5</v>
      </c>
      <c r="BQJ1810">
        <f>VALUE(1890)</f>
        <v>1890</v>
      </c>
      <c r="BQK1810">
        <f>VALUE(2003)</f>
        <v>2003</v>
      </c>
      <c r="BQL1810">
        <f>VALUE(323000)</f>
        <v>323000</v>
      </c>
    </row>
    <row r="1901" spans="1901:1914" x14ac:dyDescent="0.3">
      <c r="BUC1901">
        <v>1</v>
      </c>
      <c r="BUD1901">
        <f>VALUE(3)</f>
        <v>3</v>
      </c>
      <c r="BUE1901">
        <f>VALUE(1)</f>
        <v>1</v>
      </c>
      <c r="BUF1901">
        <f>VALUE(1180)</f>
        <v>1180</v>
      </c>
      <c r="BUG1901">
        <f>VALUE(1955)</f>
        <v>1955</v>
      </c>
      <c r="BUH1901">
        <f>VALUE(221900)</f>
        <v>221900</v>
      </c>
      <c r="BUN1901" cm="1">
        <f t="array" ref="BUN1901:BUN1905">MMULT(MMULT(MINVERSE(MMULT(TRANSPOSE(BUC1901:BUG1910),(BUC1901:BUG1910))),TRANSPOSE(BUC1901:BUG1910)),BUH1901:BUH1910)</f>
        <v>5011981.639772661</v>
      </c>
      <c r="BUO1901">
        <v>1</v>
      </c>
      <c r="BUP1901">
        <f>BUN1901*BUO1901</f>
        <v>5011981.639772661</v>
      </c>
    </row>
    <row r="1902" spans="1901:1914" x14ac:dyDescent="0.3">
      <c r="BUC1902">
        <v>1</v>
      </c>
      <c r="BUD1902">
        <f>VALUE(3)</f>
        <v>3</v>
      </c>
      <c r="BUE1902">
        <f>VALUE(2.25)</f>
        <v>2.25</v>
      </c>
      <c r="BUF1902">
        <f>VALUE(2570)</f>
        <v>2570</v>
      </c>
      <c r="BUG1902">
        <f>VALUE(1951)</f>
        <v>1951</v>
      </c>
      <c r="BUH1902">
        <f>VALUE(538000)</f>
        <v>538000</v>
      </c>
      <c r="BUN1902">
        <v>52049.160677000924</v>
      </c>
      <c r="BUO1902">
        <v>3</v>
      </c>
      <c r="BUP1902">
        <f>BUN1902*BUO1902</f>
        <v>156147.48203100276</v>
      </c>
    </row>
    <row r="1903" spans="1901:1914" x14ac:dyDescent="0.3">
      <c r="BUC1903">
        <v>1</v>
      </c>
      <c r="BUD1903">
        <f>VALUE(2)</f>
        <v>2</v>
      </c>
      <c r="BUE1903">
        <f>VALUE(1)</f>
        <v>1</v>
      </c>
      <c r="BUF1903">
        <f>VALUE(770)</f>
        <v>770</v>
      </c>
      <c r="BUG1903">
        <f>VALUE(1933)</f>
        <v>1933</v>
      </c>
      <c r="BUH1903">
        <f>VALUE(180000)</f>
        <v>180000</v>
      </c>
      <c r="BUN1903">
        <v>137573.86631982494</v>
      </c>
      <c r="BUO1903">
        <v>2.5</v>
      </c>
      <c r="BUP1903">
        <f>BUN1903*BUO1903</f>
        <v>343934.66579956235</v>
      </c>
    </row>
    <row r="1904" spans="1901:1914" x14ac:dyDescent="0.3">
      <c r="BUC1904">
        <v>1</v>
      </c>
      <c r="BUD1904">
        <f>VALUE(4)</f>
        <v>4</v>
      </c>
      <c r="BUE1904">
        <f>VALUE(3)</f>
        <v>3</v>
      </c>
      <c r="BUF1904">
        <f>VALUE(1960)</f>
        <v>1960</v>
      </c>
      <c r="BUG1904">
        <f>VALUE(1965)</f>
        <v>1965</v>
      </c>
      <c r="BUH1904">
        <f>VALUE(604000)</f>
        <v>604000</v>
      </c>
      <c r="BUN1904">
        <v>135.62546665653485</v>
      </c>
      <c r="BUO1904">
        <v>3560</v>
      </c>
      <c r="BUP1904">
        <f>BUN1904*BUO1904</f>
        <v>482826.6612972641</v>
      </c>
    </row>
    <row r="1905" spans="1901:1915" x14ac:dyDescent="0.3">
      <c r="BUC1905">
        <v>1</v>
      </c>
      <c r="BUD1905">
        <f>VALUE(3)</f>
        <v>3</v>
      </c>
      <c r="BUE1905">
        <f>VALUE(2)</f>
        <v>2</v>
      </c>
      <c r="BUF1905">
        <f>VALUE(1680)</f>
        <v>1680</v>
      </c>
      <c r="BUG1905">
        <f>VALUE(1987)</f>
        <v>1987</v>
      </c>
      <c r="BUH1905">
        <f>VALUE(510000)</f>
        <v>510000</v>
      </c>
      <c r="BUN1905">
        <v>-2686.1736692147074</v>
      </c>
      <c r="BUO1905">
        <v>1965</v>
      </c>
      <c r="BUP1905">
        <f>BUN1905*BUO1905</f>
        <v>-5278331.2600068999</v>
      </c>
      <c r="BUQ1905">
        <f>SUM(BUP1902:BUP1905)</f>
        <v>-4295422.4508790709</v>
      </c>
    </row>
    <row r="1906" spans="1901:1915" x14ac:dyDescent="0.3">
      <c r="BUC1906">
        <v>1</v>
      </c>
      <c r="BUD1906">
        <f>VALUE(4)</f>
        <v>4</v>
      </c>
      <c r="BUE1906">
        <f>VALUE(4.5)</f>
        <v>4.5</v>
      </c>
      <c r="BUF1906">
        <f>VALUE(5420)</f>
        <v>5420</v>
      </c>
      <c r="BUG1906">
        <f>VALUE(2001)</f>
        <v>2001</v>
      </c>
      <c r="BUH1906">
        <f>VALUE(1230000)</f>
        <v>1230000</v>
      </c>
      <c r="BUQ1906" t="str">
        <f>TEXT(BUQ1905,"0")</f>
        <v>-4295422</v>
      </c>
    </row>
    <row r="1907" spans="1901:1915" x14ac:dyDescent="0.3">
      <c r="BUC1907">
        <v>1</v>
      </c>
      <c r="BUD1907">
        <f>VALUE(3)</f>
        <v>3</v>
      </c>
      <c r="BUE1907">
        <f>VALUE(2.25)</f>
        <v>2.25</v>
      </c>
      <c r="BUF1907">
        <f>VALUE(1715)</f>
        <v>1715</v>
      </c>
      <c r="BUG1907">
        <f>VALUE(1995)</f>
        <v>1995</v>
      </c>
      <c r="BUH1907">
        <f>VALUE(257500)</f>
        <v>257500</v>
      </c>
    </row>
    <row r="1908" spans="1901:1915" x14ac:dyDescent="0.3">
      <c r="BUC1908">
        <v>1</v>
      </c>
      <c r="BUD1908">
        <f>VALUE(3)</f>
        <v>3</v>
      </c>
      <c r="BUE1908">
        <f>VALUE(1.5)</f>
        <v>1.5</v>
      </c>
      <c r="BUF1908">
        <f>VALUE(1060)</f>
        <v>1060</v>
      </c>
      <c r="BUG1908">
        <f>VALUE(1963)</f>
        <v>1963</v>
      </c>
      <c r="BUH1908">
        <f>VALUE(291850)</f>
        <v>291850</v>
      </c>
    </row>
    <row r="1909" spans="1901:1915" x14ac:dyDescent="0.3">
      <c r="BUC1909">
        <v>1</v>
      </c>
      <c r="BUD1909">
        <f>VALUE(3)</f>
        <v>3</v>
      </c>
      <c r="BUE1909">
        <f>VALUE(1)</f>
        <v>1</v>
      </c>
      <c r="BUF1909">
        <f>VALUE(1780)</f>
        <v>1780</v>
      </c>
      <c r="BUG1909">
        <f>VALUE(1960)</f>
        <v>1960</v>
      </c>
      <c r="BUH1909">
        <f>VALUE(229500)</f>
        <v>229500</v>
      </c>
    </row>
    <row r="1910" spans="1901:1915" x14ac:dyDescent="0.3">
      <c r="BUC1910">
        <v>1</v>
      </c>
      <c r="BUD1910">
        <f>VALUE(3)</f>
        <v>3</v>
      </c>
      <c r="BUE1910">
        <f>VALUE(2.5)</f>
        <v>2.5</v>
      </c>
      <c r="BUF1910">
        <f>VALUE(1890)</f>
        <v>1890</v>
      </c>
      <c r="BUG1910">
        <f>VALUE(2003)</f>
        <v>2003</v>
      </c>
      <c r="BUH1910">
        <f>VALUE(323000)</f>
        <v>323000</v>
      </c>
    </row>
    <row r="2001" spans="2001:2015" x14ac:dyDescent="0.3">
      <c r="BXY2001">
        <v>1</v>
      </c>
      <c r="BXZ2001">
        <f>VALUE(3)</f>
        <v>3</v>
      </c>
      <c r="BYA2001">
        <f>VALUE(1)</f>
        <v>1</v>
      </c>
      <c r="BYB2001">
        <f>VALUE(1180)</f>
        <v>1180</v>
      </c>
      <c r="BYC2001">
        <f>VALUE(1955)</f>
        <v>1955</v>
      </c>
      <c r="BYD2001">
        <f>VALUE(221900)</f>
        <v>221900</v>
      </c>
      <c r="BYJ2001" cm="1">
        <f t="array" ref="BYJ2001:BYJ2005">MMULT(MMULT(MINVERSE(MMULT(TRANSPOSE(BXY2001:BYC2010),(BXY2001:BYC2010))),TRANSPOSE(BXY2001:BYC2010)),BYD2001:BYD2010)</f>
        <v>5011981.639772661</v>
      </c>
    </row>
    <row r="2002" spans="2001:2015" x14ac:dyDescent="0.3">
      <c r="BXY2002">
        <v>1</v>
      </c>
      <c r="BXZ2002">
        <f>VALUE(3)</f>
        <v>3</v>
      </c>
      <c r="BYA2002">
        <f>VALUE(2.25)</f>
        <v>2.25</v>
      </c>
      <c r="BYB2002">
        <f>VALUE(2570)</f>
        <v>2570</v>
      </c>
      <c r="BYC2002">
        <f>VALUE(1951)</f>
        <v>1951</v>
      </c>
      <c r="BYD2002">
        <f>VALUE(538000)</f>
        <v>538000</v>
      </c>
      <c r="BYJ2002">
        <v>52049.160677000924</v>
      </c>
      <c r="BYK2002">
        <v>3</v>
      </c>
      <c r="BYL2002">
        <f>BYJ2002*BYK2002</f>
        <v>156147.48203100276</v>
      </c>
    </row>
    <row r="2003" spans="2001:2015" x14ac:dyDescent="0.3">
      <c r="BXY2003">
        <v>1</v>
      </c>
      <c r="BXZ2003">
        <f>VALUE(2)</f>
        <v>2</v>
      </c>
      <c r="BYA2003">
        <f>VALUE(1)</f>
        <v>1</v>
      </c>
      <c r="BYB2003">
        <f>VALUE(770)</f>
        <v>770</v>
      </c>
      <c r="BYC2003">
        <f>VALUE(1933)</f>
        <v>1933</v>
      </c>
      <c r="BYD2003">
        <f>VALUE(180000)</f>
        <v>180000</v>
      </c>
      <c r="BYJ2003">
        <v>137573.86631982494</v>
      </c>
      <c r="BYK2003">
        <v>2.5</v>
      </c>
      <c r="BYL2003">
        <f>BYJ2003*BYK2003</f>
        <v>343934.66579956235</v>
      </c>
    </row>
    <row r="2004" spans="2001:2015" x14ac:dyDescent="0.3">
      <c r="BXY2004">
        <v>1</v>
      </c>
      <c r="BXZ2004">
        <f>VALUE(4)</f>
        <v>4</v>
      </c>
      <c r="BYA2004">
        <f>VALUE(3)</f>
        <v>3</v>
      </c>
      <c r="BYB2004">
        <f>VALUE(1960)</f>
        <v>1960</v>
      </c>
      <c r="BYC2004">
        <f>VALUE(1965)</f>
        <v>1965</v>
      </c>
      <c r="BYD2004">
        <f>VALUE(604000)</f>
        <v>604000</v>
      </c>
      <c r="BYJ2004">
        <v>135.62546665653485</v>
      </c>
      <c r="BYK2004">
        <v>3560</v>
      </c>
      <c r="BYL2004">
        <f>BYJ2004*BYK2004</f>
        <v>482826.6612972641</v>
      </c>
    </row>
    <row r="2005" spans="2001:2015" x14ac:dyDescent="0.3">
      <c r="BXY2005">
        <v>1</v>
      </c>
      <c r="BXZ2005">
        <f>VALUE(3)</f>
        <v>3</v>
      </c>
      <c r="BYA2005">
        <f>VALUE(2)</f>
        <v>2</v>
      </c>
      <c r="BYB2005">
        <f>VALUE(1680)</f>
        <v>1680</v>
      </c>
      <c r="BYC2005">
        <f>VALUE(1987)</f>
        <v>1987</v>
      </c>
      <c r="BYD2005">
        <f>VALUE(510000)</f>
        <v>510000</v>
      </c>
      <c r="BYJ2005">
        <v>-2686.1736692147074</v>
      </c>
      <c r="BYK2005">
        <v>1965</v>
      </c>
      <c r="BYL2005">
        <f>BYJ2005*BYK2005</f>
        <v>-5278331.2600068999</v>
      </c>
      <c r="BYM2005">
        <f>SUM(BYL2002:BYL2005)</f>
        <v>-4295422.4508790709</v>
      </c>
    </row>
    <row r="2006" spans="2001:2015" x14ac:dyDescent="0.3">
      <c r="BXY2006">
        <v>1</v>
      </c>
      <c r="BXZ2006">
        <f>VALUE(4)</f>
        <v>4</v>
      </c>
      <c r="BYA2006">
        <f>VALUE(4.5)</f>
        <v>4.5</v>
      </c>
      <c r="BYB2006">
        <f>VALUE(5420)</f>
        <v>5420</v>
      </c>
      <c r="BYC2006">
        <f>VALUE(2001)</f>
        <v>2001</v>
      </c>
      <c r="BYD2006">
        <f>VALUE(1230000)</f>
        <v>1230000</v>
      </c>
      <c r="BYM2006" t="str">
        <f>TEXT(BYM2005,"0")</f>
        <v>-4295422</v>
      </c>
    </row>
    <row r="2007" spans="2001:2015" x14ac:dyDescent="0.3">
      <c r="BXY2007">
        <v>1</v>
      </c>
      <c r="BXZ2007">
        <f>VALUE(3)</f>
        <v>3</v>
      </c>
      <c r="BYA2007">
        <f>VALUE(2.25)</f>
        <v>2.25</v>
      </c>
      <c r="BYB2007">
        <f>VALUE(1715)</f>
        <v>1715</v>
      </c>
      <c r="BYC2007">
        <f>VALUE(1995)</f>
        <v>1995</v>
      </c>
      <c r="BYD2007">
        <f>VALUE(257500)</f>
        <v>257500</v>
      </c>
    </row>
    <row r="2008" spans="2001:2015" x14ac:dyDescent="0.3">
      <c r="BXY2008">
        <v>1</v>
      </c>
      <c r="BXZ2008">
        <f>VALUE(3)</f>
        <v>3</v>
      </c>
      <c r="BYA2008">
        <f>VALUE(1.5)</f>
        <v>1.5</v>
      </c>
      <c r="BYB2008">
        <f>VALUE(1060)</f>
        <v>1060</v>
      </c>
      <c r="BYC2008">
        <f>VALUE(1963)</f>
        <v>1963</v>
      </c>
      <c r="BYD2008">
        <f>VALUE(291850)</f>
        <v>291850</v>
      </c>
    </row>
    <row r="2009" spans="2001:2015" x14ac:dyDescent="0.3">
      <c r="BXY2009">
        <v>1</v>
      </c>
      <c r="BXZ2009">
        <f>VALUE(3)</f>
        <v>3</v>
      </c>
      <c r="BYA2009">
        <f>VALUE(1)</f>
        <v>1</v>
      </c>
      <c r="BYB2009">
        <f>VALUE(1780)</f>
        <v>1780</v>
      </c>
      <c r="BYC2009">
        <f>VALUE(1960)</f>
        <v>1960</v>
      </c>
      <c r="BYD2009">
        <f>VALUE(229500)</f>
        <v>229500</v>
      </c>
    </row>
    <row r="2010" spans="2001:2015" x14ac:dyDescent="0.3">
      <c r="BXY2010">
        <v>1</v>
      </c>
      <c r="BXZ2010">
        <f>VALUE(3)</f>
        <v>3</v>
      </c>
      <c r="BYA2010">
        <f>VALUE(2.5)</f>
        <v>2.5</v>
      </c>
      <c r="BYB2010">
        <f>VALUE(1890)</f>
        <v>1890</v>
      </c>
      <c r="BYC2010">
        <f>VALUE(2003)</f>
        <v>2003</v>
      </c>
      <c r="BYD2010">
        <f>VALUE(323000)</f>
        <v>323000</v>
      </c>
    </row>
    <row r="2101" spans="2101:2115" x14ac:dyDescent="0.3">
      <c r="CBU2101">
        <v>1</v>
      </c>
      <c r="CBV2101">
        <f>VALUE(3)</f>
        <v>3</v>
      </c>
      <c r="CBW2101">
        <f>VALUE(1)</f>
        <v>1</v>
      </c>
      <c r="CBX2101">
        <f>VALUE(1180)</f>
        <v>1180</v>
      </c>
      <c r="CBY2101">
        <f>VALUE(1955)</f>
        <v>1955</v>
      </c>
      <c r="CBZ2101">
        <f>VALUE(221900)</f>
        <v>221900</v>
      </c>
      <c r="CCF2101" cm="1">
        <f t="array" ref="CCF2101:CCF2105">MMULT(MMULT(MINVERSE(MMULT(TRANSPOSE(CBU2101:CBY2110),(CBU2101:CBY2110))),TRANSPOSE(CBU2101:CBY2110)),CBZ2101:CBZ2110)</f>
        <v>5011981.639772661</v>
      </c>
    </row>
    <row r="2102" spans="2101:2115" x14ac:dyDescent="0.3">
      <c r="CBU2102">
        <v>1</v>
      </c>
      <c r="CBV2102">
        <f>VALUE(3)</f>
        <v>3</v>
      </c>
      <c r="CBW2102">
        <f>VALUE(2.25)</f>
        <v>2.25</v>
      </c>
      <c r="CBX2102">
        <f>VALUE(2570)</f>
        <v>2570</v>
      </c>
      <c r="CBY2102">
        <f>VALUE(1951)</f>
        <v>1951</v>
      </c>
      <c r="CBZ2102">
        <f>VALUE(538000)</f>
        <v>538000</v>
      </c>
      <c r="CCF2102">
        <v>52049.160677000924</v>
      </c>
      <c r="CCG2102">
        <v>3</v>
      </c>
      <c r="CCH2102">
        <f>CCF2102*CCG2102</f>
        <v>156147.48203100276</v>
      </c>
    </row>
    <row r="2103" spans="2101:2115" x14ac:dyDescent="0.3">
      <c r="CBU2103">
        <v>1</v>
      </c>
      <c r="CBV2103">
        <f>VALUE(2)</f>
        <v>2</v>
      </c>
      <c r="CBW2103">
        <f>VALUE(1)</f>
        <v>1</v>
      </c>
      <c r="CBX2103">
        <f>VALUE(770)</f>
        <v>770</v>
      </c>
      <c r="CBY2103">
        <f>VALUE(1933)</f>
        <v>1933</v>
      </c>
      <c r="CBZ2103">
        <f>VALUE(180000)</f>
        <v>180000</v>
      </c>
      <c r="CCF2103">
        <v>137573.86631982494</v>
      </c>
      <c r="CCG2103">
        <v>2.5</v>
      </c>
      <c r="CCH2103">
        <f>CCF2103*CCG2103</f>
        <v>343934.66579956235</v>
      </c>
    </row>
    <row r="2104" spans="2101:2115" x14ac:dyDescent="0.3">
      <c r="CBU2104">
        <v>1</v>
      </c>
      <c r="CBV2104">
        <f>VALUE(4)</f>
        <v>4</v>
      </c>
      <c r="CBW2104">
        <f>VALUE(3)</f>
        <v>3</v>
      </c>
      <c r="CBX2104">
        <f>VALUE(1960)</f>
        <v>1960</v>
      </c>
      <c r="CBY2104">
        <f>VALUE(1965)</f>
        <v>1965</v>
      </c>
      <c r="CBZ2104">
        <f>VALUE(604000)</f>
        <v>604000</v>
      </c>
      <c r="CCF2104">
        <v>135.62546665653485</v>
      </c>
      <c r="CCG2104">
        <v>3560</v>
      </c>
      <c r="CCH2104">
        <f>CCF2104*CCG2104</f>
        <v>482826.6612972641</v>
      </c>
    </row>
    <row r="2105" spans="2101:2115" x14ac:dyDescent="0.3">
      <c r="CBU2105">
        <v>1</v>
      </c>
      <c r="CBV2105">
        <f>VALUE(3)</f>
        <v>3</v>
      </c>
      <c r="CBW2105">
        <f>VALUE(2)</f>
        <v>2</v>
      </c>
      <c r="CBX2105">
        <f>VALUE(1680)</f>
        <v>1680</v>
      </c>
      <c r="CBY2105">
        <f>VALUE(1987)</f>
        <v>1987</v>
      </c>
      <c r="CBZ2105">
        <f>VALUE(510000)</f>
        <v>510000</v>
      </c>
      <c r="CCF2105">
        <v>-2686.1736692147074</v>
      </c>
      <c r="CCH2105">
        <f>CCF2105*CCG2105</f>
        <v>0</v>
      </c>
      <c r="CCI2105">
        <f>SUM(CCH2102:CCH2105)</f>
        <v>982908.80912782927</v>
      </c>
    </row>
    <row r="2106" spans="2101:2115" x14ac:dyDescent="0.3">
      <c r="CBU2106">
        <v>1</v>
      </c>
      <c r="CBV2106">
        <f>VALUE(4)</f>
        <v>4</v>
      </c>
      <c r="CBW2106">
        <f>VALUE(4.5)</f>
        <v>4.5</v>
      </c>
      <c r="CBX2106">
        <f>VALUE(5420)</f>
        <v>5420</v>
      </c>
      <c r="CBY2106">
        <f>VALUE(2001)</f>
        <v>2001</v>
      </c>
      <c r="CBZ2106">
        <f>VALUE(1230000)</f>
        <v>1230000</v>
      </c>
      <c r="CCI2106" t="str">
        <f>TEXT(CCI2105,"0")</f>
        <v>982909</v>
      </c>
    </row>
    <row r="2107" spans="2101:2115" x14ac:dyDescent="0.3">
      <c r="CBU2107">
        <v>1</v>
      </c>
      <c r="CBV2107">
        <f>VALUE(3)</f>
        <v>3</v>
      </c>
      <c r="CBW2107">
        <f>VALUE(2.25)</f>
        <v>2.25</v>
      </c>
      <c r="CBX2107">
        <f>VALUE(1715)</f>
        <v>1715</v>
      </c>
      <c r="CBY2107">
        <f>VALUE(1995)</f>
        <v>1995</v>
      </c>
      <c r="CBZ2107">
        <f>VALUE(257500)</f>
        <v>257500</v>
      </c>
    </row>
    <row r="2108" spans="2101:2115" x14ac:dyDescent="0.3">
      <c r="CBU2108">
        <v>1</v>
      </c>
      <c r="CBV2108">
        <f>VALUE(3)</f>
        <v>3</v>
      </c>
      <c r="CBW2108">
        <f>VALUE(1.5)</f>
        <v>1.5</v>
      </c>
      <c r="CBX2108">
        <f>VALUE(1060)</f>
        <v>1060</v>
      </c>
      <c r="CBY2108">
        <f>VALUE(1963)</f>
        <v>1963</v>
      </c>
      <c r="CBZ2108">
        <f>VALUE(291850)</f>
        <v>291850</v>
      </c>
    </row>
    <row r="2109" spans="2101:2115" x14ac:dyDescent="0.3">
      <c r="CBU2109">
        <v>1</v>
      </c>
      <c r="CBV2109">
        <f>VALUE(3)</f>
        <v>3</v>
      </c>
      <c r="CBW2109">
        <f>VALUE(1)</f>
        <v>1</v>
      </c>
      <c r="CBX2109">
        <f>VALUE(1780)</f>
        <v>1780</v>
      </c>
      <c r="CBY2109">
        <f>VALUE(1960)</f>
        <v>1960</v>
      </c>
      <c r="CBZ2109">
        <f>VALUE(229500)</f>
        <v>229500</v>
      </c>
    </row>
    <row r="2110" spans="2101:2115" x14ac:dyDescent="0.3">
      <c r="CBU2110">
        <v>1</v>
      </c>
      <c r="CBV2110">
        <f>VALUE(3)</f>
        <v>3</v>
      </c>
      <c r="CBW2110">
        <f>VALUE(2.5)</f>
        <v>2.5</v>
      </c>
      <c r="CBX2110">
        <f>VALUE(1890)</f>
        <v>1890</v>
      </c>
      <c r="CBY2110">
        <f>VALUE(2003)</f>
        <v>2003</v>
      </c>
      <c r="CBZ2110">
        <f>VALUE(323000)</f>
        <v>323000</v>
      </c>
    </row>
    <row r="2201" spans="2201:2215" x14ac:dyDescent="0.3">
      <c r="CFQ2201">
        <v>1</v>
      </c>
      <c r="CFR2201">
        <f>VALUE(3)</f>
        <v>3</v>
      </c>
      <c r="CFS2201">
        <f>VALUE(1)</f>
        <v>1</v>
      </c>
      <c r="CFT2201">
        <f>VALUE(1180)</f>
        <v>1180</v>
      </c>
      <c r="CFU2201">
        <f>VALUE(1955)</f>
        <v>1955</v>
      </c>
      <c r="CFV2201">
        <f>VALUE(221900)</f>
        <v>221900</v>
      </c>
      <c r="CGB2201" cm="1">
        <f t="array" ref="CGB2201:CGB2205">MMULT(MMULT(MINVERSE(MMULT(TRANSPOSE(CFQ2201:CFU2210),(CFQ2201:CFU2210))),TRANSPOSE(CFQ2201:CFU2210)),CFV2201:CFV2210)</f>
        <v>5100715.3493731758</v>
      </c>
    </row>
    <row r="2202" spans="2201:2215" x14ac:dyDescent="0.3">
      <c r="CFQ2202">
        <v>1</v>
      </c>
      <c r="CFR2202">
        <f>VALUE(3)</f>
        <v>3</v>
      </c>
      <c r="CFS2202">
        <f>VALUE(2.25)</f>
        <v>2.25</v>
      </c>
      <c r="CFT2202">
        <f>VALUE(2570)</f>
        <v>2570</v>
      </c>
      <c r="CFU2202">
        <f>VALUE(1951)</f>
        <v>1951</v>
      </c>
      <c r="CFV2202">
        <f>VALUE(538000)</f>
        <v>538000</v>
      </c>
      <c r="CGB2202">
        <v>36401.517419678989</v>
      </c>
      <c r="CGC2202">
        <v>3</v>
      </c>
      <c r="CGD2202">
        <f>CGA2202*CGB2202</f>
        <v>0</v>
      </c>
    </row>
    <row r="2203" spans="2201:2215" x14ac:dyDescent="0.3">
      <c r="CFQ2203">
        <v>1</v>
      </c>
      <c r="CFR2203">
        <f>VALUE(2)</f>
        <v>2</v>
      </c>
      <c r="CFS2203">
        <f>VALUE(1)</f>
        <v>1</v>
      </c>
      <c r="CFT2203">
        <f>VALUE(770)</f>
        <v>770</v>
      </c>
      <c r="CFU2203">
        <f>VALUE(1933)</f>
        <v>1933</v>
      </c>
      <c r="CFV2203">
        <f>VALUE(180000)</f>
        <v>180000</v>
      </c>
      <c r="CGB2203">
        <v>154934.06957139418</v>
      </c>
      <c r="CGC2203">
        <v>2.5</v>
      </c>
      <c r="CGD2203">
        <f>CGA2203*CGB2203</f>
        <v>0</v>
      </c>
    </row>
    <row r="2204" spans="2201:2215" x14ac:dyDescent="0.3">
      <c r="CFQ2204">
        <v>1</v>
      </c>
      <c r="CFR2204">
        <f>VALUE(4)</f>
        <v>4</v>
      </c>
      <c r="CFS2204">
        <f>VALUE(3)</f>
        <v>3</v>
      </c>
      <c r="CFT2204">
        <f>VALUE(1960)</f>
        <v>1960</v>
      </c>
      <c r="CFU2204">
        <f>VALUE(1965)</f>
        <v>1965</v>
      </c>
      <c r="CFV2204">
        <f>VALUE(604000)</f>
        <v>604000</v>
      </c>
      <c r="CGB2204">
        <v>132.0274720166833</v>
      </c>
      <c r="CGC2204">
        <v>3560</v>
      </c>
      <c r="CGD2204">
        <f>CGA2204*CGB2204</f>
        <v>0</v>
      </c>
    </row>
    <row r="2205" spans="2201:2215" x14ac:dyDescent="0.3">
      <c r="CFQ2205">
        <v>1</v>
      </c>
      <c r="CFR2205">
        <f>VALUE(3)</f>
        <v>3</v>
      </c>
      <c r="CFS2205">
        <f>VALUE(2)</f>
        <v>2</v>
      </c>
      <c r="CFT2205">
        <f>VALUE(1680)</f>
        <v>1680</v>
      </c>
      <c r="CFU2205">
        <f>VALUE(1987)</f>
        <v>1987</v>
      </c>
      <c r="CFV2205">
        <f>VALUE(510000)</f>
        <v>510000</v>
      </c>
      <c r="CGB2205">
        <v>-2727.445890868355</v>
      </c>
      <c r="CGD2205">
        <f>CGA2205*CGB2205</f>
        <v>0</v>
      </c>
      <c r="CGE2205">
        <f>SUM(CGC2202:CGC2205)</f>
        <v>3565.5</v>
      </c>
    </row>
    <row r="2206" spans="2201:2215" x14ac:dyDescent="0.3">
      <c r="CFQ2206">
        <v>1</v>
      </c>
      <c r="CFR2206">
        <f>VALUE(4)</f>
        <v>4</v>
      </c>
      <c r="CFS2206">
        <f>VALUE(4.5)</f>
        <v>4.5</v>
      </c>
      <c r="CFT2206">
        <f>VALUE(5420)</f>
        <v>5420</v>
      </c>
      <c r="CFU2206">
        <f>VALUE(2001)</f>
        <v>2001</v>
      </c>
      <c r="CFV2206">
        <f>VALUE(1230000)</f>
        <v>1230000</v>
      </c>
      <c r="CGE2206" t="str">
        <f>TEXT(CGE2205,"0")</f>
        <v>3566</v>
      </c>
    </row>
    <row r="2207" spans="2201:2215" x14ac:dyDescent="0.3">
      <c r="CFQ2207">
        <v>1</v>
      </c>
      <c r="CFR2207">
        <f>VALUE(3)</f>
        <v>3</v>
      </c>
      <c r="CFS2207">
        <f>VALUE(2.25)</f>
        <v>2.25</v>
      </c>
      <c r="CFT2207">
        <f>VALUE(1715)</f>
        <v>1715</v>
      </c>
      <c r="CFU2207">
        <f>VALUE(1995)</f>
        <v>1995</v>
      </c>
      <c r="CFV2207">
        <f>VALUE(257500)</f>
        <v>257500</v>
      </c>
    </row>
    <row r="2208" spans="2201:2215" x14ac:dyDescent="0.3">
      <c r="CFQ2208">
        <v>1</v>
      </c>
      <c r="CFR2208">
        <f>VALUE(3)</f>
        <v>3</v>
      </c>
      <c r="CFS2208">
        <f>VALUE(1.5)</f>
        <v>1.5</v>
      </c>
      <c r="CFT2208">
        <f>VALUE(1960)</f>
        <v>1960</v>
      </c>
      <c r="CFU2208">
        <f>VALUE(1963)</f>
        <v>1963</v>
      </c>
      <c r="CFV2208">
        <f>VALUE(291850)</f>
        <v>291850</v>
      </c>
    </row>
    <row r="2209" spans="2201:2206" x14ac:dyDescent="0.3">
      <c r="CFQ2209">
        <v>1</v>
      </c>
      <c r="CFR2209">
        <f>VALUE(3)</f>
        <v>3</v>
      </c>
      <c r="CFS2209">
        <f>VALUE(1)</f>
        <v>1</v>
      </c>
      <c r="CFT2209">
        <f>VALUE(1780)</f>
        <v>1780</v>
      </c>
      <c r="CFU2209">
        <f>VALUE(1960)</f>
        <v>1960</v>
      </c>
      <c r="CFV2209">
        <f>VALUE(229500)</f>
        <v>229500</v>
      </c>
    </row>
    <row r="2210" spans="2201:2206" x14ac:dyDescent="0.3">
      <c r="CFQ2210">
        <v>1</v>
      </c>
      <c r="CFR2210">
        <f>VALUE(3)</f>
        <v>3</v>
      </c>
      <c r="CFS2210">
        <f>VALUE(2.5)</f>
        <v>2.5</v>
      </c>
      <c r="CFT2210">
        <f>VALUE(1890)</f>
        <v>1890</v>
      </c>
      <c r="CFU2210">
        <f>VALUE(2003)</f>
        <v>2003</v>
      </c>
      <c r="CFV2210">
        <f>VALUE(323000)</f>
        <v>323000</v>
      </c>
    </row>
    <row r="2301" spans="2301:2314" x14ac:dyDescent="0.3">
      <c r="CJM2301">
        <v>1</v>
      </c>
      <c r="CJN2301">
        <f>VALUE(2)</f>
        <v>2</v>
      </c>
      <c r="CJO2301">
        <f>VALUE(2)</f>
        <v>2</v>
      </c>
      <c r="CJP2301">
        <f>VALUE(2)</f>
        <v>2</v>
      </c>
      <c r="CJQ2301">
        <f>VALUE(2)</f>
        <v>2</v>
      </c>
      <c r="CJR2301">
        <f>VALUE(2)</f>
        <v>2</v>
      </c>
      <c r="CJX2301" t="e" cm="1">
        <f t="array" ref="CJX2301">MMULT(MMULT(MINVERSE(MMULT(TRANSPOSE(CJM2301:CJQ2304),(CJM2301:CJQ2304))),TRANSPOSE(CJM2301:CJQ2304)),CJR2301:CJR2304)</f>
        <v>#NUM!</v>
      </c>
    </row>
    <row r="2302" spans="2301:2314" x14ac:dyDescent="0.3">
      <c r="CJM2302">
        <v>1</v>
      </c>
      <c r="CJN2302">
        <f>VALUE(4)</f>
        <v>4</v>
      </c>
      <c r="CJO2302">
        <f>VALUE(4)</f>
        <v>4</v>
      </c>
      <c r="CJP2302">
        <f>VALUE(4)</f>
        <v>4</v>
      </c>
      <c r="CJQ2302">
        <f>VALUE(4)</f>
        <v>4</v>
      </c>
      <c r="CJR2302">
        <f>VALUE(4)</f>
        <v>4</v>
      </c>
      <c r="CJY2302">
        <v>2</v>
      </c>
      <c r="CJZ2302">
        <f>CJW2302*CJX2302</f>
        <v>0</v>
      </c>
    </row>
    <row r="2303" spans="2301:2314" x14ac:dyDescent="0.3">
      <c r="CJM2303">
        <v>1</v>
      </c>
      <c r="CJN2303">
        <f>VALUE(3)</f>
        <v>3</v>
      </c>
      <c r="CJO2303">
        <f>VALUE(3)</f>
        <v>3</v>
      </c>
      <c r="CJP2303">
        <f>VALUE(3)</f>
        <v>3</v>
      </c>
      <c r="CJQ2303">
        <f>VALUE(3)</f>
        <v>3</v>
      </c>
      <c r="CJR2303">
        <f>VALUE(3)</f>
        <v>3</v>
      </c>
      <c r="CJY2303">
        <v>4</v>
      </c>
      <c r="CJZ2303">
        <f>CJW2303*CJX2303</f>
        <v>0</v>
      </c>
    </row>
    <row r="2304" spans="2301:2314" x14ac:dyDescent="0.3">
      <c r="CJM2304">
        <v>1</v>
      </c>
      <c r="CJN2304">
        <f>VALUE(1)</f>
        <v>1</v>
      </c>
      <c r="CJO2304">
        <f>VALUE(1)</f>
        <v>1</v>
      </c>
      <c r="CJP2304">
        <f>VALUE(1)</f>
        <v>1</v>
      </c>
      <c r="CJQ2304">
        <f>VALUE(1)</f>
        <v>1</v>
      </c>
      <c r="CJR2304">
        <f>VALUE(1)</f>
        <v>1</v>
      </c>
      <c r="CJY2304">
        <v>3</v>
      </c>
      <c r="CJZ2304">
        <f>CJW2304*CJX2304</f>
        <v>0</v>
      </c>
    </row>
    <row r="2305" spans="2314:2315" x14ac:dyDescent="0.3">
      <c r="CJZ2305">
        <f>CJW2305*CJX2305</f>
        <v>0</v>
      </c>
      <c r="CKA2305">
        <f>SUM(CJY2302:CJY2305)</f>
        <v>9</v>
      </c>
    </row>
    <row r="2306" spans="2314:2315" x14ac:dyDescent="0.3">
      <c r="CKA2306" t="str">
        <f>TEXT(CKA2305,"0")</f>
        <v>9</v>
      </c>
    </row>
    <row r="2401" spans="2401:2406" x14ac:dyDescent="0.3">
      <c r="CNI2401">
        <v>1</v>
      </c>
      <c r="CNJ2401">
        <f>VALUE(4)</f>
        <v>4</v>
      </c>
      <c r="CNK2401">
        <f>VALUE(2)</f>
        <v>2</v>
      </c>
      <c r="CNL2401">
        <f>VALUE(3)</f>
        <v>3</v>
      </c>
      <c r="CNM2401">
        <f>VALUE(5)</f>
        <v>5</v>
      </c>
      <c r="CNN2401">
        <f>VALUE(2)</f>
        <v>2</v>
      </c>
    </row>
    <row r="2402" spans="2401:2406" x14ac:dyDescent="0.3">
      <c r="CNI2402">
        <v>1</v>
      </c>
    </row>
    <row r="2501" spans="2501:2515" x14ac:dyDescent="0.3">
      <c r="CRE2501">
        <v>1</v>
      </c>
      <c r="CRF2501">
        <f>VALUE(3)</f>
        <v>3</v>
      </c>
      <c r="CRG2501">
        <f>VALUE(1)</f>
        <v>1</v>
      </c>
      <c r="CRH2501">
        <f>VALUE(1180)</f>
        <v>1180</v>
      </c>
      <c r="CRI2501">
        <f>VALUE(1955)</f>
        <v>1955</v>
      </c>
      <c r="CRJ2501">
        <f>VALUE(221900)</f>
        <v>221900</v>
      </c>
      <c r="CRP2501" t="e" cm="1" vm="1">
        <f t="array" aca="1" ref="CRP2501" ca="1">MMULT(MMULT(MINVERSE(MMULT(TRANSPOSE(CRE2501:CRI2510),(CRE2501:CRI2510))),TRANSPOSE(CRE2501:CRI2510)),CRJ2501:CRJ2510)</f>
        <v>#VALUE!</v>
      </c>
    </row>
    <row r="2502" spans="2501:2515" x14ac:dyDescent="0.3">
      <c r="CRE2502">
        <v>1</v>
      </c>
      <c r="CRF2502">
        <f>VALUE(3)</f>
        <v>3</v>
      </c>
      <c r="CRG2502">
        <f>VALUE(2.25)</f>
        <v>2.25</v>
      </c>
      <c r="CRH2502">
        <f>VALUE(2570)</f>
        <v>2570</v>
      </c>
      <c r="CRI2502">
        <f>VALUE(1951)</f>
        <v>1951</v>
      </c>
      <c r="CRJ2502">
        <f>VALUE(538000)</f>
        <v>538000</v>
      </c>
      <c r="CRP2502">
        <v>3</v>
      </c>
      <c r="CRQ2502">
        <f>CRO2502*CRP2502</f>
        <v>0</v>
      </c>
    </row>
    <row r="2503" spans="2501:2515" x14ac:dyDescent="0.3">
      <c r="CRE2503">
        <v>1</v>
      </c>
      <c r="CRF2503">
        <f>VALUE(2)</f>
        <v>2</v>
      </c>
      <c r="CRG2503">
        <f>VALUE(1)</f>
        <v>1</v>
      </c>
      <c r="CRH2503">
        <f>VALUE(770)</f>
        <v>770</v>
      </c>
      <c r="CRI2503">
        <f>VALUE(1933)</f>
        <v>1933</v>
      </c>
      <c r="CRJ2503">
        <f>VALUE(180000)</f>
        <v>180000</v>
      </c>
      <c r="CRP2503">
        <v>2.5</v>
      </c>
      <c r="CRQ2503">
        <f>CRO2503*CRP2503</f>
        <v>0</v>
      </c>
    </row>
    <row r="2504" spans="2501:2515" x14ac:dyDescent="0.3">
      <c r="CRE2504">
        <v>1</v>
      </c>
      <c r="CRF2504">
        <f>VALUE(4)</f>
        <v>4</v>
      </c>
      <c r="CRG2504">
        <f>VALUE(3)</f>
        <v>3</v>
      </c>
      <c r="CRH2504">
        <f>VALUE(1960)</f>
        <v>1960</v>
      </c>
      <c r="CRI2504">
        <f>VALUE(1965)</f>
        <v>1965</v>
      </c>
      <c r="CRJ2504">
        <f>VALUE(604000)</f>
        <v>604000</v>
      </c>
      <c r="CRP2504">
        <v>3560</v>
      </c>
      <c r="CRQ2504">
        <f>CRO2504*CRP2504</f>
        <v>0</v>
      </c>
    </row>
    <row r="2505" spans="2501:2515" x14ac:dyDescent="0.3">
      <c r="CRE2505">
        <v>1</v>
      </c>
      <c r="CRF2505">
        <f>VALUE(3)</f>
        <v>3</v>
      </c>
      <c r="CRG2505">
        <f>VALUE(2)</f>
        <v>2</v>
      </c>
      <c r="CRH2505">
        <f>VALUE(1680)</f>
        <v>1680</v>
      </c>
      <c r="CRI2505">
        <f>VALUE(1987)</f>
        <v>1987</v>
      </c>
      <c r="CRJ2505">
        <f>VALUE(510000)</f>
        <v>510000</v>
      </c>
      <c r="CRQ2505">
        <f>CRO2505*CRP2505</f>
        <v>0</v>
      </c>
      <c r="CRS2505">
        <f>SUM(CRQ2502:CRQ2505)</f>
        <v>0</v>
      </c>
    </row>
    <row r="2506" spans="2501:2515" x14ac:dyDescent="0.3">
      <c r="CRE2506">
        <v>1</v>
      </c>
      <c r="CRF2506">
        <f>VALUE(4)</f>
        <v>4</v>
      </c>
      <c r="CRG2506">
        <f>VALUE(4.5)</f>
        <v>4.5</v>
      </c>
      <c r="CRH2506">
        <f>VALUE(5420)</f>
        <v>5420</v>
      </c>
      <c r="CRI2506">
        <f>VALUE(2001)</f>
        <v>2001</v>
      </c>
      <c r="CRJ2506">
        <f>VALUE(1230000)</f>
        <v>1230000</v>
      </c>
    </row>
    <row r="2507" spans="2501:2515" x14ac:dyDescent="0.3">
      <c r="CRE2507">
        <v>1</v>
      </c>
      <c r="CRF2507">
        <f>VALUE(3)</f>
        <v>3</v>
      </c>
      <c r="CRG2507">
        <f>VALUE(2.25)</f>
        <v>2.25</v>
      </c>
      <c r="CRH2507">
        <f>VALUE(1715)</f>
        <v>1715</v>
      </c>
      <c r="CRI2507">
        <f>VALUE(1995)</f>
        <v>1995</v>
      </c>
      <c r="CRJ2507">
        <f>VALUE(257500)</f>
        <v>257500</v>
      </c>
    </row>
    <row r="2508" spans="2501:2515" x14ac:dyDescent="0.3">
      <c r="CRE2508">
        <v>1</v>
      </c>
      <c r="CRF2508">
        <f>VALUE(3)</f>
        <v>3</v>
      </c>
      <c r="CRG2508">
        <f>VALUE(1.5)</f>
        <v>1.5</v>
      </c>
      <c r="CRH2508">
        <f>VALUE(1060)</f>
        <v>1060</v>
      </c>
      <c r="CRI2508">
        <f>VALUE(1963)</f>
        <v>1963</v>
      </c>
      <c r="CRJ2508">
        <f>VALUE(291850)</f>
        <v>291850</v>
      </c>
    </row>
    <row r="2509" spans="2501:2515" x14ac:dyDescent="0.3">
      <c r="CRE2509">
        <v>1</v>
      </c>
      <c r="CRF2509">
        <f>VALUE(3)</f>
        <v>3</v>
      </c>
      <c r="CRG2509">
        <f>VALUE(1)</f>
        <v>1</v>
      </c>
      <c r="CRH2509">
        <f>VALUE(1780)</f>
        <v>1780</v>
      </c>
      <c r="CRI2509">
        <f>VALUE(1960)</f>
        <v>1960</v>
      </c>
      <c r="CRJ2509">
        <f>VALUE(229500)</f>
        <v>229500</v>
      </c>
    </row>
    <row r="2510" spans="2501:2515" x14ac:dyDescent="0.3">
      <c r="CRE2510">
        <v>1</v>
      </c>
      <c r="CRF2510">
        <f>VALUE(3)</f>
        <v>3</v>
      </c>
      <c r="CRG2510">
        <f>VALUE(2.5)</f>
        <v>2.5</v>
      </c>
      <c r="CRH2510">
        <f>VALUE(1890)</f>
        <v>1890</v>
      </c>
      <c r="CRI2510">
        <f>VALUE(2003)</f>
        <v>2003</v>
      </c>
      <c r="CRJ2510">
        <f>VALUE(323000)</f>
        <v>323000</v>
      </c>
    </row>
    <row r="2601" spans="2601:2615" x14ac:dyDescent="0.3">
      <c r="CVA2601">
        <v>1</v>
      </c>
      <c r="CVB2601">
        <f>VALUE(5)</f>
        <v>5</v>
      </c>
      <c r="CVC2601">
        <f>VALUE(4)</f>
        <v>4</v>
      </c>
      <c r="CVD2601">
        <f>VALUE(3)</f>
        <v>3</v>
      </c>
      <c r="CVE2601">
        <f>VALUE(2)</f>
        <v>2</v>
      </c>
      <c r="CVF2601">
        <f>VALUE(5)</f>
        <v>5</v>
      </c>
      <c r="CVL2601" t="e" cm="1" vm="1">
        <f t="array" aca="1" ref="CVL2601" ca="1">MMULT(MMULT(MINVERSE(MMULT(TRANSPOSE(CVA2601:CVE2604),(CVA2601:CVE2604))),TRANSPOSE(CVA2601:CVE2604)),CVF2601:CVF2604)</f>
        <v>#VALUE!</v>
      </c>
    </row>
    <row r="2602" spans="2601:2615" x14ac:dyDescent="0.3">
      <c r="CVA2602">
        <v>1</v>
      </c>
      <c r="CVB2602">
        <f>VALUE(2)</f>
        <v>2</v>
      </c>
      <c r="CVC2602">
        <f>VALUE(3)</f>
        <v>3</v>
      </c>
      <c r="CVD2602">
        <f>VALUE(4)</f>
        <v>4</v>
      </c>
      <c r="CVE2602">
        <f>VALUE(5)</f>
        <v>5</v>
      </c>
      <c r="CVF2602">
        <f>VALUE(6)</f>
        <v>6</v>
      </c>
      <c r="CVL2602">
        <v>2</v>
      </c>
      <c r="CVM2602">
        <f>CVK2602*CVL2602</f>
        <v>0</v>
      </c>
    </row>
    <row r="2603" spans="2601:2615" x14ac:dyDescent="0.3">
      <c r="CVA2603">
        <v>1</v>
      </c>
      <c r="CVB2603">
        <f>VALUE(2)</f>
        <v>2</v>
      </c>
      <c r="CVC2603">
        <f>VALUE(3)</f>
        <v>3</v>
      </c>
      <c r="CVD2603">
        <f>VALUE(4)</f>
        <v>4</v>
      </c>
      <c r="CVE2603">
        <f>VALUE(5)</f>
        <v>5</v>
      </c>
      <c r="CVF2603">
        <f>VALUE(6)</f>
        <v>6</v>
      </c>
      <c r="CVL2603">
        <v>1</v>
      </c>
      <c r="CVM2603">
        <f>CVK2603*CVL2603</f>
        <v>0</v>
      </c>
    </row>
    <row r="2604" spans="2601:2615" x14ac:dyDescent="0.3">
      <c r="CVA2604">
        <v>1</v>
      </c>
      <c r="CVB2604">
        <f>VALUE(1)</f>
        <v>1</v>
      </c>
      <c r="CVC2604">
        <f>VALUE(2)</f>
        <v>2</v>
      </c>
      <c r="CVD2604">
        <f>VALUE(4)</f>
        <v>4</v>
      </c>
      <c r="CVE2604">
        <f>VALUE(7)</f>
        <v>7</v>
      </c>
      <c r="CVF2604">
        <f>VALUE(96)</f>
        <v>96</v>
      </c>
      <c r="CVL2604">
        <v>2</v>
      </c>
      <c r="CVM2604">
        <f>CVK2604*CVL2604</f>
        <v>0</v>
      </c>
    </row>
    <row r="2605" spans="2601:2615" x14ac:dyDescent="0.3">
      <c r="CVM2605">
        <f>CVK2605*CVL2605</f>
        <v>0</v>
      </c>
      <c r="CVO2605">
        <f>SUM(CVM2602:CVM2605)</f>
        <v>0</v>
      </c>
    </row>
    <row r="2701" spans="2701:2702" x14ac:dyDescent="0.3">
      <c r="CYW2701">
        <v>1</v>
      </c>
      <c r="CYX2701">
        <f>VALUE(5)</f>
        <v>5</v>
      </c>
    </row>
    <row r="2901" spans="2901:2911" x14ac:dyDescent="0.3">
      <c r="DGO2901">
        <v>1</v>
      </c>
      <c r="DGP2901">
        <f>VALUE(3)</f>
        <v>3</v>
      </c>
      <c r="DGQ2901">
        <f>VALUE(1)</f>
        <v>1</v>
      </c>
      <c r="DGR2901">
        <f>VALUE(1180)</f>
        <v>1180</v>
      </c>
      <c r="DGS2901">
        <f>VALUE(1955)</f>
        <v>1955</v>
      </c>
      <c r="DGT2901">
        <f>VALUE(221900)</f>
        <v>221900</v>
      </c>
      <c r="DGY2901" cm="1">
        <f t="array" ref="DGY2901:DGY2905">MMULT(MMULT(MINVERSE(MMULT(TRANSPOSE(DGO2901:DGS2910),(DGO2901:DGS2910))),TRANSPOSE(DGO2901:DGS2910)),DGT2901:DGT2910)</f>
        <v>5011981.639772661</v>
      </c>
    </row>
    <row r="2902" spans="2901:2911" x14ac:dyDescent="0.3">
      <c r="DGO2902">
        <v>1</v>
      </c>
      <c r="DGP2902">
        <f>VALUE(3)</f>
        <v>3</v>
      </c>
      <c r="DGQ2902">
        <f>VALUE(2.25)</f>
        <v>2.25</v>
      </c>
      <c r="DGR2902">
        <f>VALUE(2570)</f>
        <v>2570</v>
      </c>
      <c r="DGS2902">
        <f>VALUE(1951)</f>
        <v>1951</v>
      </c>
      <c r="DGT2902">
        <f>VALUE(538000)</f>
        <v>538000</v>
      </c>
      <c r="DGY2902">
        <v>52049.160677000924</v>
      </c>
    </row>
    <row r="2903" spans="2901:2911" x14ac:dyDescent="0.3">
      <c r="DGO2903">
        <v>1</v>
      </c>
      <c r="DGP2903">
        <f>VALUE(2)</f>
        <v>2</v>
      </c>
      <c r="DGQ2903">
        <f>VALUE(1)</f>
        <v>1</v>
      </c>
      <c r="DGR2903">
        <f>VALUE(770)</f>
        <v>770</v>
      </c>
      <c r="DGS2903">
        <f>VALUE(1933)</f>
        <v>1933</v>
      </c>
      <c r="DGT2903">
        <f>VALUE(180000)</f>
        <v>180000</v>
      </c>
      <c r="DGY2903">
        <v>137573.86631982494</v>
      </c>
    </row>
    <row r="2904" spans="2901:2911" x14ac:dyDescent="0.3">
      <c r="DGO2904">
        <v>1</v>
      </c>
      <c r="DGP2904">
        <f>VALUE(4)</f>
        <v>4</v>
      </c>
      <c r="DGQ2904">
        <f>VALUE(3)</f>
        <v>3</v>
      </c>
      <c r="DGR2904">
        <f>VALUE(1960)</f>
        <v>1960</v>
      </c>
      <c r="DGS2904">
        <f>VALUE(1965)</f>
        <v>1965</v>
      </c>
      <c r="DGT2904">
        <f>VALUE(604000)</f>
        <v>604000</v>
      </c>
      <c r="DGY2904">
        <v>135.62546665653485</v>
      </c>
    </row>
    <row r="2905" spans="2901:2911" x14ac:dyDescent="0.3">
      <c r="DGO2905">
        <v>1</v>
      </c>
      <c r="DGP2905">
        <f>VALUE(3)</f>
        <v>3</v>
      </c>
      <c r="DGQ2905">
        <f>VALUE(2)</f>
        <v>2</v>
      </c>
      <c r="DGR2905">
        <f>VALUE(1680)</f>
        <v>1680</v>
      </c>
      <c r="DGS2905">
        <f>VALUE(1987)</f>
        <v>1987</v>
      </c>
      <c r="DGT2905">
        <f>VALUE(510000)</f>
        <v>510000</v>
      </c>
      <c r="DGY2905">
        <v>-2686.1736692147074</v>
      </c>
    </row>
    <row r="2906" spans="2901:2911" x14ac:dyDescent="0.3">
      <c r="DGO2906">
        <v>1</v>
      </c>
      <c r="DGP2906">
        <f>VALUE(4)</f>
        <v>4</v>
      </c>
      <c r="DGQ2906">
        <f>VALUE(4.5)</f>
        <v>4.5</v>
      </c>
      <c r="DGR2906">
        <f>VALUE(5420)</f>
        <v>5420</v>
      </c>
      <c r="DGS2906">
        <f>VALUE(2001)</f>
        <v>2001</v>
      </c>
      <c r="DGT2906">
        <f>VALUE(1230000)</f>
        <v>1230000</v>
      </c>
    </row>
    <row r="2907" spans="2901:2911" x14ac:dyDescent="0.3">
      <c r="DGO2907">
        <v>1</v>
      </c>
      <c r="DGP2907">
        <f>VALUE(3)</f>
        <v>3</v>
      </c>
      <c r="DGQ2907">
        <f>VALUE(2.25)</f>
        <v>2.25</v>
      </c>
      <c r="DGR2907">
        <f>VALUE(1715)</f>
        <v>1715</v>
      </c>
      <c r="DGS2907">
        <f>VALUE(1995)</f>
        <v>1995</v>
      </c>
      <c r="DGT2907">
        <f>VALUE(257500)</f>
        <v>257500</v>
      </c>
    </row>
    <row r="2908" spans="2901:2911" x14ac:dyDescent="0.3">
      <c r="DGO2908">
        <v>1</v>
      </c>
      <c r="DGP2908">
        <f>VALUE(3)</f>
        <v>3</v>
      </c>
      <c r="DGQ2908">
        <f>VALUE(1.5)</f>
        <v>1.5</v>
      </c>
      <c r="DGR2908">
        <f>VALUE(1060)</f>
        <v>1060</v>
      </c>
      <c r="DGS2908">
        <f>VALUE(1963)</f>
        <v>1963</v>
      </c>
      <c r="DGT2908">
        <f>VALUE(291850)</f>
        <v>291850</v>
      </c>
    </row>
    <row r="2909" spans="2901:2911" x14ac:dyDescent="0.3">
      <c r="DGO2909">
        <v>1</v>
      </c>
      <c r="DGP2909">
        <f>VALUE(3)</f>
        <v>3</v>
      </c>
      <c r="DGQ2909">
        <f>VALUE(1)</f>
        <v>1</v>
      </c>
      <c r="DGR2909">
        <f>VALUE(1780)</f>
        <v>1780</v>
      </c>
      <c r="DGS2909">
        <f>VALUE(1960)</f>
        <v>1960</v>
      </c>
      <c r="DGT2909">
        <f>VALUE(229500)</f>
        <v>229500</v>
      </c>
    </row>
    <row r="2910" spans="2901:2911" x14ac:dyDescent="0.3">
      <c r="DGO2910">
        <v>1</v>
      </c>
      <c r="DGP2910">
        <f>VALUE(3)</f>
        <v>3</v>
      </c>
      <c r="DGQ2910">
        <f>VALUE(2.5)</f>
        <v>2.5</v>
      </c>
      <c r="DGR2910">
        <f>VALUE(1890)</f>
        <v>1890</v>
      </c>
      <c r="DGS2910">
        <f>VALUE(2003)</f>
        <v>2003</v>
      </c>
      <c r="DGT2910">
        <f>VALUE(323000)</f>
        <v>323000</v>
      </c>
    </row>
    <row r="3001" spans="3001:3011" x14ac:dyDescent="0.3">
      <c r="DKK3001">
        <v>1</v>
      </c>
      <c r="DKL3001">
        <f>VALUE(5)</f>
        <v>5</v>
      </c>
      <c r="DKM3001">
        <f>VALUE(3)</f>
        <v>3</v>
      </c>
      <c r="DKN3001">
        <f>VALUE(2)</f>
        <v>2</v>
      </c>
      <c r="DKO3001">
        <f>VALUE(3)</f>
        <v>3</v>
      </c>
      <c r="DKP3001">
        <f>VALUE(5)</f>
        <v>5</v>
      </c>
      <c r="DKU3001" cm="1">
        <f t="array" ref="DKU3001:DKU3005">MMULT(MMULT(MINVERSE(MMULT(TRANSPOSE(DKK3001:DKO3004),(DKK3001:DKO3004))),TRANSPOSE(DKK3001:DKO3004)),DKP3001:DKP3004)</f>
        <v>10.4375</v>
      </c>
    </row>
    <row r="3002" spans="3001:3011" x14ac:dyDescent="0.3">
      <c r="DKK3002">
        <v>1</v>
      </c>
      <c r="DKL3002">
        <f>VALUE(6)</f>
        <v>6</v>
      </c>
      <c r="DKM3002">
        <f>VALUE(1)</f>
        <v>1</v>
      </c>
      <c r="DKN3002">
        <f>VALUE(2)</f>
        <v>2</v>
      </c>
      <c r="DKO3002">
        <f>VALUE(3)</f>
        <v>3</v>
      </c>
      <c r="DKP3002">
        <f>VALUE(2)</f>
        <v>2</v>
      </c>
      <c r="DKU3002">
        <v>-0.7734375</v>
      </c>
    </row>
    <row r="3003" spans="3001:3011" x14ac:dyDescent="0.3">
      <c r="DKK3003">
        <v>1</v>
      </c>
      <c r="DKL3003">
        <f>VALUE(5)</f>
        <v>5</v>
      </c>
      <c r="DKM3003">
        <f>VALUE(4)</f>
        <v>4</v>
      </c>
      <c r="DKN3003">
        <f>VALUE(5)</f>
        <v>5</v>
      </c>
      <c r="DKO3003">
        <f>VALUE(3)</f>
        <v>3</v>
      </c>
      <c r="DKP3003">
        <f>VALUE(2)</f>
        <v>2</v>
      </c>
      <c r="DKU3003">
        <v>1.12109375</v>
      </c>
    </row>
    <row r="3004" spans="3001:3011" x14ac:dyDescent="0.3">
      <c r="DKK3004">
        <v>1</v>
      </c>
      <c r="DKL3004">
        <f>VALUE(6)</f>
        <v>6</v>
      </c>
      <c r="DKM3004">
        <f>VALUE(3)</f>
        <v>3</v>
      </c>
      <c r="DKN3004">
        <f>VALUE(4)</f>
        <v>4</v>
      </c>
      <c r="DKO3004">
        <f>VALUE(2)</f>
        <v>2</v>
      </c>
      <c r="DKP3004">
        <f>VALUE(1)</f>
        <v>1</v>
      </c>
      <c r="DKU3004">
        <v>-1.439453125</v>
      </c>
    </row>
    <row r="3005" spans="3001:3011" x14ac:dyDescent="0.3">
      <c r="DKU3005">
        <v>0.8203125</v>
      </c>
    </row>
    <row r="3101" spans="3101:3115" x14ac:dyDescent="0.3">
      <c r="DOG3101">
        <v>1</v>
      </c>
      <c r="DOH3101">
        <f>VALUE(3)</f>
        <v>3</v>
      </c>
      <c r="DOI3101">
        <f>VALUE(5)</f>
        <v>5</v>
      </c>
      <c r="DOJ3101">
        <f>VALUE(4)</f>
        <v>4</v>
      </c>
      <c r="DOK3101">
        <f>VALUE(2)</f>
        <v>2</v>
      </c>
      <c r="DOL3101">
        <f>VALUE(1)</f>
        <v>1</v>
      </c>
      <c r="DOQ3101" cm="1">
        <f t="array" ref="DOQ3101:DOU3105">MMULT(TRANSPOSE(DOG3101:DOK3104),(DOG3101:DOK3104))</f>
        <v>4</v>
      </c>
      <c r="DOR3101">
        <v>18</v>
      </c>
      <c r="DOS3101">
        <v>13</v>
      </c>
      <c r="DOT3101">
        <v>15</v>
      </c>
      <c r="DOU3101">
        <v>14</v>
      </c>
    </row>
    <row r="3102" spans="3101:3115" x14ac:dyDescent="0.3">
      <c r="DOG3102">
        <v>1</v>
      </c>
      <c r="DOH3102">
        <f>VALUE(3)</f>
        <v>3</v>
      </c>
      <c r="DOI3102">
        <f>VALUE(2)</f>
        <v>2</v>
      </c>
      <c r="DOJ3102">
        <f>VALUE(4)</f>
        <v>4</v>
      </c>
      <c r="DOK3102">
        <f>VALUE(5)</f>
        <v>5</v>
      </c>
      <c r="DOL3102">
        <f>VALUE(3)</f>
        <v>3</v>
      </c>
      <c r="DOQ3102">
        <v>18</v>
      </c>
      <c r="DOR3102">
        <v>90</v>
      </c>
      <c r="DOS3102">
        <v>57</v>
      </c>
      <c r="DOT3102">
        <v>66</v>
      </c>
      <c r="DOU3102">
        <v>63</v>
      </c>
    </row>
    <row r="3103" spans="3101:3115" x14ac:dyDescent="0.3">
      <c r="DOG3103">
        <v>1</v>
      </c>
      <c r="DOH3103">
        <f>VALUE(6)</f>
        <v>6</v>
      </c>
      <c r="DOI3103">
        <f>VALUE(3)</f>
        <v>3</v>
      </c>
      <c r="DOJ3103">
        <f>VALUE(4)</f>
        <v>4</v>
      </c>
      <c r="DOK3103">
        <f>VALUE(5)</f>
        <v>5</v>
      </c>
      <c r="DOL3103">
        <f>VALUE(2)</f>
        <v>2</v>
      </c>
      <c r="DOQ3103">
        <v>13</v>
      </c>
      <c r="DOR3103">
        <v>57</v>
      </c>
      <c r="DOS3103">
        <v>47</v>
      </c>
      <c r="DOT3103">
        <v>49</v>
      </c>
      <c r="DOU3103">
        <v>41</v>
      </c>
    </row>
    <row r="3104" spans="3101:3115" x14ac:dyDescent="0.3">
      <c r="DOG3104">
        <v>1</v>
      </c>
      <c r="DOH3104">
        <f>VALUE(6)</f>
        <v>6</v>
      </c>
      <c r="DOI3104">
        <f>VALUE(3)</f>
        <v>3</v>
      </c>
      <c r="DOJ3104">
        <f>VALUE(3)</f>
        <v>3</v>
      </c>
      <c r="DOK3104">
        <f>VALUE(2)</f>
        <v>2</v>
      </c>
      <c r="DOL3104">
        <f>VALUE(4)</f>
        <v>4</v>
      </c>
      <c r="DOQ3104">
        <v>15</v>
      </c>
      <c r="DOR3104">
        <v>66</v>
      </c>
      <c r="DOS3104">
        <v>49</v>
      </c>
      <c r="DOT3104">
        <v>57</v>
      </c>
      <c r="DOU3104">
        <v>54</v>
      </c>
    </row>
    <row r="3105" spans="3111:3115" x14ac:dyDescent="0.3">
      <c r="DOQ3105">
        <v>14</v>
      </c>
      <c r="DOR3105">
        <v>63</v>
      </c>
      <c r="DOS3105">
        <v>41</v>
      </c>
      <c r="DOT3105">
        <v>54</v>
      </c>
      <c r="DOU3105">
        <v>58</v>
      </c>
    </row>
    <row r="3201" spans="3201:3205" x14ac:dyDescent="0.3">
      <c r="DSC3201">
        <v>1</v>
      </c>
      <c r="DSD3201">
        <f>VALUE(5)</f>
        <v>5</v>
      </c>
      <c r="DSE3201">
        <f>VALUE(2)</f>
        <v>2</v>
      </c>
      <c r="DSF3201">
        <f>VALUE(3)</f>
        <v>3</v>
      </c>
      <c r="DSG3201">
        <f>VALUE(5)</f>
        <v>5</v>
      </c>
    </row>
    <row r="3301" spans="3301:3306" x14ac:dyDescent="0.3">
      <c r="DVY3301">
        <v>1</v>
      </c>
      <c r="DVZ3301">
        <f>VALUE(5)</f>
        <v>5</v>
      </c>
      <c r="DWA3301">
        <f>VALUE(3)</f>
        <v>3</v>
      </c>
      <c r="DWB3301">
        <f>VALUE(6)</f>
        <v>6</v>
      </c>
      <c r="DWC3301">
        <f>VALUE(4)</f>
        <v>4</v>
      </c>
      <c r="DWD3301">
        <f>VALUE(2)</f>
        <v>2</v>
      </c>
    </row>
    <row r="3302" spans="3301:3306" x14ac:dyDescent="0.3">
      <c r="DVY3302">
        <v>1</v>
      </c>
      <c r="DVZ3302">
        <f>VALUE(3)</f>
        <v>3</v>
      </c>
      <c r="DWA3302">
        <f>VALUE(5)</f>
        <v>5</v>
      </c>
      <c r="DWB3302">
        <f>VALUE(2)</f>
        <v>2</v>
      </c>
      <c r="DWC3302">
        <f>VALUE(4)</f>
        <v>4</v>
      </c>
      <c r="DWD3302">
        <f>VALUE(3)</f>
        <v>3</v>
      </c>
    </row>
    <row r="3303" spans="3301:3306" x14ac:dyDescent="0.3">
      <c r="DVY3303">
        <v>1</v>
      </c>
      <c r="DVZ3303">
        <f>VALUE(5)</f>
        <v>5</v>
      </c>
      <c r="DWA3303">
        <f>VALUE(3)</f>
        <v>3</v>
      </c>
      <c r="DWB3303">
        <f>VALUE(3)</f>
        <v>3</v>
      </c>
      <c r="DWC3303">
        <f>VALUE(4)</f>
        <v>4</v>
      </c>
      <c r="DWD3303">
        <f>VALUE(2)</f>
        <v>2</v>
      </c>
    </row>
    <row r="3304" spans="3301:3306" x14ac:dyDescent="0.3">
      <c r="DVY3304">
        <v>1</v>
      </c>
      <c r="DVZ3304">
        <f>VALUE(5)</f>
        <v>5</v>
      </c>
      <c r="DWA3304">
        <f>VALUE(3)</f>
        <v>3</v>
      </c>
      <c r="DWB3304">
        <f>VALUE(4)</f>
        <v>4</v>
      </c>
      <c r="DWC3304">
        <f>VALUE(2)</f>
        <v>2</v>
      </c>
      <c r="DWD3304">
        <f>VALUE(5)</f>
        <v>5</v>
      </c>
    </row>
    <row r="3401" spans="3401:3406" x14ac:dyDescent="0.3">
      <c r="DZU3401">
        <v>1</v>
      </c>
      <c r="DZV3401">
        <f>VALUE(2)</f>
        <v>2</v>
      </c>
      <c r="DZW3401">
        <f>VALUE(3)</f>
        <v>3</v>
      </c>
      <c r="DZX3401">
        <f>VALUE(4)</f>
        <v>4</v>
      </c>
      <c r="DZY3401">
        <f>VALUE(5)</f>
        <v>5</v>
      </c>
      <c r="DZZ3401">
        <f>VALUE(6)</f>
        <v>6</v>
      </c>
    </row>
    <row r="3402" spans="3401:3406" x14ac:dyDescent="0.3">
      <c r="DZU3402">
        <v>1</v>
      </c>
      <c r="DZV3402">
        <f>VALUE(6)</f>
        <v>6</v>
      </c>
      <c r="DZW3402">
        <f>VALUE(5)</f>
        <v>5</v>
      </c>
      <c r="DZX3402">
        <f>VALUE(4)</f>
        <v>4</v>
      </c>
      <c r="DZY3402">
        <f>VALUE(3)</f>
        <v>3</v>
      </c>
      <c r="DZZ3402">
        <f>VALUE(2)</f>
        <v>2</v>
      </c>
    </row>
    <row r="3403" spans="3401:3406" x14ac:dyDescent="0.3">
      <c r="DZU3403">
        <v>1</v>
      </c>
      <c r="DZV3403">
        <f>VALUE(5)</f>
        <v>5</v>
      </c>
      <c r="DZW3403">
        <f>VALUE(3)</f>
        <v>3</v>
      </c>
      <c r="DZX3403">
        <f>VALUE(6)</f>
        <v>6</v>
      </c>
      <c r="DZY3403">
        <f>VALUE(2)</f>
        <v>2</v>
      </c>
      <c r="DZZ3403">
        <f>VALUE(3)</f>
        <v>3</v>
      </c>
    </row>
    <row r="3404" spans="3401:3406" x14ac:dyDescent="0.3">
      <c r="DZU3404">
        <v>1</v>
      </c>
      <c r="DZV3404">
        <f>VALUE(5)</f>
        <v>5</v>
      </c>
      <c r="DZW3404">
        <f>VALUE(2)</f>
        <v>2</v>
      </c>
      <c r="DZX3404">
        <f>VALUE(3)</f>
        <v>3</v>
      </c>
      <c r="DZY3404">
        <f>VALUE(6)</f>
        <v>6</v>
      </c>
      <c r="DZZ3404">
        <f>VALUE(4)</f>
        <v>4</v>
      </c>
    </row>
    <row r="3501" spans="3501:3506" x14ac:dyDescent="0.3">
      <c r="EDQ3501">
        <v>1</v>
      </c>
      <c r="EDR3501">
        <f>VALUE(5)</f>
        <v>5</v>
      </c>
      <c r="EDS3501">
        <f>VALUE(4)</f>
        <v>4</v>
      </c>
      <c r="EDT3501">
        <f>VALUE(3)</f>
        <v>3</v>
      </c>
      <c r="EDU3501">
        <f>VALUE(2)</f>
        <v>2</v>
      </c>
      <c r="EDV3501">
        <f>VALUE(1)</f>
        <v>1</v>
      </c>
    </row>
    <row r="3502" spans="3501:3506" x14ac:dyDescent="0.3">
      <c r="EDQ3502">
        <v>1</v>
      </c>
      <c r="EDR3502">
        <f>VALUE(3)</f>
        <v>3</v>
      </c>
      <c r="EDS3502">
        <f>VALUE(4)</f>
        <v>4</v>
      </c>
      <c r="EDT3502">
        <f>VALUE(2)</f>
        <v>2</v>
      </c>
      <c r="EDU3502">
        <f>VALUE(1)</f>
        <v>1</v>
      </c>
      <c r="EDV3502">
        <f>VALUE(5)</f>
        <v>5</v>
      </c>
    </row>
    <row r="3503" spans="3501:3506" x14ac:dyDescent="0.3">
      <c r="EDQ3503">
        <v>1</v>
      </c>
      <c r="EDR3503">
        <f>VALUE(3)</f>
        <v>3</v>
      </c>
      <c r="EDS3503">
        <f>VALUE(2)</f>
        <v>2</v>
      </c>
      <c r="EDT3503">
        <f>VALUE(4)</f>
        <v>4</v>
      </c>
      <c r="EDU3503">
        <f>VALUE(1)</f>
        <v>1</v>
      </c>
      <c r="EDV3503">
        <f>VALUE(5)</f>
        <v>5</v>
      </c>
    </row>
    <row r="3504" spans="3501:3506" x14ac:dyDescent="0.3">
      <c r="EDQ3504">
        <v>1</v>
      </c>
      <c r="EDR3504">
        <f>VALUE(5)</f>
        <v>5</v>
      </c>
      <c r="EDS3504">
        <f>VALUE(4)</f>
        <v>4</v>
      </c>
      <c r="EDT3504">
        <f>VALUE(3)</f>
        <v>3</v>
      </c>
      <c r="EDU3504">
        <f>VALUE(4)</f>
        <v>4</v>
      </c>
      <c r="EDV3504">
        <f>VALUE(2)</f>
        <v>2</v>
      </c>
    </row>
    <row r="3506" spans="3501:3504" x14ac:dyDescent="0.3">
      <c r="EDQ3506" cm="1">
        <f t="array" ref="EDQ3506:EDT3510">TRANSPOSE(EDQ3501:EDU3504)</f>
        <v>1</v>
      </c>
      <c r="EDR3506">
        <v>1</v>
      </c>
      <c r="EDS3506">
        <v>1</v>
      </c>
      <c r="EDT3506">
        <v>1</v>
      </c>
    </row>
    <row r="3507" spans="3501:3504" x14ac:dyDescent="0.3">
      <c r="EDQ3507">
        <v>5</v>
      </c>
      <c r="EDR3507">
        <v>3</v>
      </c>
      <c r="EDS3507">
        <v>3</v>
      </c>
      <c r="EDT3507">
        <v>5</v>
      </c>
    </row>
    <row r="3508" spans="3501:3504" x14ac:dyDescent="0.3">
      <c r="EDQ3508">
        <v>4</v>
      </c>
      <c r="EDR3508">
        <v>4</v>
      </c>
      <c r="EDS3508">
        <v>2</v>
      </c>
      <c r="EDT3508">
        <v>4</v>
      </c>
    </row>
    <row r="3509" spans="3501:3504" x14ac:dyDescent="0.3">
      <c r="EDQ3509">
        <v>3</v>
      </c>
      <c r="EDR3509">
        <v>2</v>
      </c>
      <c r="EDS3509">
        <v>4</v>
      </c>
      <c r="EDT3509">
        <v>3</v>
      </c>
    </row>
    <row r="3510" spans="3501:3504" x14ac:dyDescent="0.3">
      <c r="EDQ3510">
        <v>2</v>
      </c>
      <c r="EDR3510">
        <v>1</v>
      </c>
      <c r="EDS3510">
        <v>1</v>
      </c>
      <c r="EDT3510">
        <v>4</v>
      </c>
    </row>
    <row r="3601" spans="3601:3606" x14ac:dyDescent="0.3">
      <c r="EHM3601">
        <v>1</v>
      </c>
      <c r="EHN3601">
        <f>VALUE(1)</f>
        <v>1</v>
      </c>
      <c r="EHO3601">
        <f>VALUE(2)</f>
        <v>2</v>
      </c>
      <c r="EHP3601">
        <f>VALUE(3)</f>
        <v>3</v>
      </c>
      <c r="EHQ3601">
        <f>VALUE(4)</f>
        <v>4</v>
      </c>
      <c r="EHR3601">
        <f>VALUE(5)</f>
        <v>5</v>
      </c>
    </row>
    <row r="3602" spans="3601:3606" x14ac:dyDescent="0.3">
      <c r="EHM3602">
        <v>1</v>
      </c>
      <c r="EHN3602">
        <f>VALUE(5)</f>
        <v>5</v>
      </c>
      <c r="EHO3602">
        <f>VALUE(4)</f>
        <v>4</v>
      </c>
      <c r="EHP3602">
        <f>VALUE(3)</f>
        <v>3</v>
      </c>
      <c r="EHQ3602">
        <f>VALUE(2)</f>
        <v>2</v>
      </c>
      <c r="EHR3602">
        <f>VALUE(1)</f>
        <v>1</v>
      </c>
    </row>
    <row r="3603" spans="3601:3606" x14ac:dyDescent="0.3">
      <c r="EHM3603">
        <v>1</v>
      </c>
      <c r="EHN3603">
        <f>VALUE(2)</f>
        <v>2</v>
      </c>
      <c r="EHO3603">
        <f>VALUE(3)</f>
        <v>3</v>
      </c>
      <c r="EHP3603">
        <f>VALUE(4)</f>
        <v>4</v>
      </c>
      <c r="EHQ3603">
        <f>VALUE(1)</f>
        <v>1</v>
      </c>
      <c r="EHR3603">
        <f>VALUE(5)</f>
        <v>5</v>
      </c>
    </row>
    <row r="3604" spans="3601:3606" x14ac:dyDescent="0.3">
      <c r="EHM3604">
        <v>1</v>
      </c>
      <c r="EHN3604">
        <f>VALUE(5)</f>
        <v>5</v>
      </c>
      <c r="EHO3604">
        <f>VALUE(3)</f>
        <v>3</v>
      </c>
      <c r="EHP3604">
        <f>VALUE(4)</f>
        <v>4</v>
      </c>
      <c r="EHQ3604">
        <f>VALUE(2)</f>
        <v>2</v>
      </c>
      <c r="EHR3604">
        <f>VALUE(1)</f>
        <v>1</v>
      </c>
    </row>
    <row r="3606" spans="3601:3606" x14ac:dyDescent="0.3">
      <c r="EHM3606" t="e" cm="1">
        <f t="array" ref="EHM3606">TRANSPOSE(Xmat)</f>
        <v>#NAME?</v>
      </c>
    </row>
    <row r="3701" spans="3701:3706" x14ac:dyDescent="0.3">
      <c r="ELI3701">
        <v>1</v>
      </c>
      <c r="ELJ3701">
        <f>VALUE(1)</f>
        <v>1</v>
      </c>
      <c r="ELK3701">
        <f>VALUE(2)</f>
        <v>2</v>
      </c>
      <c r="ELL3701">
        <f>VALUE(3)</f>
        <v>3</v>
      </c>
      <c r="ELM3701">
        <f>VALUE(4)</f>
        <v>4</v>
      </c>
      <c r="ELN3701">
        <f>VALUE(1)</f>
        <v>1</v>
      </c>
    </row>
    <row r="3702" spans="3701:3706" x14ac:dyDescent="0.3">
      <c r="ELI3702">
        <v>1</v>
      </c>
      <c r="ELJ3702">
        <f>VALUE(2)</f>
        <v>2</v>
      </c>
      <c r="ELK3702">
        <f>VALUE(3)</f>
        <v>3</v>
      </c>
      <c r="ELL3702">
        <f>VALUE(4)</f>
        <v>4</v>
      </c>
      <c r="ELM3702">
        <f>VALUE(1)</f>
        <v>1</v>
      </c>
      <c r="ELN3702">
        <f>VALUE(2)</f>
        <v>2</v>
      </c>
    </row>
    <row r="3703" spans="3701:3706" x14ac:dyDescent="0.3">
      <c r="ELI3703">
        <v>1</v>
      </c>
      <c r="ELJ3703">
        <f>VALUE(3)</f>
        <v>3</v>
      </c>
      <c r="ELK3703">
        <f>VALUE(1)</f>
        <v>1</v>
      </c>
      <c r="ELL3703">
        <f>VALUE(23)</f>
        <v>23</v>
      </c>
      <c r="ELM3703">
        <f>VALUE(3)</f>
        <v>3</v>
      </c>
      <c r="ELN3703">
        <f>VALUE(4)</f>
        <v>4</v>
      </c>
    </row>
    <row r="3704" spans="3701:3706" x14ac:dyDescent="0.3">
      <c r="ELI3704">
        <v>1</v>
      </c>
      <c r="ELJ3704">
        <f>VALUE(1)</f>
        <v>1</v>
      </c>
      <c r="ELK3704">
        <f>VALUE(2)</f>
        <v>2</v>
      </c>
      <c r="ELL3704">
        <f>VALUE(3)</f>
        <v>3</v>
      </c>
      <c r="ELM3704">
        <f>VALUE(4)</f>
        <v>4</v>
      </c>
      <c r="ELN3704">
        <f>VALUE(5)</f>
        <v>5</v>
      </c>
    </row>
    <row r="3801" spans="3801:3806" x14ac:dyDescent="0.3">
      <c r="EPE3801">
        <v>1</v>
      </c>
      <c r="EPF3801">
        <f>VALUE(3)</f>
        <v>3</v>
      </c>
      <c r="EPG3801">
        <f>VALUE(1)</f>
        <v>1</v>
      </c>
      <c r="EPH3801">
        <f>VALUE(1180)</f>
        <v>1180</v>
      </c>
      <c r="EPI3801">
        <f>VALUE(1955)</f>
        <v>1955</v>
      </c>
      <c r="EPJ3801">
        <f>VALUE(221900)</f>
        <v>221900</v>
      </c>
    </row>
    <row r="3802" spans="3801:3806" x14ac:dyDescent="0.3">
      <c r="EPE3802">
        <v>1</v>
      </c>
      <c r="EPF3802">
        <f>VALUE(3)</f>
        <v>3</v>
      </c>
      <c r="EPG3802">
        <f>VALUE(2.25)</f>
        <v>2.25</v>
      </c>
      <c r="EPH3802">
        <f>VALUE(2570)</f>
        <v>2570</v>
      </c>
      <c r="EPI3802">
        <f>VALUE(1951)</f>
        <v>1951</v>
      </c>
      <c r="EPJ3802">
        <f>VALUE(538000)</f>
        <v>538000</v>
      </c>
    </row>
    <row r="3803" spans="3801:3806" x14ac:dyDescent="0.3">
      <c r="EPE3803">
        <v>1</v>
      </c>
      <c r="EPF3803">
        <f>VALUE(2)</f>
        <v>2</v>
      </c>
      <c r="EPG3803">
        <f>VALUE(1)</f>
        <v>1</v>
      </c>
      <c r="EPH3803">
        <f>VALUE(770)</f>
        <v>770</v>
      </c>
      <c r="EPI3803">
        <f>VALUE(1933)</f>
        <v>1933</v>
      </c>
      <c r="EPJ3803">
        <f>VALUE(180000)</f>
        <v>180000</v>
      </c>
    </row>
    <row r="3804" spans="3801:3806" x14ac:dyDescent="0.3">
      <c r="EPE3804">
        <v>1</v>
      </c>
      <c r="EPF3804">
        <f>VALUE(4)</f>
        <v>4</v>
      </c>
      <c r="EPG3804">
        <f>VALUE(3)</f>
        <v>3</v>
      </c>
      <c r="EPH3804">
        <f>VALUE(1960)</f>
        <v>1960</v>
      </c>
      <c r="EPI3804">
        <f>VALUE(1965)</f>
        <v>1965</v>
      </c>
      <c r="EPJ3804">
        <f>VALUE(604000)</f>
        <v>604000</v>
      </c>
    </row>
    <row r="3805" spans="3801:3806" x14ac:dyDescent="0.3">
      <c r="EPE3805">
        <v>1</v>
      </c>
      <c r="EPF3805">
        <f>VALUE(3)</f>
        <v>3</v>
      </c>
      <c r="EPG3805">
        <f>VALUE(2)</f>
        <v>2</v>
      </c>
      <c r="EPH3805">
        <f>VALUE(1680)</f>
        <v>1680</v>
      </c>
      <c r="EPI3805">
        <f>VALUE(1987)</f>
        <v>1987</v>
      </c>
      <c r="EPJ3805">
        <f>VALUE(510000)</f>
        <v>510000</v>
      </c>
    </row>
    <row r="3806" spans="3801:3806" x14ac:dyDescent="0.3">
      <c r="EPE3806">
        <v>1</v>
      </c>
      <c r="EPF3806">
        <f>VALUE(4)</f>
        <v>4</v>
      </c>
      <c r="EPG3806">
        <f>VALUE(4.5)</f>
        <v>4.5</v>
      </c>
      <c r="EPH3806">
        <f>VALUE(5420)</f>
        <v>5420</v>
      </c>
      <c r="EPI3806">
        <f>VALUE(2001)</f>
        <v>2001</v>
      </c>
      <c r="EPJ3806">
        <f>VALUE(1230000)</f>
        <v>1230000</v>
      </c>
    </row>
    <row r="3807" spans="3801:3806" x14ac:dyDescent="0.3">
      <c r="EPE3807">
        <v>1</v>
      </c>
      <c r="EPF3807">
        <f>VALUE(3)</f>
        <v>3</v>
      </c>
      <c r="EPG3807">
        <f>VALUE(2.25)</f>
        <v>2.25</v>
      </c>
      <c r="EPH3807">
        <f>VALUE(1715)</f>
        <v>1715</v>
      </c>
      <c r="EPI3807">
        <f>VALUE(1995)</f>
        <v>1995</v>
      </c>
      <c r="EPJ3807">
        <f>VALUE(257500)</f>
        <v>257500</v>
      </c>
    </row>
    <row r="3808" spans="3801:3806" x14ac:dyDescent="0.3">
      <c r="EPE3808">
        <v>1</v>
      </c>
      <c r="EPF3808">
        <f>VALUE(3)</f>
        <v>3</v>
      </c>
      <c r="EPG3808">
        <f>VALUE(1.5)</f>
        <v>1.5</v>
      </c>
      <c r="EPH3808">
        <f>VALUE(1060)</f>
        <v>1060</v>
      </c>
      <c r="EPI3808">
        <f>VALUE(1963)</f>
        <v>1963</v>
      </c>
      <c r="EPJ3808">
        <f>VALUE(291850)</f>
        <v>291850</v>
      </c>
    </row>
    <row r="3809" spans="3801:3806" x14ac:dyDescent="0.3">
      <c r="EPE3809">
        <v>1</v>
      </c>
      <c r="EPF3809">
        <f>VALUE(3)</f>
        <v>3</v>
      </c>
      <c r="EPG3809">
        <f>VALUE(1)</f>
        <v>1</v>
      </c>
      <c r="EPH3809">
        <f>VALUE(1780)</f>
        <v>1780</v>
      </c>
      <c r="EPI3809">
        <f>VALUE(1960)</f>
        <v>1960</v>
      </c>
      <c r="EPJ3809">
        <f>VALUE(229500)</f>
        <v>229500</v>
      </c>
    </row>
    <row r="3810" spans="3801:3806" x14ac:dyDescent="0.3">
      <c r="EPE3810">
        <v>1</v>
      </c>
      <c r="EPF3810">
        <f>VALUE(3)</f>
        <v>3</v>
      </c>
      <c r="EPG3810">
        <f>VALUE(2.5)</f>
        <v>2.5</v>
      </c>
      <c r="EPH3810">
        <f>VALUE(1890)</f>
        <v>1890</v>
      </c>
      <c r="EPI3810">
        <f>VALUE(2003)</f>
        <v>2003</v>
      </c>
      <c r="EPJ3810">
        <f>VALUE(323000)</f>
        <v>323000</v>
      </c>
    </row>
    <row r="3901" spans="3901:3908" x14ac:dyDescent="0.3">
      <c r="ETA3901">
        <v>1</v>
      </c>
      <c r="ETB3901">
        <f>VALUE(3)</f>
        <v>3</v>
      </c>
      <c r="ETC3901">
        <f>VALUE(1)</f>
        <v>1</v>
      </c>
      <c r="ETD3901">
        <f>VALUE(1180)</f>
        <v>1180</v>
      </c>
      <c r="ETE3901">
        <f>VALUE(1955)</f>
        <v>1955</v>
      </c>
      <c r="ETF3901">
        <f>VALUE(221900)</f>
        <v>221900</v>
      </c>
      <c r="ETH3901" t="e" cm="1">
        <f t="array" ref="ETH3901">MMULT(MINVERSE(ETA3901:ETE3910),ETF3901:ETF3910)</f>
        <v>#VALUE!</v>
      </c>
    </row>
    <row r="3902" spans="3901:3908" x14ac:dyDescent="0.3">
      <c r="ETA3902">
        <v>1</v>
      </c>
      <c r="ETB3902">
        <f>VALUE(3)</f>
        <v>3</v>
      </c>
      <c r="ETC3902">
        <v>2.25</v>
      </c>
      <c r="ETD3902">
        <f>VALUE(2570)</f>
        <v>2570</v>
      </c>
      <c r="ETE3902">
        <f>VALUE(1951)</f>
        <v>1951</v>
      </c>
      <c r="ETF3902">
        <f>VALUE(538000)</f>
        <v>538000</v>
      </c>
    </row>
    <row r="3903" spans="3901:3908" x14ac:dyDescent="0.3">
      <c r="ETA3903">
        <v>1</v>
      </c>
      <c r="ETB3903">
        <f>VALUE(2)</f>
        <v>2</v>
      </c>
      <c r="ETC3903">
        <f>VALUE(1)</f>
        <v>1</v>
      </c>
      <c r="ETD3903">
        <f>VALUE(770)</f>
        <v>770</v>
      </c>
      <c r="ETE3903">
        <f>VALUE(1933)</f>
        <v>1933</v>
      </c>
      <c r="ETF3903">
        <f>VALUE(180000)</f>
        <v>180000</v>
      </c>
    </row>
    <row r="3904" spans="3901:3908" x14ac:dyDescent="0.3">
      <c r="ETA3904">
        <v>1</v>
      </c>
      <c r="ETB3904">
        <f>VALUE(4)</f>
        <v>4</v>
      </c>
      <c r="ETC3904">
        <f>VALUE(3)</f>
        <v>3</v>
      </c>
      <c r="ETD3904">
        <f>VALUE(1960)</f>
        <v>1960</v>
      </c>
      <c r="ETE3904">
        <f>VALUE(1965)</f>
        <v>1965</v>
      </c>
      <c r="ETF3904">
        <f>VALUE(604000)</f>
        <v>604000</v>
      </c>
    </row>
    <row r="3905" spans="3901:3906" x14ac:dyDescent="0.3">
      <c r="ETA3905">
        <v>1</v>
      </c>
      <c r="ETB3905">
        <v>3</v>
      </c>
      <c r="ETC3905">
        <f>VALUE(2)</f>
        <v>2</v>
      </c>
      <c r="ETD3905">
        <f>VALUE(1680)</f>
        <v>1680</v>
      </c>
      <c r="ETE3905">
        <f>VALUE(1987)</f>
        <v>1987</v>
      </c>
      <c r="ETF3905">
        <f>VALUE(510000)</f>
        <v>510000</v>
      </c>
    </row>
    <row r="3906" spans="3901:3906" x14ac:dyDescent="0.3">
      <c r="ETA3906">
        <v>1</v>
      </c>
      <c r="ETB3906">
        <f>VALUE(4)</f>
        <v>4</v>
      </c>
      <c r="ETC3906">
        <f>VALUE(4.5)</f>
        <v>4.5</v>
      </c>
      <c r="ETD3906">
        <f>VALUE(5420)</f>
        <v>5420</v>
      </c>
      <c r="ETE3906">
        <f>VALUE(2001)</f>
        <v>2001</v>
      </c>
      <c r="ETF3906">
        <f>VALUE(1230000)</f>
        <v>1230000</v>
      </c>
    </row>
    <row r="3907" spans="3901:3906" x14ac:dyDescent="0.3">
      <c r="ETA3907">
        <v>1</v>
      </c>
      <c r="ETB3907">
        <f>VALUE(3)</f>
        <v>3</v>
      </c>
      <c r="ETC3907">
        <f>VALUE(2.25)</f>
        <v>2.25</v>
      </c>
      <c r="ETD3907">
        <f>VALUE(1715)</f>
        <v>1715</v>
      </c>
      <c r="ETE3907">
        <f>VALUE(1995)</f>
        <v>1995</v>
      </c>
      <c r="ETF3907">
        <f>VALUE(257500)</f>
        <v>257500</v>
      </c>
    </row>
    <row r="3908" spans="3901:3906" x14ac:dyDescent="0.3">
      <c r="ETA3908">
        <v>1</v>
      </c>
      <c r="ETB3908">
        <f>VALUE(3)</f>
        <v>3</v>
      </c>
      <c r="ETC3908">
        <f>VALUE(1.5)</f>
        <v>1.5</v>
      </c>
      <c r="ETD3908">
        <f>VALUE(1060)</f>
        <v>1060</v>
      </c>
      <c r="ETE3908">
        <f>VALUE(1963)</f>
        <v>1963</v>
      </c>
      <c r="ETF3908">
        <f>VALUE(291850)</f>
        <v>291850</v>
      </c>
    </row>
    <row r="3909" spans="3901:3906" x14ac:dyDescent="0.3">
      <c r="ETA3909">
        <v>1</v>
      </c>
      <c r="ETB3909">
        <f>VALUE(3)</f>
        <v>3</v>
      </c>
      <c r="ETC3909">
        <f>VALUE(1)</f>
        <v>1</v>
      </c>
      <c r="ETD3909">
        <f>VALUE(1780)</f>
        <v>1780</v>
      </c>
      <c r="ETE3909">
        <f>VALUE(1960)</f>
        <v>1960</v>
      </c>
      <c r="ETF3909">
        <f>VALUE(229500)</f>
        <v>229500</v>
      </c>
    </row>
    <row r="3910" spans="3901:3906" x14ac:dyDescent="0.3">
      <c r="ETA3910">
        <v>1</v>
      </c>
      <c r="ETB3910">
        <f>VALUE(3)</f>
        <v>3</v>
      </c>
      <c r="ETC3910">
        <f>VALUE(2.5)</f>
        <v>2.5</v>
      </c>
      <c r="ETD3910">
        <f>VALUE(1890)</f>
        <v>1890</v>
      </c>
      <c r="ETE3910">
        <f>VALUE(2003)</f>
        <v>2003</v>
      </c>
      <c r="ETF3910">
        <f>VALUE(323000)</f>
        <v>323000</v>
      </c>
    </row>
    <row r="4001" spans="4001:4011" x14ac:dyDescent="0.3">
      <c r="EWW4001">
        <f>VALUE(3)</f>
        <v>3</v>
      </c>
      <c r="EWX4001">
        <f>VALUE(1)</f>
        <v>1</v>
      </c>
      <c r="EWY4001">
        <f>VALUE(1180)</f>
        <v>1180</v>
      </c>
      <c r="EWZ4001">
        <f>VALUE(1955)</f>
        <v>1955</v>
      </c>
      <c r="EXA4001">
        <f>VALUE(221900)</f>
        <v>221900</v>
      </c>
      <c r="EXC4001" t="e" cm="1">
        <f t="array" ref="EXC4001">MMULT(MINVERSE(EWW4001:EWZ4010),EXA4001:EXA4010)</f>
        <v>#VALUE!</v>
      </c>
      <c r="EXG4001" t="e" cm="1">
        <f t="array" ref="EXG4001">MMULT(MINVERSE(EWW4001:EWZ4010),EXA4001:EXA4010)</f>
        <v>#VALUE!</v>
      </c>
    </row>
    <row r="4002" spans="4001:4011" x14ac:dyDescent="0.3">
      <c r="EWW4002">
        <f>VALUE(3)</f>
        <v>3</v>
      </c>
      <c r="EWX4002">
        <v>2.25</v>
      </c>
      <c r="EWY4002">
        <f>VALUE(2570)</f>
        <v>2570</v>
      </c>
      <c r="EWZ4002">
        <f>VALUE(1951)</f>
        <v>1951</v>
      </c>
      <c r="EXA4002">
        <f>VALUE(5328000)</f>
        <v>5328000</v>
      </c>
    </row>
    <row r="4003" spans="4001:4011" x14ac:dyDescent="0.3">
      <c r="EWW4003">
        <f>VALUE(2)</f>
        <v>2</v>
      </c>
      <c r="EWX4003">
        <f>VALUE(1)</f>
        <v>1</v>
      </c>
      <c r="EWY4003">
        <f>VALUE(770)</f>
        <v>770</v>
      </c>
      <c r="EWZ4003">
        <f>VALUE(1933)</f>
        <v>1933</v>
      </c>
      <c r="EXA4003">
        <f>VALUE(180000)</f>
        <v>180000</v>
      </c>
    </row>
    <row r="4004" spans="4001:4011" x14ac:dyDescent="0.3">
      <c r="EWW4004">
        <f>VALUE(1)</f>
        <v>1</v>
      </c>
      <c r="EWX4004">
        <f>VALUE(3)</f>
        <v>3</v>
      </c>
      <c r="EWY4004">
        <f>VALUE(1960)</f>
        <v>1960</v>
      </c>
      <c r="EWZ4004">
        <f>VALUE(1965)</f>
        <v>1965</v>
      </c>
      <c r="EXA4004">
        <f>VALUE(604000)</f>
        <v>604000</v>
      </c>
    </row>
    <row r="4005" spans="4001:4011" x14ac:dyDescent="0.3">
      <c r="EWW4005">
        <f>VALUE(3)</f>
        <v>3</v>
      </c>
      <c r="EWX4005">
        <f>VALUE(2)</f>
        <v>2</v>
      </c>
      <c r="EWY4005">
        <f>VALUE(1680)</f>
        <v>1680</v>
      </c>
      <c r="EWZ4005">
        <f>VALUE(1987)</f>
        <v>1987</v>
      </c>
      <c r="EXA4005">
        <f>VALUE(510000)</f>
        <v>510000</v>
      </c>
    </row>
    <row r="4006" spans="4001:4011" x14ac:dyDescent="0.3">
      <c r="EWW4006">
        <v>4</v>
      </c>
      <c r="EWX4006">
        <f>VALUE(4.5)</f>
        <v>4.5</v>
      </c>
      <c r="EWY4006">
        <f>VALUE(5420)</f>
        <v>5420</v>
      </c>
      <c r="EWZ4006">
        <f>VALUE(2001)</f>
        <v>2001</v>
      </c>
      <c r="EXA4006">
        <f>VALUE(1230000)</f>
        <v>1230000</v>
      </c>
    </row>
    <row r="4007" spans="4001:4011" x14ac:dyDescent="0.3">
      <c r="EWW4007">
        <f>VALUE(3)</f>
        <v>3</v>
      </c>
      <c r="EWX4007">
        <f>VALUE(2.25)</f>
        <v>2.25</v>
      </c>
      <c r="EWY4007">
        <f>VALUE(1715)</f>
        <v>1715</v>
      </c>
      <c r="EWZ4007">
        <f>VALUE(1995)</f>
        <v>1995</v>
      </c>
      <c r="EXA4007">
        <f>VALUE(257500)</f>
        <v>257500</v>
      </c>
    </row>
    <row r="4008" spans="4001:4011" x14ac:dyDescent="0.3">
      <c r="EWW4008">
        <f>VALUE(3)</f>
        <v>3</v>
      </c>
      <c r="EWX4008">
        <f>VALUE(1.5)</f>
        <v>1.5</v>
      </c>
      <c r="EWY4008">
        <f>VALUE(1060)</f>
        <v>1060</v>
      </c>
      <c r="EWZ4008">
        <f>VALUE(1963)</f>
        <v>1963</v>
      </c>
      <c r="EXA4008">
        <f>VALUE(291850)</f>
        <v>291850</v>
      </c>
    </row>
    <row r="4009" spans="4001:4011" x14ac:dyDescent="0.3">
      <c r="EWW4009">
        <f>VALUE(3)</f>
        <v>3</v>
      </c>
      <c r="EWX4009">
        <f>VALUE(1)</f>
        <v>1</v>
      </c>
      <c r="EWY4009">
        <f>VALUE(1780)</f>
        <v>1780</v>
      </c>
      <c r="EWZ4009">
        <f>VALUE(1960)</f>
        <v>1960</v>
      </c>
      <c r="EXA4009">
        <f>VALUE(229500)</f>
        <v>229500</v>
      </c>
    </row>
    <row r="4010" spans="4001:4011" x14ac:dyDescent="0.3">
      <c r="EWW4010">
        <f>VALUE(3)</f>
        <v>3</v>
      </c>
      <c r="EWX4010">
        <f>VALUE(2.5)</f>
        <v>2.5</v>
      </c>
      <c r="EWY4010">
        <f>VALUE(1890)</f>
        <v>1890</v>
      </c>
      <c r="EWZ4010">
        <f>VALUE(2003)</f>
        <v>2003</v>
      </c>
      <c r="EXA4010">
        <f>VALUE(323000)</f>
        <v>323000</v>
      </c>
    </row>
    <row r="4201" spans="4201:4211" x14ac:dyDescent="0.3">
      <c r="FEO4201">
        <v>1</v>
      </c>
      <c r="FEP4201">
        <v>1</v>
      </c>
      <c r="FEQ4201">
        <v>1</v>
      </c>
      <c r="FER4201">
        <v>1</v>
      </c>
      <c r="FES4201">
        <v>1</v>
      </c>
      <c r="FET4201">
        <f t="shared" ref="FET4201:FEX4204" si="0">VALUE(FEO4201)</f>
        <v>1</v>
      </c>
      <c r="FEU4201">
        <f t="shared" si="0"/>
        <v>1</v>
      </c>
      <c r="FEV4201">
        <f t="shared" si="0"/>
        <v>1</v>
      </c>
      <c r="FEW4201">
        <f t="shared" si="0"/>
        <v>1</v>
      </c>
      <c r="FEX4201">
        <f t="shared" si="0"/>
        <v>1</v>
      </c>
      <c r="FEY4201" t="e" cm="1">
        <f t="array" ref="FEY4201">MMULT(MINVERSE(FET4201:FEW4204),FEX4201:FEX4204)</f>
        <v>#NUM!</v>
      </c>
    </row>
    <row r="4202" spans="4201:4211" x14ac:dyDescent="0.3">
      <c r="FEO4202">
        <v>1</v>
      </c>
      <c r="FEP4202">
        <v>1</v>
      </c>
      <c r="FEQ4202">
        <v>1</v>
      </c>
      <c r="FER4202">
        <v>1</v>
      </c>
      <c r="FES4202">
        <v>1</v>
      </c>
      <c r="FET4202">
        <f t="shared" si="0"/>
        <v>1</v>
      </c>
      <c r="FEU4202">
        <f t="shared" si="0"/>
        <v>1</v>
      </c>
      <c r="FEV4202">
        <f t="shared" si="0"/>
        <v>1</v>
      </c>
      <c r="FEW4202">
        <f t="shared" si="0"/>
        <v>1</v>
      </c>
      <c r="FEX4202">
        <f t="shared" si="0"/>
        <v>1</v>
      </c>
    </row>
    <row r="4203" spans="4201:4211" x14ac:dyDescent="0.3">
      <c r="FEO4203">
        <v>1</v>
      </c>
      <c r="FEP4203">
        <v>1</v>
      </c>
      <c r="FEQ4203">
        <v>1</v>
      </c>
      <c r="FER4203">
        <v>1</v>
      </c>
      <c r="FES4203">
        <v>1</v>
      </c>
      <c r="FET4203">
        <f t="shared" si="0"/>
        <v>1</v>
      </c>
      <c r="FEU4203">
        <f t="shared" si="0"/>
        <v>1</v>
      </c>
      <c r="FEV4203">
        <f t="shared" si="0"/>
        <v>1</v>
      </c>
      <c r="FEW4203">
        <f t="shared" si="0"/>
        <v>1</v>
      </c>
      <c r="FEX4203">
        <f t="shared" si="0"/>
        <v>1</v>
      </c>
    </row>
    <row r="4204" spans="4201:4211" x14ac:dyDescent="0.3">
      <c r="FEO4204">
        <v>1</v>
      </c>
      <c r="FEP4204">
        <v>1</v>
      </c>
      <c r="FEQ4204">
        <v>1</v>
      </c>
      <c r="FER4204">
        <v>1</v>
      </c>
      <c r="FES4204">
        <v>1</v>
      </c>
      <c r="FET4204">
        <f t="shared" si="0"/>
        <v>1</v>
      </c>
      <c r="FEU4204">
        <f t="shared" si="0"/>
        <v>1</v>
      </c>
      <c r="FEV4204">
        <f t="shared" si="0"/>
        <v>1</v>
      </c>
      <c r="FEW4204">
        <f t="shared" si="0"/>
        <v>1</v>
      </c>
      <c r="FEX4204">
        <f t="shared" si="0"/>
        <v>1</v>
      </c>
    </row>
    <row r="4301" spans="4301:4307" x14ac:dyDescent="0.3">
      <c r="FIK4301">
        <v>3</v>
      </c>
      <c r="FIL4301">
        <v>1</v>
      </c>
      <c r="FIM4301">
        <v>1180</v>
      </c>
      <c r="FIN4301">
        <v>1955</v>
      </c>
      <c r="FIO4301">
        <v>221900</v>
      </c>
      <c r="FIQ4301" t="e" cm="1">
        <f t="array" ref="FIQ4301">MMULT(MINVERSE(FIK4301:FIN4310),FIO4301:FIO4310)</f>
        <v>#VALUE!</v>
      </c>
    </row>
    <row r="4302" spans="4301:4307" x14ac:dyDescent="0.3">
      <c r="FIK4302">
        <v>3</v>
      </c>
      <c r="FIL4302">
        <v>2.25</v>
      </c>
      <c r="FIM4302">
        <v>2570</v>
      </c>
      <c r="FIN4302">
        <v>1951</v>
      </c>
      <c r="FIO4302">
        <v>538000</v>
      </c>
    </row>
    <row r="4303" spans="4301:4307" x14ac:dyDescent="0.3">
      <c r="FIK4303">
        <v>2</v>
      </c>
      <c r="FIL4303">
        <v>1</v>
      </c>
      <c r="FIM4303">
        <v>770</v>
      </c>
      <c r="FIN4303">
        <v>1933</v>
      </c>
      <c r="FIO4303">
        <v>180000</v>
      </c>
    </row>
    <row r="4304" spans="4301:4307" x14ac:dyDescent="0.3">
      <c r="FIK4304">
        <v>4</v>
      </c>
      <c r="FIL4304">
        <v>3</v>
      </c>
      <c r="FIM4304">
        <v>1960</v>
      </c>
      <c r="FIN4304">
        <v>1965</v>
      </c>
      <c r="FIO4304">
        <v>604000</v>
      </c>
    </row>
    <row r="4305" spans="4301:4305" x14ac:dyDescent="0.3">
      <c r="FIK4305">
        <v>3</v>
      </c>
      <c r="FIL4305">
        <v>2</v>
      </c>
      <c r="FIM4305">
        <v>1680</v>
      </c>
      <c r="FIN4305">
        <v>1987</v>
      </c>
      <c r="FIO4305">
        <v>510000</v>
      </c>
    </row>
    <row r="4306" spans="4301:4305" x14ac:dyDescent="0.3">
      <c r="FIK4306">
        <v>4</v>
      </c>
      <c r="FIL4306">
        <v>4.5</v>
      </c>
      <c r="FIM4306">
        <v>5420</v>
      </c>
      <c r="FIN4306">
        <v>2001</v>
      </c>
      <c r="FIO4306">
        <v>1230000</v>
      </c>
    </row>
    <row r="4307" spans="4301:4305" x14ac:dyDescent="0.3">
      <c r="FIK4307">
        <v>3</v>
      </c>
      <c r="FIL4307">
        <v>2.25</v>
      </c>
      <c r="FIM4307">
        <v>1715</v>
      </c>
      <c r="FIN4307">
        <v>1995</v>
      </c>
      <c r="FIO4307">
        <v>257500</v>
      </c>
    </row>
    <row r="4308" spans="4301:4305" x14ac:dyDescent="0.3">
      <c r="FIK4308">
        <v>3</v>
      </c>
      <c r="FIL4308">
        <v>1.5</v>
      </c>
      <c r="FIM4308">
        <v>1060</v>
      </c>
      <c r="FIN4308">
        <v>1963</v>
      </c>
      <c r="FIO4308">
        <v>291850</v>
      </c>
    </row>
    <row r="4309" spans="4301:4305" x14ac:dyDescent="0.3">
      <c r="FIK4309">
        <v>3</v>
      </c>
      <c r="FIL4309">
        <v>1</v>
      </c>
      <c r="FIM4309">
        <v>1780</v>
      </c>
      <c r="FIN4309">
        <v>1960</v>
      </c>
      <c r="FIO4309">
        <v>229500</v>
      </c>
    </row>
    <row r="4310" spans="4301:4305" x14ac:dyDescent="0.3">
      <c r="FIK4310">
        <v>3</v>
      </c>
      <c r="FIL4310">
        <v>2.5</v>
      </c>
      <c r="FIM4310">
        <v>1890</v>
      </c>
      <c r="FIN4310">
        <v>2003</v>
      </c>
      <c r="FIO4310">
        <v>323000</v>
      </c>
    </row>
    <row r="4401" spans="4401:4407" x14ac:dyDescent="0.3">
      <c r="FMG4401">
        <v>3</v>
      </c>
      <c r="FMI4401">
        <v>1180</v>
      </c>
      <c r="FMJ4401">
        <v>1955</v>
      </c>
      <c r="FMK4401">
        <v>221900</v>
      </c>
      <c r="FMM4401" t="s">
        <v>0</v>
      </c>
    </row>
    <row r="4402" spans="4401:4407" x14ac:dyDescent="0.3">
      <c r="FMG4402">
        <v>3</v>
      </c>
      <c r="FMH4402">
        <v>2.25</v>
      </c>
      <c r="FMI4402">
        <v>2570</v>
      </c>
      <c r="FMJ4402">
        <v>1951</v>
      </c>
      <c r="FMK4402">
        <v>538000</v>
      </c>
    </row>
    <row r="4403" spans="4401:4407" x14ac:dyDescent="0.3">
      <c r="FMG4403">
        <v>2</v>
      </c>
      <c r="FMH4403">
        <v>1</v>
      </c>
      <c r="FMI4403">
        <v>770</v>
      </c>
      <c r="FMJ4403">
        <v>1933</v>
      </c>
      <c r="FMK4403">
        <v>180000</v>
      </c>
    </row>
    <row r="4404" spans="4401:4407" x14ac:dyDescent="0.3">
      <c r="FMG4404">
        <v>4</v>
      </c>
      <c r="FMH4404">
        <v>3</v>
      </c>
      <c r="FMI4404">
        <v>1960</v>
      </c>
      <c r="FMJ4404">
        <v>1965</v>
      </c>
      <c r="FMK4404">
        <v>604000</v>
      </c>
    </row>
    <row r="4405" spans="4401:4407" x14ac:dyDescent="0.3">
      <c r="FMG4405">
        <v>3</v>
      </c>
      <c r="FMH4405">
        <v>2</v>
      </c>
      <c r="FMI4405">
        <v>1680</v>
      </c>
      <c r="FMJ4405">
        <v>1987</v>
      </c>
      <c r="FMK4405">
        <v>510000</v>
      </c>
    </row>
    <row r="4406" spans="4401:4407" x14ac:dyDescent="0.3">
      <c r="FMG4406">
        <v>4</v>
      </c>
      <c r="FMH4406">
        <v>4.5</v>
      </c>
      <c r="FMI4406">
        <v>5420</v>
      </c>
      <c r="FMJ4406">
        <v>2001</v>
      </c>
      <c r="FMK4406">
        <v>1230000</v>
      </c>
    </row>
    <row r="4407" spans="4401:4407" x14ac:dyDescent="0.3">
      <c r="FMG4407">
        <v>3</v>
      </c>
      <c r="FMH4407">
        <v>2.25</v>
      </c>
      <c r="FMI4407">
        <v>1715</v>
      </c>
      <c r="FMJ4407">
        <v>1995</v>
      </c>
      <c r="FMK4407">
        <v>257500</v>
      </c>
    </row>
    <row r="4408" spans="4401:4407" x14ac:dyDescent="0.3">
      <c r="FMG4408">
        <v>3</v>
      </c>
      <c r="FMH4408">
        <v>1.5</v>
      </c>
      <c r="FMI4408">
        <v>1060</v>
      </c>
      <c r="FMJ4408">
        <v>1963</v>
      </c>
      <c r="FMK4408">
        <v>291850</v>
      </c>
    </row>
    <row r="4409" spans="4401:4407" x14ac:dyDescent="0.3">
      <c r="FMG4409">
        <v>3</v>
      </c>
      <c r="FMH4409">
        <v>1</v>
      </c>
      <c r="FMI4409">
        <v>1750</v>
      </c>
      <c r="FMJ4409">
        <v>1960</v>
      </c>
      <c r="FMK4409">
        <v>229500</v>
      </c>
    </row>
    <row r="4410" spans="4401:4407" x14ac:dyDescent="0.3">
      <c r="FMG4410">
        <v>3</v>
      </c>
      <c r="FMH4410">
        <v>2.5</v>
      </c>
      <c r="FMI4410">
        <v>1890</v>
      </c>
      <c r="FMJ4410">
        <v>2003</v>
      </c>
      <c r="FMK4410">
        <v>323000</v>
      </c>
    </row>
    <row r="4501" spans="4501:4505" x14ac:dyDescent="0.3">
      <c r="FQC4501">
        <v>2</v>
      </c>
      <c r="FQD4501">
        <v>2</v>
      </c>
      <c r="FQE4501">
        <v>2000</v>
      </c>
      <c r="FQF4501">
        <v>3215501</v>
      </c>
      <c r="FQG4501">
        <v>10301604045</v>
      </c>
    </row>
    <row r="4502" spans="4501:4505" x14ac:dyDescent="0.3">
      <c r="FQC4502">
        <v>10</v>
      </c>
      <c r="FQD4502">
        <v>235</v>
      </c>
      <c r="FQE4502">
        <v>123</v>
      </c>
      <c r="FQF4502">
        <v>1246145</v>
      </c>
      <c r="FQG4502">
        <v>16</v>
      </c>
    </row>
    <row r="4503" spans="4501:4505" x14ac:dyDescent="0.3">
      <c r="FQC4503">
        <v>461045</v>
      </c>
      <c r="FQD4503">
        <v>23450</v>
      </c>
      <c r="FQE4503">
        <v>1325406</v>
      </c>
      <c r="FQF4503">
        <v>104015</v>
      </c>
      <c r="FQG4503">
        <v>41</v>
      </c>
    </row>
    <row r="4504" spans="4501:4505" x14ac:dyDescent="0.3">
      <c r="FQC4504">
        <v>1045</v>
      </c>
      <c r="FQD4504">
        <v>4501</v>
      </c>
      <c r="FQE4504">
        <v>540</v>
      </c>
      <c r="FQF4504">
        <v>40</v>
      </c>
      <c r="FQG4504">
        <v>104</v>
      </c>
    </row>
    <row r="4701" spans="4701:4705" x14ac:dyDescent="0.3">
      <c r="FXU4701" s="1">
        <v>2</v>
      </c>
      <c r="FXV4701" s="1">
        <v>2</v>
      </c>
      <c r="FXW4701" s="1">
        <v>1400</v>
      </c>
      <c r="FXX4701" s="1">
        <v>1967</v>
      </c>
      <c r="FXY4701" s="1">
        <v>220000</v>
      </c>
    </row>
    <row r="4702" spans="4701:4705" x14ac:dyDescent="0.3">
      <c r="FXU4702" s="1">
        <v>3</v>
      </c>
      <c r="FXV4702" s="1">
        <v>2</v>
      </c>
      <c r="FXW4702" s="1">
        <v>1300</v>
      </c>
      <c r="FXX4702" s="1">
        <v>1984</v>
      </c>
      <c r="FXY4702" s="1">
        <v>400200</v>
      </c>
    </row>
    <row r="4703" spans="4701:4705" x14ac:dyDescent="0.3">
      <c r="FXU4703" s="1">
        <v>2</v>
      </c>
      <c r="FXV4703" s="1">
        <v>2</v>
      </c>
      <c r="FXW4703" s="1">
        <v>900</v>
      </c>
      <c r="FXX4703" s="1">
        <v>1989</v>
      </c>
      <c r="FXY4703" s="1">
        <v>250000</v>
      </c>
    </row>
    <row r="4704" spans="4701:4705" x14ac:dyDescent="0.3">
      <c r="FXU4704" s="1">
        <v>4</v>
      </c>
      <c r="FXV4704" s="1">
        <v>3</v>
      </c>
      <c r="FXW4704" s="1">
        <v>2900</v>
      </c>
      <c r="FXX4704" s="1">
        <v>1955</v>
      </c>
      <c r="FXY4704" s="1">
        <v>640000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Grave Mind</dc:creator>
  <cp:lastModifiedBy>Grave Mind</cp:lastModifiedBy>
  <dcterms:created xsi:type="dcterms:W3CDTF">2020-02-01T21:49:18Z</dcterms:created>
  <dcterms:modified xsi:type="dcterms:W3CDTF">2020-02-02T09:55:55Z</dcterms:modified>
</cp:coreProperties>
</file>