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Проекты\Micron-GLIN-v.2\ION_board_4layer\"/>
    </mc:Choice>
  </mc:AlternateContent>
  <bookViews>
    <workbookView xWindow="0" yWindow="0" windowWidth="25600" windowHeight="110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C29" i="1" l="1"/>
  <c r="C28" i="1"/>
  <c r="C27" i="1"/>
  <c r="C26" i="1"/>
  <c r="C25" i="1"/>
  <c r="C23" i="1"/>
  <c r="B23" i="1"/>
  <c r="E23" i="1" s="1"/>
  <c r="E12" i="1"/>
  <c r="B28" i="1"/>
  <c r="B26" i="1"/>
  <c r="B24" i="1"/>
  <c r="B22" i="1"/>
  <c r="B29" i="1"/>
  <c r="B27" i="1"/>
  <c r="B25" i="1"/>
  <c r="C24" i="1"/>
  <c r="C22" i="1"/>
  <c r="C18" i="1"/>
  <c r="E18" i="1" s="1"/>
  <c r="C17" i="1"/>
  <c r="E17" i="1" s="1"/>
  <c r="C16" i="1"/>
  <c r="E16" i="1" s="1"/>
  <c r="C15" i="1"/>
  <c r="C14" i="1"/>
  <c r="C13" i="1"/>
  <c r="B11" i="1"/>
  <c r="B10" i="1"/>
  <c r="B9" i="1"/>
  <c r="B8" i="1"/>
  <c r="C11" i="1"/>
  <c r="C10" i="1"/>
  <c r="C9" i="1"/>
  <c r="C8" i="1"/>
  <c r="C6" i="1"/>
  <c r="C7" i="1"/>
  <c r="B7" i="1" s="1"/>
  <c r="D6" i="1"/>
  <c r="B5" i="1"/>
  <c r="E5" i="1" s="1"/>
  <c r="C4" i="1"/>
  <c r="B4" i="1" s="1"/>
  <c r="E4" i="1" s="1"/>
  <c r="C3" i="1"/>
  <c r="C2" i="1"/>
  <c r="B2" i="1" s="1"/>
  <c r="E2" i="1" s="1"/>
  <c r="B6" i="1" l="1"/>
  <c r="E6" i="1" s="1"/>
  <c r="E28" i="1"/>
  <c r="E27" i="1"/>
  <c r="E29" i="1"/>
  <c r="E8" i="1"/>
  <c r="E26" i="1"/>
  <c r="E9" i="1"/>
  <c r="E25" i="1"/>
  <c r="E24" i="1"/>
  <c r="E22" i="1"/>
  <c r="B13" i="1"/>
  <c r="E13" i="1" s="1"/>
  <c r="B3" i="1"/>
  <c r="B14" i="1" s="1"/>
  <c r="E14" i="1" s="1"/>
  <c r="B15" i="1"/>
  <c r="E15" i="1" s="1"/>
  <c r="E11" i="1"/>
  <c r="E10" i="1"/>
  <c r="E7" i="1"/>
  <c r="E30" i="1" l="1"/>
  <c r="E3" i="1"/>
  <c r="E19" i="1" s="1"/>
</calcChain>
</file>

<file path=xl/sharedStrings.xml><?xml version="1.0" encoding="utf-8"?>
<sst xmlns="http://schemas.openxmlformats.org/spreadsheetml/2006/main" count="42" uniqueCount="34">
  <si>
    <t>LT5400-1 10k+10k</t>
  </si>
  <si>
    <t>W</t>
  </si>
  <si>
    <t>LT5400-6 5k+1k+1k</t>
  </si>
  <si>
    <t>LT5400-6 5k</t>
  </si>
  <si>
    <t>R17+R19</t>
  </si>
  <si>
    <t>R18</t>
  </si>
  <si>
    <t>Component</t>
  </si>
  <si>
    <t>Current (A)</t>
  </si>
  <si>
    <t>Voltage (V)</t>
  </si>
  <si>
    <t>Power (W)</t>
  </si>
  <si>
    <t>Zener voltage</t>
  </si>
  <si>
    <t>Power rail</t>
  </si>
  <si>
    <t>Note</t>
  </si>
  <si>
    <t>IC1 Iq dual</t>
  </si>
  <si>
    <t>IC2 Iq dual</t>
  </si>
  <si>
    <t>IC3 Iq dual</t>
  </si>
  <si>
    <t>IC4 Iq dual</t>
  </si>
  <si>
    <t>IC1 drive</t>
  </si>
  <si>
    <t>IC2A drive</t>
  </si>
  <si>
    <t>IC2B drive</t>
  </si>
  <si>
    <t>IC3A drive</t>
  </si>
  <si>
    <t>IC3B drive</t>
  </si>
  <si>
    <t>IC4A drive</t>
  </si>
  <si>
    <t>IC4B drive</t>
  </si>
  <si>
    <t>Total</t>
  </si>
  <si>
    <t>REF1 heater</t>
  </si>
  <si>
    <t>REF1 Zener</t>
  </si>
  <si>
    <t>REF2 heater</t>
  </si>
  <si>
    <t>REF2 Zener</t>
  </si>
  <si>
    <t>REF3 heater</t>
  </si>
  <si>
    <t>REF3 Zener</t>
  </si>
  <si>
    <t>REF4 heater</t>
  </si>
  <si>
    <t>REF4 Zener</t>
  </si>
  <si>
    <t>REF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</si>
</sst>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G35" sqref="G35"/>
    </sheetView>
  </sheetViews>
  <sheetFormatPr defaultRowHeight="14.5" x14ac:dyDescent="0.35"/>
  <cols>
    <col min="1" max="1" width="21.6328125" customWidth="1"/>
    <col min="2" max="2" width="11.08984375" style="3" customWidth="1"/>
    <col min="3" max="3" width="11" style="1" customWidth="1"/>
    <col min="4" max="4" width="9.36328125" style="2" hidden="1" customWidth="1"/>
    <col min="5" max="5" width="10.453125" style="1" customWidth="1"/>
    <col min="8" max="8" width="15.26953125" customWidth="1"/>
  </cols>
  <sheetData>
    <row r="1" spans="1:10" x14ac:dyDescent="0.35">
      <c r="A1" s="4" t="s">
        <v>6</v>
      </c>
      <c r="B1" s="5" t="s">
        <v>7</v>
      </c>
      <c r="C1" s="6" t="s">
        <v>8</v>
      </c>
      <c r="D1" s="7" t="s">
        <v>12</v>
      </c>
      <c r="E1" s="6" t="s">
        <v>9</v>
      </c>
      <c r="H1" t="s">
        <v>10</v>
      </c>
      <c r="I1" t="s">
        <v>11</v>
      </c>
      <c r="J1" t="s">
        <v>33</v>
      </c>
    </row>
    <row r="2" spans="1:10" x14ac:dyDescent="0.35">
      <c r="A2" s="4" t="s">
        <v>0</v>
      </c>
      <c r="B2" s="5">
        <f>C2/D2</f>
        <v>1.41E-3</v>
      </c>
      <c r="C2" s="6">
        <f>$H$2</f>
        <v>7.05</v>
      </c>
      <c r="D2" s="7">
        <v>5000</v>
      </c>
      <c r="E2" s="6">
        <f>C2*B2</f>
        <v>9.9404999999999997E-3</v>
      </c>
      <c r="H2">
        <v>7.05</v>
      </c>
      <c r="I2">
        <v>15</v>
      </c>
      <c r="J2">
        <v>0.01</v>
      </c>
    </row>
    <row r="3" spans="1:10" x14ac:dyDescent="0.35">
      <c r="A3" s="4" t="s">
        <v>0</v>
      </c>
      <c r="B3" s="5">
        <f t="shared" ref="B3:B7" si="0">C3/D3</f>
        <v>1.41E-3</v>
      </c>
      <c r="C3" s="6">
        <f>$H$2</f>
        <v>7.05</v>
      </c>
      <c r="D3" s="7">
        <v>5000</v>
      </c>
      <c r="E3" s="6">
        <f t="shared" ref="E3:E23" si="1">C3*B3</f>
        <v>9.9404999999999997E-3</v>
      </c>
    </row>
    <row r="4" spans="1:10" x14ac:dyDescent="0.35">
      <c r="A4" s="4" t="s">
        <v>2</v>
      </c>
      <c r="B4" s="5">
        <f t="shared" si="0"/>
        <v>1.0071428571428571E-3</v>
      </c>
      <c r="C4" s="6">
        <f>$H$2</f>
        <v>7.05</v>
      </c>
      <c r="D4" s="7">
        <v>7000</v>
      </c>
      <c r="E4" s="6">
        <f t="shared" si="1"/>
        <v>7.1003571428571418E-3</v>
      </c>
    </row>
    <row r="5" spans="1:10" x14ac:dyDescent="0.35">
      <c r="A5" s="4" t="s">
        <v>3</v>
      </c>
      <c r="B5" s="5">
        <f t="shared" si="0"/>
        <v>1.0070000000000001E-3</v>
      </c>
      <c r="C5" s="6">
        <v>5.0350000000000001</v>
      </c>
      <c r="D5" s="7">
        <v>5000</v>
      </c>
      <c r="E5" s="6">
        <f t="shared" si="1"/>
        <v>5.0702450000000001E-3</v>
      </c>
    </row>
    <row r="6" spans="1:10" x14ac:dyDescent="0.35">
      <c r="A6" s="4" t="s">
        <v>4</v>
      </c>
      <c r="B6" s="5">
        <f t="shared" si="0"/>
        <v>6.6371681415929203E-4</v>
      </c>
      <c r="C6" s="6">
        <f>$I$2*2</f>
        <v>30</v>
      </c>
      <c r="D6" s="7">
        <f>27000+18200</f>
        <v>45200</v>
      </c>
      <c r="E6" s="6">
        <f t="shared" si="1"/>
        <v>1.9911504424778761E-2</v>
      </c>
    </row>
    <row r="7" spans="1:10" x14ac:dyDescent="0.35">
      <c r="A7" s="4" t="s">
        <v>5</v>
      </c>
      <c r="B7" s="5">
        <f t="shared" si="0"/>
        <v>4.6999999999999999E-4</v>
      </c>
      <c r="C7" s="6">
        <f>$H$2</f>
        <v>7.05</v>
      </c>
      <c r="D7" s="7">
        <v>15000</v>
      </c>
      <c r="E7" s="6">
        <f t="shared" si="1"/>
        <v>3.3134999999999996E-3</v>
      </c>
    </row>
    <row r="8" spans="1:10" x14ac:dyDescent="0.35">
      <c r="A8" s="4" t="s">
        <v>13</v>
      </c>
      <c r="B8" s="5">
        <f>0.00058*2</f>
        <v>1.16E-3</v>
      </c>
      <c r="C8" s="6">
        <f t="shared" ref="C8:C11" si="2">$I$2*2</f>
        <v>30</v>
      </c>
      <c r="D8" s="7"/>
      <c r="E8" s="6">
        <f t="shared" si="1"/>
        <v>3.4799999999999998E-2</v>
      </c>
    </row>
    <row r="9" spans="1:10" x14ac:dyDescent="0.35">
      <c r="A9" s="4" t="s">
        <v>14</v>
      </c>
      <c r="B9" s="5">
        <f t="shared" ref="B9:B11" si="3">0.00058*2</f>
        <v>1.16E-3</v>
      </c>
      <c r="C9" s="6">
        <f t="shared" si="2"/>
        <v>30</v>
      </c>
      <c r="D9" s="7"/>
      <c r="E9" s="6">
        <f t="shared" si="1"/>
        <v>3.4799999999999998E-2</v>
      </c>
    </row>
    <row r="10" spans="1:10" x14ac:dyDescent="0.35">
      <c r="A10" s="4" t="s">
        <v>15</v>
      </c>
      <c r="B10" s="5">
        <f t="shared" si="3"/>
        <v>1.16E-3</v>
      </c>
      <c r="C10" s="6">
        <f t="shared" si="2"/>
        <v>30</v>
      </c>
      <c r="D10" s="7"/>
      <c r="E10" s="6">
        <f t="shared" si="1"/>
        <v>3.4799999999999998E-2</v>
      </c>
    </row>
    <row r="11" spans="1:10" x14ac:dyDescent="0.35">
      <c r="A11" s="4" t="s">
        <v>16</v>
      </c>
      <c r="B11" s="5">
        <f t="shared" si="3"/>
        <v>1.16E-3</v>
      </c>
      <c r="C11" s="6">
        <f t="shared" si="2"/>
        <v>30</v>
      </c>
      <c r="D11" s="7"/>
      <c r="E11" s="6">
        <f t="shared" si="1"/>
        <v>3.4799999999999998E-2</v>
      </c>
    </row>
    <row r="12" spans="1:10" x14ac:dyDescent="0.35">
      <c r="A12" s="4" t="s">
        <v>17</v>
      </c>
      <c r="B12" s="5"/>
      <c r="C12" s="6"/>
      <c r="D12" s="7"/>
      <c r="E12" s="6">
        <f>0.02</f>
        <v>0.02</v>
      </c>
    </row>
    <row r="13" spans="1:10" x14ac:dyDescent="0.35">
      <c r="A13" s="4" t="s">
        <v>18</v>
      </c>
      <c r="B13" s="5">
        <f>B2</f>
        <v>1.41E-3</v>
      </c>
      <c r="C13" s="6">
        <f>$I$2-$H$2</f>
        <v>7.95</v>
      </c>
      <c r="D13" s="7"/>
      <c r="E13" s="6">
        <f t="shared" si="1"/>
        <v>1.1209500000000001E-2</v>
      </c>
    </row>
    <row r="14" spans="1:10" x14ac:dyDescent="0.35">
      <c r="A14" s="4" t="s">
        <v>19</v>
      </c>
      <c r="B14" s="5">
        <f>B3+B4</f>
        <v>2.4171428571428573E-3</v>
      </c>
      <c r="C14" s="6">
        <f>$I$2-$H$2</f>
        <v>7.95</v>
      </c>
      <c r="D14" s="7"/>
      <c r="E14" s="6">
        <f t="shared" ref="E14" si="4">C14*B14</f>
        <v>1.9216285714285717E-2</v>
      </c>
    </row>
    <row r="15" spans="1:10" x14ac:dyDescent="0.35">
      <c r="A15" s="4" t="s">
        <v>20</v>
      </c>
      <c r="B15" s="5">
        <f>B5</f>
        <v>1.0070000000000001E-3</v>
      </c>
      <c r="C15" s="6">
        <f>$I$2-5.035</f>
        <v>9.9649999999999999</v>
      </c>
      <c r="D15" s="6">
        <v>5.0350000000000001</v>
      </c>
      <c r="E15" s="6">
        <f t="shared" si="1"/>
        <v>1.0034755000000001E-2</v>
      </c>
    </row>
    <row r="16" spans="1:10" x14ac:dyDescent="0.35">
      <c r="A16" s="4" t="s">
        <v>21</v>
      </c>
      <c r="B16" s="5">
        <v>8.9999999999999998E-4</v>
      </c>
      <c r="C16" s="6">
        <f>$I$2-5.035</f>
        <v>9.9649999999999999</v>
      </c>
      <c r="D16" s="6">
        <v>5.0350000000000001</v>
      </c>
      <c r="E16" s="6">
        <f t="shared" ref="E16" si="5">C16*B16</f>
        <v>8.968499999999999E-3</v>
      </c>
    </row>
    <row r="17" spans="1:6" x14ac:dyDescent="0.35">
      <c r="A17" s="4" t="s">
        <v>22</v>
      </c>
      <c r="B17" s="5">
        <v>1.5E-3</v>
      </c>
      <c r="C17" s="6">
        <f>$I$2-$H$2</f>
        <v>7.95</v>
      </c>
      <c r="D17" s="7"/>
      <c r="E17" s="6">
        <f t="shared" si="1"/>
        <v>1.1925E-2</v>
      </c>
    </row>
    <row r="18" spans="1:6" x14ac:dyDescent="0.35">
      <c r="A18" s="4" t="s">
        <v>23</v>
      </c>
      <c r="B18" s="5">
        <v>1.5E-3</v>
      </c>
      <c r="C18" s="6">
        <f>$I$2-$H$2</f>
        <v>7.95</v>
      </c>
      <c r="D18" s="7"/>
      <c r="E18" s="6">
        <f t="shared" ref="E18" si="6">C18*B18</f>
        <v>1.1925E-2</v>
      </c>
    </row>
    <row r="19" spans="1:6" x14ac:dyDescent="0.35">
      <c r="A19" s="8" t="s">
        <v>24</v>
      </c>
      <c r="E19" s="1">
        <f>SUM(E2:E18)</f>
        <v>0.2877556472819216</v>
      </c>
      <c r="F19" t="s">
        <v>1</v>
      </c>
    </row>
    <row r="21" spans="1:6" x14ac:dyDescent="0.35">
      <c r="A21" s="4" t="s">
        <v>6</v>
      </c>
      <c r="B21" s="5" t="s">
        <v>7</v>
      </c>
      <c r="C21" s="6" t="s">
        <v>8</v>
      </c>
      <c r="D21" s="7" t="s">
        <v>12</v>
      </c>
      <c r="E21" s="6" t="s">
        <v>9</v>
      </c>
    </row>
    <row r="22" spans="1:6" x14ac:dyDescent="0.35">
      <c r="A22" s="4" t="s">
        <v>25</v>
      </c>
      <c r="B22" s="5">
        <f>$J$2</f>
        <v>0.01</v>
      </c>
      <c r="C22" s="6">
        <f t="shared" ref="C22" si="7">$I$2*2</f>
        <v>30</v>
      </c>
      <c r="D22" s="7"/>
      <c r="E22" s="6">
        <f t="shared" si="1"/>
        <v>0.3</v>
      </c>
    </row>
    <row r="23" spans="1:6" x14ac:dyDescent="0.35">
      <c r="A23" s="4" t="s">
        <v>26</v>
      </c>
      <c r="B23" s="5">
        <f>(10.57-$H$2)/1100</f>
        <v>3.2000000000000006E-3</v>
      </c>
      <c r="C23" s="6">
        <f>$I$2*2</f>
        <v>30</v>
      </c>
      <c r="D23" s="7"/>
      <c r="E23" s="6">
        <f t="shared" si="1"/>
        <v>9.6000000000000016E-2</v>
      </c>
    </row>
    <row r="24" spans="1:6" x14ac:dyDescent="0.35">
      <c r="A24" s="4" t="s">
        <v>27</v>
      </c>
      <c r="B24" s="5">
        <f>$J$2</f>
        <v>0.01</v>
      </c>
      <c r="C24" s="6">
        <f t="shared" ref="C24:C29" si="8">$I$2*2</f>
        <v>30</v>
      </c>
      <c r="D24" s="7"/>
      <c r="E24" s="6">
        <f t="shared" ref="E24:E27" si="9">C24*B24</f>
        <v>0.3</v>
      </c>
    </row>
    <row r="25" spans="1:6" x14ac:dyDescent="0.35">
      <c r="A25" s="4" t="s">
        <v>28</v>
      </c>
      <c r="B25" s="5">
        <f>(10.57-$H$2)/1100</f>
        <v>3.2000000000000006E-3</v>
      </c>
      <c r="C25" s="6">
        <f t="shared" si="8"/>
        <v>30</v>
      </c>
      <c r="D25" s="7"/>
      <c r="E25" s="6">
        <f t="shared" si="9"/>
        <v>9.6000000000000016E-2</v>
      </c>
    </row>
    <row r="26" spans="1:6" x14ac:dyDescent="0.35">
      <c r="A26" s="4" t="s">
        <v>29</v>
      </c>
      <c r="B26" s="5">
        <f>$J$2</f>
        <v>0.01</v>
      </c>
      <c r="C26" s="6">
        <f t="shared" si="8"/>
        <v>30</v>
      </c>
      <c r="D26" s="7"/>
      <c r="E26" s="6">
        <f t="shared" si="9"/>
        <v>0.3</v>
      </c>
    </row>
    <row r="27" spans="1:6" x14ac:dyDescent="0.35">
      <c r="A27" s="4" t="s">
        <v>30</v>
      </c>
      <c r="B27" s="5">
        <f>(10.57-$H$2)/1100</f>
        <v>3.2000000000000006E-3</v>
      </c>
      <c r="C27" s="6">
        <f t="shared" si="8"/>
        <v>30</v>
      </c>
      <c r="D27" s="7"/>
      <c r="E27" s="6">
        <f t="shared" si="9"/>
        <v>9.6000000000000016E-2</v>
      </c>
    </row>
    <row r="28" spans="1:6" x14ac:dyDescent="0.35">
      <c r="A28" s="4" t="s">
        <v>31</v>
      </c>
      <c r="B28" s="5">
        <f>$J$2</f>
        <v>0.01</v>
      </c>
      <c r="C28" s="6">
        <f t="shared" si="8"/>
        <v>30</v>
      </c>
      <c r="D28" s="7"/>
      <c r="E28" s="6">
        <f t="shared" ref="E28:E29" si="10">C28*B28</f>
        <v>0.3</v>
      </c>
    </row>
    <row r="29" spans="1:6" x14ac:dyDescent="0.35">
      <c r="A29" s="4" t="s">
        <v>32</v>
      </c>
      <c r="B29" s="5">
        <f>(10.57-$H$2)/1100</f>
        <v>3.2000000000000006E-3</v>
      </c>
      <c r="C29" s="6">
        <f t="shared" si="8"/>
        <v>30</v>
      </c>
      <c r="D29" s="7"/>
      <c r="E29" s="6">
        <f t="shared" si="10"/>
        <v>9.6000000000000016E-2</v>
      </c>
    </row>
    <row r="30" spans="1:6" x14ac:dyDescent="0.35">
      <c r="A30" s="8" t="s">
        <v>24</v>
      </c>
      <c r="E30" s="1">
        <f>SUM(E22:E29)</f>
        <v>1.5840000000000001</v>
      </c>
      <c r="F30" t="s">
        <v>1</v>
      </c>
    </row>
    <row r="34" spans="7:7" x14ac:dyDescent="0.35">
      <c r="G34" s="1">
        <f>E30+E19</f>
        <v>1.8717556472819217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2022-10-10T11:36:46Z</dcterms:created>
  <dcterms:modified xsi:type="dcterms:W3CDTF">2022-10-13T03:56:16Z</dcterms:modified>
</cp:coreProperties>
</file>