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brainstationo365-my.sharepoint.com/personal/shoaib_ahmed_brainstation-23_com/Documents/"/>
    </mc:Choice>
  </mc:AlternateContent>
  <xr:revisionPtr revIDLastSave="0" documentId="8_{D01C72E2-8929-4D64-A073-CBE7B0546AAD}" xr6:coauthVersionLast="47" xr6:coauthVersionMax="47" xr10:uidLastSave="{00000000-0000-0000-0000-000000000000}"/>
  <bookViews>
    <workbookView xWindow="2540" yWindow="1720" windowWidth="32960" windowHeight="17860" xr2:uid="{00000000-000D-0000-FFFF-FFFF00000000}"/>
  </bookViews>
  <sheets>
    <sheet name="Cover Page" sheetId="50" r:id="rId1"/>
    <sheet name="Card_Upgrade_Downgrade_Request" sheetId="62" r:id="rId2"/>
    <sheet name="Account_hard_copy_statement_Req" sheetId="65" r:id="rId3"/>
    <sheet name="Registration_for_eStatements" sheetId="63" r:id="rId4"/>
    <sheet name="EMI_Conversion_Request" sheetId="61" r:id="rId5"/>
    <sheet name="Account_Cheque_Book_Request" sheetId="30" r:id="rId6"/>
    <sheet name="E_Commerce_Transaction_Block" sheetId="32" r:id="rId7"/>
    <sheet name="Request_Supplementary_Card" sheetId="37" r:id="rId8"/>
    <sheet name="Card_E_mail_Statement_Request" sheetId="31" r:id="rId9"/>
    <sheet name="Card_Hardcopy_Statement_Request" sheetId="40" r:id="rId10"/>
    <sheet name="Credit_Card_Limit_Rearrang" sheetId="64" r:id="rId11"/>
    <sheet name="USD_Currency_Block_Unblock" sheetId="46" r:id="rId12"/>
    <sheet name="Pay Order Request" sheetId="48" r:id="rId13"/>
    <sheet name="Request_types_of_certificate" sheetId="45" r:id="rId14"/>
    <sheet name="Card_Cheque_Request_Management" sheetId="41" r:id="rId15"/>
    <sheet name="Debit_Credit_Card_Reissue" sheetId="39" r:id="rId16"/>
    <sheet name="Demand_Draft_Request" sheetId="57" r:id="rId17"/>
    <sheet name="Account_eStatement" sheetId="58" r:id="rId18"/>
    <sheet name="BAYD" sheetId="59" r:id="rId19"/>
    <sheet name="Loan_Request" sheetId="51" r:id="rId20"/>
    <sheet name="Own_Credit_Card_Limit_Transfer" sheetId="52" r:id="rId21"/>
    <sheet name="Cheque_Status_Enquiry" sheetId="60" r:id="rId22"/>
    <sheet name="Stop_Cheque" sheetId="56" r:id="rId23"/>
    <sheet name="Positive_Pay_Instruction" sheetId="53" r:id="rId24"/>
  </sheets>
  <definedNames>
    <definedName name="_xlnm._FilterDatabase" localSheetId="7" hidden="1">Request_Supplementary_Card!$A$1:$L$1</definedName>
    <definedName name="_xlnm._FilterDatabase" localSheetId="15" hidden="1">Debit_Credit_Card_Reissue!$A$1:$M$1</definedName>
    <definedName name="_xlnm._FilterDatabase" localSheetId="0" hidden="1">'Cover Page'!$B$6:$K$6</definedName>
    <definedName name="_xlnm._FilterDatabase" localSheetId="14" hidden="1">Card_Cheque_Request_Management!$A$1:$M$1</definedName>
    <definedName name="_xlnm._FilterDatabase" localSheetId="13" hidden="1">Request_types_of_certificate!$A$1:$M$1</definedName>
    <definedName name="_xlnm._FilterDatabase" localSheetId="1" hidden="1">Card_Upgrade_Downgrade_Request!$A$1:$K$1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32" l="1"/>
  <c r="A4" i="32"/>
  <c r="A5" i="32"/>
  <c r="A6" i="32"/>
  <c r="A7" i="32"/>
  <c r="A8" i="32"/>
  <c r="A9" i="32"/>
  <c r="A10" i="32"/>
  <c r="A11" i="32"/>
  <c r="A12" i="32"/>
  <c r="A13" i="32"/>
  <c r="A14" i="32"/>
  <c r="A15" i="32"/>
  <c r="A16" i="32"/>
  <c r="A17" i="32"/>
  <c r="A18" i="32"/>
  <c r="A19" i="32"/>
  <c r="A20" i="32"/>
  <c r="A21" i="32"/>
  <c r="A22" i="32"/>
  <c r="A23" i="32"/>
  <c r="A24" i="32"/>
  <c r="A25" i="32"/>
  <c r="A26" i="32"/>
  <c r="A2" i="32"/>
  <c r="A2" i="30"/>
  <c r="A3" i="30"/>
  <c r="A4" i="30"/>
  <c r="A5" i="30"/>
  <c r="A6" i="30"/>
  <c r="A7" i="30"/>
  <c r="A8" i="30"/>
  <c r="A9" i="30"/>
  <c r="A10" i="30"/>
  <c r="A11" i="30"/>
  <c r="A12" i="30"/>
  <c r="A13" i="30"/>
  <c r="A14" i="30"/>
  <c r="A15" i="30"/>
  <c r="A16" i="30"/>
  <c r="A17" i="30"/>
  <c r="A18" i="30"/>
  <c r="A2" i="61"/>
  <c r="A29" i="37"/>
  <c r="A3" i="37"/>
  <c r="A4" i="37"/>
  <c r="A5" i="37"/>
  <c r="A6" i="37"/>
  <c r="A7" i="37"/>
  <c r="A8" i="37"/>
  <c r="A9" i="37"/>
  <c r="A10" i="37"/>
  <c r="A11" i="37"/>
  <c r="A12" i="37"/>
  <c r="A13" i="37"/>
  <c r="A14" i="37"/>
  <c r="A15" i="37"/>
  <c r="A16" i="37"/>
  <c r="A17" i="37"/>
  <c r="A18" i="37"/>
  <c r="A19" i="37"/>
  <c r="A20" i="37"/>
  <c r="A21" i="37"/>
  <c r="A22" i="37"/>
  <c r="A23" i="37"/>
  <c r="A24" i="37"/>
  <c r="A25" i="37"/>
  <c r="A26" i="37"/>
  <c r="A27" i="37"/>
  <c r="A28" i="37"/>
  <c r="A30" i="37"/>
  <c r="A32" i="37"/>
  <c r="A33" i="37"/>
  <c r="A34" i="37"/>
  <c r="A35" i="37"/>
  <c r="A36" i="37"/>
  <c r="A37" i="37"/>
  <c r="A38" i="37"/>
  <c r="A39" i="37"/>
  <c r="A40" i="37"/>
  <c r="A41" i="37"/>
  <c r="A42" i="37"/>
  <c r="A43" i="37"/>
  <c r="A44" i="37"/>
  <c r="A45" i="37"/>
  <c r="A46" i="37"/>
  <c r="A47" i="37"/>
  <c r="A48" i="37"/>
  <c r="A49" i="37"/>
  <c r="A50" i="37"/>
  <c r="A51" i="37"/>
  <c r="A52" i="37"/>
  <c r="A53" i="37"/>
  <c r="A54" i="37"/>
  <c r="A56" i="37"/>
  <c r="A57" i="37"/>
  <c r="A58" i="37"/>
  <c r="A59" i="37"/>
  <c r="A60" i="37"/>
  <c r="A62" i="37"/>
  <c r="A63" i="37"/>
  <c r="A64" i="37"/>
  <c r="A65" i="37"/>
  <c r="A66" i="37"/>
  <c r="A67" i="37"/>
  <c r="A68" i="37"/>
  <c r="A69" i="37"/>
  <c r="A70" i="37"/>
  <c r="A71" i="37"/>
  <c r="A72" i="37"/>
  <c r="A73" i="37"/>
  <c r="A2" i="37"/>
  <c r="A2" i="62"/>
  <c r="C7" i="50"/>
  <c r="C8" i="50"/>
  <c r="C9" i="50"/>
  <c r="C10" i="50"/>
  <c r="C11" i="50"/>
  <c r="C12" i="50"/>
  <c r="C13" i="50"/>
  <c r="C14" i="50"/>
  <c r="C15" i="50"/>
  <c r="C16" i="50"/>
  <c r="C17" i="50"/>
  <c r="C18" i="50"/>
  <c r="C19" i="50"/>
  <c r="C20" i="50"/>
  <c r="C21" i="50"/>
  <c r="C22" i="50"/>
  <c r="C23" i="50"/>
  <c r="C24" i="50"/>
  <c r="C25" i="50"/>
  <c r="C26" i="50"/>
  <c r="C27" i="50"/>
  <c r="C28" i="50"/>
  <c r="C29" i="50"/>
  <c r="H25" i="50" a="1"/>
  <c r="H25" i="50"/>
  <c r="H24" i="50" a="1"/>
  <c r="H24" i="50"/>
  <c r="H23" i="50" a="1"/>
  <c r="H23" i="50"/>
  <c r="H22" i="50" a="1"/>
  <c r="H22" i="50"/>
  <c r="H21" i="50" a="1"/>
  <c r="H21" i="50"/>
  <c r="H20" i="50" a="1"/>
  <c r="H20" i="50"/>
  <c r="H19" i="50" a="1"/>
  <c r="H19" i="50"/>
  <c r="H18" i="50" a="1"/>
  <c r="H18" i="50"/>
  <c r="H17" i="50" a="1"/>
  <c r="H17" i="50"/>
  <c r="H16" i="50" a="1"/>
  <c r="H16" i="50"/>
  <c r="H15" i="50" a="1"/>
  <c r="H15" i="50"/>
  <c r="H14" i="50" a="1"/>
  <c r="H14" i="50"/>
  <c r="H13" i="50" a="1"/>
  <c r="H13" i="50"/>
  <c r="H12" i="50" a="1"/>
  <c r="H12" i="50"/>
  <c r="H11" i="50" a="1"/>
  <c r="H11" i="50"/>
  <c r="H10" i="50" a="1"/>
  <c r="H10" i="50"/>
  <c r="H9" i="50" a="1"/>
  <c r="H9" i="50"/>
  <c r="H8" i="50" a="1"/>
  <c r="H8" i="50"/>
  <c r="D8" i="50"/>
  <c r="E8" i="50"/>
  <c r="G8" i="50"/>
  <c r="I8" i="50"/>
  <c r="F8" i="50" s="1"/>
  <c r="D9" i="50"/>
  <c r="E9" i="50"/>
  <c r="G9" i="50"/>
  <c r="I9" i="50"/>
  <c r="F9" i="50" s="1"/>
  <c r="D10" i="50"/>
  <c r="E10" i="50"/>
  <c r="G10" i="50"/>
  <c r="I10" i="50"/>
  <c r="F10" i="50" s="1"/>
  <c r="D11" i="50"/>
  <c r="E11" i="50"/>
  <c r="G11" i="50"/>
  <c r="I11" i="50"/>
  <c r="F11" i="50" s="1"/>
  <c r="D12" i="50"/>
  <c r="E12" i="50"/>
  <c r="G12" i="50"/>
  <c r="I12" i="50"/>
  <c r="F12" i="50" s="1"/>
  <c r="D13" i="50"/>
  <c r="E13" i="50"/>
  <c r="G13" i="50"/>
  <c r="I13" i="50"/>
  <c r="F13" i="50" s="1"/>
  <c r="D14" i="50"/>
  <c r="E14" i="50"/>
  <c r="G14" i="50"/>
  <c r="I14" i="50"/>
  <c r="F14" i="50" s="1"/>
  <c r="D15" i="50"/>
  <c r="E15" i="50"/>
  <c r="G15" i="50"/>
  <c r="I15" i="50"/>
  <c r="F15" i="50" s="1"/>
  <c r="D16" i="50"/>
  <c r="E16" i="50"/>
  <c r="G16" i="50"/>
  <c r="I16" i="50"/>
  <c r="F16" i="50" s="1"/>
  <c r="D17" i="50"/>
  <c r="E17" i="50"/>
  <c r="G17" i="50"/>
  <c r="I17" i="50"/>
  <c r="F17" i="50" s="1"/>
  <c r="D18" i="50"/>
  <c r="E18" i="50"/>
  <c r="G18" i="50"/>
  <c r="I18" i="50"/>
  <c r="F18" i="50" s="1"/>
  <c r="D19" i="50"/>
  <c r="E19" i="50"/>
  <c r="G19" i="50"/>
  <c r="I19" i="50"/>
  <c r="F19" i="50" s="1"/>
  <c r="D20" i="50"/>
  <c r="E20" i="50"/>
  <c r="G20" i="50"/>
  <c r="I20" i="50"/>
  <c r="F20" i="50" s="1"/>
  <c r="D21" i="50"/>
  <c r="E21" i="50"/>
  <c r="G21" i="50"/>
  <c r="I21" i="50"/>
  <c r="F21" i="50" s="1"/>
  <c r="D22" i="50"/>
  <c r="E22" i="50"/>
  <c r="G22" i="50"/>
  <c r="I22" i="50"/>
  <c r="F22" i="50" s="1"/>
  <c r="D23" i="50"/>
  <c r="E23" i="50"/>
  <c r="G23" i="50"/>
  <c r="I23" i="50"/>
  <c r="F23" i="50" s="1"/>
  <c r="D24" i="50"/>
  <c r="E24" i="50"/>
  <c r="G24" i="50"/>
  <c r="I24" i="50"/>
  <c r="F24" i="50" s="1"/>
  <c r="D25" i="50"/>
  <c r="E25" i="50"/>
  <c r="G25" i="50"/>
  <c r="I25" i="50"/>
  <c r="F25" i="50" s="1"/>
  <c r="I7" i="50"/>
  <c r="H7" i="50" a="1"/>
  <c r="H7" i="50"/>
  <c r="G7" i="50"/>
  <c r="E7" i="50"/>
  <c r="D7" i="50"/>
  <c r="A2" i="65"/>
  <c r="A3" i="65"/>
  <c r="A4" i="65"/>
  <c r="A5" i="65"/>
  <c r="A6" i="65"/>
  <c r="A7" i="65"/>
  <c r="A35" i="65"/>
  <c r="A36" i="65"/>
  <c r="A37" i="65"/>
  <c r="A38" i="65"/>
  <c r="A39" i="65"/>
  <c r="A40" i="65"/>
  <c r="A41" i="65"/>
  <c r="A42" i="65"/>
  <c r="A43" i="65"/>
  <c r="A44" i="65"/>
  <c r="A3" i="63"/>
  <c r="A4" i="63"/>
  <c r="A5" i="63"/>
  <c r="A6" i="63"/>
  <c r="A7" i="63"/>
  <c r="A8" i="63"/>
  <c r="A9" i="63"/>
  <c r="A11" i="63"/>
  <c r="A12" i="63"/>
  <c r="A14" i="63"/>
  <c r="A15" i="63"/>
  <c r="A16" i="63"/>
  <c r="A17" i="63"/>
  <c r="A18" i="63"/>
  <c r="A19" i="63"/>
  <c r="A20" i="63"/>
  <c r="A21" i="63"/>
  <c r="A22" i="63"/>
  <c r="A23" i="63"/>
  <c r="A24" i="63"/>
  <c r="A25" i="63"/>
  <c r="A2" i="63"/>
  <c r="A3" i="62"/>
  <c r="A4" i="62"/>
  <c r="A5" i="62"/>
  <c r="A6" i="62"/>
  <c r="A7" i="62"/>
  <c r="A8" i="62"/>
  <c r="A9" i="62"/>
  <c r="A10" i="62"/>
  <c r="A11" i="62"/>
  <c r="A12" i="62"/>
  <c r="A13" i="62"/>
  <c r="A14" i="62"/>
  <c r="A15" i="62"/>
  <c r="A16" i="62"/>
  <c r="A17" i="62"/>
  <c r="A18" i="62"/>
  <c r="A19" i="62"/>
  <c r="A20" i="62"/>
  <c r="A21" i="62"/>
  <c r="A22" i="62"/>
  <c r="A23" i="62"/>
  <c r="A24" i="62"/>
  <c r="A25" i="62"/>
  <c r="A26" i="62"/>
  <c r="A27" i="62"/>
  <c r="A28" i="62"/>
  <c r="A29" i="62"/>
  <c r="A30" i="62"/>
  <c r="A31" i="62"/>
  <c r="A32" i="62"/>
  <c r="A33" i="62"/>
  <c r="A34" i="62"/>
  <c r="A35" i="62"/>
  <c r="A36" i="62"/>
  <c r="A37" i="62"/>
  <c r="A38" i="62"/>
  <c r="A39" i="62"/>
  <c r="A40" i="62"/>
  <c r="A41" i="62"/>
  <c r="A42" i="62"/>
  <c r="A43" i="62"/>
  <c r="A44" i="62"/>
  <c r="A45" i="62"/>
  <c r="A46" i="62"/>
  <c r="A47" i="62"/>
  <c r="A48" i="62"/>
  <c r="A49" i="62"/>
  <c r="A50" i="62"/>
  <c r="A55" i="62"/>
  <c r="A56" i="62"/>
  <c r="A57" i="62"/>
  <c r="A58" i="62"/>
  <c r="A59" i="62"/>
  <c r="A60" i="62"/>
  <c r="A61" i="62"/>
  <c r="A62" i="62"/>
  <c r="A63" i="62"/>
  <c r="A64" i="62"/>
  <c r="A17" i="61"/>
  <c r="A3" i="61"/>
  <c r="A4" i="61"/>
  <c r="A5" i="61"/>
  <c r="A6" i="61"/>
  <c r="A7" i="61"/>
  <c r="A8" i="61"/>
  <c r="A9" i="61"/>
  <c r="A10" i="61"/>
  <c r="A11" i="61"/>
  <c r="A12" i="61"/>
  <c r="A13" i="61"/>
  <c r="A14" i="61"/>
  <c r="A15" i="61"/>
  <c r="A16" i="61"/>
  <c r="A18" i="61"/>
  <c r="A19" i="61"/>
  <c r="A20" i="61"/>
  <c r="A21" i="61"/>
  <c r="A22" i="61"/>
  <c r="A23" i="61"/>
  <c r="A24" i="61"/>
  <c r="A25" i="61"/>
  <c r="A26" i="61"/>
  <c r="A27" i="61"/>
  <c r="A28" i="61"/>
  <c r="A29" i="61"/>
  <c r="A30" i="61"/>
  <c r="A31" i="61"/>
  <c r="A32" i="61"/>
  <c r="A33" i="61"/>
  <c r="A34" i="61"/>
  <c r="H29" i="50" l="1" a="1"/>
  <c r="H29" i="50" s="1"/>
  <c r="D29" i="50"/>
  <c r="E29" i="50"/>
  <c r="G29" i="50"/>
  <c r="I29" i="50"/>
  <c r="F29" i="50" s="1"/>
  <c r="H28" i="50" a="1"/>
  <c r="H28" i="50" s="1"/>
  <c r="D28" i="50"/>
  <c r="E28" i="50"/>
  <c r="G28" i="50"/>
  <c r="I28" i="50"/>
  <c r="F28" i="50" s="1"/>
  <c r="H27" i="50" a="1"/>
  <c r="H27" i="50" s="1"/>
  <c r="D27" i="50"/>
  <c r="E27" i="50"/>
  <c r="G27" i="50"/>
  <c r="I27" i="50"/>
  <c r="F27" i="50" s="1"/>
  <c r="H26" i="50" a="1"/>
  <c r="H26" i="50" s="1"/>
  <c r="D26" i="50"/>
  <c r="E26" i="50"/>
  <c r="G26" i="50"/>
  <c r="I26" i="50"/>
  <c r="F26" i="50" s="1"/>
  <c r="F7" i="50"/>
  <c r="D30" i="50"/>
  <c r="E30" i="50"/>
  <c r="F30" i="50"/>
  <c r="G30" i="50"/>
  <c r="H30" i="50"/>
  <c r="I30" i="5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<sst xmlns="http://schemas.openxmlformats.org/spreadsheetml/2006/main" count="3900" uniqueCount="1868">
  <si>
    <t>NCC IB - Checklist Execution Reports</t>
  </si>
  <si>
    <t>Test Summary</t>
  </si>
  <si>
    <t>bbb</t>
  </si>
  <si>
    <t>Executed Items</t>
  </si>
  <si>
    <t>Pass</t>
  </si>
  <si>
    <t>Fail</t>
  </si>
  <si>
    <t>Not Executed</t>
  </si>
  <si>
    <t>Not Implemented</t>
  </si>
  <si>
    <t>Bug</t>
  </si>
  <si>
    <t>Test Cases</t>
  </si>
  <si>
    <t>Asif</t>
  </si>
  <si>
    <t>vvvv</t>
  </si>
  <si>
    <t>Faisal</t>
  </si>
  <si>
    <t>Tanmoy</t>
  </si>
  <si>
    <t>Shoaib</t>
  </si>
  <si>
    <t>Release Info</t>
  </si>
  <si>
    <t>Release Name</t>
  </si>
  <si>
    <t>Phase 2 Drop 1 [Admin, Mobile App]</t>
  </si>
  <si>
    <t>Application Name</t>
  </si>
  <si>
    <t xml:space="preserve">NCC IB &amp; Wallet </t>
  </si>
  <si>
    <t>Version Name</t>
  </si>
  <si>
    <t>Release Topic</t>
  </si>
  <si>
    <t>Start Date</t>
  </si>
  <si>
    <t>End Date</t>
  </si>
  <si>
    <t>QA Release Date</t>
  </si>
  <si>
    <t>Release Status</t>
  </si>
  <si>
    <t>Pending</t>
  </si>
  <si>
    <t>BAT Tested By</t>
  </si>
  <si>
    <t>Tanmoy/Shoaib</t>
  </si>
  <si>
    <t>Verified By</t>
  </si>
  <si>
    <t>PM</t>
  </si>
  <si>
    <t>SL#</t>
  </si>
  <si>
    <t>Feature Name</t>
  </si>
  <si>
    <t>Module/Sub Feature</t>
  </si>
  <si>
    <t>Platform</t>
  </si>
  <si>
    <t>Precondition</t>
  </si>
  <si>
    <t>Test Title</t>
  </si>
  <si>
    <t>Test Descriptions</t>
  </si>
  <si>
    <t>Expected Result</t>
  </si>
  <si>
    <t>Status</t>
  </si>
  <si>
    <t>Comments</t>
  </si>
  <si>
    <t>#Bugs</t>
  </si>
  <si>
    <t>Card Upgrade / Downgrade Request</t>
  </si>
  <si>
    <t>Request Card Upgrade / Downgrade</t>
  </si>
  <si>
    <t>App</t>
  </si>
  <si>
    <t>The user must be logged in</t>
  </si>
  <si>
    <t xml:space="preserve">Verify that "Request Card Upgrade / Downgrade" menu exists </t>
  </si>
  <si>
    <t>01. Go to the sidebar menu section 
02. Click on the Card Services</t>
  </si>
  <si>
    <t xml:space="preserve">Should show "Request Card Upgrade / Downgrade" menu under Card Services </t>
  </si>
  <si>
    <t>Verify that the "Card Type" dropdown field exists</t>
  </si>
  <si>
    <t xml:space="preserve">01. Go to the sidebar menu section 
02. Click on the Request Card Upgrade / Downgrade </t>
  </si>
  <si>
    <t>The "Card Type" dropdown field should be present on the page, visible to the user, and should allow selection of card types as per the requirements</t>
  </si>
  <si>
    <t>NA</t>
  </si>
  <si>
    <t>Not develop</t>
  </si>
  <si>
    <t>Verify that the "Card Type" dropdown field is marked as required.</t>
  </si>
  <si>
    <t>The "Card Type" dropdown field should be mandatory. If the user attempts to submit the form without selecting a value, the system should display an appropriate validation message indicating that the field is required.</t>
  </si>
  <si>
    <t>Verify that the "Current card number" dropdown field exists</t>
  </si>
  <si>
    <t>The "Current card number" dropdown field should be present on the page, visible to the user, and should allow selection of Current card number as per the requirements</t>
  </si>
  <si>
    <t>Verify that the "Current card number" dropdown field is marked as required.</t>
  </si>
  <si>
    <t>The "Current card number" dropdown field should be mandatory. If the user attempts to submit the form without selecting a value, the system should display an appropriate validation message indicating that the field is required.</t>
  </si>
  <si>
    <t>Verify that the "Desired card type" dropdown field exists</t>
  </si>
  <si>
    <t>The "Desired card type" dropdown field should be present on the page, visible to the user, and should allow selection of Desired card type as per the requirements</t>
  </si>
  <si>
    <t>Verify that the "Desired card type" dropdown field is marked as required.</t>
  </si>
  <si>
    <t>The "Desired card type" dropdown field should be mandatory. If the user attempts to submit the form without selecting a value, the system should display an appropriate validation message indicating that the field is required.</t>
  </si>
  <si>
    <t>Verify that the "Reason" input field exists</t>
  </si>
  <si>
    <t>The "Reason" input field should be present on the page, visible to the user, and should allow selection of reason as per the requirements</t>
  </si>
  <si>
    <t>Verify that the "Reason" input field is marked as required.</t>
  </si>
  <si>
    <t>The "Reason" input field should be mandatory. If the user attempts to submit the form without selecting a value, the system should display an appropriate validation message indicating that the field is required.</t>
  </si>
  <si>
    <t>Verify that the "Delivery option" input field exists</t>
  </si>
  <si>
    <t>The "Delivery option" input field should be present on the page, visible to the user, and should allow selection of Delivery option as per the requirements</t>
  </si>
  <si>
    <t>Verify that the "Delivery option" input field is marked as required.</t>
  </si>
  <si>
    <t>The "Delivery option" input field should be mandatory. If the user attempts to submit the form without selecting a value, the system should display an appropriate validation message indicating that the field is required.</t>
  </si>
  <si>
    <t>Verify that the "Delivery address" dropdown field exists</t>
  </si>
  <si>
    <t>The "Delivery address" dropdown field should be present on the page, visible to the user, and should allow selection of Delivery address as per the requirements</t>
  </si>
  <si>
    <t>Verify that the "Delivery address" dropdown field is marked as required.</t>
  </si>
  <si>
    <t>The "Delivery address" dropdown field should be mandatory. If the user attempts to submit the form without selecting a value, the system should display an appropriate validation message indicating that the field is required.</t>
  </si>
  <si>
    <t>Verify that the "Collection branch" dropdown field exists</t>
  </si>
  <si>
    <t>The "Collection branch" dropdown field should be present on the page, visible to the user, and should allow selection of Collection branch as per the requirements</t>
  </si>
  <si>
    <t>Verify that the "Collection branch" dropdown field is marked as required.</t>
  </si>
  <si>
    <t>The "Collection branch" dropdown field should be mandatory. If the user attempts to submit the form without selecting a value, the system should display an appropriate validation message indicating that the field is required.</t>
  </si>
  <si>
    <t>Verify that the "Debit account" dropdown field exists</t>
  </si>
  <si>
    <t>The "Debit account" dropdown field should be present on the page, visible to the user, and should allow selection of Debit account as per the requirements</t>
  </si>
  <si>
    <t>Verify that the "Debit account" dropdown field is marked as required.</t>
  </si>
  <si>
    <t>The "Debit account" dropdown field should be mandatory. If the user attempts to submit the form without selecting a value, the system should display an appropriate validation message indicating that the field is required.</t>
  </si>
  <si>
    <t>Verify that the user is able to select any card number from the 'Current Card Number' dropdown</t>
  </si>
  <si>
    <t>01. Go to the sidebar menu section 
02. Click on the Request Card Upgrade / Downgrade 
03. Select a card number from the 'Current Card Number' dropdown</t>
  </si>
  <si>
    <t>The user should be able to successfully open the 'Current Card Number' dropdown and select any card number listed. The selected card number should be displayed in the field after selection</t>
  </si>
  <si>
    <t>Verify that the user is able to select any card type from the 'Desired card type' dropdown</t>
  </si>
  <si>
    <t>01. Go to the sidebar menu section 
02. Click on the Request Card Upgrade / Downgrade 
03. Select a card type from the 'Desired card type' dropdown</t>
  </si>
  <si>
    <t>The user should be able to successfully open the 'Desired card type' dropdown and select any card type listed. The selected card type should be displayed in the field after selection</t>
  </si>
  <si>
    <t>Verify that the user is able to select any account from the Debit account' dropdown</t>
  </si>
  <si>
    <t>01. Go to the sidebar menu section 
02. Click on the Request Card Upgrade / Downgrade 
03. Select a account from the 'Debit account' dropdown</t>
  </si>
  <si>
    <t>The user should be able to successfully open the 'Debit account' dropdown and select any account  listed. The selected account should be displayed in the field after selection</t>
  </si>
  <si>
    <t>Verify that the user is able to select any address from the 'Delivery address' dropdown</t>
  </si>
  <si>
    <t>01. Go to the sidebar menu section 
02. Click on the Request Card Upgrade / Downgrade 
03. Select a address from the 'Delivery address' dropdown</t>
  </si>
  <si>
    <t>The user should be able to successfully open the 'Delivery address' dropdown and select any address listed. The selected address should be displayed in the field after selection</t>
  </si>
  <si>
    <t>Verify that the user is able to select any branch from the 'branch' dropdown</t>
  </si>
  <si>
    <t>01. Go to the sidebar menu section 
02. Click on the Request Card Upgrade / Downgrade 
03. Select a branch from the 'branch ' dropdown</t>
  </si>
  <si>
    <t>The user should be able to successfully open the 'branch ' dropdown and select any branch listed. The selected branch should be displayed in the field after selection</t>
  </si>
  <si>
    <t>Verify that the user is able to select an option from Delivery option</t>
  </si>
  <si>
    <t xml:space="preserve">01. Go to the sidebar menu section 
02. Click on the Request Card Upgrade / Downgrade 
03. Select a Delivery option radio button </t>
  </si>
  <si>
    <t>The user should be able to select any of the available options from the 'Delivery Option' radio buttons. The selected option should remain highlighted, and the system should capture the selection correctly.</t>
  </si>
  <si>
    <t>Verify that the user is able to input a reason in the 'Reason' input field</t>
  </si>
  <si>
    <t xml:space="preserve">01. Go to the sidebar menu section 
02. Click on the Request Card Upgrade / Downgrade 
03. Input a valid reason </t>
  </si>
  <si>
    <t>The user should be able to enter text into the 'Reason' input field. The system should accept and display the input correctly without errors, and the field should save the data upon form submission</t>
  </si>
  <si>
    <t>Verify that the user is able to proceed to the next page with valid data</t>
  </si>
  <si>
    <t xml:space="preserve">01. Go to the sidebar menu section 
02. Click on the Request Card Upgrade / Downgrade 
03. Input valid data in the all fields </t>
  </si>
  <si>
    <t>The user should be able to move to the next page when all required fields are filled with valid data. The system should validate the data, display no errors, and successfully navigate to the next page</t>
  </si>
  <si>
    <t>Verify that the user is unable to proceed to the next page with invalid data</t>
  </si>
  <si>
    <t>01. Go to the sidebar menu section 
02. Click on the Request Card Upgrade / Downgrade 
03. Input invalid data</t>
  </si>
  <si>
    <t>The system should prevent the user from proceeding to the next page if invalid or incomplete data is entered. Appropriate validation error messages should be displayed, and the user should remain on the current page until the data is corrected</t>
  </si>
  <si>
    <t xml:space="preserve">Verify that next button works </t>
  </si>
  <si>
    <t>01. Go to the sidebar menu section 
02. Click on the Request Card Upgrade / Downgrade 
03. Click on the next button</t>
  </si>
  <si>
    <t xml:space="preserve">After clicking on the next button, the system should redirected to the "Card Upgrade/Downgrade details" page </t>
  </si>
  <si>
    <t xml:space="preserve">Verify that Cancel button works </t>
  </si>
  <si>
    <t>01. Go to the sidebar menu section 
02. Click on the Request Card Upgrade / Downgrade 
03. Click on the cancel button</t>
  </si>
  <si>
    <t xml:space="preserve">After clicking on the cancel button, the system should redirected to the Previous page </t>
  </si>
  <si>
    <t>Verify that the Card Upgrade/Downgrade details page displays all the correct data entered on the previous page.</t>
  </si>
  <si>
    <t>01. Go to the sidebar menu section 
02. Click on the Request Card Upgrade / Downgrade 
03. Input invalid data
04. Click on the next button</t>
  </si>
  <si>
    <t>The Card Upgrade/Downgrade details page should correctly display all the data that was entered on the previous page, including card information, selected options, and any other relevant details. The data should be accurate and match what was input by the user</t>
  </si>
  <si>
    <t>Verify that "terms &amp; condition" button works</t>
  </si>
  <si>
    <t xml:space="preserve">01. Go to the sidebar menu section 
02. Click on the Request Card Upgrade / Downgrade 
03. Input invalid data
04. Click on the next button
05. Click on the terms &amp; condition button </t>
  </si>
  <si>
    <t>When the user clicks the 'Terms &amp; Conditions' button, it should open the terms and conditions page or display the relevant document in a new window or modal. The page or document should load correctly without errors</t>
  </si>
  <si>
    <t>Verify the 'Terms &amp; Conditions' content</t>
  </si>
  <si>
    <t>The 'Terms &amp; Conditions' page or modal should display the complete and accurate content as per the requirements, including all relevant terms, conditions, and policies</t>
  </si>
  <si>
    <t xml:space="preserve">01. Go to the sidebar menu section 
02. Click on the Request Card Upgrade / Downgrade 
03. Input invalid data
04. Click on the next button
05. Click on the next button </t>
  </si>
  <si>
    <t xml:space="preserve">After clicking on the next button, the system should redirected to the Final/success page </t>
  </si>
  <si>
    <t xml:space="preserve">01. Go to the sidebar menu section 
02. Click on the Request Card Upgrade / Downgrade 
03. Input invalid data
04. Click on the next button
05. Click on the cancel button </t>
  </si>
  <si>
    <t>Verify that the final/success page displays all the correct data entered on the previous page.</t>
  </si>
  <si>
    <t xml:space="preserve">Should show the correct data </t>
  </si>
  <si>
    <t xml:space="preserve">Verify that "Go to Home" button works </t>
  </si>
  <si>
    <t>01. Go to the sidebar menu section 
02. Click on the Request Card Upgrade / Downgrade 
03. Input invalid data
04. Click on the next button
05. Click on the next button 
06. Click on the Go to Home button</t>
  </si>
  <si>
    <t xml:space="preserve">After clicking on the go to home button, the system should redirected to the Home page </t>
  </si>
  <si>
    <t>Verify that customer Receives a confirmation message with the request ID and charges</t>
  </si>
  <si>
    <t>Customer should Receives a confirmation message with the request ID and charges</t>
  </si>
  <si>
    <t>https://fintech-bs23.xyz/wp/24588</t>
  </si>
  <si>
    <t>Check Upgrade / Downgrade Request Status</t>
  </si>
  <si>
    <t>Verify that 'Check Upgrade / Downgrade Request Status' is available in the Service Request Type dropdown list.</t>
  </si>
  <si>
    <t xml:space="preserve">01. Go to the sidebar menu section 
02. Click on Service Request History 
03. Click on the dropdown </t>
  </si>
  <si>
    <t>Should show "Check Upgrade / Downgrade Request Status" in the dropdown list</t>
  </si>
  <si>
    <t>Verify that the user can filter results using Customer ID and Request ID</t>
  </si>
  <si>
    <t xml:space="preserve">01. Go to the sidebar menu section 
02. Click on Service Request History 
03. Select Check Upgrade / Downgrade Request Status from the dropdown  </t>
  </si>
  <si>
    <t>The user should able to filter using Customer ID and Request ID</t>
  </si>
  <si>
    <t>https://fintech-bs23.xyz/wp/24580</t>
  </si>
  <si>
    <t>Verify that the user can view the current status and details of the request</t>
  </si>
  <si>
    <t>The system should display the current status and all relevant details of the request accurately when accessed by the user</t>
  </si>
  <si>
    <t>Verify that the user is able to cancel the request.</t>
  </si>
  <si>
    <t xml:space="preserve">01. Go to the sidebar menu section 
02. Click on Service Request History 
03. Select Check Upgrade / Downgrade Request Status from the dropdown  
04. Click on the cancel button </t>
  </si>
  <si>
    <t>The user should be able to successfully cancel the request, and the system should display a confirmation message or update the request status accordingly</t>
  </si>
  <si>
    <t>Manage Card Upgrade / Downgrade Preferences</t>
  </si>
  <si>
    <t>Admin</t>
  </si>
  <si>
    <t xml:space="preserve">Verify that "Manage Card Upgrade / Downgrade Preferences" menu exists </t>
  </si>
  <si>
    <t>The "Manage Card Upgrade / Downgrade Preferences" menu should be present and visible in the application, allowing users to access the related functionality.</t>
  </si>
  <si>
    <t>Verify that the user is able to update the default delivery option, address, collection branch, and debit account</t>
  </si>
  <si>
    <t>The user should be able to successfully update the default delivery option, address, collection branch, and debit account fields. The system should save the updated information and display a confirmation message upon successful update</t>
  </si>
  <si>
    <t>Verify that the user receives a confirmation message after updating preferences</t>
  </si>
  <si>
    <t>The user should receive a confirmation message indicating that the preferences (delivery option, address, collection branch, and debit account) have been successfully updated.</t>
  </si>
  <si>
    <t>Configure Eligible Debit Accounts</t>
  </si>
  <si>
    <t>Verify that the ''Configure Debit Accounts' menu exists</t>
  </si>
  <si>
    <t>The "Configure Debit Accounts" menu should be present and visible in the application, as per the specified requirements</t>
  </si>
  <si>
    <t>Verify that the Admin user is able to set  the criteria for eligible debit accounts</t>
  </si>
  <si>
    <t>The Admin user should be able to successfully set and save the criteria for eligible debit accounts. The system should reflect the updated criteria and ensure that only eligible debit accounts meet the defined conditions</t>
  </si>
  <si>
    <t>Configure Card Upgrade / Downgrade Charges</t>
  </si>
  <si>
    <t>Verify that the ''Configure Card Upgrade / Downgrade Charges' menu exists</t>
  </si>
  <si>
    <t>The "Configure Card Upgrade / Downgrade Charges" menu should be present and visible in the application, as per the specified requirements</t>
  </si>
  <si>
    <t>Verify that the Admin user is able to set  the charges for card upgrade or downgrade</t>
  </si>
  <si>
    <t>The Admin user should be able to successfully set and save the charges for card upgrade or downgrade. The system should reflect the updated charges, and the new charges should be applied to the relevant card upgrade or downgrade requests</t>
  </si>
  <si>
    <t xml:space="preserve"> View Customer Requests</t>
  </si>
  <si>
    <t>Verify that the ''View Customer Requests' menu exists</t>
  </si>
  <si>
    <t>The "View Customer Requests" menu should be present and visible in the application, as per the specified requirements</t>
  </si>
  <si>
    <t>Verify that the Admin user is able to filter by card type, request status, or date range</t>
  </si>
  <si>
    <t>The Admin user should be able to successfully filter the requests based on card type, request status, or date range, and the system should display the filtered results accordingly.</t>
  </si>
  <si>
    <t xml:space="preserve">https://fintech-bs23.xyz/wp/24622 </t>
  </si>
  <si>
    <t xml:space="preserve">Verify that user unable to select future date range </t>
  </si>
  <si>
    <t xml:space="preserve">The user should not able to select future date range </t>
  </si>
  <si>
    <t>https://fintech-bs23.xyz/wp/24621</t>
  </si>
  <si>
    <t xml:space="preserve">Verify that all the field exist for filter as per requirement </t>
  </si>
  <si>
    <t xml:space="preserve">Should show all the field as per requirement </t>
  </si>
  <si>
    <t>https://fintech-bs23.xyz/wp/24624</t>
  </si>
  <si>
    <t xml:space="preserve">Verify that not displayed any extra field </t>
  </si>
  <si>
    <t xml:space="preserve">Should not display any extra field </t>
  </si>
  <si>
    <t>https://fintech-bs23.xyz/wp/24623</t>
  </si>
  <si>
    <t xml:space="preserve">Verify status dropdown list </t>
  </si>
  <si>
    <t xml:space="preserve">Should show all the all data in the status dropdown </t>
  </si>
  <si>
    <t>https://fintech-bs23.xyz/wp/24618</t>
  </si>
  <si>
    <t>Verify that the columns are displayed as per the requirements</t>
  </si>
  <si>
    <t>Columns should be displayed  request ID, customer ID, current card number, desired card type, reason for upgrade/downgrade, delivery option, address or branch, and debit account</t>
  </si>
  <si>
    <t>https://fintech-bs23.xyz/wp/24632</t>
  </si>
  <si>
    <t>Verify that the Admin user is able to view the complete list of customer requests</t>
  </si>
  <si>
    <t>The Admin user should be able to view all customer requests in the system, including details such asrequest ID, customer ID, current card number, desired card type, reason for upgrade/downgrade, delivery option, address or branch, and debit account</t>
  </si>
  <si>
    <t>Process Card Upgrade / Downgrade Requests</t>
  </si>
  <si>
    <t>Verify that the 'Process Card Upgrade / Downgrade Requests' menu exists</t>
  </si>
  <si>
    <t>The "Process Card Upgrade / Downgrade Requests" menu should be present and visible in the application, as per the specified requirements</t>
  </si>
  <si>
    <t>Verify that the Admin user is able to approve or reject a request</t>
  </si>
  <si>
    <t>The Admin user should be able to successfully approve or reject a request, and the system should update the request status accordingly, reflecting the action taken (approved or rejected)</t>
  </si>
  <si>
    <t>Verify that the customer receives a notification of the processed request</t>
  </si>
  <si>
    <t>The customer should receive a notification (via email, SMS, or in-app) confirming that their request has been processed, including details such as the request status and any relevant information</t>
  </si>
  <si>
    <t>https://fintech-bs23.xyz/wp/24586</t>
  </si>
  <si>
    <t>Verify that the customer receives notifications when the "card is ready for collection" and when the "card is dispatched for delivery"</t>
  </si>
  <si>
    <t>The customer should receive timely notifications via email, SMS, or in-app when the card is ready for collection and when it is dispatched for delivery. The notifications should include relevant details such as the status, collection address, or tracking information for the delivery</t>
  </si>
  <si>
    <t>Notifications</t>
  </si>
  <si>
    <t>Verify the content of the Approve notification</t>
  </si>
  <si>
    <t xml:space="preserve">The content should as per requirement </t>
  </si>
  <si>
    <t>Verify the content of the Reject notification</t>
  </si>
  <si>
    <t>Verify the content of the Card ready for collection notification</t>
  </si>
  <si>
    <t>Verify the content of the Card dispatched for delivery notification</t>
  </si>
  <si>
    <t>Account Hard Copy Statement Request for Enrolled Customers</t>
  </si>
  <si>
    <t>Customer Functions</t>
  </si>
  <si>
    <t xml:space="preserve">Verify that "Request Hard Copy Statement" menu exists </t>
  </si>
  <si>
    <t xml:space="preserve">01. Go to the sidebar menu section 
02. Click on the Account Services </t>
  </si>
  <si>
    <t xml:space="preserve">Should show "Registration for eStatements" menu under Account Services </t>
  </si>
  <si>
    <t>Verify that "Request Hard Copy Statement" menu works</t>
  </si>
  <si>
    <t>01. Go to the sidebar menu section 
02. Click on the Account Services 
03. Click on the Request Hard Copy Statement menu</t>
  </si>
  <si>
    <t xml:space="preserve">System should be redirected to the Account E-Statement page </t>
  </si>
  <si>
    <t>Verify that the "Account number" dropdown field exists</t>
  </si>
  <si>
    <t>The "Account number" dropdown field should be present on the page, visible to the user, and should allow selection of Account number as per the requirements</t>
  </si>
  <si>
    <t>Verify that the "Account number" dropdown field is marked as required.</t>
  </si>
  <si>
    <t>The "Account number" dropdown field should be mandatory. If the user attempts to submit the form without selecting a value, the system should display an appropriate validation message indicating that the field is required.</t>
  </si>
  <si>
    <t>Verify that the "Statement period" dropdown field exists</t>
  </si>
  <si>
    <t>The "Statement period" dropdown field should be present on the page, visible to the user, and should allow selection of Statement period as per the requirements</t>
  </si>
  <si>
    <t>Verify that the "Statement period" dropdown field is marked as required.</t>
  </si>
  <si>
    <t>The "Statement period" dropdown field should be mandatory. If the user attempts to submit the form without selecting a value, the system should display an appropriate validation message indicating that the field is required.</t>
  </si>
  <si>
    <t>Verify that the "Division" dropdown field exists</t>
  </si>
  <si>
    <t>The "Division" dropdown field should be present on the page, visible to the user, and should allow selection of Division as per the requirements</t>
  </si>
  <si>
    <t>Verify that the "Division" dropdown field is marked as required.</t>
  </si>
  <si>
    <t>The "Division" dropdown field should be mandatory. If the user attempts to submit the form without selecting a value, the system should display an appropriate validation message indicating that the field is required.</t>
  </si>
  <si>
    <t>Verify that the "Branch" dropdown field exists</t>
  </si>
  <si>
    <t>The "Branch" dropdown field should be present on the page, visible to the user, and should allow selection of Branch as per the requirements</t>
  </si>
  <si>
    <t>Verify that the "Branch" dropdown field is marked as required.</t>
  </si>
  <si>
    <t>The "Branch" dropdown field should be mandatory. If the user attempts to submit the form without selecting a value, the system should display an appropriate validation message indicating that the field is required.</t>
  </si>
  <si>
    <t>Verify that the user is able to select any account number from the 'Account Number' dropdown</t>
  </si>
  <si>
    <t xml:space="preserve">01. Go to the sidebar menu section 
02. Click on the Account Services 
03. Click on the Request Hard Copy Statement menu
04. Select an account from dropdown </t>
  </si>
  <si>
    <t>The user should be able to successfully open the 'Account Number' dropdown and select any account number listed. The selected account number should be displayed in the field after selection</t>
  </si>
  <si>
    <t xml:space="preserve">01. Go to the sidebar menu section 
02. Click on the Account Services 
03. Click on the Request Hard Copy Statement menu
04. Select a Delivery option radio button </t>
  </si>
  <si>
    <t>Verify that the user is able to select any statement from the 'Statement Period' dropdown</t>
  </si>
  <si>
    <t>01. Go to the sidebar menu section 
02. Click on the Account Services 
03. Click on the Request Hard Copy Statement menu
04. Select a statement from Statement Period dropdown</t>
  </si>
  <si>
    <t>The user should be able to successfully open the 'Statement Period' dropdown and select any statement listed. The selected statement should be displayed in the field after selection</t>
  </si>
  <si>
    <t>Verify that the user is able to select any division from the 'Division ' dropdown</t>
  </si>
  <si>
    <t>01. Go to the sidebar menu section 
02. Click on the Account Services 
03. Click on the Request Hard Copy Statement menu
04. Select a division from Division  dropdown</t>
  </si>
  <si>
    <t>The user should be able to successfully open the 'Division ' dropdown and select any division listed. The selected division should be displayed in the field after selection</t>
  </si>
  <si>
    <t>Verify that the user is able to select any branch from the 'Branch' dropdown</t>
  </si>
  <si>
    <t>01. Go to the sidebar menu section 
02. Click on the Account Services 
03. Click on the Request Hard Copy Statement menu
04. Select a branch from Branch dropdown</t>
  </si>
  <si>
    <t>The user should be able to successfully open the 'Branch' dropdown and select any branch listed. The selected branch should be displayed in the field after selection</t>
  </si>
  <si>
    <t>01. Go to the sidebar menu section 
02. Click on the Account Services 
03. Click on the Request Hard Copy Statement menu
04. Input valid data in the all fields</t>
  </si>
  <si>
    <t>01. Go to the sidebar menu section 
02. Click on the Account Services 
03. Click on the Request Hard Copy Statement menu
04. Input invalid data</t>
  </si>
  <si>
    <t>01. Go to the sidebar menu section 
02. Click on the Account Services 
03. Click on the Request Hard Copy Statement menu
04. Input valid data in the all fields
05. Click on the next button</t>
  </si>
  <si>
    <t xml:space="preserve">After clicking on the next button, the system should redirected to the "Account hard copy statement" page </t>
  </si>
  <si>
    <t>01. Go to the sidebar menu section 
02. Click on the Account Services 
03. Click on the Request Hard Copy Statement menu
04. Input valid data in the all fields
05. Click on the cancel button</t>
  </si>
  <si>
    <t>Verify that the Account hard copy statement details page displays all the correct data entered on the previous page.</t>
  </si>
  <si>
    <t>The Account hard copy statement details page should correctly display all the data that was entered on the previous page, including card information, selected options, and any other relevant details. The data should be accurate and match what was input by the user</t>
  </si>
  <si>
    <t>Verify that "Terms &amp; condition" button works</t>
  </si>
  <si>
    <t xml:space="preserve">01. Go to the sidebar menu section 
02. Click on the Account Services 
03. Click on the Request Hard Copy Statement menu
04. Input valid data in the all fields
05. Click on the next button
06. Click on the Terms &amp; Condition button </t>
  </si>
  <si>
    <t xml:space="preserve">01. Go to the sidebar menu section 
02. Click on the Account Services 
03. Click on the Request Hard Copy Statement menu
04. Input valid data in the all fields
05. Click on the next button
06. Click on the Next button </t>
  </si>
  <si>
    <t xml:space="preserve">01. Go to the sidebar menu section 
02. Click on the Account Services 
03. Click on the Request Hard Copy Statement menu
04. Input valid data in the all fields
05. Click on the next button
06. Click on the cancel button </t>
  </si>
  <si>
    <t xml:space="preserve">01. Go to the sidebar menu section 
02. Click on the Account Services 
03. Click on the Request Hard Copy Statement menu
04. Input valid data in the all fields
05. Click on the next button
06. Click on the Next button 
07. Click on the Go to home button </t>
  </si>
  <si>
    <t xml:space="preserve"> Check account Hard Copy Statement Request Status</t>
  </si>
  <si>
    <t>Verify that 'Check Hard Copy Statement Request Status' is available in the Service Request Type dropdown list.</t>
  </si>
  <si>
    <t>Should show "Check Hard Copy Statement Request Status" in the dropdown list</t>
  </si>
  <si>
    <t>01. Go to the sidebar menu section 
02. Click on Service Request History 
03. Click on the dropdown 
04. Select Check Hard Copy Statement Request Status from dropdown</t>
  </si>
  <si>
    <t>01. Go to the sidebar menu section 
02. Click on Service Request History 
03. Click on the dropdown 
04. Select Check Hard Copy Statement Request Status from dropdown
05. Click on the cancel button</t>
  </si>
  <si>
    <t>View Account Hard Copy Statement Requests</t>
  </si>
  <si>
    <t>Verify that the 'View Hard Copy Statement Requests' menu exists</t>
  </si>
  <si>
    <t>The "View Hard Copy Statement Requests" menu should be present and visible in the application, as per the specified requirements</t>
  </si>
  <si>
    <t>Verify that the Admin user is able to filter by request status, date range, customer ID</t>
  </si>
  <si>
    <t>The Admin user should be able to successfully filter the requests based on request status, date range, customer ID and the system should display the filtered results accordingly.</t>
  </si>
  <si>
    <t>Columns should be displayed request ID, customer ID, account number, statement period, delivery address, and request status.</t>
  </si>
  <si>
    <t>The Admin user should be able to view all customer requests in the system, including details such  request ID, customer ID, account number, statement period, delivery address, and request status.</t>
  </si>
  <si>
    <t>Process account Hard Copy Statement Requests</t>
  </si>
  <si>
    <t>Verify that the "Process Hard Copy Statement Requests" menu exists</t>
  </si>
  <si>
    <t>The "Process Hard Copy Statement Requests" menu should be present and visible in the application, as per the specified requirements</t>
  </si>
  <si>
    <t>Verify the content of thedispatched notification</t>
  </si>
  <si>
    <t>BAT Eligible?</t>
  </si>
  <si>
    <t>Bugs</t>
  </si>
  <si>
    <t>Registration for eStatements</t>
  </si>
  <si>
    <t xml:space="preserve">Verify that "Registration for eStatements" menu exists </t>
  </si>
  <si>
    <t>Not getting menu</t>
  </si>
  <si>
    <t>Verify that "Registration for eStatements" menu works</t>
  </si>
  <si>
    <t>01. Go to the sidebar menu section 
02. Click on the Account Services 
03. Click on the Registration for eStatements menu</t>
  </si>
  <si>
    <t>Verify that the "Subscription Type" dropdown field exists</t>
  </si>
  <si>
    <t>The "Subscription Type" dropdown field should be present on the page, visible to the user, and should allow selection of Subscription Type as per the requirements</t>
  </si>
  <si>
    <t>Verify that the "Subscription Type" dropdown field is marked as required.</t>
  </si>
  <si>
    <t>The "Subscription Type" dropdown field should be mandatory. If the user attempts to submit the form without selecting a value, the system should display an appropriate validation message indicating that the field is required.</t>
  </si>
  <si>
    <t>Verify that the "Email" input field exists</t>
  </si>
  <si>
    <t>The "Email" input field should be present on the page, visible to the user, and should allow selection of email as per the requirements</t>
  </si>
  <si>
    <t>Verify that the "Email" input field is marked as required.</t>
  </si>
  <si>
    <t>The "Email" dropdown field should be mandatory. If the user attempts to submit the form without selecting a value, the system should display an appropriate validation message indicating that the field is required.</t>
  </si>
  <si>
    <t>Verify that the user cannot proceed with an invalid email address</t>
  </si>
  <si>
    <t>01. Go to the sidebar menu section 
02. Click on the Account Services 
03. Click on the Registration for eStatements menu
04. Input invalid email</t>
  </si>
  <si>
    <t>The system should display an appropriate error message (e.g., "Invalid email address") and prevent the user from proceeding with the action.</t>
  </si>
  <si>
    <t>Unsubscribe from eStatements</t>
  </si>
  <si>
    <t>Verify that "Unsubscribe from eStatements" menu exists</t>
  </si>
  <si>
    <t xml:space="preserve">Should show "Unsubscribe from eStatements" menu </t>
  </si>
  <si>
    <t>Verify that the user can select accounts to be unsubscribed</t>
  </si>
  <si>
    <t>The user is able to select an account from the list to unsubscribe, and the selected accounts are successfully unsubscribed</t>
  </si>
  <si>
    <t>Verify that customer Receives a confirmation message</t>
  </si>
  <si>
    <t xml:space="preserve">Customer should Receives a confirmation message </t>
  </si>
  <si>
    <t xml:space="preserve">Verify the confirmation message content </t>
  </si>
  <si>
    <t xml:space="preserve">The confirmation message should be show as per requirement </t>
  </si>
  <si>
    <t>View eStatement Registrations</t>
  </si>
  <si>
    <t>Verify that the 'View eStatement Registrations' menu exists</t>
  </si>
  <si>
    <t>The "View eStatement Registrations" menu should be present and visible in the application, as per the specified requirements</t>
  </si>
  <si>
    <t>Verify that the Admin user is able to filter by date range, customer ID</t>
  </si>
  <si>
    <t>The Admin user should be able to successfully filter the requests based on date range, customer ID and the system should display the filtered results accordingly.</t>
  </si>
  <si>
    <t>Columns should be displayed   registration ID, customer ID, email address, and accounts enrolled.</t>
  </si>
  <si>
    <t>The Admin user should be able to view all customer requests in the system, including details such  registration ID, customer ID, email address, and accounts enrolled.</t>
  </si>
  <si>
    <t>Manage eStatement Registrations</t>
  </si>
  <si>
    <t>Verify that the "Manage eStatement Registrations" menu exists</t>
  </si>
  <si>
    <t>The "Manage eStatement Registrations" menu should be present and visible in the application, as per the specified requirements</t>
  </si>
  <si>
    <t>Verify the content of the Preference updates notification</t>
  </si>
  <si>
    <t>Verify the content of the Unsubscription notification</t>
  </si>
  <si>
    <t>EMI Conversion Request</t>
  </si>
  <si>
    <t>View Eligible Transactions for EMI Conversion</t>
  </si>
  <si>
    <t xml:space="preserve">Verify that "EMI Conversion" menu exists </t>
  </si>
  <si>
    <t xml:space="preserve">01. Go to the sidebar menu section 
02. Click on the Card Services </t>
  </si>
  <si>
    <t xml:space="preserve">Should show "EMI Conversion" menu under Card Services </t>
  </si>
  <si>
    <t>Verify that 'Credit Card' is displayed in the Card Number dropdown list.</t>
  </si>
  <si>
    <t>01. Go to the sidebar menu section 
02. Click on the Card Services 
03. Click on the EMI Conversion
04. Check the dropdown</t>
  </si>
  <si>
    <t>The "Credit Card" option should be visible and selectable in the Card Number dropdown list</t>
  </si>
  <si>
    <t>Verify that Customers can view a list of their unbilled credit card transactions that are eligible for EMI conversion.</t>
  </si>
  <si>
    <t>01. Go to the sidebar menu section 
02. Click on the Card Services 
03. Click on the EMI Conversion
04. Select a credit card from Dropdown</t>
  </si>
  <si>
    <t xml:space="preserve">Should show the unbilled credit card transactions list </t>
  </si>
  <si>
    <t>Verify that Customers can not view a list of their unbilled credit card transactions that are not eligible for EMI conversion.</t>
  </si>
  <si>
    <t>should not show the unbilled credit card transactions that are not eligible for EMI conversion.</t>
  </si>
  <si>
    <t>Request EMI Conversion</t>
  </si>
  <si>
    <t xml:space="preserve">Verify that User is able to select a transaction from the list </t>
  </si>
  <si>
    <t xml:space="preserve">01. Go to the sidebar menu section 
02. Click on the Card Services 
03. Click on the EMI Conversion
04. Select a credit card from Dropdown
05. Select a transaction from the list </t>
  </si>
  <si>
    <t xml:space="preserve">The user should able to select any transactions from the list </t>
  </si>
  <si>
    <t xml:space="preserve">Verify that a dropdown exists for select the number of EMIs </t>
  </si>
  <si>
    <t>Should show a dropdown for select the number of EMIs</t>
  </si>
  <si>
    <t xml:space="preserve">Verify that user able to select number of EMIs from the dropdown </t>
  </si>
  <si>
    <t>01. Go to the sidebar menu section 
02. Click on the Card Services 
03. Click on the EMI Conversion
04. Select a credit card from Dropdown
05. Select a transaction from the list 
06. Select a number of EMIs from the dropdown</t>
  </si>
  <si>
    <t xml:space="preserve">The user should able to select number of EMIs from the dropdown </t>
  </si>
  <si>
    <t>Verify system displays applicable "interest rate" and monthly "installment amount" based on the selected number of EMIs</t>
  </si>
  <si>
    <t>Should display  "interest rate" and monthly "installment amount"</t>
  </si>
  <si>
    <t>01. Go to the sidebar menu section 
02. Click on the Card Services 
03. Click on the EMI Conversion
04. Select a credit card from Dropdown
05. Select a transaction from the list 
06. Select a number of EMIs from the dropdown
07. Click on the next button</t>
  </si>
  <si>
    <t xml:space="preserve">After clicking on the next button, the system should redirected to the EMI conversion details page </t>
  </si>
  <si>
    <t>01. Go to the sidebar menu section 
02. Click on the Card Services 
03. Click on the EMI Conversion
04. Select a credit card from Dropdown
05. Select a transaction from the list 
06. Select a number of EMIs from the dropdown
07. Click on the cancel button</t>
  </si>
  <si>
    <t>Verify that the EMI conversion details page displays all the correct data entered on the previous page.</t>
  </si>
  <si>
    <t>01. Go to the sidebar menu section 
02. Click on the Card Services 
03. Click on the EMI Conversion
04. Select a credit card from Dropdown
05. Select a transaction from the list 
06. Select a number of EMIs from the dropdown
07. Click on the next button
08. Click on the next button</t>
  </si>
  <si>
    <t>01. Go to the sidebar menu section 
02. Click on the Card Services 
03. Click on the EMI Conversion
04. Select a credit card from Dropdown
05. Select a transaction from the list 
06. Select a number of EMIs from the dropdown
07. Click on the next button
08. Click on the cancel button</t>
  </si>
  <si>
    <t>01. Go to the sidebar menu section 
02. Click on the Card Services 
03. Click on the EMI Conversion
04. Select a credit card from Dropdown
05. Select a transaction from the list 
06. Select a number of EMIs from the dropdown
07. Click on the next button
08. Click on the next button
09. Click on the Go to home button</t>
  </si>
  <si>
    <t>https://fintech-bs23.xyz/wp/24271</t>
  </si>
  <si>
    <t>Check EMI Conversion Request Status</t>
  </si>
  <si>
    <t>Verify that 'EMI Conversion' is available in the Service Request Type dropdown list.</t>
  </si>
  <si>
    <t>Should show "EMI Conversion" in the dropdown list</t>
  </si>
  <si>
    <t xml:space="preserve">01. Go to the sidebar menu section 
02. Click on Service Request History 
03. Select EMI Conversion from the dropdown  </t>
  </si>
  <si>
    <t>https://fintech-bs23.xyz/wp/23735</t>
  </si>
  <si>
    <t xml:space="preserve">01. Go to the sidebar menu section 
02. Click on Service Request History 
03. Select EMI Conversion from the dropdown  
04. Click on the cancel button </t>
  </si>
  <si>
    <t>Configure Eligible Transaction Types</t>
  </si>
  <si>
    <t>Verify that the 'Configure Eligible Transaction Types' menu exists</t>
  </si>
  <si>
    <t>The "Configure Eligible Transaction Types" menu should be present and visible in the application, as per the specified requirements</t>
  </si>
  <si>
    <t>Verify that the Admin user is able to set the criteria for eligible transaction types</t>
  </si>
  <si>
    <t>The Admin user should be able to successfully set and save the criteria for eligible transaction types, and the system should reflect the updated settings accordingly</t>
  </si>
  <si>
    <t>Configure Interest Rates</t>
  </si>
  <si>
    <t>Verify that the ''Configure Interest Rates' menu exists</t>
  </si>
  <si>
    <t>The "Configure Interest Rates" menu should be present and visible in the application, as per the specified requirements</t>
  </si>
  <si>
    <t>Verify that the Admin user is able to set the interest rates for each tenure</t>
  </si>
  <si>
    <t>The Admin user should be able to successfully set and save the interest rates for each tenure, and the system should reflect the updated interest rates for the corresponding tenures</t>
  </si>
  <si>
    <t>View Customer Requests</t>
  </si>
  <si>
    <t>Verify that the Admin user is able to filter by request status and date range</t>
  </si>
  <si>
    <t>The Admin user should be able to successfully filter the requests based on request status and date range, and the system should display the filtered results accordingly.</t>
  </si>
  <si>
    <t>https://fintech-bs23.xyz/wp/24273</t>
  </si>
  <si>
    <t>Columns should be displayed  request ID, customer ID, transaction ID, number of EMIs, interest rate, and request status</t>
  </si>
  <si>
    <t>The Admin user should be able to view all customer requests in the system, including details such as request ID, customer information, status, and any other relevant data</t>
  </si>
  <si>
    <t>Process EMI Conversion Requests</t>
  </si>
  <si>
    <t>Verify that the 'Process EMI Conversion Requests' menu exists</t>
  </si>
  <si>
    <t>The "Process EMI Conversion Requests" menu should be present and visible in the application, as per the specified requirements</t>
  </si>
  <si>
    <t xml:space="preserve"> Notifications</t>
  </si>
  <si>
    <t>Test Case ID</t>
  </si>
  <si>
    <t>Features</t>
  </si>
  <si>
    <t>Preconditions</t>
  </si>
  <si>
    <t>Test Case Description</t>
  </si>
  <si>
    <t>Expected Results</t>
  </si>
  <si>
    <t>BAT Eligable</t>
  </si>
  <si>
    <t>Request Cheque Book</t>
  </si>
  <si>
    <t>Valid Cheque Book Request</t>
  </si>
  <si>
    <t>Verify that a customer can successfully request a cheque book when all inputs are valid.</t>
  </si>
  <si>
    <t>A confirmation message with a unique request ID is displayed, and the request will be submitted to the admin panel for approval.</t>
  </si>
  <si>
    <t>Invalid Account Number</t>
  </si>
  <si>
    <t>Verify that the system displays an error if an invalid or non-existent account number is selected</t>
  </si>
  <si>
    <t>The system displays an error message such as "Invalid account number. Please select a valid account."</t>
  </si>
  <si>
    <t>Invalid Number of Cheque Leaves</t>
  </si>
  <si>
    <t>Verify that the system displays an error if an invalid number of cheque leaves is selected.</t>
  </si>
  <si>
    <t>The system displays an error message such as "Invalid number of cheque leaves. Please select a valid amount."</t>
  </si>
  <si>
    <t>Missing Delivery Address</t>
  </si>
  <si>
    <t>Verify that the system prevents submission if the delivery address is not provided.</t>
  </si>
  <si>
    <t>The system displays an error message such as "Please provide a delivery address." or "Delivery Address is Mandatoory"</t>
  </si>
  <si>
    <t>Charges Displayed Correctly</t>
  </si>
  <si>
    <t>Verify that applicable charges are correctly displayed before the request is confirmed.</t>
  </si>
  <si>
    <t>Applicable charges are displayed accurately and are consistent with the bank's fee structure for cheque book requests.</t>
  </si>
  <si>
    <t>Confirmation Message with Unique Request ID</t>
  </si>
  <si>
    <t>Verify that a confirmation message with a unique request ID is displayed after submitting a valid request.</t>
  </si>
  <si>
    <t>A confirmation message is displayed with a unique request ID (e.g., "Your cheque book request has been submitted. Request ID: 12345ABC").</t>
  </si>
  <si>
    <t>Missing Debit Account Selection</t>
  </si>
  <si>
    <t>Verify that the system prevents request submission if no debit account is selected.</t>
  </si>
  <si>
    <t>Error message: "Please select an account to debit charges."</t>
  </si>
  <si>
    <t>Verify Unique Request ID Generation</t>
  </si>
  <si>
    <t>Ensure each cheque book request generates a unique request ID.</t>
  </si>
  <si>
    <t>Each request is assigned a unique request ID.</t>
  </si>
  <si>
    <t>Invalid Characters in Delivery Address</t>
  </si>
  <si>
    <t>Ensure system handles invalid characters in the delivery address field like emoji</t>
  </si>
  <si>
    <t>System displays an error or restricts invalid characters.</t>
  </si>
  <si>
    <t>Maximum Length for Delivery Address</t>
  </si>
  <si>
    <t>Verify the system enforces a maximum character limit for the delivery address</t>
  </si>
  <si>
    <t>System displays an error or limits input within the allowed length</t>
  </si>
  <si>
    <t>Timeout During Request Process</t>
  </si>
  <si>
    <t>Verify system behavior if the session times out mid-request.</t>
  </si>
  <si>
    <t>Customer is logged out, and no request is submitted.</t>
  </si>
  <si>
    <t>Confirm Charges After Change in Selection</t>
  </si>
  <si>
    <t>Ensure charges update correctly if account, cheque leaves, or other details change.</t>
  </si>
  <si>
    <t>Charges update accurately based on new selections.</t>
  </si>
  <si>
    <t>Invalid Customer Session</t>
  </si>
  <si>
    <t>Verify that an invalid session prevents access to the request page</t>
  </si>
  <si>
    <t>System redirects to login screen.</t>
  </si>
  <si>
    <t>Invalid Debit Account for Charges</t>
  </si>
  <si>
    <t>Test if a blocked or inactive debit account is selected for charges.</t>
  </si>
  <si>
    <t>System displays an error: "Selected debit account is inactive or blocked."</t>
  </si>
  <si>
    <t>Check Activity for Multiple  Request</t>
  </si>
  <si>
    <t>Verify if multiple rapid requests trigger fraud detection or alert.</t>
  </si>
  <si>
    <t>The system displays an error message such as "Resuest Alrady Pending."</t>
  </si>
  <si>
    <t>Attempt Request with Insufficient Account Balance</t>
  </si>
  <si>
    <t>Verify if a request can be submitted when the debit account has insufficient funds for charges.</t>
  </si>
  <si>
    <t>System displays an error: "Insufficient funds for charges."</t>
  </si>
  <si>
    <t>Cancel Cheque Book Request</t>
  </si>
  <si>
    <t>Verify if a customer can cancel a cheque book request before confirmation.</t>
  </si>
  <si>
    <t>Request is canceled, and no request ID is generated.</t>
  </si>
  <si>
    <t xml:space="preserve">Platform: Android + Admin
Env: 
</t>
  </si>
  <si>
    <t>Module</t>
  </si>
  <si>
    <t>Test Data / Actions</t>
  </si>
  <si>
    <t>Actual Results</t>
  </si>
  <si>
    <t>Pass/Fail</t>
  </si>
  <si>
    <t xml:space="preserve">Status on </t>
  </si>
  <si>
    <t>E-Commerce Transaction block/unblock</t>
  </si>
  <si>
    <t>Request eCommerce Transaction Block</t>
  </si>
  <si>
    <t>Verify request submission with valid details</t>
  </si>
  <si>
    <t>Valid card selection, reason for block</t>
  </si>
  <si>
    <t>Request submission success, confirmation with unique request ID</t>
  </si>
  <si>
    <t>Verify masked card number display in dropdown</t>
  </si>
  <si>
    <t>Customer accesses card dropdown</t>
  </si>
  <si>
    <t>Dropdown shows masked card numbers only</t>
  </si>
  <si>
    <t>Verify error for empty block reason</t>
  </si>
  <si>
    <t>Empty reason for block</t>
  </si>
  <si>
    <t>Error message indicating reason is required</t>
  </si>
  <si>
    <t>Verify confirmation after successful request submission</t>
  </si>
  <si>
    <t>Valid inputs</t>
  </si>
  <si>
    <t>Confirmation message with request ID</t>
  </si>
  <si>
    <t>Verify unique request ID for each submission</t>
  </si>
  <si>
    <t>Multiple requests</t>
  </si>
  <si>
    <t>Each request has a unique request ID</t>
  </si>
  <si>
    <t>Verify 2FA initiation if enabled</t>
  </si>
  <si>
    <t>Valid request submission with 2FA enabled</t>
  </si>
  <si>
    <t>System prompts for 2FA</t>
  </si>
  <si>
    <t>Verify error for 2FA failure</t>
  </si>
  <si>
    <t>Incorrect OTP or 2FA method</t>
  </si>
  <si>
    <t>Error message and prompt to retry 2FA</t>
  </si>
  <si>
    <t>Verify request denial for ineligible card</t>
  </si>
  <si>
    <t>Ineligible card for block/unblock</t>
  </si>
  <si>
    <t>Error message indicating the card is ineligible</t>
  </si>
  <si>
    <t>Request eCommerce Transaction Unblock</t>
  </si>
  <si>
    <t>Verify unblock request with valid details</t>
  </si>
  <si>
    <t>Valid card selection, reason for unblock</t>
  </si>
  <si>
    <t>Verify error for empty unblock reason</t>
  </si>
  <si>
    <t>Empty reason for unblock</t>
  </si>
  <si>
    <t>Valid unblock request with 2FA enabled</t>
  </si>
  <si>
    <t>System prompts for 2FA verification</t>
  </si>
  <si>
    <t>Verify error for ineligible card selection</t>
  </si>
  <si>
    <t>Ineligible card for unblock</t>
  </si>
  <si>
    <t>Error message indicating the card is ineligible for unblock</t>
  </si>
  <si>
    <t>View Customer Requests (Admin )</t>
  </si>
  <si>
    <t>Verify admin can view all customer requests without filters</t>
  </si>
  <si>
    <t>No filters</t>
  </si>
  <si>
    <t>Display list of all block/unblock requests</t>
  </si>
  <si>
    <t>Verify filtering requests by card type</t>
  </si>
  <si>
    <t>Filter by credit/debit/prepaid</t>
  </si>
  <si>
    <t>Display list of requests for selected card type</t>
  </si>
  <si>
    <t>Verify filtering requests by request status</t>
  </si>
  <si>
    <t>Filter by 'Pending', 'Approved', or 'Rejected' status</t>
  </si>
  <si>
    <t>Display of requests matching selected status</t>
  </si>
  <si>
    <t>https://fintech-bs23.xyz/wp/23871</t>
  </si>
  <si>
    <t>Verify filtering by date range</t>
  </si>
  <si>
    <t>Date range filter</t>
  </si>
  <si>
    <t>Display of requests within specified date range</t>
  </si>
  <si>
    <t>Verify masked card number display for security</t>
  </si>
  <si>
    <t>Access request list</t>
  </si>
  <si>
    <t>Masked card numbers displayed in list for security</t>
  </si>
  <si>
    <t>Process Block/Unblock Requests(Admin)</t>
  </si>
  <si>
    <t>Verify successful approval of block request</t>
  </si>
  <si>
    <t>Request ID, approve action</t>
  </si>
  <si>
    <t>Request status updated to 'Approved', notification sent to customer</t>
  </si>
  <si>
    <t>https://fintech-bs23.xyz/wp/23873</t>
  </si>
  <si>
    <t>Verify successful rejection of unblock request</t>
  </si>
  <si>
    <t>Request ID, reject action</t>
  </si>
  <si>
    <t>Request status updated to 'Rejected', notification sent to customer</t>
  </si>
  <si>
    <t>Verify error for invalid request ID</t>
  </si>
  <si>
    <t>Invalid request ID</t>
  </si>
  <si>
    <t>Error message indicating request ID not found</t>
  </si>
  <si>
    <t>Verify role-based access control for request processing</t>
  </si>
  <si>
    <t>Insufficient admin permissions</t>
  </si>
  <si>
    <t>Access denied message</t>
  </si>
  <si>
    <t>Verify action logging for request processing</t>
  </si>
  <si>
    <t>Approve or reject action</t>
  </si>
  <si>
    <t>Action logged in audit logs</t>
  </si>
  <si>
    <t>Request submission</t>
  </si>
  <si>
    <t>Customer receives confirmation notification</t>
  </si>
  <si>
    <t>Verify notification upon request approval</t>
  </si>
  <si>
    <t>Request approval</t>
  </si>
  <si>
    <t>Customer receives approval notification</t>
  </si>
  <si>
    <t>https://fintech-bs23.xyz/wp/23874</t>
  </si>
  <si>
    <t>Verify notification upon request rejection</t>
  </si>
  <si>
    <t>Request rejection</t>
  </si>
  <si>
    <t>Customer receives rejection notification</t>
  </si>
  <si>
    <t>https://fintech-bs23.xyz/wp/23875</t>
  </si>
  <si>
    <t>Verify notification upon request submission</t>
  </si>
  <si>
    <t>TC3.2</t>
  </si>
  <si>
    <t>TC3.3</t>
  </si>
  <si>
    <t>TC3.4</t>
  </si>
  <si>
    <t>Verify notifications respect user contact preferences (SMS/e-mail)</t>
  </si>
  <si>
    <t>#SL</t>
  </si>
  <si>
    <t>Sub Feature</t>
  </si>
  <si>
    <t xml:space="preserve">Status </t>
  </si>
  <si>
    <t>Request Supplementary Card</t>
  </si>
  <si>
    <t xml:space="preserve">Verify that "Request Supplementary Card" menu exists </t>
  </si>
  <si>
    <t xml:space="preserve">Should show "Request Supplementary Card" menu under Card Services </t>
  </si>
  <si>
    <t>01. Go to the sidebar menu section 
02. Click on the Card Services
03. Click on the Request Supplementary Card</t>
  </si>
  <si>
    <t>Verify that the "Primary card number" dropdown field exists</t>
  </si>
  <si>
    <t>The "Primary card number" dropdown field should be present on the page, visible to the user</t>
  </si>
  <si>
    <t>Verify that the "Primary card number" dropdown field is marked as required.</t>
  </si>
  <si>
    <t>The "Primary card number" dropdown field should be mandatory. If the user attempts to submit the form without selecting a value, the system should display an appropriate validation message indicating that the field is required.</t>
  </si>
  <si>
    <t>Verify that the "Cardholder Name" input field exists</t>
  </si>
  <si>
    <t>The "Cardholder Name" input field should be present on the page, visible to the user</t>
  </si>
  <si>
    <t>Verify that the "Cardholder Name" input field is marked as required.</t>
  </si>
  <si>
    <t>The "Cardholder Name" input field should be mandatory. If the user attempts to submit the form without selecting a value, the system should display an appropriate validation message indicating that the field is required.</t>
  </si>
  <si>
    <t>Verify that the "Date of Birth" input field exists</t>
  </si>
  <si>
    <t>The "Date of Birth" input field should be present on the page, visible to the user</t>
  </si>
  <si>
    <t>Verify that the "Date of Birth" input field is marked as required.</t>
  </si>
  <si>
    <t>The "Date of Birth" input field should be mandatory. If the user attempts to submit the form without selecting a value, the system should display an appropriate validation message indicating that the field is required.</t>
  </si>
  <si>
    <t>Verify that the "Relationship with Applicant" input field exists</t>
  </si>
  <si>
    <t>The "Relationship with Applicant" input field should be present on the page, visible to the user</t>
  </si>
  <si>
    <t>Verify that the "Relationship with Applicant" input field is marked as required.</t>
  </si>
  <si>
    <t>The "Relationship with Applicant" input field should be mandatory. If the user attempts to submit the form without selecting a value, the system should display an appropriate validation message indicating that the field is required.</t>
  </si>
  <si>
    <t>Verify that the "Mobile" input field exists</t>
  </si>
  <si>
    <t>The "Mobile" input field should be present on the page, visible to the user</t>
  </si>
  <si>
    <t>Verify that the "Mobile" input field is marked as required.</t>
  </si>
  <si>
    <t>The "Mobile" input field should be mandatory. If the user attempts to submit the form without selecting a value, the system should display an appropriate validation message indicating that the field is required.</t>
  </si>
  <si>
    <t>Verify that the "Email Address" input field exists</t>
  </si>
  <si>
    <t>The "Email Address" input field should be present on the page, visible to the user</t>
  </si>
  <si>
    <t>Verify that the "Email Address" input field is marked as non-required.</t>
  </si>
  <si>
    <t>The "Email Address" input field should be non-mandatory</t>
  </si>
  <si>
    <t>Verify that the user is able to select any card number from the 'Primary Card Number' dropdown</t>
  </si>
  <si>
    <t>01. Go to the sidebar menu section 
02. Click on the Card Services
03. Click on the Request Supplementary Card
04. Select a card number from the 'Primary Card Number' dropdown</t>
  </si>
  <si>
    <t>The user should be able to successfully open the 'Primary Card Number' dropdown and select any card number listed. The selected card number should be displayed in the field after selection</t>
  </si>
  <si>
    <t>Verify that the user is able to input 'Cardholder Name'</t>
  </si>
  <si>
    <t>01. Go to the sidebar menu section 
02. Click on the Card Services
03. Click on the Request Supplementary Card
04. Input valid Cardholder Name</t>
  </si>
  <si>
    <t>The user should be able to successfully open the 'Cardholder Name' input and select any card type listed. The selected card type should be displayed in the field after selection</t>
  </si>
  <si>
    <t>Verify that the user is able to input 'Relationship with Applicant'</t>
  </si>
  <si>
    <t>01. Go to the sidebar menu section 
02. Click on the Card Services
03. Click on the Request Supplementary Card
04. Input valid Relationship with Applicant</t>
  </si>
  <si>
    <t>The user should be able to enter text into the 'Relationship with Applicant' input field. The system should accept and display the input correctly without errors, and the field should save the data upon form submission</t>
  </si>
  <si>
    <t xml:space="preserve">Verify that the user is able to input 'Mobile' </t>
  </si>
  <si>
    <t>01. Go to the sidebar menu section 
02. Click on the Card Services
03. Click on the Request Supplementary Card
04. Input valid Mobile</t>
  </si>
  <si>
    <t>The user should be able to enter text into the 'Mobile' input field. The system should accept and display the input correctly without errors, and the field should save the data upon form submission</t>
  </si>
  <si>
    <t>Verify that the user is unable to input invalid 'Mobile' number</t>
  </si>
  <si>
    <t>01. Go to the sidebar menu section 
02. Click on the Card Services
03. Click on the Request Supplementary Card
04. Input invalid Mobile number</t>
  </si>
  <si>
    <t xml:space="preserve">The use should not able to input invalid mobile number </t>
  </si>
  <si>
    <t>Verify that the user is able to select any card type from the 'Email Address' input</t>
  </si>
  <si>
    <t>01. Go to the sidebar menu section 
02. Click on the Card Services
03. Click on the Request Supplementary Card
04. Input valid Email Address</t>
  </si>
  <si>
    <t>The user should be able to enter text into the 'Email Address' input field. The system should accept and display the input correctly without errors, and the field should save the data upon form submission</t>
  </si>
  <si>
    <t xml:space="preserve">Verify that the user is unable to input invalid 'Email Address' </t>
  </si>
  <si>
    <t>01. Go to the sidebar menu section 
02. Click on the Card Services
03. Click on the Request Supplementary Card
04. Input invalid Email address</t>
  </si>
  <si>
    <t>The use should not able to input invalid Email address</t>
  </si>
  <si>
    <t>01. Go to the sidebar menu section 
02. Click on the Card Services
03. Click on the Request Supplementary Card
04. Select a account from the 'Debit account' dropdown</t>
  </si>
  <si>
    <t>01. Go to the sidebar menu section 
02. Click on the Card Services
03. Click on the Request Supplementary Card 
04. Select a address from the 'Delivery address' dropdown</t>
  </si>
  <si>
    <t>01. Go to the sidebar menu section 
02. Click on the Card Services
03. Click on the Request Supplementary Card
04. Select a branch from the 'branch ' dropdown</t>
  </si>
  <si>
    <t xml:space="preserve">01. Go to the sidebar menu section 
02. Click on the Card Services
03. Click on the Request Supplementary Card
04. Select a Delivery option radio button </t>
  </si>
  <si>
    <t>Verify that the user is able to input the 'Date of Birth' in the input field</t>
  </si>
  <si>
    <t>01. Go to the sidebar menu section 
02. Click on the Card Services
03. Click on the Request Supplementary Card
04. Input a valid Date of Birth</t>
  </si>
  <si>
    <t>The user should be able to enter text into the 'Date of Birth' input field. The system should accept and display the input correctly without errors, and the field should save the data upon form submission</t>
  </si>
  <si>
    <t xml:space="preserve">01. Go to the sidebar menu section 
02. Click on the Card Services
03. Click on the Request Supplementary Card
04. Input valid data in the all fields </t>
  </si>
  <si>
    <t>01. Go to the sidebar menu section 
02. Click on the Card Services
03. Click on the Request Supplementary Card
04. Input invalid data</t>
  </si>
  <si>
    <t>01. Go to the sidebar menu section 
02. Click on the Card Services
03. Click on the Request Supplementary Card
04. Click on the next button</t>
  </si>
  <si>
    <t>01. Go to the sidebar menu section 
02. Click on the Card Services
03. Click on the Request Supplementary Card 
04. Click on the cancel button</t>
  </si>
  <si>
    <t xml:space="preserve">01. Go to the sidebar menu section 
02. Click on the Card Services
03. Click on the Request Supplementary Card
04. Input invalid data
05. Click on the next button
06. Click on the terms &amp; condition button </t>
  </si>
  <si>
    <t xml:space="preserve">01. Go to the sidebar menu section 
02. Click on the Card Services
03. Click on the Request Supplementary Card
04. Input invalid data
05. Click on the next button
06. Click on the next button </t>
  </si>
  <si>
    <t xml:space="preserve">01. Go to the sidebar menu section 
02. Click on the Card Services
03. Click on the Request Supplementary Card
04. Input invalid data
05. Click on the next button
06. Click on the cancel button </t>
  </si>
  <si>
    <t>https://fintech-bs23.xyz/wp/24733</t>
  </si>
  <si>
    <t>01. Go to the sidebar menu section 
02. Click on the Card Services
03. Click on the Request Supplementary Card
04. Input invalid data
05. Click on the next button
06. Click on the next button 
07. Click on the Go to Home button</t>
  </si>
  <si>
    <t>https://fintech-bs23.xyz/wp/24732</t>
  </si>
  <si>
    <t>Check Supplementary Card Request Status</t>
  </si>
  <si>
    <t>Verify that ''Supplementary Card Request Status" is available in the Service Request Type dropdown list.</t>
  </si>
  <si>
    <t>Should show "Supplementary Card Request Status" in the dropdown list</t>
  </si>
  <si>
    <t xml:space="preserve">01. Go to the sidebar menu section 
02. Click on Service Request History 
03. Select Supplementary Card Request Status from the dropdown  </t>
  </si>
  <si>
    <t>https://fintech-bs23.xyz/wp/24741</t>
  </si>
  <si>
    <t xml:space="preserve">01. Go to the sidebar menu section 
02. Click on Service Request History 
03. Select Supplementary Card Request Status from the dropdown  
04. Click on the cancel button </t>
  </si>
  <si>
    <t>Process Supplementary Card Requests</t>
  </si>
  <si>
    <t>Verify that the ''SUPPLEMENTARY CARD REQUEST' menu exists</t>
  </si>
  <si>
    <t>The "SUPPLEMENTARY CARD REQUEST" menu should be present and visible in the application, as per the specified requirements</t>
  </si>
  <si>
    <t>Verify that the Admin user is able to filter by username, status, date range etc</t>
  </si>
  <si>
    <t>The Admin user should be able to successfully filter the requests based on username, status, date range etc and the system should display the filtered results accordingly.</t>
  </si>
  <si>
    <t>https://fintech-bs23.xyz/wp/24752</t>
  </si>
  <si>
    <t xml:space="preserve">Verify the Lowercase and Uppercase in the Filter </t>
  </si>
  <si>
    <t xml:space="preserve">Should show valid case </t>
  </si>
  <si>
    <t>https://fintech-bs23.xyz/wp/24745</t>
  </si>
  <si>
    <t>https://fintech-bs23.xyz/wp/24744</t>
  </si>
  <si>
    <t>https://fintech-bs23.xyz/wp/24749</t>
  </si>
  <si>
    <t>https://fintech-bs23.xyz/wp/24746</t>
  </si>
  <si>
    <t xml:space="preserve">Verify columns name lowercase and uppercase </t>
  </si>
  <si>
    <t>https://fintech-bs23.xyz/wp/24747</t>
  </si>
  <si>
    <t>Notification</t>
  </si>
  <si>
    <t xml:space="preserve">Configure eligible accounts with valid criteria	</t>
  </si>
  <si>
    <t>1. Navigate to 'Configure Debit Accounts'.
2. Set valid criteria for eligible accounts.
3. Save configuration.</t>
  </si>
  <si>
    <t>Configuration saved successfully. Eligible accounts are updated.</t>
  </si>
  <si>
    <t>Configure eligible accounts with invalid criteria</t>
  </si>
  <si>
    <t>enter invalid criteria (e.g., empty criteria).</t>
  </si>
  <si>
    <t>Error message is displayed: "Please enter valid account criteria."</t>
  </si>
  <si>
    <t>Configure Supplementary Card Request Charges</t>
  </si>
  <si>
    <t xml:space="preserve">Configure supplementary card request charges with valid amount	</t>
  </si>
  <si>
    <t>1. Navigate to 'Configure Supplementary Card Request Charges'.
2. Set a valid charge amount.
3. Save configuration.</t>
  </si>
  <si>
    <t>Charges are saved and updated successfully.</t>
  </si>
  <si>
    <t>Configure request charges with invalid amount (e.g., negative)</t>
  </si>
  <si>
    <t>enter a negative charge amount.</t>
  </si>
  <si>
    <t>Error message is displayed: "Charge amount must be positive."</t>
  </si>
  <si>
    <t>SL</t>
  </si>
  <si>
    <t>Sub-Feature Name</t>
  </si>
  <si>
    <t>Test Items</t>
  </si>
  <si>
    <t>Test Description</t>
  </si>
  <si>
    <t>BAT Eligible</t>
  </si>
  <si>
    <t>TC0001</t>
  </si>
  <si>
    <t>Card E-mail Statement Request</t>
  </si>
  <si>
    <t>Request Card E-mail Statement</t>
  </si>
  <si>
    <t>Android</t>
  </si>
  <si>
    <t xml:space="preserve">User has valid login credentials and access to the Card Services section.
</t>
  </si>
  <si>
    <t xml:space="preserve">Navigate to Card Email Statement page	</t>
  </si>
  <si>
    <t>1. Login to the mobile app.
2. Navigate to Card Services &gt; Card Email Statement.</t>
  </si>
  <si>
    <t>User has at least one card tagged to their account.</t>
  </si>
  <si>
    <t xml:space="preserve">Select Card Number	</t>
  </si>
  <si>
    <t xml:space="preserve">1. Open the dropdown.
2. Select a card from the list.	</t>
  </si>
  <si>
    <t>TC0003</t>
  </si>
  <si>
    <t xml:space="preserve">User is on the Card Email Statement page.
</t>
  </si>
  <si>
    <t xml:space="preserve">Validate Email Address - Valid Input	</t>
  </si>
  <si>
    <t>1. Enter a valid email address in the Email Address field</t>
  </si>
  <si>
    <t xml:space="preserve">Submit Without Filling Required Fields	</t>
  </si>
  <si>
    <t xml:space="preserve">1. Leave one or more required fields empty.
2. Click the Next button.	</t>
  </si>
  <si>
    <t>TC0004</t>
  </si>
  <si>
    <t>User is on the Card Email Statement page.</t>
  </si>
  <si>
    <t>Email Address - Invalid Input</t>
  </si>
  <si>
    <t xml:space="preserve">1. Enter an invalid email address </t>
  </si>
  <si>
    <t>TC0005</t>
  </si>
  <si>
    <t xml:space="preserve">Select Statement Period	</t>
  </si>
  <si>
    <t>1. Select "Monthly" from the dropdown.</t>
  </si>
  <si>
    <t>1. Select "Quarterly" from the dropdown.</t>
  </si>
  <si>
    <t>1. Select "Half Yearly" from the dropdown.</t>
  </si>
  <si>
    <t>1. Select "Yearly" from the dropdown.</t>
  </si>
  <si>
    <t>TC0006</t>
  </si>
  <si>
    <t xml:space="preserve">Select Custom Statement Period	</t>
  </si>
  <si>
    <t>1. Select "Custom" from the dropdown.
2. Choose valid From Date and To Date from the date pickers.</t>
  </si>
  <si>
    <t>TC0007</t>
  </si>
  <si>
    <t>Validate Custom Date Range - Invalid Input</t>
  </si>
  <si>
    <t>1. Select "Custom" from the dropdown.
2. Choose a To Date earlier than the From Date.</t>
  </si>
  <si>
    <t>TC0008</t>
  </si>
  <si>
    <t>Cancel from Card Email Statement page</t>
  </si>
  <si>
    <t>1. Click the Cancel button.</t>
  </si>
  <si>
    <t xml:space="preserve">All required fields are filled with valid data.
</t>
  </si>
  <si>
    <t xml:space="preserve">Proceed to Overview page	</t>
  </si>
  <si>
    <t>1. Fill in all fields with valid data.
2. Click the Next button.</t>
  </si>
  <si>
    <t>TC0009</t>
  </si>
  <si>
    <t xml:space="preserve">User is on the Overview page.
</t>
  </si>
  <si>
    <t xml:space="preserve">Cancel from Overview page	</t>
  </si>
  <si>
    <t>1. Click the Cancel button on the Overview page.</t>
  </si>
  <si>
    <t xml:space="preserve">User is on the Overview page, with valid data displayed.
</t>
  </si>
  <si>
    <t xml:space="preserve">Proceed to Status page	</t>
  </si>
  <si>
    <t xml:space="preserve">1. Click the Next button on the Overview page.	</t>
  </si>
  <si>
    <t xml:space="preserve">User has entered valid data on the Card Email Statement page.
</t>
  </si>
  <si>
    <t xml:space="preserve">Validate Cross-Page Data Persistence	</t>
  </si>
  <si>
    <t xml:space="preserve">1. Fill in valid data on the Card Email Statement page.
2. Navigate to the Overview page.
3. Navigate back to the Card Email Statement page.	</t>
  </si>
  <si>
    <t xml:space="preserve">User has logged in and is idle for an extended period.
</t>
  </si>
  <si>
    <t xml:space="preserve">Validate Session Timeout	</t>
  </si>
  <si>
    <t xml:space="preserve">1. Stay idle on any page for a long period (e.g., 15 minutes).	</t>
  </si>
  <si>
    <t xml:space="preserve">User is on Status page	</t>
  </si>
  <si>
    <t>Validate Back to Home button</t>
  </si>
  <si>
    <t>1. Click the Go to Home button.</t>
  </si>
  <si>
    <t>TC0011</t>
  </si>
  <si>
    <t>Admin Functions</t>
  </si>
  <si>
    <t xml:space="preserve">Admin has valid credentials.
</t>
  </si>
  <si>
    <t xml:space="preserve">Admin Login - Valid Credentials	</t>
  </si>
  <si>
    <t>1. Enter valid username and password.
2. Click the Login button.</t>
  </si>
  <si>
    <t>TC0012</t>
  </si>
  <si>
    <t xml:space="preserve">Admin Login - Invalid Credentials	</t>
  </si>
  <si>
    <t>1. Enter invalid username or password.
2. Click the Login button.</t>
  </si>
  <si>
    <t>TC0013</t>
  </si>
  <si>
    <t xml:space="preserve">Admin is logged in.
</t>
  </si>
  <si>
    <t xml:space="preserve">Navigate to Card Email Statement Section	</t>
  </si>
  <si>
    <t xml:space="preserve">1. Login to the admin portal.
2. Click on the Service Requests&gt;&gt;Card Email Statement section in the navigation menu.	</t>
  </si>
  <si>
    <t>TC0014</t>
  </si>
  <si>
    <t xml:space="preserve">Admin is logged in and there are existing requests.
</t>
  </si>
  <si>
    <t xml:space="preserve">View All Requests	</t>
  </si>
  <si>
    <t xml:space="preserve">1. Navigate to the Card Email Statement page.
2. View the list of customer requests.	</t>
  </si>
  <si>
    <t>Failed</t>
  </si>
  <si>
    <t>TC0015</t>
  </si>
  <si>
    <t xml:space="preserve">There are requests matching the applied filter criteria.
</t>
  </si>
  <si>
    <t xml:space="preserve">Apply Filters - Valid Input	</t>
  </si>
  <si>
    <t xml:space="preserve">1. Navigate to the filters section.
2. Select valid filter criteria (e.g., Status: Pending, Username: "JohnDoe").
3. Click the Apply button.	</t>
  </si>
  <si>
    <t>TC0016</t>
  </si>
  <si>
    <t>There are  no requests matching the applied filter criteria.</t>
  </si>
  <si>
    <t xml:space="preserve">Apply Filters - No Matching Results	</t>
  </si>
  <si>
    <t xml:space="preserve">1. Navigate to the filters section.
2. Select filter criteria with no matching results.
3. Click the Apply button.	</t>
  </si>
  <si>
    <t>TC0017</t>
  </si>
  <si>
    <t xml:space="preserve">Filters are already applied.
</t>
  </si>
  <si>
    <t xml:space="preserve">Reset Filters	</t>
  </si>
  <si>
    <t xml:space="preserve">1. Apply any filter.
2. Click the Reset button.	</t>
  </si>
  <si>
    <t>TC0018</t>
  </si>
  <si>
    <t xml:space="preserve">The selected request exists in the system.
</t>
  </si>
  <si>
    <t xml:space="preserve">View Details of a Request	</t>
  </si>
  <si>
    <t xml:space="preserve">1. Locate a specific request in the list.
2. Click the View Details button.	</t>
  </si>
  <si>
    <t>TC0019</t>
  </si>
  <si>
    <t xml:space="preserve">The request is valid and pending approval.
</t>
  </si>
  <si>
    <t xml:space="preserve">Approve Request	</t>
  </si>
  <si>
    <t xml:space="preserve">1. On the details page, review the request.
2. Click the Approve button.	</t>
  </si>
  <si>
    <t>TC0020</t>
  </si>
  <si>
    <t xml:space="preserve">Reject Request	</t>
  </si>
  <si>
    <t xml:space="preserve">1. On the details page, review the request.
2. Click the Reject button.
3. Optionally provide a reason for rejection.	</t>
  </si>
  <si>
    <t>TC0021</t>
  </si>
  <si>
    <t xml:space="preserve">The request is already processed (approved/rejected).
</t>
  </si>
  <si>
    <t xml:space="preserve">Approve Already Processed Request	</t>
  </si>
  <si>
    <t xml:space="preserve">1. Open a request that is already approved or rejected.
2. Attempt to approve the request again.	</t>
  </si>
  <si>
    <t>TC0022</t>
  </si>
  <si>
    <t xml:space="preserve">A valid email address is provided for the request.
</t>
  </si>
  <si>
    <t xml:space="preserve">Notification on Approval	</t>
  </si>
  <si>
    <t xml:space="preserve">1. Approve a valid request.
2. Verify the email received by the customer.	</t>
  </si>
  <si>
    <t>TC0023</t>
  </si>
  <si>
    <t xml:space="preserve">Customer's contact details (email/phone) are valid.
</t>
  </si>
  <si>
    <t xml:space="preserve">Notification on Rejection	</t>
  </si>
  <si>
    <t xml:space="preserve">1. Reject a valid request.
2. Verify the notification received by the customer.	</t>
  </si>
  <si>
    <t>TC0024</t>
  </si>
  <si>
    <t xml:space="preserve">Invalid Date Range Filter	</t>
  </si>
  <si>
    <t xml:space="preserve">1. Enter a To Date earlier than the From Date in the filter.
2. Click the Apply button.	</t>
  </si>
  <si>
    <t>TC0026</t>
  </si>
  <si>
    <t>TC0027</t>
  </si>
  <si>
    <t>TC0028</t>
  </si>
  <si>
    <t>TC0029</t>
  </si>
  <si>
    <t>TC0030</t>
  </si>
  <si>
    <t>TC0031</t>
  </si>
  <si>
    <t>TC0032</t>
  </si>
  <si>
    <t>TC0033</t>
  </si>
  <si>
    <t>TC0034</t>
  </si>
  <si>
    <t>TC0035</t>
  </si>
  <si>
    <t>TC0036</t>
  </si>
  <si>
    <t>TC0037</t>
  </si>
  <si>
    <t>TC0038</t>
  </si>
  <si>
    <t>TC0039</t>
  </si>
  <si>
    <t>TC0040</t>
  </si>
  <si>
    <t>TC0041</t>
  </si>
  <si>
    <t>TC0042</t>
  </si>
  <si>
    <t>Confirmation of request with unique request ID</t>
  </si>
  <si>
    <t>Error message indicating invalid card number</t>
  </si>
  <si>
    <t>Error message for invalid statement period</t>
  </si>
  <si>
    <t>Error message prompting user to enter an e-mail</t>
  </si>
  <si>
    <t>Error message indicating invalid e-mail format</t>
  </si>
  <si>
    <t>Confirmation message displays with request ID</t>
  </si>
  <si>
    <t>Each request receives a unique request ID</t>
  </si>
  <si>
    <t>Error message indicating that the card is invalid for statement requests</t>
  </si>
  <si>
    <t>Display list of all customer requests</t>
  </si>
  <si>
    <t>Display list of requests matching status</t>
  </si>
  <si>
    <t>Display list of requests within date range</t>
  </si>
  <si>
    <t>Error message for invalid date range input</t>
  </si>
  <si>
    <t>Confirmation of request by alert</t>
  </si>
  <si>
    <t>Request approval confirmation, e-mail sent to customer</t>
  </si>
  <si>
    <t>Request rejection confirmation, notification to customer</t>
  </si>
  <si>
    <t>Error message indicating invalid request ID</t>
  </si>
  <si>
    <t>Card Hardcopy  Statement Request</t>
  </si>
  <si>
    <t>Card Hard Copy Statement Request</t>
  </si>
  <si>
    <t>Mobile App</t>
  </si>
  <si>
    <t xml:space="preserve">User is logged into the mobile banking app.	</t>
  </si>
  <si>
    <t xml:space="preserve">Verify navigation to the Card Hard Copy Statement Request page.	</t>
  </si>
  <si>
    <t xml:space="preserve">1. Navigate to Card Services &gt;&gt; Card Hard Copy Statement.	</t>
  </si>
  <si>
    <t>TC0002</t>
  </si>
  <si>
    <t xml:space="preserve">User is on the request page.	</t>
  </si>
  <si>
    <t>Verify the functionality of the Card Type dropdown.</t>
  </si>
  <si>
    <t xml:space="preserve">1. Click the Card Type dropdown. 2. Select Debit or Credit.	</t>
  </si>
  <si>
    <t xml:space="preserve">User has cards linked to their account.	</t>
  </si>
  <si>
    <t xml:space="preserve">Verify the functionality of the Card Number dropdown.	</t>
  </si>
  <si>
    <t xml:space="preserve">1. Click the Card Number dropdown.
2. Observe the options.	</t>
  </si>
  <si>
    <t xml:space="preserve">User has accounts linked to their profile.	</t>
  </si>
  <si>
    <t xml:space="preserve">Verify the functionality of the Account Number dropdown.	</t>
  </si>
  <si>
    <t xml:space="preserve">1. Click the Account Number dropdown. 2. Observe the options.	</t>
  </si>
  <si>
    <t xml:space="preserve">Verify Statement Period dropdown options.	</t>
  </si>
  <si>
    <t xml:space="preserve">1. Click the Statement Period dropdown
2. Observe the options.	</t>
  </si>
  <si>
    <t xml:space="preserve">Verify visibility of date pickers when Custom is selected for Statement Period.	</t>
  </si>
  <si>
    <t xml:space="preserve">1. Select Custom in the Statement Period dropdown.	</t>
  </si>
  <si>
    <t xml:space="preserve">Verify Delivery Option selection.	</t>
  </si>
  <si>
    <t xml:space="preserve">1. Select a delivery option (Branch or Home).	</t>
  </si>
  <si>
    <t xml:space="preserve">Delivery Option is set to Home.	</t>
  </si>
  <si>
    <t xml:space="preserve">Verify District, Thana, and Address fields for Home delivery option.	</t>
  </si>
  <si>
    <t xml:space="preserve">1. Select Home
2. Observe new fields.	</t>
  </si>
  <si>
    <t xml:space="preserve">Delivery Option is set to Branch.	</t>
  </si>
  <si>
    <t xml:space="preserve">Verify Branch dropdown functionality for Branch delivery option.	</t>
  </si>
  <si>
    <t xml:space="preserve">1. Select Branch. 
2. Click the Branch dropdown.	</t>
  </si>
  <si>
    <t>TC0010</t>
  </si>
  <si>
    <t xml:space="preserve">Verify Cancel button functionality on the request page.	</t>
  </si>
  <si>
    <t xml:space="preserve">1. Click Cancel.	</t>
  </si>
  <si>
    <t xml:space="preserve">All mandatory fields are filled.	</t>
  </si>
  <si>
    <t xml:space="preserve">Verify Next button functionality on the request page.	</t>
  </si>
  <si>
    <t xml:space="preserve">1. Click Next.	</t>
  </si>
  <si>
    <t xml:space="preserve">User is on the Overview page.	</t>
  </si>
  <si>
    <t xml:space="preserve">Verify data displayed on the Overview page.	</t>
  </si>
  <si>
    <t xml:space="preserve">1. Observe the displayed details.	</t>
  </si>
  <si>
    <t xml:space="preserve">Verify Cancel button functionality on the Overview page.	</t>
  </si>
  <si>
    <t xml:space="preserve">Verify Next button functionality on the Overview page.	</t>
  </si>
  <si>
    <t xml:space="preserve">User is on the Status page.	</t>
  </si>
  <si>
    <t xml:space="preserve">Verify data displayed on the Status page.	</t>
  </si>
  <si>
    <t xml:space="preserve">Verify Go to Home button functionality on the Status page.	</t>
  </si>
  <si>
    <t xml:space="preserve">1. Click Go to Home.	</t>
  </si>
  <si>
    <t xml:space="preserve">Verify error handling for missing mandatory fields.	</t>
  </si>
  <si>
    <t xml:space="preserve">1. Leave one or more mandatory fields empty 
2. Click Next.	</t>
  </si>
  <si>
    <t xml:space="preserve">Statement Period is set to Custom.	</t>
  </si>
  <si>
    <t xml:space="preserve">Verify date validation for From Date and To Date fields in Custom period.	</t>
  </si>
  <si>
    <t xml:space="preserve">1. Select a From Date later than the To Date 
2. Click Next.	</t>
  </si>
  <si>
    <t xml:space="preserve">Verify input field restrictions for the Address field.	</t>
  </si>
  <si>
    <t xml:space="preserve">1. Enter text exceeding the character limit in the Address field 
2. Click Next.	</t>
  </si>
  <si>
    <t>User is on the Status page.</t>
  </si>
  <si>
    <t>Verify customer receives a notification upon request submission.</t>
  </si>
  <si>
    <t>1. Submit the request
2. Observe the device notification bar</t>
  </si>
  <si>
    <t>Card Hard Copy Statement Request Approve/Reject</t>
  </si>
  <si>
    <t>Admin logged into the admin portal.</t>
  </si>
  <si>
    <r>
      <t xml:space="preserve">Verify navigation to the </t>
    </r>
    <r>
      <rPr>
        <b/>
        <sz val="11"/>
        <color rgb="FF000000"/>
        <rFont val="Calibri"/>
        <family val="2"/>
      </rPr>
      <t>Card Hard Copy Statement</t>
    </r>
    <r>
      <rPr>
        <sz val="11"/>
        <color rgb="FF000000"/>
        <rFont val="Calibri"/>
        <family val="2"/>
      </rPr>
      <t xml:space="preserve"> section in the admin portal.</t>
    </r>
  </si>
  <si>
    <r>
      <t xml:space="preserve">Navigate to the </t>
    </r>
    <r>
      <rPr>
        <b/>
        <sz val="11"/>
        <color rgb="FF000000"/>
        <rFont val="Calibri"/>
        <family val="2"/>
      </rPr>
      <t>Card Hard Copy Statement</t>
    </r>
    <r>
      <rPr>
        <sz val="11"/>
        <color rgb="FF000000"/>
        <rFont val="Calibri"/>
        <family val="2"/>
      </rPr>
      <t xml:space="preserve"> section from the admin dashboard.</t>
    </r>
  </si>
  <si>
    <r>
      <t xml:space="preserve">Admin is on the </t>
    </r>
    <r>
      <rPr>
        <b/>
        <sz val="11"/>
        <color rgb="FF000000"/>
        <rFont val="Calibri"/>
        <family val="2"/>
      </rPr>
      <t>Card Hard Copy Statement</t>
    </r>
    <r>
      <rPr>
        <sz val="11"/>
        <color rgb="FF000000"/>
        <rFont val="Calibri"/>
        <family val="2"/>
      </rPr>
      <t xml:space="preserve"> page.</t>
    </r>
  </si>
  <si>
    <t>Verify applying filters for viewing specific requests.</t>
  </si>
  <si>
    <r>
      <t xml:space="preserve">Apply filters such as </t>
    </r>
    <r>
      <rPr>
        <b/>
        <sz val="11"/>
        <color rgb="FF000000"/>
        <rFont val="Calibri"/>
        <family val="2"/>
      </rPr>
      <t>Status</t>
    </r>
    <r>
      <rPr>
        <sz val="11"/>
        <color rgb="FF000000"/>
        <rFont val="Calibri"/>
        <family val="2"/>
      </rPr>
      <t xml:space="preserve">, </t>
    </r>
    <r>
      <rPr>
        <b/>
        <sz val="11"/>
        <color rgb="FF000000"/>
        <rFont val="Calibri"/>
        <family val="2"/>
      </rPr>
      <t>Username</t>
    </r>
    <r>
      <rPr>
        <sz val="11"/>
        <color rgb="FF000000"/>
        <rFont val="Calibri"/>
        <family val="2"/>
      </rPr>
      <t xml:space="preserve">, </t>
    </r>
    <r>
      <rPr>
        <b/>
        <sz val="11"/>
        <color rgb="FF000000"/>
        <rFont val="Calibri"/>
        <family val="2"/>
      </rPr>
      <t>Card Type</t>
    </r>
    <r>
      <rPr>
        <sz val="11"/>
        <color rgb="FF000000"/>
        <rFont val="Calibri"/>
        <family val="2"/>
      </rPr>
      <t xml:space="preserve">, </t>
    </r>
    <r>
      <rPr>
        <b/>
        <sz val="11"/>
        <color rgb="FF000000"/>
        <rFont val="Calibri"/>
        <family val="2"/>
      </rPr>
      <t>Statement Start Date</t>
    </r>
    <r>
      <rPr>
        <sz val="11"/>
        <color rgb="FF000000"/>
        <rFont val="Calibri"/>
        <family val="2"/>
      </rPr>
      <t xml:space="preserve">, </t>
    </r>
    <r>
      <rPr>
        <b/>
        <sz val="11"/>
        <color rgb="FF000000"/>
        <rFont val="Calibri"/>
        <family val="2"/>
      </rPr>
      <t>Statement End Date</t>
    </r>
    <r>
      <rPr>
        <sz val="11"/>
        <color rgb="FF000000"/>
        <rFont val="Calibri"/>
        <family val="2"/>
      </rPr>
      <t xml:space="preserve">, </t>
    </r>
    <r>
      <rPr>
        <b/>
        <sz val="11"/>
        <color rgb="FF000000"/>
        <rFont val="Calibri"/>
        <family val="2"/>
      </rPr>
      <t>Email Address</t>
    </r>
    <r>
      <rPr>
        <sz val="11"/>
        <color rgb="FF000000"/>
        <rFont val="Calibri"/>
        <family val="2"/>
      </rPr>
      <t xml:space="preserve">, </t>
    </r>
    <r>
      <rPr>
        <b/>
        <sz val="11"/>
        <color rgb="FF000000"/>
        <rFont val="Calibri"/>
        <family val="2"/>
      </rPr>
      <t>Phone Number</t>
    </r>
    <r>
      <rPr>
        <sz val="11"/>
        <color rgb="FF000000"/>
        <rFont val="Calibri"/>
        <family val="2"/>
      </rPr>
      <t xml:space="preserve">, </t>
    </r>
    <r>
      <rPr>
        <b/>
        <sz val="11"/>
        <color rgb="FF000000"/>
        <rFont val="Calibri"/>
        <family val="2"/>
      </rPr>
      <t>From Date</t>
    </r>
    <r>
      <rPr>
        <sz val="11"/>
        <color rgb="FF000000"/>
        <rFont val="Calibri"/>
        <family val="2"/>
      </rPr>
      <t xml:space="preserve">, and </t>
    </r>
    <r>
      <rPr>
        <b/>
        <sz val="11"/>
        <color rgb="FF000000"/>
        <rFont val="Calibri"/>
        <family val="2"/>
      </rPr>
      <t>To Date</t>
    </r>
    <r>
      <rPr>
        <sz val="11"/>
        <color rgb="FF000000"/>
        <rFont val="Calibri"/>
        <family val="2"/>
      </rPr>
      <t>.</t>
    </r>
  </si>
  <si>
    <r>
      <t xml:space="preserve">Admin is on the </t>
    </r>
    <r>
      <rPr>
        <b/>
        <sz val="11"/>
        <color rgb="FF000000"/>
        <rFont val="Calibri"/>
        <family val="2"/>
      </rPr>
      <t>Card Hard Copy Statement</t>
    </r>
    <r>
      <rPr>
        <sz val="11"/>
        <color rgb="FF000000"/>
        <rFont val="Calibri"/>
        <family val="2"/>
      </rPr>
      <t xml:space="preserve"> page with applied filters.</t>
    </r>
  </si>
  <si>
    <r>
      <t xml:space="preserve">Verify the </t>
    </r>
    <r>
      <rPr>
        <b/>
        <sz val="11"/>
        <color rgb="FF000000"/>
        <rFont val="Calibri"/>
        <family val="2"/>
      </rPr>
      <t>Reset</t>
    </r>
    <r>
      <rPr>
        <sz val="11"/>
        <color rgb="FF000000"/>
        <rFont val="Calibri"/>
        <family val="2"/>
      </rPr>
      <t xml:space="preserve"> button functionality for filters.</t>
    </r>
  </si>
  <si>
    <r>
      <t xml:space="preserve">Click the </t>
    </r>
    <r>
      <rPr>
        <b/>
        <sz val="11"/>
        <color rgb="FF000000"/>
        <rFont val="Calibri"/>
        <family val="2"/>
      </rPr>
      <t>Reset</t>
    </r>
    <r>
      <rPr>
        <sz val="11"/>
        <color rgb="FF000000"/>
        <rFont val="Calibri"/>
        <family val="2"/>
      </rPr>
      <t xml:space="preserve"> button after applying some filters.</t>
    </r>
  </si>
  <si>
    <r>
      <t xml:space="preserve">Admin is on the filtered or unfiltered </t>
    </r>
    <r>
      <rPr>
        <b/>
        <sz val="11"/>
        <color rgb="FF000000"/>
        <rFont val="Calibri"/>
        <family val="2"/>
      </rPr>
      <t>Card Hard Copy Statement</t>
    </r>
    <r>
      <rPr>
        <sz val="11"/>
        <color rgb="FF000000"/>
        <rFont val="Calibri"/>
        <family val="2"/>
      </rPr>
      <t xml:space="preserve"> request list.</t>
    </r>
  </si>
  <si>
    <r>
      <t xml:space="preserve">Verify the </t>
    </r>
    <r>
      <rPr>
        <b/>
        <sz val="11"/>
        <color rgb="FF000000"/>
        <rFont val="Calibri"/>
        <family val="2"/>
      </rPr>
      <t>View Details</t>
    </r>
    <r>
      <rPr>
        <sz val="11"/>
        <color rgb="FF000000"/>
        <rFont val="Calibri"/>
        <family val="2"/>
      </rPr>
      <t xml:space="preserve"> button functionality for each request.</t>
    </r>
  </si>
  <si>
    <r>
      <t xml:space="preserve">Click the </t>
    </r>
    <r>
      <rPr>
        <b/>
        <sz val="11"/>
        <color rgb="FF000000"/>
        <rFont val="Calibri"/>
        <family val="2"/>
      </rPr>
      <t>View Details</t>
    </r>
    <r>
      <rPr>
        <sz val="11"/>
        <color rgb="FF000000"/>
        <rFont val="Calibri"/>
        <family val="2"/>
      </rPr>
      <t xml:space="preserve"> button for a specific request.</t>
    </r>
  </si>
  <si>
    <r>
      <t xml:space="preserve">Admin is on the </t>
    </r>
    <r>
      <rPr>
        <b/>
        <sz val="11"/>
        <color rgb="FF000000"/>
        <rFont val="Calibri"/>
        <family val="2"/>
      </rPr>
      <t>Card Hard Copy Statement View Page</t>
    </r>
    <r>
      <rPr>
        <sz val="11"/>
        <color rgb="FF000000"/>
        <rFont val="Calibri"/>
        <family val="2"/>
      </rPr>
      <t xml:space="preserve"> for a specific request.</t>
    </r>
  </si>
  <si>
    <t>Verify admin can approve a request.</t>
  </si>
  <si>
    <r>
      <t xml:space="preserve">Click the </t>
    </r>
    <r>
      <rPr>
        <b/>
        <sz val="11"/>
        <color rgb="FF000000"/>
        <rFont val="Calibri"/>
        <family val="2"/>
      </rPr>
      <t>Approve</t>
    </r>
    <r>
      <rPr>
        <sz val="11"/>
        <color rgb="FF000000"/>
        <rFont val="Calibri"/>
        <family val="2"/>
      </rPr>
      <t xml:space="preserve"> button for the request.</t>
    </r>
  </si>
  <si>
    <t>TC0025</t>
  </si>
  <si>
    <t>Verify admin can reject a request.</t>
  </si>
  <si>
    <r>
      <t xml:space="preserve">Click the </t>
    </r>
    <r>
      <rPr>
        <b/>
        <sz val="11"/>
        <color rgb="FF000000"/>
        <rFont val="Calibri"/>
        <family val="2"/>
      </rPr>
      <t>Reject</t>
    </r>
    <r>
      <rPr>
        <sz val="11"/>
        <color rgb="FF000000"/>
        <rFont val="Calibri"/>
        <family val="2"/>
      </rPr>
      <t xml:space="preserve"> button for the request.</t>
    </r>
  </si>
  <si>
    <t>The request is approved by the admin.</t>
  </si>
  <si>
    <t>Verify system sends an email statement upon approval.</t>
  </si>
  <si>
    <r>
      <t xml:space="preserve">After clicking </t>
    </r>
    <r>
      <rPr>
        <b/>
        <sz val="11"/>
        <color rgb="FF000000"/>
        <rFont val="Calibri"/>
        <family val="2"/>
      </rPr>
      <t>Approve</t>
    </r>
    <r>
      <rPr>
        <sz val="11"/>
        <color rgb="FF000000"/>
        <rFont val="Calibri"/>
        <family val="2"/>
      </rPr>
      <t>, the system sends an email statement to the customer's provided email address.</t>
    </r>
  </si>
  <si>
    <t>The request has been approved by the admin.</t>
  </si>
  <si>
    <t>Verify customer receives a notification upon request approval.</t>
  </si>
  <si>
    <t>Check the registered mobile or email for notifications.</t>
  </si>
  <si>
    <t>The request has been rejected by the admin.</t>
  </si>
  <si>
    <t>Verify customer receives a notification upon request rejection.</t>
  </si>
  <si>
    <t>The card hard copy statement is ready for collection.</t>
  </si>
  <si>
    <t>Verify system sends a notification when the statement is ready for collection.</t>
  </si>
  <si>
    <t>After approval, the system marks the statement as ready for collection and sends a notification to the customer.</t>
  </si>
  <si>
    <t>The card hard copy statement is dispatched for delivery to the customer’s address.</t>
  </si>
  <si>
    <t>Verify system sends a notification when the statement is dispatched for delivery.</t>
  </si>
  <si>
    <t>After approval, the system marks the statement as dispatched for delivery and sends a notification to the customer.</t>
  </si>
  <si>
    <t>Admin is logged in but no requests are available in the system.</t>
  </si>
  <si>
    <t>Verify no requests are displayed when no filters are applied and no requests exist.</t>
  </si>
  <si>
    <r>
      <t xml:space="preserve">Open the </t>
    </r>
    <r>
      <rPr>
        <b/>
        <sz val="11"/>
        <color rgb="FF000000"/>
        <rFont val="Calibri"/>
        <family val="2"/>
      </rPr>
      <t>Card Hard Copy Statement</t>
    </r>
    <r>
      <rPr>
        <sz val="11"/>
        <color rgb="FF000000"/>
        <rFont val="Calibri"/>
        <family val="2"/>
      </rPr>
      <t xml:space="preserve"> section without applying filters.</t>
    </r>
  </si>
  <si>
    <t>Admin is logged in and there are requests in the system.</t>
  </si>
  <si>
    <t>Verify system shows the list of requests when no filters are applied.</t>
  </si>
  <si>
    <t>Admin is logged in and there are multiple requests in the system.</t>
  </si>
  <si>
    <t>Verify system shows the filtered list after applying specific filters.</t>
  </si>
  <si>
    <r>
      <t xml:space="preserve">Apply filters like </t>
    </r>
    <r>
      <rPr>
        <b/>
        <sz val="11"/>
        <color rgb="FF000000"/>
        <rFont val="Calibri"/>
        <family val="2"/>
      </rPr>
      <t>Status</t>
    </r>
    <r>
      <rPr>
        <sz val="11"/>
        <color rgb="FF000000"/>
        <rFont val="Calibri"/>
        <family val="2"/>
      </rPr>
      <t xml:space="preserve">, </t>
    </r>
    <r>
      <rPr>
        <b/>
        <sz val="11"/>
        <color rgb="FF000000"/>
        <rFont val="Calibri"/>
        <family val="2"/>
      </rPr>
      <t>Card Type</t>
    </r>
    <r>
      <rPr>
        <sz val="11"/>
        <color rgb="FF000000"/>
        <rFont val="Calibri"/>
        <family val="2"/>
      </rPr>
      <t xml:space="preserve">, </t>
    </r>
    <r>
      <rPr>
        <b/>
        <sz val="11"/>
        <color rgb="FF000000"/>
        <rFont val="Calibri"/>
        <family val="2"/>
      </rPr>
      <t>Email Address</t>
    </r>
    <r>
      <rPr>
        <sz val="11"/>
        <color rgb="FF000000"/>
        <rFont val="Calibri"/>
        <family val="2"/>
      </rPr>
      <t xml:space="preserve">, etc., and click </t>
    </r>
    <r>
      <rPr>
        <b/>
        <sz val="11"/>
        <color rgb="FF000000"/>
        <rFont val="Calibri"/>
        <family val="2"/>
      </rPr>
      <t>Apply Filters</t>
    </r>
    <r>
      <rPr>
        <sz val="11"/>
        <color rgb="FF000000"/>
        <rFont val="Calibri"/>
        <family val="2"/>
      </rPr>
      <t>.</t>
    </r>
  </si>
  <si>
    <t>Admin has applied multiple filters to view specific requests.</t>
  </si>
  <si>
    <t>Verify the reset functionality after applying multiple filters.</t>
  </si>
  <si>
    <r>
      <t xml:space="preserve">Click the </t>
    </r>
    <r>
      <rPr>
        <b/>
        <sz val="11"/>
        <color rgb="FF000000"/>
        <rFont val="Calibri"/>
        <family val="2"/>
      </rPr>
      <t>Reset</t>
    </r>
    <r>
      <rPr>
        <sz val="11"/>
        <color rgb="FF000000"/>
        <rFont val="Calibri"/>
        <family val="2"/>
      </rPr>
      <t xml:space="preserve"> button after filters have been applied.</t>
    </r>
  </si>
  <si>
    <t>Customer submits a card hard copy statement request.</t>
  </si>
  <si>
    <t>Verify notification for submission of the card hard copy statement request.</t>
  </si>
  <si>
    <t>The statement has been dispatched for delivery to the customer’s address.</t>
  </si>
  <si>
    <t>Verify admin can perform a request approval after the statement has been dispatched.</t>
  </si>
  <si>
    <r>
      <t xml:space="preserve">Admin clicks </t>
    </r>
    <r>
      <rPr>
        <b/>
        <sz val="11"/>
        <color rgb="FF000000"/>
        <rFont val="Calibri"/>
        <family val="2"/>
      </rPr>
      <t>Approve</t>
    </r>
    <r>
      <rPr>
        <sz val="11"/>
        <color rgb="FF000000"/>
        <rFont val="Calibri"/>
        <family val="2"/>
      </rPr>
      <t xml:space="preserve"> after the statement dispatch is completed.</t>
    </r>
  </si>
  <si>
    <t>Admin approves the request.</t>
  </si>
  <si>
    <t>Verify request approval triggers an email to the customer.</t>
  </si>
  <si>
    <r>
      <t xml:space="preserve">After clicking </t>
    </r>
    <r>
      <rPr>
        <b/>
        <sz val="11"/>
        <color rgb="FF000000"/>
        <rFont val="Calibri"/>
        <family val="2"/>
      </rPr>
      <t>Approve</t>
    </r>
    <r>
      <rPr>
        <sz val="11"/>
        <color rgb="FF000000"/>
        <rFont val="Calibri"/>
        <family val="2"/>
      </rPr>
      <t>, verify if an email is sent to the customer with the statement.</t>
    </r>
  </si>
  <si>
    <t>Credit Card Limit Rearrang</t>
  </si>
  <si>
    <t>Credit Card Limit Rearrange Request</t>
  </si>
  <si>
    <t>User has valid credentials</t>
  </si>
  <si>
    <t>Verify login to the mobile banking app</t>
  </si>
  <si>
    <t>1. Open the mobile banking app.</t>
  </si>
  <si>
    <t>2. Enter valid credentials.</t>
  </si>
  <si>
    <t>3. Click on Login.</t>
  </si>
  <si>
    <t>User is logged in</t>
  </si>
  <si>
    <t>Navigate to Credit Card Limit Rearrange Request</t>
  </si>
  <si>
    <t>1. Go to Card Services.</t>
  </si>
  <si>
    <t>2. Select Credit Card Limit Rearrange Request.</t>
  </si>
  <si>
    <t>User is on the Credit Card Limit Rearrange Request page</t>
  </si>
  <si>
    <t>Verify that Credit Card Limit Rearrange Request page loads correctly</t>
  </si>
  <si>
    <t>1. Check that all fields (Card Number, Requested Limit, Reason, Debit Account) are present and visible.</t>
  </si>
  <si>
    <t>Verify Card Number dropdown functionality</t>
  </si>
  <si>
    <t>1. Click on the Card Number dropdown.</t>
  </si>
  <si>
    <t>2. Select a card number from the list.</t>
  </si>
  <si>
    <t>Card Number is selected</t>
  </si>
  <si>
    <t>Verify Credit Limit field appears in read-only mode</t>
  </si>
  <si>
    <t>1. Select a card number.</t>
  </si>
  <si>
    <t>2. Check the Credit Limit field.</t>
  </si>
  <si>
    <t>Verify valid Requested Limit input</t>
  </si>
  <si>
    <t>1. Enter a valid numeric value in the Requested Limit field.</t>
  </si>
  <si>
    <t>2. Check the input value.</t>
  </si>
  <si>
    <t>Verify invalid Requested Limit input</t>
  </si>
  <si>
    <t>1. Enter an invalid value (e.g., alphabetic characters) in the Requested Limit field.</t>
  </si>
  <si>
    <t>2. Try to proceed.</t>
  </si>
  <si>
    <t>Verify Reason field input</t>
  </si>
  <si>
    <t>1. Enter an alphanumeric value in the Reason field.</t>
  </si>
  <si>
    <t>Verify Debit Account dropdown functionality</t>
  </si>
  <si>
    <t>1. Click on the Debit Account dropdown.</t>
  </si>
  <si>
    <t>2. Select a linked debit account.</t>
  </si>
  <si>
    <t>User has filled in the form</t>
  </si>
  <si>
    <t>Verify Cancel button functionality</t>
  </si>
  <si>
    <t>1. Click on Cancel.</t>
  </si>
  <si>
    <t>Verify Next button functionality (Overview page)</t>
  </si>
  <si>
    <t>1. Click on Next.</t>
  </si>
  <si>
    <t>User is on the Overview page</t>
  </si>
  <si>
    <t>Verify that the Overview page displays correctly</t>
  </si>
  <si>
    <t>1. Check the Overview page for correct display of fields: Requested Limit, Reason, Debit Account, Amount, Service Charge, VAT, Fee, Grand Total.</t>
  </si>
  <si>
    <t>Verify Cancel button on Overview page</t>
  </si>
  <si>
    <t>Verify Next button on Overview page</t>
  </si>
  <si>
    <t>User is on the Status page</t>
  </si>
  <si>
    <t>Verify that the Status page displays correctly</t>
  </si>
  <si>
    <t>1. Check the Status page for correct display of: Card Number, Card Hash, New Limit Amount, Debit Account, Reason.</t>
  </si>
  <si>
    <t>Verify Go to Home button functionality</t>
  </si>
  <si>
    <t>1. Click on Go to Home.</t>
  </si>
  <si>
    <t>Credit Card Limit Rearrange Request Admin Process</t>
  </si>
  <si>
    <t>Admin credentials are available.</t>
  </si>
  <si>
    <t>Verify admin can log in to the admin portal.</t>
  </si>
  <si>
    <t>1. Log in with valid admin credentials.</t>
  </si>
  <si>
    <t>Admin is logged in.</t>
  </si>
  <si>
    <t>Verify admin can navigate to the Credit Card Limit Rearrange Request section.</t>
  </si>
  <si>
    <t>1. Navigate to the Credit Card Limit Rearrange Request section.</t>
  </si>
  <si>
    <t>Admin is on the Credit Card Limit Rearrange Request section.</t>
  </si>
  <si>
    <t>Verify admin can filter requests by various parameters.</t>
  </si>
  <si>
    <t>1. Apply filters such as Status, Username, Card Type, Dates, etc.</t>
  </si>
  <si>
    <t>Admin has applied filters.</t>
  </si>
  <si>
    <t>Verify admin can reset filters.</t>
  </si>
  <si>
    <t>1. Click on Reset.</t>
  </si>
  <si>
    <t>Admin is on the request list page.</t>
  </si>
  <si>
    <t>Verify admin can view customer request details.</t>
  </si>
  <si>
    <t>1. Click on View Details for a request.</t>
  </si>
  <si>
    <t>Admin is on the request details page.</t>
  </si>
  <si>
    <t>1. Click on Approve.</t>
  </si>
  <si>
    <t>1. Click on Reject.</t>
  </si>
  <si>
    <t>Admin has approved/rejected a request.</t>
  </si>
  <si>
    <t>Verify system sends an e-mail statement after approval/rejection.</t>
  </si>
  <si>
    <t>1. Verify customer receives an e-mail statement.</t>
  </si>
  <si>
    <t>Customer submits a request.</t>
  </si>
  <si>
    <t>Verify customer receives a notification for request submission.</t>
  </si>
  <si>
    <t>1. Check customer’s mobile or email.</t>
  </si>
  <si>
    <t>Verify customer receives a notification for request approval.</t>
  </si>
  <si>
    <t>Admin rejects the request.</t>
  </si>
  <si>
    <t>Verify customer receives a notification for request rejection.</t>
  </si>
  <si>
    <t>Sub-Feature</t>
  </si>
  <si>
    <t>Test Item</t>
  </si>
  <si>
    <t>USD Currency Part Block &amp; Unblock Request</t>
  </si>
  <si>
    <t>Request USD Part Block/Unblock</t>
  </si>
  <si>
    <t>Verify Card USD Block/Unblock feature exists under card services</t>
  </si>
  <si>
    <t>Verify multi-currency Cards are showing in the dropdown</t>
  </si>
  <si>
    <t>Verify cards are masked</t>
  </si>
  <si>
    <t>Verify 'Action Type' and 'Reason' fields are required</t>
  </si>
  <si>
    <t>Verify user have to select OTP channel</t>
  </si>
  <si>
    <t>Verify 'Terms &amp; Conditions' link works</t>
  </si>
  <si>
    <t>Verify user receives OTP in the selected channel</t>
  </si>
  <si>
    <t>Verify system navigates to the OTP verification page after inputting valid data and clicking on the 'Next' button</t>
  </si>
  <si>
    <t>Verify system shows error message if the OTP is wrong</t>
  </si>
  <si>
    <t>Verify 'Resend OTP' button remains disable until the OTP time expires</t>
  </si>
  <si>
    <t>Verify 'Resend OTP' button works after OTP time expires</t>
  </si>
  <si>
    <t>Verify previous OTP not works after the OTP expires</t>
  </si>
  <si>
    <t>Verify user can successfully send request after successful OTP verification</t>
  </si>
  <si>
    <t>Verify success page showing correct data</t>
  </si>
  <si>
    <t>Verify 'Go to Home' button in the success page works</t>
  </si>
  <si>
    <t>Check Block/Unblock Request Status</t>
  </si>
  <si>
    <t>Verify the status of a request with valid request ID</t>
  </si>
  <si>
    <t>Verify the status of a request with invalid request ID</t>
  </si>
  <si>
    <t>Manage Block/Unblock Preferences</t>
  </si>
  <si>
    <t>Receive notification after submitting a block request</t>
  </si>
  <si>
    <t>https://fintech-bs23.xyz/wp/23739</t>
  </si>
  <si>
    <t>Receive notification after submitting an unblock request</t>
  </si>
  <si>
    <t>Receive notification upon request approval</t>
  </si>
  <si>
    <t>Receive notification upon request rejection</t>
  </si>
  <si>
    <t>Configure Eligible Cards</t>
  </si>
  <si>
    <t>Verify Configure eligible cards with valid BIN/type</t>
  </si>
  <si>
    <t>Verify Configure eligible cards with invalid BIN/type</t>
  </si>
  <si>
    <t>Verify Configure eligible cards with duplicate BIN/type</t>
  </si>
  <si>
    <t>Verify Configure eligible cards with no BIN/type</t>
  </si>
  <si>
    <t>View requests filtered by valid criteria</t>
  </si>
  <si>
    <t>View requests with no matching criteria</t>
  </si>
  <si>
    <t>View requests with valid criteria but no requests</t>
  </si>
  <si>
    <t>Process Block/Unblock Requests</t>
  </si>
  <si>
    <t>Approve a valid block request</t>
  </si>
  <si>
    <t>Reject a valid block request</t>
  </si>
  <si>
    <t>Process a non-existent request</t>
  </si>
  <si>
    <t>https://fintech-bs23.xyz/wp/24541</t>
  </si>
  <si>
    <t>Approve a request that is already processed</t>
  </si>
  <si>
    <t xml:space="preserve">Platform: 
Env: 
</t>
  </si>
  <si>
    <t>Pay Order Request</t>
  </si>
  <si>
    <t>Request Pay Order</t>
  </si>
  <si>
    <t xml:space="preserve">Submit a valid Pay Order request	</t>
  </si>
  <si>
    <t>1. Navigate to 'Request Pay Order'.
2. Enter valid Pay Order amount and recipient details.
3. Select collection branch or home delivery.
4. Choose a valid debit account.
5. Submit the request.</t>
  </si>
  <si>
    <t>Success message with unique request ID is displayed.</t>
  </si>
  <si>
    <t>Submit Pay Order request with an invalid debit account</t>
  </si>
  <si>
    <t>select an ineligible debit account.</t>
  </si>
  <si>
    <t>Error message: "Selected account is not eligible for debit."</t>
  </si>
  <si>
    <t>Request Pay Order amount exceeding balance</t>
  </si>
  <si>
    <t>enter a Pay Order amount greater than account balance.</t>
  </si>
  <si>
    <t>Error message: "Insufficient balance."</t>
  </si>
  <si>
    <t>Request Pay Order for home delivery without address</t>
  </si>
  <si>
    <t xml:space="preserve"> select home delivery and leave address blank.</t>
  </si>
  <si>
    <t>Error message: "Please provide delivery address."</t>
  </si>
  <si>
    <t>Request Pay Order with invalid recipient details</t>
  </si>
  <si>
    <t xml:space="preserve"> enter invalid characters in recipient name or account number fields.</t>
  </si>
  <si>
    <t>Error message: "Invalid characters in recipient details."</t>
  </si>
  <si>
    <t xml:space="preserve">Submit Pay Order request with missing mandatory fields	</t>
  </si>
  <si>
    <t xml:space="preserve"> leave required fields blank (e.g., amount, recipient details).</t>
  </si>
  <si>
    <t>Error message: "All required fields must be filled in."</t>
  </si>
  <si>
    <t>Check Request Status</t>
  </si>
  <si>
    <t>Check status of existing Pay Order request</t>
  </si>
  <si>
    <t>1. Navigate to 'Check Request Status'.
2. Enter a valid request ID.</t>
  </si>
  <si>
    <t>Displays current status and request details.</t>
  </si>
  <si>
    <t>Check status with invalid request ID</t>
  </si>
  <si>
    <t>1. Navigate to 'Check Request Status'.
2. enter an invalid request ID.</t>
  </si>
  <si>
    <t>Error message: "Request ID not found."</t>
  </si>
  <si>
    <t>Check status of completed Pay Order request</t>
  </si>
  <si>
    <t>view status of completed request.</t>
  </si>
  <si>
    <t>Displays status as "Delivered" or "Collected" with completion details.</t>
  </si>
  <si>
    <t>Collect Physical Document</t>
  </si>
  <si>
    <t>Collect Pay Order from branch</t>
  </si>
  <si>
    <t>1. Visit the specified branch.
2. Provide ID and request ID.
3. Collect the document.</t>
  </si>
  <si>
    <t>Pay Order collected; customer receives notification of successful collection.</t>
  </si>
  <si>
    <t>Opt for home delivery and track delivery status</t>
  </si>
  <si>
    <t>1. Open notification with tracking link.
2. Click tracking link to view delivery status.</t>
  </si>
  <si>
    <t>Delivery status is displayed with real-time updates.</t>
  </si>
  <si>
    <t>Track delivery after document is delivered</t>
  </si>
  <si>
    <t>Tracking status shows "Delivered."</t>
  </si>
  <si>
    <t xml:space="preserve">Notification for request approval	</t>
  </si>
  <si>
    <t>1. Admin approves request.
2. System triggers notification.</t>
  </si>
  <si>
    <t>Customer receives "Your Pay Order request has been approved" notification.</t>
  </si>
  <si>
    <t xml:space="preserve">Notification for request rejection	</t>
  </si>
  <si>
    <t>1. Admin rejects request.
2. System triggers notification.</t>
  </si>
  <si>
    <t>Customer receives "Your Pay Order request has been rejected" notification.</t>
  </si>
  <si>
    <t xml:space="preserve">Notification for ready-to-collect status	</t>
  </si>
  <si>
    <t>1. Admin updates status to Ready to Deliver.
2. System triggers notification.</t>
  </si>
  <si>
    <t>Customer receives "Your Pay Order is ready for collection" notification.</t>
  </si>
  <si>
    <t xml:space="preserve">Notification for delivery dispatch	</t>
  </si>
  <si>
    <t>1. Admin dispatches for delivery.
2. System triggers notification with tracking link.</t>
  </si>
  <si>
    <t>Customer receives "Your Pay Order has been dispatched" notification with tracking link.</t>
  </si>
  <si>
    <t xml:space="preserve">Notification for delivery completion	</t>
  </si>
  <si>
    <t>1. Delivery is completed.
2. System triggers final notification</t>
  </si>
  <si>
    <t>Customer receives "Your Pay Order has been delivered" notification.</t>
  </si>
  <si>
    <t xml:space="preserve">Configure eligible debit accounts successfully	</t>
  </si>
  <si>
    <t>1. Navigate to 'Configure Debit Accounts'.
2. Set account eligibility criteria.
3. Save configuration.</t>
  </si>
  <si>
    <t>Confirmation message: "Debit account configuration saved."</t>
  </si>
  <si>
    <t xml:space="preserve">Attempt to configure with invalid criteria	</t>
  </si>
  <si>
    <t xml:space="preserve">but set invalid criteria (e.g., missing fields).	</t>
  </si>
  <si>
    <t>Error message: "Invalid criteria; please review the fields."</t>
  </si>
  <si>
    <t xml:space="preserve">View requests for specific branch	</t>
  </si>
  <si>
    <t>1. Navigate to 'View Customer Requests'.
2. Select a branch and apply filters (if any).</t>
  </si>
  <si>
    <t>List of requests for the selected branch is displayed.</t>
  </si>
  <si>
    <t xml:space="preserve">View requests by status filter	</t>
  </si>
  <si>
    <t>set a status filter (e.g., Pending).</t>
  </si>
  <si>
    <t>Requests with the specified status are displayed.</t>
  </si>
  <si>
    <t xml:space="preserve">Attempt to view with invalid filters	</t>
  </si>
  <si>
    <t>with invalid filters (e.g., nonexistent status).</t>
  </si>
  <si>
    <t>No results found or appropriate message.</t>
  </si>
  <si>
    <t>Update Request Status</t>
  </si>
  <si>
    <t xml:space="preserve">Update request status to Approved	</t>
  </si>
  <si>
    <t>1. Navigate to 'Update Request Status'.
2. Select request ID.
3. Change status to Approved and submit.</t>
  </si>
  <si>
    <t>Request updated and sent for checker approval.</t>
  </si>
  <si>
    <t xml:space="preserve">Update request status to Rejected	</t>
  </si>
  <si>
    <t>1. Navigate to 'Update Request Status'.
2. Select request ID.
3. Change status to Reject and submit.</t>
  </si>
  <si>
    <t>Status is updated to Rejected and sent for checker approval.</t>
  </si>
  <si>
    <t xml:space="preserve">Approve request update successfully	</t>
  </si>
  <si>
    <t>1. Navigate to 'Approve Request Status'.
2. Review pending update.
3. Approve request.</t>
  </si>
  <si>
    <t>Confirmation: "Request approved successfully," and customer notified of status change.</t>
  </si>
  <si>
    <t xml:space="preserve">Reject request update	</t>
  </si>
  <si>
    <t>1. Navigate to 'Approve Request Status'.
2. Review pending update.
3. Reject request.</t>
  </si>
  <si>
    <t>Module/Sub-Feature</t>
  </si>
  <si>
    <t xml:space="preserve">Request for different types of certificates/NOC
</t>
  </si>
  <si>
    <t>Request  Request for different types of certificates/NOC</t>
  </si>
  <si>
    <t>Customer is logged into the mobile banking app</t>
  </si>
  <si>
    <t>Verify Navigation to  Request for different types of certificates/NOC Section</t>
  </si>
  <si>
    <t>Navigate to the 'Request Certificate/NOC' section from the main menu or relevant feature option.</t>
  </si>
  <si>
    <t>The 'Request  Request for different types of certificates/NOC' section opens. The title is displayed as "Request  Request for different types of certificates/NOC," and UI elements match the design requirements.</t>
  </si>
  <si>
    <t>Customer is on the 'Request Certificate' section</t>
  </si>
  <si>
    <t>Verify Select Account Number</t>
  </si>
  <si>
    <t>Select a card type and card number from the respective dropdowns.</t>
  </si>
  <si>
    <t>The dropdowns show a list of card types and associated card numbers. The selected card is highlighted.</t>
  </si>
  <si>
    <t>Verify Select Certificate Type from dropdown</t>
  </si>
  <si>
    <t>Select Certificates from the respective dropdowns.</t>
  </si>
  <si>
    <t>Dropdoen show the selected item</t>
  </si>
  <si>
    <t>Customer has selected a card type and card number</t>
  </si>
  <si>
    <t>Verify Specify Reason for Reissue</t>
  </si>
  <si>
    <t>Enter or select a reason for the  Request for different types of certificates/NOC from the provided options or input box.</t>
  </si>
  <si>
    <t>The reason for reissue is recorded, and validation ensures the field is not left blank.</t>
  </si>
  <si>
    <t>Customer selects "Branch" as the delivery option</t>
  </si>
  <si>
    <t>Verify Branch Selection</t>
  </si>
  <si>
    <t>Select "Branch" from the delivery option. Division and Branch dropdown fields should appear.</t>
  </si>
  <si>
    <t>Division and Branch dropdown fields are visible. Division selection dynamically loads branch data in the Branch dropdown.</t>
  </si>
  <si>
    <t>Customer selects "Home" as the delivery option</t>
  </si>
  <si>
    <t>Verify Home Delivery Selection</t>
  </si>
  <si>
    <t>Select "Home" from the delivery option. Division, District, Thana, and Address fields should appear.</t>
  </si>
  <si>
    <t>Division, District, Thana dropdowns and an Address input field are displayed. Data populates dynamically based on the previous selection.</t>
  </si>
  <si>
    <t>Delivery option is "Home"</t>
  </si>
  <si>
    <t>Validate Delivery Option and Address</t>
  </si>
  <si>
    <t>Enter valid details in Division, District, Thana dropdowns, and the Address field.</t>
  </si>
  <si>
    <t>Valid inputs are accepted, and errors appear for invalid or blank fields.</t>
  </si>
  <si>
    <t>Delivery option is "Branch"</t>
  </si>
  <si>
    <t>Validate Branch Option</t>
  </si>
  <si>
    <t>Select a valid Division and Branch from the dropdowns.</t>
  </si>
  <si>
    <t>Selected Division and Branch are validated successfully.</t>
  </si>
  <si>
    <t>Delivery option and card details are filled</t>
  </si>
  <si>
    <t>Debit Account Selection</t>
  </si>
  <si>
    <t>Select a debit account for applicable charges from the account list.</t>
  </si>
  <si>
    <t>The debit account dropdown displays all available accounts. The selected account is highlighted.</t>
  </si>
  <si>
    <t>All fields are filled with valid data</t>
  </si>
  <si>
    <t>Submit the  Request for different types of certificates/NOC Request</t>
  </si>
  <si>
    <t>Click the "Submit" button to complete the request.</t>
  </si>
  <si>
    <t>The request is submitted successfully. A confirmation message with the Request ID and applicable charges appears on the screen.</t>
  </si>
  <si>
    <t>Customer tries to submit with incomplete information</t>
  </si>
  <si>
    <t>Error Handling for Blank Fields</t>
  </si>
  <si>
    <t>Leave any required fields blank and attempt to submit the form.</t>
  </si>
  <si>
    <t>The form does not submit. Specific error messages appear for each blank field, such as "Reason for reissue is required" or "Delivery option is required."</t>
  </si>
  <si>
    <t>Request is successfully submitted</t>
  </si>
  <si>
    <t>Verify Request Confirmation</t>
  </si>
  <si>
    <t>Check the confirmation message after submission.</t>
  </si>
  <si>
    <t>A message appears stating "Your request has been submitted successfully. Request ID: [XXXXXX]. Charges: [Amount]."</t>
  </si>
  <si>
    <t>Customer is on the 'Request  Request for different types of certificates/NOC' section</t>
  </si>
  <si>
    <t>UI and Label Validation</t>
  </si>
  <si>
    <t>Verify that the labels, field titles, and button names match the UI/UX design specifications.</t>
  </si>
  <si>
    <t>All labels, field titles, and button names match the approved design.</t>
  </si>
  <si>
    <t>Access the feature on various devices</t>
  </si>
  <si>
    <t>Responsive Design Check</t>
  </si>
  <si>
    <t>Open the 'Request  Request for different types of certificates/NOC' section on desktop, tablet, and mobile devices.</t>
  </si>
  <si>
    <t>The layout adjusts correctly for different screen sizes. Dropdowns and input fields remain aligned and accessible.</t>
  </si>
  <si>
    <t>Customer interacts with Division, Branch, District, or Thana dropdowns</t>
  </si>
  <si>
    <t>Verify Dynamic Data Loading</t>
  </si>
  <si>
    <t>Test whether data loads dynamically based on selections (e.g., Division populates Branch or District).</t>
  </si>
  <si>
    <t>The dropdowns load and display data dynamically based on the selection. The next dependent dropdown is populated with the relevant data.</t>
  </si>
  <si>
    <t>Customer submits a request</t>
  </si>
  <si>
    <t>Validation for Charges Display</t>
  </si>
  <si>
    <t>Verify that the applicable charges for the reissue request are calculated and displayed.</t>
  </si>
  <si>
    <t>Charges are displayed correctly in the confirmation message, reflecting the selected debit account.</t>
  </si>
  <si>
    <t>Request for different types of certificates/NOC Details</t>
  </si>
  <si>
    <t>Request has been submitted</t>
  </si>
  <si>
    <t>Verify Navigation to Details View</t>
  </si>
  <si>
    <t>Navigate to the details view of the requested data from the relevant menu or list.</t>
  </si>
  <si>
    <t>The details view opens, displaying the title as "Request Details" or equivalent. The page layout matches the design.</t>
  </si>
  <si>
    <t>Request has required data filled</t>
  </si>
  <si>
    <t>Verify Display of Requested Fields</t>
  </si>
  <si>
    <t>Check if all required fields and their corresponding data are visible in the details view.</t>
  </si>
  <si>
    <t>All requested fields (e.g., Name, Card Type, Delivery Option, etc.) and their values are displayed accurately as per the submitted request.</t>
  </si>
  <si>
    <t>Labels for all fields are visible</t>
  </si>
  <si>
    <t>Verify Label Names</t>
  </si>
  <si>
    <t>Cross-check the labels of all fields with the design or requirement document.</t>
  </si>
  <si>
    <t>All label names match the design or requirement (e.g., "Name," "Card Type," "Reason for Reissue").</t>
  </si>
  <si>
    <t>Data is displayed in the details view</t>
  </si>
  <si>
    <t>Validate Data Accuracy</t>
  </si>
  <si>
    <t>Compare displayed data with the request submission data.</t>
  </si>
  <si>
    <t>All displayed data matches the input data submitted during the request. Any mismatch should trigger an investigation or bug report.</t>
  </si>
  <si>
    <t>User is on the details view</t>
  </si>
  <si>
    <t>UI Crosscheck</t>
  </si>
  <si>
    <t>Verify the UI elements, including alignment, fonts, colors, and layout consistency with the design specifications.</t>
  </si>
  <si>
    <t>UI elements are consistent with the approved design. Alignment, spacing, and font styles match the design requirements.</t>
  </si>
  <si>
    <t>Terms &amp; Conditions are part of the details</t>
  </si>
  <si>
    <t>Check Terms &amp; Conditions Display</t>
  </si>
  <si>
    <t>Ensure the Terms &amp; Conditions section is visible in the details view.</t>
  </si>
  <si>
    <t>The Terms &amp; Conditions section is displayed with clear and readable text.</t>
  </si>
  <si>
    <t>Buttons (e.g., "Edit," "Cancel") are present</t>
  </si>
  <si>
    <t>Verify Button Names and Functionality</t>
  </si>
  <si>
    <t xml:space="preserve">Verify the names of all buttons and their functionality </t>
  </si>
  <si>
    <t>Button names match the design. Clicking "Edit" allows data modification, and "Cancel" redirects to the previous page or dashboard without errors.</t>
  </si>
  <si>
    <t>Mismatched data appears in the details view</t>
  </si>
  <si>
    <t>Error Handling for Data Mismatch</t>
  </si>
  <si>
    <t>Validate error messages or warnings when there is any data mismatch</t>
  </si>
  <si>
    <t>Clear and actionable error messages appear for data mismatches, such as "Data does not match the submitted request. Please contact support."</t>
  </si>
  <si>
    <t>Access on various devices</t>
  </si>
  <si>
    <t>Open the details view on desktop, tablet, and mobile devices.</t>
  </si>
  <si>
    <t>The details view layout adjusts correctly for all devices. Text and UI elements remain aligned and accessible on different screen sizes.</t>
  </si>
  <si>
    <t>User interacts with "Edit" or "Cancel" buttons</t>
  </si>
  <si>
    <t>Verify Action Buttons</t>
  </si>
  <si>
    <t>Check the functionality of action buttons.</t>
  </si>
  <si>
    <t>Clicking "Edit" navigates to an editable form of the request. Clicking "Cancel" returns to the previous page or dashboard without saving changes.</t>
  </si>
  <si>
    <t>Request Success Page</t>
  </si>
  <si>
    <t>User submits the request</t>
  </si>
  <si>
    <t>Verify Navigation to Success Page</t>
  </si>
  <si>
    <t>After clicking the action button, ensure the user is navigated to the request success page.</t>
  </si>
  <si>
    <t>The request success page is displayed with a confirmation message and relevant request details.</t>
  </si>
  <si>
    <t>User is on the success page</t>
  </si>
  <si>
    <t>Verify the UI design, including alignment, fonts, colors, and overall layout, matches the design specifications.</t>
  </si>
  <si>
    <t>The UI elements align with the design specifications. Fonts, colors, and spacing are consistent and visually appealing.</t>
  </si>
  <si>
    <t>Labels are displayed</t>
  </si>
  <si>
    <t>Cross-check if all field labels match the design or requirement document.</t>
  </si>
  <si>
    <t>Labels for all fields (e.g., "Card Type," "Reason for Reissue," "Delivery Option") are accurate and consistent with the design requirements.</t>
  </si>
  <si>
    <t>Success page is displayed</t>
  </si>
  <si>
    <t>Check for Unnecessary Fields</t>
  </si>
  <si>
    <t>Validate that no unnecessary or irrelevant fields are displayed on the success page.</t>
  </si>
  <si>
    <t>Only fields relevant to the request, such as Card Type, Reason for Reissue, Delivery Option, Branch, and Debit Account, are visible.</t>
  </si>
  <si>
    <t>Request was submitted successfully</t>
  </si>
  <si>
    <t>Verify Confirmation Message</t>
  </si>
  <si>
    <t>Ensure the confirmation message and request ID appear on the success page.</t>
  </si>
  <si>
    <t>A success message, such as "Your request has been submitted successfully," and a unique request ID are displayed prominently.</t>
  </si>
  <si>
    <t>Open the success page on desktop, tablet, and mobile devices.</t>
  </si>
  <si>
    <t>The success page layout adjusts correctly for all devices. Text and UI elements remain accessible and aligned for different screen sizes.</t>
  </si>
  <si>
    <t>Service Request History</t>
  </si>
  <si>
    <t>User has submitted a request</t>
  </si>
  <si>
    <t>Verify Request Data Display in History</t>
  </si>
  <si>
    <t>Ensure that all submitted requests are displayed in the Service Request History page.</t>
  </si>
  <si>
    <t>All previously submitted requests are listed with accurate details, including request type, status, and timestamps.</t>
  </si>
  <si>
    <t>https://fintech-bs23.xyz/wp/24567</t>
  </si>
  <si>
    <t>User has submitted multiple requests</t>
  </si>
  <si>
    <t>Verify Date-Wise Requested Data</t>
  </si>
  <si>
    <t>Validate that the date-wise filter displays requests within the specified date range.</t>
  </si>
  <si>
    <t>Requests within the selected date range appear correctly in the history list.</t>
  </si>
  <si>
    <t>User is viewing the request history</t>
  </si>
  <si>
    <t>Verify User Can Cancel Requested Data</t>
  </si>
  <si>
    <t>Check that the user can cancel a pending request by clicking the "Cancel" button.</t>
  </si>
  <si>
    <t>Clicking "Cancel" changes the request status to "Cancelled," and a confirmation message is displayed.</t>
  </si>
  <si>
    <t>User is viewing cancelled requests</t>
  </si>
  <si>
    <t>Verify Cancelled Data Cannot Be Changed</t>
  </si>
  <si>
    <t>Ensure that cancelled requests are in view-only mode and cannot be modified.</t>
  </si>
  <si>
    <t>Cancelled requests are displayed with a view-only mode, and all input fields are disabled.</t>
  </si>
  <si>
    <t>Admin has updated the request status</t>
  </si>
  <si>
    <t>Verify Status Change Reflects in Request History</t>
  </si>
  <si>
    <t>Confirm that requests with updated statuses (Approved, Rejected, or Cancelled) are displayed correctly.</t>
  </si>
  <si>
    <t>Requests with updated statuses appear in the history list, and the updated status is visible along with other details like timestamps.</t>
  </si>
  <si>
    <t>User is viewing the Service Request History page</t>
  </si>
  <si>
    <t>Verify UI and Labels on Service Request History Page</t>
  </si>
  <si>
    <t>Cross-check that all UI elements and labels match the design requirements.</t>
  </si>
  <si>
    <t>UI elements are consistent with design specifications. Labels like "Request ID," "Status," "Created Date," and "Last Updated" are accurate and aligned correctly.</t>
  </si>
  <si>
    <t>User cancels a pending request</t>
  </si>
  <si>
    <t>Verify Confirmation Message After Cancellation</t>
  </si>
  <si>
    <t>Ensure a confirmation message appears when a request is cancelled.</t>
  </si>
  <si>
    <t>A confirmation message, such as "Request successfully cancelled," is displayed after cancelling a pending request.</t>
  </si>
  <si>
    <t>User applies a status filter</t>
  </si>
  <si>
    <t>Verify Status Filter Functionality</t>
  </si>
  <si>
    <t>Check if applying a status filter displays the appropriate requests based on the selected status.</t>
  </si>
  <si>
    <t>Only requests matching the selected status (Approved, Rejected, Cancelled) appear in the history list.</t>
  </si>
  <si>
    <t>User clicks on a cancelled request</t>
  </si>
  <si>
    <t>Verify Navigation to Cancelled Request Details View</t>
  </si>
  <si>
    <t>Ensure that clicking a cancelled request displays the details in a separate view page or modal.</t>
  </si>
  <si>
    <t>Clicking a cancelled request opens the details in view-only mode, with accurate information matching the request history data.</t>
  </si>
  <si>
    <t>Admin updates a request's status</t>
  </si>
  <si>
    <t>Verify Admin Status Changes Reflect for User</t>
  </si>
  <si>
    <t>Confirm that changes made by the admin (e.g., Approved, Rejected) are visible in the user’s request history.</t>
  </si>
  <si>
    <t>The updated status is visible in the user’s request history with updated timestamps and remarks, if provided.</t>
  </si>
  <si>
    <t>User has multiple requests in history</t>
  </si>
  <si>
    <t>Verify Pagination on Request History Page</t>
  </si>
  <si>
    <t>Check if pagination works correctly for users with a large number of request entries.</t>
  </si>
  <si>
    <t>Pagination buttons (e.g., Next, Previous) work as expected, and data for each page loads accurately without duplication or omission.</t>
  </si>
  <si>
    <t>TC0043</t>
  </si>
  <si>
    <t xml:space="preserve"> Request for different types of certificates/NOC REQUEST</t>
  </si>
  <si>
    <t>Admin user has valid credentials</t>
  </si>
  <si>
    <t>Verify Admin Login and Navigation</t>
  </si>
  <si>
    <t>Check if the admin can log into the admin portal and navigate to the  Request for different types of certificates/NOC request configuration page.</t>
  </si>
  <si>
    <t>Admin successfully logs in and accesses the configuration page where customer accounts are listed for management.</t>
  </si>
  <si>
    <t>TC0044</t>
  </si>
  <si>
    <t>Admin is on the configuration page</t>
  </si>
  <si>
    <t>Verify Filters on  Request for different types of certificates/NOC Request Page</t>
  </si>
  <si>
    <t>Check if filters for Status, Username, Type, From/To Date, Product Type, and Phone Number function properly.</t>
  </si>
  <si>
    <t>Applying each filter displays the appropriate request data without errors.</t>
  </si>
  <si>
    <t>https://fintech-bs23.xyz/wp/24575</t>
  </si>
  <si>
    <t>TC0045</t>
  </si>
  <si>
    <t>Admin selects a specific request</t>
  </si>
  <si>
    <t>Verify Request Details View</t>
  </si>
  <si>
    <t>Ensure that clicking on a request shows all relevant details in a new page or modal.</t>
  </si>
  <si>
    <t>All request details, including card type, number, reason, and customer information, are visible and match the submitted data.</t>
  </si>
  <si>
    <t>TC0046</t>
  </si>
  <si>
    <t>Admin selects a request to update status</t>
  </si>
  <si>
    <t>Verify Update Request Status with Remarks</t>
  </si>
  <si>
    <t>Check if the admin can update the request status to Approved, Cancelled, Processing, or Hold, along with remarks.</t>
  </si>
  <si>
    <t>Status updates successfully with a confirmation message, and the request is moved to the appropriate category.</t>
  </si>
  <si>
    <t>TC0047</t>
  </si>
  <si>
    <t>Admin updates the status of a request</t>
  </si>
  <si>
    <t>Verify Notification to User on Status Change</t>
  </si>
  <si>
    <t>Confirm that users receive notifications about status changes to their requests.</t>
  </si>
  <si>
    <t>Users receive a notification (e.g., push notification, email, or SMS) informing them of the status change and any remarks added by the admin.</t>
  </si>
  <si>
    <t>TC0048</t>
  </si>
  <si>
    <t>User checks request history</t>
  </si>
  <si>
    <t>Verify Updated Status Reflects in User’s History Page</t>
  </si>
  <si>
    <t>Ensure that status changes made by the admin are visible to the user in the Service Request History page.</t>
  </si>
  <si>
    <t>Updated request status, along with remarks and timestamps, appears accurately in the user's request history.</t>
  </si>
  <si>
    <t>TC0049</t>
  </si>
  <si>
    <t>Verify UI and Labels on Admin Configuration Page</t>
  </si>
  <si>
    <t>Cross-check that all UI elements and labels match the design and requirement specifications.</t>
  </si>
  <si>
    <t>UI elements such as filters, buttons, labels, and input fields are correctly labeled and aligned as per the design specifications.</t>
  </si>
  <si>
    <t>TC0050</t>
  </si>
  <si>
    <t>Admin cancels a request</t>
  </si>
  <si>
    <t>Verify Cancelled Request Cannot Be Modified</t>
  </si>
  <si>
    <t>Ensure that cancelled requests cannot be modified further and are displayed in a view-only mode.</t>
  </si>
  <si>
    <t>Cancelled requests are locked for editing and marked with a "Cancelled" status in the admin portal.</t>
  </si>
  <si>
    <t>TC0051</t>
  </si>
  <si>
    <t>Admin portal contains many requests</t>
  </si>
  <si>
    <t>Verify Pagination on Admin Portal</t>
  </si>
  <si>
    <t>Check if pagination works correctly for large volumes of requests.</t>
  </si>
  <si>
    <t>Pagination buttons (e.g., Next, Previous) load the appropriate requests without duplication or omission.</t>
  </si>
  <si>
    <t>TC0052</t>
  </si>
  <si>
    <t>Admin approves a request</t>
  </si>
  <si>
    <t>Verify Request Data Consistency After Approval</t>
  </si>
  <si>
    <t>Ensure that approved requests are marked as such and moved to the appropriate section for further processing.</t>
  </si>
  <si>
    <t>Approved requests are correctly marked and recorded with accurate details, including remarks, timestamps, and updated statuses.</t>
  </si>
  <si>
    <t>Card Cheque Request and Management</t>
  </si>
  <si>
    <t>Request Card Cheque</t>
  </si>
  <si>
    <t>The user must log in with valid credentials and navigate to the "More" option under the "Other Service" feature.</t>
  </si>
  <si>
    <t>Verify User can go to the Review page after valid input</t>
  </si>
  <si>
    <t>Request card cheque with valid inputs</t>
  </si>
  <si>
    <t>Request submitted with confirmation message, unique request ID, and charges.</t>
  </si>
  <si>
    <t>Ensure Card Number dropdow selection wise data will appear</t>
  </si>
  <si>
    <t>Select card number from dropdown</t>
  </si>
  <si>
    <t>Card number should be visible</t>
  </si>
  <si>
    <t>https://fintech-bs23.xyz/wp/24393</t>
  </si>
  <si>
    <t>Verify User can select check book page from dropdown</t>
  </si>
  <si>
    <t xml:space="preserve">Attempt request without specifying number of cheques	</t>
  </si>
  <si>
    <t>Error: "Please specify number of cheques."</t>
  </si>
  <si>
    <t>Verify User can't Card Cheque request for blockde card</t>
  </si>
  <si>
    <t xml:space="preserve">Request cheque for a blocked card	</t>
  </si>
  <si>
    <t>Error: "Cheque request not allowed for blocked cards."</t>
  </si>
  <si>
    <t>Verify User can't go the the review page withput inputting Home delivery address</t>
  </si>
  <si>
    <t xml:space="preserve">Select home delivery without address	</t>
  </si>
  <si>
    <t>Error: "Please provide a delivery address."</t>
  </si>
  <si>
    <t>Verify User can't Card Cheque request for non-eligiable debit card</t>
  </si>
  <si>
    <t xml:space="preserve">Request with non-eligible debit account	</t>
  </si>
  <si>
    <t>Error: "Selected account is not eligible for charges."</t>
  </si>
  <si>
    <t>Verify User can't go the the review page after select Branch option and details</t>
  </si>
  <si>
    <t xml:space="preserve">Request cheque with branch collection option	</t>
  </si>
  <si>
    <t>Request successful, confirmation with request ID and charges displayed.</t>
  </si>
  <si>
    <t>Verify User can't Card Cheque request for valid card details</t>
  </si>
  <si>
    <t xml:space="preserve">Check status of a valid cheque request	</t>
  </si>
  <si>
    <t>Displays current status (e.g., Pending, Approved) and request details.</t>
  </si>
  <si>
    <t>Verify all label name and text in Request Review Page</t>
  </si>
  <si>
    <t>Observe the label name and text allignment</t>
  </si>
  <si>
    <t>https://fintech-bs23.xyz/wp/24399</t>
  </si>
  <si>
    <t>Verify in Request Review Page no redundent isn't showing</t>
  </si>
  <si>
    <t>Input filed wise data appear in Review Success page</t>
  </si>
  <si>
    <t>https://fintech-bs23.xyz/wp/24401</t>
  </si>
  <si>
    <t>https://fintech-bs23.xyz/wp/24402</t>
  </si>
  <si>
    <t>Verify syncronizely data appear as input filed</t>
  </si>
  <si>
    <t>Observe the filed and their position</t>
  </si>
  <si>
    <t>https://fintech-bs23.xyz/wp/24403</t>
  </si>
  <si>
    <t>Check Cheque Request Status</t>
  </si>
  <si>
    <t>User is on Service Request History Page</t>
  </si>
  <si>
    <t xml:space="preserve">Verify Request data shuold be display in History </t>
  </si>
  <si>
    <t>Date wise requested data appear</t>
  </si>
  <si>
    <t>https://fintech-bs23.xyz/wp/24404</t>
  </si>
  <si>
    <t>Verify user can Cancel requested data</t>
  </si>
  <si>
    <t>CLick Cancel button</t>
  </si>
  <si>
    <t>Verify Cancel data can't be change. It;s in view mode</t>
  </si>
  <si>
    <t>CLick to see cancel requeste</t>
  </si>
  <si>
    <t xml:space="preserve">Verify after chnge status as Approved, Reject, Cancel data will visible in Request History </t>
  </si>
  <si>
    <t>Status change from Admin</t>
  </si>
  <si>
    <t>Manage Card Cheque Request from Admin</t>
  </si>
  <si>
    <t>User is on Admin Service Request page</t>
  </si>
  <si>
    <t xml:space="preserve">Verify Label text name and UI as per requirement </t>
  </si>
  <si>
    <t>Obseve the UI and label name</t>
  </si>
  <si>
    <t>Preferences updated successfully, confirmation displayed.</t>
  </si>
  <si>
    <t>https://fintech-bs23.xyz/wp/24408</t>
  </si>
  <si>
    <t>Verify Filter data as date wise</t>
  </si>
  <si>
    <t>Date Filter wise data appear</t>
  </si>
  <si>
    <t>Error: "Invalid branch selection."</t>
  </si>
  <si>
    <t>Verify Filter dropdown data and input field</t>
  </si>
  <si>
    <t>Dropdown data and input data wise requested list appear</t>
  </si>
  <si>
    <t>Error: "Please provide complete address details."</t>
  </si>
  <si>
    <t>https://fintech-bs23.xyz/wp/24417</t>
  </si>
  <si>
    <t>Verify user can details for when delivery addredd is branch after click the view button</t>
  </si>
  <si>
    <t>Click view button anu requsted data</t>
  </si>
  <si>
    <t>https://fintech-bs23.xyz/wp/24424</t>
  </si>
  <si>
    <t>Verify user can details for when delivery addredd is Home after click the view button</t>
  </si>
  <si>
    <t>https://fintech-bs23.xyz/wp/24426</t>
  </si>
  <si>
    <t>User can view notification</t>
  </si>
  <si>
    <t>Verify for approve status user can get notification</t>
  </si>
  <si>
    <t xml:space="preserve">Notification on request approval	</t>
  </si>
  <si>
    <t>Customer receives notification for request submission.</t>
  </si>
  <si>
    <t>Verify for reject status user can get notification</t>
  </si>
  <si>
    <t xml:space="preserve">Notification on request rejection	</t>
  </si>
  <si>
    <t>Customer receives approval notification.</t>
  </si>
  <si>
    <t>Verify for Check book collection user can get notification</t>
  </si>
  <si>
    <t xml:space="preserve">Notification when cheque book ready for collection	</t>
  </si>
  <si>
    <t>Customer receives notification that cheque book is ready for collection.</t>
  </si>
  <si>
    <t>Verify for Dispatched status user can get notification</t>
  </si>
  <si>
    <t xml:space="preserve">Notification when cheque book dispatched	</t>
  </si>
  <si>
    <t>Customer receives notification for dispatch.</t>
  </si>
  <si>
    <t>Debit or Credit Card Reissue</t>
  </si>
  <si>
    <t>Request Card Reissue</t>
  </si>
  <si>
    <t>Verify Navigation to Card Reissue Section</t>
  </si>
  <si>
    <t>Navigate to the 'Request Card Reissue' section from the main menu or relevant feature option.</t>
  </si>
  <si>
    <t>The 'Request Card Reissue' section opens. The title is displayed as "Request Card Reissue," and UI elements match the design requirements.</t>
  </si>
  <si>
    <t>Customer is on the 'Request Card Reissue' section</t>
  </si>
  <si>
    <t xml:space="preserve">Verify Select Card Type and Number </t>
  </si>
  <si>
    <t>https://fintech-bs23.xyz/wp/24549</t>
  </si>
  <si>
    <t>Specify Reason for Reissue</t>
  </si>
  <si>
    <t>Enter or select a reason for the card reissue from the provided options or input box.</t>
  </si>
  <si>
    <t>Submit the Card Reissue Request</t>
  </si>
  <si>
    <t>Open the 'Request Card Reissue' section on desktop, tablet, and mobile devices.</t>
  </si>
  <si>
    <t>Card Reissue Details</t>
  </si>
  <si>
    <t>https://fintech-bs23.xyz/wp/24554</t>
  </si>
  <si>
    <t>CARD REISSUE REQUEST</t>
  </si>
  <si>
    <t>Check if the admin can log into the admin portal and navigate to the card reissue request configuration page.</t>
  </si>
  <si>
    <t>Verify Filters on Card Reissue Request Page</t>
  </si>
  <si>
    <t>Demand Draft Request</t>
  </si>
  <si>
    <t>Login &amp; Navigation</t>
  </si>
  <si>
    <t>Mobile banking app is installed and user has credentials.</t>
  </si>
  <si>
    <t>Verify login functionality</t>
  </si>
  <si>
    <t>1. Launch the mobile banking app.
2. Enter valid credentials.
3. Click "Login".</t>
  </si>
  <si>
    <t>User is logged into the app.</t>
  </si>
  <si>
    <t>Verify navigation to Request Demand Draft page</t>
  </si>
  <si>
    <t xml:space="preserve">1. Log into the app.
2. Navigate to 'Other Services &gt;&gt; Request 
3. Demand Draft </t>
  </si>
  <si>
    <t>Demand Draft Request page</t>
  </si>
  <si>
    <t>Customer has a valid account and sufficient balance.</t>
  </si>
  <si>
    <t>Request demand draft successfully</t>
  </si>
  <si>
    <t>1. Log in as a customer.
2. Navigate to "Request Demand Draft".
3. Fill in valid details.
4. Confirm request.</t>
  </si>
  <si>
    <t xml:space="preserve">User is logged into the app.
</t>
  </si>
  <si>
    <t>Request Demand Draft - Missing Mandatory Fields</t>
  </si>
  <si>
    <t>1. Leave one or more fields (e.g., amount, payee name) blank.
2. Attempt to submit</t>
  </si>
  <si>
    <t>User's account balance is less than the requested amount.</t>
  </si>
  <si>
    <t xml:space="preserve">Request Demand Draft - Insufficient Balance	</t>
  </si>
  <si>
    <t>1. Enter details with an amount exceeding the available balance.
2. Submit the reques</t>
  </si>
  <si>
    <t>https://fintech-bs23.xyz/wp/22944
https://fintech-bs23.xyz/wp/22941</t>
  </si>
  <si>
    <t>Customer is logged into the app.</t>
  </si>
  <si>
    <t>Validate delivery address options for "Branch" delivery</t>
  </si>
  <si>
    <t>1. Select "Branch" as delivery option.
2. Ensure Division and Branch fields are enabled.
3. Attempt to proceed without selecting a branch.</t>
  </si>
  <si>
    <t xml:space="preserve">Validate delivery address options for "Home" delivery	</t>
  </si>
  <si>
    <t>1. Select "Home" as delivery option.
2. Ensure Division, District, Thana, and Address fields are enabled.
3. Attempt to proceed without filling them.</t>
  </si>
  <si>
    <t>Request Demand Draft - Delivery Address field character limit  check</t>
  </si>
  <si>
    <t>1. Enter boundary values (e.g., maximum characters for address fields).
2. Submit.</t>
  </si>
  <si>
    <t>N/A</t>
  </si>
  <si>
    <t>Verify Next button working properly</t>
  </si>
  <si>
    <t>Demand Draft ovewview page</t>
  </si>
  <si>
    <t>Customer is on Overview  page</t>
  </si>
  <si>
    <t>Verify if all info on Overview page  is read-only</t>
  </si>
  <si>
    <t>1.  Try to insert data on overview page</t>
  </si>
  <si>
    <t>Vreify if Radio button is working porperly</t>
  </si>
  <si>
    <t xml:space="preserve">OTP is generated and delivered to the user.
</t>
  </si>
  <si>
    <t xml:space="preserve">Invalid OTP	</t>
  </si>
  <si>
    <t xml:space="preserve">1. Enter an invalid OTP.
2. Attempt to proceed.	</t>
  </si>
  <si>
    <t>Resend OTP</t>
  </si>
  <si>
    <t>1. Wait for 2:30 minutes.
2. Click Resend OTP.</t>
  </si>
  <si>
    <t>User provides a valid OTP within the expiry period.</t>
  </si>
  <si>
    <t>OTP Verification Success</t>
  </si>
  <si>
    <t>1. Proceed with a valid request.
2. Select OTP channel.
3. Enter a valid OTP.</t>
  </si>
  <si>
    <t>Demand Draft Request Status</t>
  </si>
  <si>
    <t xml:space="preserve">User has an existing demand draft request within the specified date range.
</t>
  </si>
  <si>
    <t xml:space="preserve">Check Request Status - Valid Input	</t>
  </si>
  <si>
    <t>1. Navigate to Service Request.
2. Select valid request type and date range.
3. Submit.</t>
  </si>
  <si>
    <t xml:space="preserve">
User has no demand draft requests within the selected date range.
</t>
  </si>
  <si>
    <t xml:space="preserve">Check Request Status - No Records Found	</t>
  </si>
  <si>
    <t xml:space="preserve">1. Enter a date range with no requests.
2. Submit.	</t>
  </si>
  <si>
    <t>Demand Draft Request Approval</t>
  </si>
  <si>
    <t xml:space="preserve">Admin has access to the View Demand Draft Requests feature.
</t>
  </si>
  <si>
    <t xml:space="preserve">View Requests - Valid Filters	</t>
  </si>
  <si>
    <t>1. Log into the admin portal.
2. Apply valid filters (status, date, customer ID).
3. Submit.</t>
  </si>
  <si>
    <t xml:space="preserve">View Requests - Invalid Filters	</t>
  </si>
  <si>
    <t>1. Apply filters with invalid data (e.g., non-existent customer ID).
2. Submit.</t>
  </si>
  <si>
    <t xml:space="preserve">Admin is processing a demand draft request.
</t>
  </si>
  <si>
    <t xml:space="preserve">Process Request - Missing remarks	</t>
  </si>
  <si>
    <t>1. Open a pending request.
2.Leave remarks field empty
3. Submit request</t>
  </si>
  <si>
    <t xml:space="preserve">Admin has permission to process demand draft requests.
</t>
  </si>
  <si>
    <t xml:space="preserve">Admin Process Request - Reject	</t>
  </si>
  <si>
    <t>1. Select a pending request.
2. Reject the request.
3. Submit remarks.</t>
  </si>
  <si>
    <t xml:space="preserve">Admin Process Request - Approve	</t>
  </si>
  <si>
    <t xml:space="preserve">1. Select a pending request.
2. Approve the request.
3. Submit remarks </t>
  </si>
  <si>
    <t xml:space="preserve">Notification service is operational.
</t>
  </si>
  <si>
    <t>Notification - Instruction Submission</t>
  </si>
  <si>
    <t xml:space="preserve">1. Submit a valid demand draft request.	</t>
  </si>
  <si>
    <t>https://fintech-bs23.xyz/wp/23059</t>
  </si>
  <si>
    <t xml:space="preserve">Notification - Instruction Approval	</t>
  </si>
  <si>
    <t xml:space="preserve">1. Approve a demand draft request as an admin.	</t>
  </si>
  <si>
    <t xml:space="preserve">Notification - Instruction Rejection	</t>
  </si>
  <si>
    <t xml:space="preserve">1. Reject a demand draft request as an admin.	</t>
  </si>
  <si>
    <t>Account_eStatement</t>
  </si>
  <si>
    <t>Mobile APP</t>
  </si>
  <si>
    <t>User is logged into the mobile banking app</t>
  </si>
  <si>
    <t>Verify navigation to Account eStatement page</t>
  </si>
  <si>
    <r>
      <t xml:space="preserve">1. Login to the app.
2. Navigate to </t>
    </r>
    <r>
      <rPr>
        <b/>
        <sz val="11"/>
        <color theme="1"/>
        <rFont val="Calibri"/>
        <family val="2"/>
        <scheme val="minor"/>
      </rPr>
      <t>Account Services &gt;&gt; Account eStatement</t>
    </r>
    <r>
      <rPr>
        <sz val="11"/>
        <color theme="1"/>
        <rFont val="Calibri"/>
        <family val="2"/>
        <scheme val="minor"/>
      </rPr>
      <t>.</t>
    </r>
  </si>
  <si>
    <t>Account_eStatement Request page</t>
  </si>
  <si>
    <t>User is on the Account eStatement page</t>
  </si>
  <si>
    <t>Validate mandatory fields on Account eStatement page</t>
  </si>
  <si>
    <r>
      <t xml:space="preserve">Leave all fields blank and click </t>
    </r>
    <r>
      <rPr>
        <b/>
        <sz val="11"/>
        <color theme="1"/>
        <rFont val="Calibri"/>
        <family val="2"/>
        <scheme val="minor"/>
      </rPr>
      <t>Next</t>
    </r>
    <r>
      <rPr>
        <sz val="11"/>
        <color theme="1"/>
        <rFont val="Calibri"/>
        <family val="2"/>
        <scheme val="minor"/>
      </rPr>
      <t>.</t>
    </r>
  </si>
  <si>
    <t>Verify valid account number selection</t>
  </si>
  <si>
    <t>Select a valid account number from the dropdown.</t>
  </si>
  <si>
    <t>Verify invalid email address input</t>
  </si>
  <si>
    <r>
      <t xml:space="preserve">Enter an invalid email address and click </t>
    </r>
    <r>
      <rPr>
        <b/>
        <sz val="11"/>
        <color theme="1"/>
        <rFont val="Calibri"/>
        <family val="2"/>
        <scheme val="minor"/>
      </rPr>
      <t>Next</t>
    </r>
    <r>
      <rPr>
        <sz val="11"/>
        <color theme="1"/>
        <rFont val="Calibri"/>
        <family val="2"/>
        <scheme val="minor"/>
      </rPr>
      <t>.</t>
    </r>
  </si>
  <si>
    <t>Verify valid email address input</t>
  </si>
  <si>
    <r>
      <t xml:space="preserve">Enter a valid email address and click </t>
    </r>
    <r>
      <rPr>
        <b/>
        <sz val="11"/>
        <color theme="1"/>
        <rFont val="Calibri"/>
        <family val="2"/>
        <scheme val="minor"/>
      </rPr>
      <t>Next</t>
    </r>
    <r>
      <rPr>
        <sz val="11"/>
        <color theme="1"/>
        <rFont val="Calibri"/>
        <family val="2"/>
        <scheme val="minor"/>
      </rPr>
      <t>.</t>
    </r>
  </si>
  <si>
    <t>Verify Subscription Type selection</t>
  </si>
  <si>
    <r>
      <t xml:space="preserve">Select "Subscribe" or "Unsubscribe" radio button and click </t>
    </r>
    <r>
      <rPr>
        <b/>
        <sz val="11"/>
        <color theme="1"/>
        <rFont val="Calibri"/>
        <family val="2"/>
        <scheme val="minor"/>
      </rPr>
      <t>Next</t>
    </r>
    <r>
      <rPr>
        <sz val="11"/>
        <color theme="1"/>
        <rFont val="Calibri"/>
        <family val="2"/>
        <scheme val="minor"/>
      </rPr>
      <t>.</t>
    </r>
  </si>
  <si>
    <t>Verify canceling request on Account eStatement page</t>
  </si>
  <si>
    <r>
      <t xml:space="preserve">Click on the </t>
    </r>
    <r>
      <rPr>
        <b/>
        <sz val="11"/>
        <color theme="1"/>
        <rFont val="Calibri"/>
        <family val="2"/>
        <scheme val="minor"/>
      </rPr>
      <t>Cancel</t>
    </r>
    <r>
      <rPr>
        <sz val="11"/>
        <color theme="1"/>
        <rFont val="Calibri"/>
        <family val="2"/>
        <scheme val="minor"/>
      </rPr>
      <t xml:space="preserve"> button.</t>
    </r>
  </si>
  <si>
    <r>
      <t xml:space="preserve">User has filled all fields on Account eStatement page and clicked </t>
    </r>
    <r>
      <rPr>
        <b/>
        <sz val="11"/>
        <color theme="1"/>
        <rFont val="Calibri"/>
        <family val="2"/>
        <scheme val="minor"/>
      </rPr>
      <t>Next</t>
    </r>
  </si>
  <si>
    <t>Validate Review page information display</t>
  </si>
  <si>
    <t>Review the displayed information on the Review page.</t>
  </si>
  <si>
    <t>User is on the Review page</t>
  </si>
  <si>
    <t>Verify canceling request on the Review page</t>
  </si>
  <si>
    <t>User has successfully entered a valid OTP and completed the request</t>
  </si>
  <si>
    <t>Verify information display on the Success page</t>
  </si>
  <si>
    <t>Review the displayed information on the Success page.</t>
  </si>
  <si>
    <t>User is on the Success page</t>
  </si>
  <si>
    <t>Verify navigation to home page from Success page</t>
  </si>
  <si>
    <r>
      <t xml:space="preserve">Click on the </t>
    </r>
    <r>
      <rPr>
        <b/>
        <sz val="11"/>
        <color theme="1"/>
        <rFont val="Calibri"/>
        <family val="2"/>
        <scheme val="minor"/>
      </rPr>
      <t>Back to Home</t>
    </r>
    <r>
      <rPr>
        <sz val="11"/>
        <color theme="1"/>
        <rFont val="Calibri"/>
        <family val="2"/>
        <scheme val="minor"/>
      </rPr>
      <t xml:space="preserve"> button.</t>
    </r>
  </si>
  <si>
    <t>Request Approval Process</t>
  </si>
  <si>
    <t>Admin user has Menu Permission</t>
  </si>
  <si>
    <t xml:space="preserve">No filters	</t>
  </si>
  <si>
    <t>Verify filtering requests by Action type</t>
  </si>
  <si>
    <t>Filter by card type</t>
  </si>
  <si>
    <t>Verify filtering by request status</t>
  </si>
  <si>
    <t>Filter by status (e.g., pending, approved)</t>
  </si>
  <si>
    <t>https://fintech-bs23.xyz/wp/23802</t>
  </si>
  <si>
    <t xml:space="preserve">	Verify filtering by date range</t>
  </si>
  <si>
    <t>https://fintech-bs23.xyz/wp/23731</t>
  </si>
  <si>
    <t>BAYD Registration</t>
  </si>
  <si>
    <t>User is logged into the app</t>
  </si>
  <si>
    <t>Verify successful login and navigation to BAYD Registration</t>
  </si>
  <si>
    <t>BAYD Ragistration Page</t>
  </si>
  <si>
    <t>User is on the BAYD Registration page</t>
  </si>
  <si>
    <t>Verify all fields are present on the BAYD Registration page</t>
  </si>
  <si>
    <t>Verify mandatory fields validation</t>
  </si>
  <si>
    <t>Verify Service Type dropdown functionality</t>
  </si>
  <si>
    <t>Verify Mobile Number input validation</t>
  </si>
  <si>
    <t>Verify Date picker functionality</t>
  </si>
  <si>
    <t>Verify Time picker functionality</t>
  </si>
  <si>
    <t>https://fintech-bs23.xyz/wp/24555</t>
  </si>
  <si>
    <t>Verify Division dropdown functionality</t>
  </si>
  <si>
    <t>Verify District dropdown functionality</t>
  </si>
  <si>
    <t>Verify Thana dropdown functionality</t>
  </si>
  <si>
    <t>Verify Address field input</t>
  </si>
  <si>
    <t>BAYD Overview Page</t>
  </si>
  <si>
    <t>User has filled all fields correctly</t>
  </si>
  <si>
    <t>Verify Next button functionality with valid data</t>
  </si>
  <si>
    <t>Verify Review page displays data in read-only mode</t>
  </si>
  <si>
    <t>User has entered valid OTP</t>
  </si>
  <si>
    <t>Verify successful registration completion</t>
  </si>
  <si>
    <t>Verify Back to Home button functionality</t>
  </si>
  <si>
    <t>Request Approval</t>
  </si>
  <si>
    <t>Admin is logged into the portal</t>
  </si>
  <si>
    <t>Verify admin login and navigation to 'View BAYD Registrations'</t>
  </si>
  <si>
    <t>Admin is on the 'View BAYD Registrations' page</t>
  </si>
  <si>
    <t>Verify filter functionality on registration list</t>
  </si>
  <si>
    <t>Admin has applied filters or selected a registration</t>
  </si>
  <si>
    <t>Verify registration details are displayed correctly</t>
  </si>
  <si>
    <t>Verify admin login and navigation to 'Manage BAYD Registrations'</t>
  </si>
  <si>
    <t>Admin is on the 'Manage BAYD Registrations' page</t>
  </si>
  <si>
    <t>Verify approve action for BAYD registration</t>
  </si>
  <si>
    <t>Verify reject action for BAYD registration</t>
  </si>
  <si>
    <t>Verify update action for BAYD registration</t>
  </si>
  <si>
    <t>Customer has submitted registration</t>
  </si>
  <si>
    <t>Verify notification on registration submission</t>
  </si>
  <si>
    <t>https://fintech-bs23.xyz/wp/24571</t>
  </si>
  <si>
    <t>Admin has approved the registration</t>
  </si>
  <si>
    <t>Verify notification on registration approval</t>
  </si>
  <si>
    <t>Admin has rejected the registration</t>
  </si>
  <si>
    <t>Verify notification on registration rejection</t>
  </si>
  <si>
    <t>Customer updates preferences</t>
  </si>
  <si>
    <t>Verify notification on preference update</t>
  </si>
  <si>
    <t>Customer cancels the registration</t>
  </si>
  <si>
    <t>Verify notification on registration cancellation</t>
  </si>
  <si>
    <t>Loan Request from  Unused Credit Card</t>
  </si>
  <si>
    <t>Launch the mobile banking app.
Enter valid credentials.
Click "Login".</t>
  </si>
  <si>
    <t>Verify navigation to Loan Request page</t>
  </si>
  <si>
    <t>Log into the app.
Navigate to 'Card Services &gt;&gt; Loan Request'</t>
  </si>
  <si>
    <t>User is on the Loan Request page.</t>
  </si>
  <si>
    <t>Validate dropdown for credit card selection</t>
  </si>
  <si>
    <t>Open the Loan Request page.
Click on the credit card dropdown.</t>
  </si>
  <si>
    <t>User has selected a credit card.</t>
  </si>
  <si>
    <t>Verify available card balance is displayed correctly</t>
  </si>
  <si>
    <t>Select a credit card.</t>
  </si>
  <si>
    <t>Validate disbursement account selection</t>
  </si>
  <si>
    <t>Open the Loan Request page.
Select a disbursement account from CASA accounts.</t>
  </si>
  <si>
    <t>Verify loan tenure selection</t>
  </si>
  <si>
    <t>Open the Loan Request page.
Choose a loan tenure from available options.</t>
  </si>
  <si>
    <t>User has selected a credit card and disbursement account.</t>
  </si>
  <si>
    <t>Validate loan amount entry</t>
  </si>
  <si>
    <t>Enter a loan amount within the available balance.
Enter a loan amount exceeding the available balance.</t>
  </si>
  <si>
    <t>User has entered valid loan details.</t>
  </si>
  <si>
    <t>Verify charges and interest rate display</t>
  </si>
  <si>
    <t>Enter valid loan details.</t>
  </si>
  <si>
    <t>User has entered loan details and is on the Loan Request page.</t>
  </si>
  <si>
    <t>Verify functionality of "Click Here" for notes</t>
  </si>
  <si>
    <t>Click on "Click Here" to view notes.</t>
  </si>
  <si>
    <t>User has entered all loan details.</t>
  </si>
  <si>
    <t>Validate navigation to Overview page</t>
  </si>
  <si>
    <t>Click on "Next" after entering all loan details.</t>
  </si>
  <si>
    <t>User is on the Overview page.</t>
  </si>
  <si>
    <t>Verify overview page details</t>
  </si>
  <si>
    <t>Verify that all information is displayed as read-only.</t>
  </si>
  <si>
    <t>https://fintech-bs23.xyz/wp/24225</t>
  </si>
  <si>
    <t>Verify OTP channel selection</t>
  </si>
  <si>
    <t>Select an OTP channel using the radio button.</t>
  </si>
  <si>
    <t>Verify terms and conditions functionality</t>
  </si>
  <si>
    <t>Click on "terms &amp; conditions".</t>
  </si>
  <si>
    <t>User has selected OTP channel and is on the Overview page.</t>
  </si>
  <si>
    <t>Verify OTP sending functionality</t>
  </si>
  <si>
    <t>Click "Send OTP".</t>
  </si>
  <si>
    <t>User is on the Verification page.</t>
  </si>
  <si>
    <t>Verify Resend OTP button timing</t>
  </si>
  <si>
    <t>Attempt to resend OTP immediately.
Wait for 2:30 and click "Resend OTP".</t>
  </si>
  <si>
    <t>User is on the Verification page and has received a valid OTP.</t>
  </si>
  <si>
    <t>Validate OTP submission</t>
  </si>
  <si>
    <t>Enter the valid OTP.
Click "Submit".</t>
  </si>
  <si>
    <t>User has successfully submitted a loan request.</t>
  </si>
  <si>
    <t>Verify notification upon loan request submission</t>
  </si>
  <si>
    <t>Complete the loan request submission process.</t>
  </si>
  <si>
    <t>User has an unused card balance</t>
  </si>
  <si>
    <t>Verify entering loan amount exceeding available limit</t>
  </si>
  <si>
    <t>Enter a loan amount greater than the available unused balance.</t>
  </si>
  <si>
    <t>User is on the Loan Request page</t>
  </si>
  <si>
    <t>Verify entering an invalid loan amount</t>
  </si>
  <si>
    <t>Enter an invalid loan amount (e.g., non-numeric characters).</t>
  </si>
  <si>
    <t>Verify proceeding without selecting disbursement account</t>
  </si>
  <si>
    <t>Skip selecting a disbursement account.
Click "Next".</t>
  </si>
  <si>
    <t>Verify proceeding without selecting loan tenure</t>
  </si>
  <si>
    <t>Skip selecting a loan tenure.
Click "Next".</t>
  </si>
  <si>
    <t>User has incomplete loan details</t>
  </si>
  <si>
    <t>Verify proceeding with incomplete loan details</t>
  </si>
  <si>
    <t>Leave required fields empty and click "Next".</t>
  </si>
  <si>
    <t>Verify proceeding with no OTP channel selected</t>
  </si>
  <si>
    <t>Skip selecting an OTP channel.
Click "Send OTP".</t>
  </si>
  <si>
    <t>User is on the Verification page</t>
  </si>
  <si>
    <t>Verify resend OTP functionality before 2:30</t>
  </si>
  <si>
    <t>Attempt to click "Resend OTP" before 2:30 seconds.</t>
  </si>
  <si>
    <t>User has received an OTP but does not use it within time</t>
  </si>
  <si>
    <t>Verify submitting expired OTP</t>
  </si>
  <si>
    <t>Wait for OTP to expire.
Enter the expired OTP.
Click "Submit".</t>
  </si>
  <si>
    <t xml:space="preserve">Configure Charges and Interest Rates	</t>
  </si>
  <si>
    <t>Admin has valid credentials</t>
  </si>
  <si>
    <t>Verify admin login with valid credentials</t>
  </si>
  <si>
    <t>Open the admin portal.
Enter valid credentials.
Click "Login".</t>
  </si>
  <si>
    <t>Admin is logged in</t>
  </si>
  <si>
    <t>Verify navigation to the configuration section</t>
  </si>
  <si>
    <t>Click on "Configure Charges and Interest Rates" in the menu.</t>
  </si>
  <si>
    <t>Admin is in the configuration section</t>
  </si>
  <si>
    <t>Verify setting charges and interest rates for tenures</t>
  </si>
  <si>
    <t>Enter charges and interest rates for different tenures.
Click "Save".</t>
  </si>
  <si>
    <t>Admin has configured charges and interest rates</t>
  </si>
  <si>
    <t>Verify viewing saved configurations</t>
  </si>
  <si>
    <t>Navigate to the configuration section.</t>
  </si>
  <si>
    <t>Verify attempting to save without entering values</t>
  </si>
  <si>
    <t>Leave fields empty.
Click "Save".</t>
  </si>
  <si>
    <t>Configuration for the tenure already exists</t>
  </si>
  <si>
    <t>Verify duplicate configuration for the same tenure</t>
  </si>
  <si>
    <t>Enter duplicate charges and interest rates for the same tenure.
Click "Save".</t>
  </si>
  <si>
    <t xml:space="preserve">Review and Approve/Reject Loan Requests	</t>
  </si>
  <si>
    <t>Verify navigation to the customer requests section</t>
  </si>
  <si>
    <t>Click on "View Customer Requests" in the menu.</t>
  </si>
  <si>
    <t>Admin is in the customer requests section</t>
  </si>
  <si>
    <t>Verify applying filters for specific requests</t>
  </si>
  <si>
    <t>Enter filter criteria (e.g., status, date range).
Click "Apply Filters".</t>
  </si>
  <si>
    <t>Admin has customer requests in the list</t>
  </si>
  <si>
    <t>Verify viewing details of a customer request</t>
  </si>
  <si>
    <t>Select a request from the list.</t>
  </si>
  <si>
    <t>Verify no results for invalid filter criteria</t>
  </si>
  <si>
    <t>Apply filters with invalid or mismatched criteria (e.g., future date range).</t>
  </si>
  <si>
    <t>Verify navigation to the review requests section</t>
  </si>
  <si>
    <t>Click on "Review Loan Requests" in the menu.</t>
  </si>
  <si>
    <t>Admin has a pending request with sufficient balance</t>
  </si>
  <si>
    <t>Verify approving a valid loan request</t>
  </si>
  <si>
    <t>Select a pending loan request.
Click "Approve".</t>
  </si>
  <si>
    <t>Admin has a pending request</t>
  </si>
  <si>
    <t>Verify rejecting a loan request</t>
  </si>
  <si>
    <t>Select a pending loan request.
Click "Reject".</t>
  </si>
  <si>
    <t>Admin is in the review requests section</t>
  </si>
  <si>
    <t>Verify rejecting a request without action</t>
  </si>
  <si>
    <t>Select a request.
Do not perform any action.
Leave the page.</t>
  </si>
  <si>
    <t>Request is already approved or rejected</t>
  </si>
  <si>
    <t>Verify error message for already processed requests</t>
  </si>
  <si>
    <t>Select an already processed request.
Attempt to approve or reject.</t>
  </si>
  <si>
    <t xml:space="preserve">Disburse Loan	</t>
  </si>
  <si>
    <t>Verify navigation to the disbursement section</t>
  </si>
  <si>
    <t>Click on "Disburse Loan" in the menu.</t>
  </si>
  <si>
    <t>Admin has an approved loan request</t>
  </si>
  <si>
    <t>Verify disbursement of an approved loan</t>
  </si>
  <si>
    <t>Select an approved request.
Click "Disburse".</t>
  </si>
  <si>
    <t>Admin is in the disbursement section</t>
  </si>
  <si>
    <t>Verify error for disbursing without selection</t>
  </si>
  <si>
    <t>Do not select any request.
Attempt to disburse.</t>
  </si>
  <si>
    <t>Admin has a rejected request</t>
  </si>
  <si>
    <t>Verify error for disbursing rejected request</t>
  </si>
  <si>
    <t>Select a rejected request.
Attempt to disburse.</t>
  </si>
  <si>
    <t>Own Credit Card Limit Transfer</t>
  </si>
  <si>
    <t>Customer is logged in to the mobile app.</t>
  </si>
  <si>
    <t>View available credit limit for each card</t>
  </si>
  <si>
    <t>Log in to the mobile banking app.
Navigate to 'Credit Card Limit Transfer' section.</t>
  </si>
  <si>
    <t>Customer has at least two eligible credit cards and sufficient available credit on the source card.</t>
  </si>
  <si>
    <t>Transfer credit limit between two cards</t>
  </si>
  <si>
    <t>Select source card.
Select destination card.
Input transfer amount (&lt;= available limit).
Confirm transfer.</t>
  </si>
  <si>
    <t>Customer has at least one eligible credit card with an available limit.</t>
  </si>
  <si>
    <t>Transfer credit limit exceeds available limit</t>
  </si>
  <si>
    <t>Select source card.
Select destination card.
Input transfer amount &gt; available limit.
Confirm transfer.</t>
  </si>
  <si>
    <t>Customer has submitted at least one transfer request.</t>
  </si>
  <si>
    <t>Check status of transfer request</t>
  </si>
  <si>
    <t>Log in to the app.
Navigate to 'Check Transfer Request Status'.
Enter request ID.</t>
  </si>
  <si>
    <t>Customer has a valid request ID that is not recognized by the system.</t>
  </si>
  <si>
    <t>Invalid request ID for status check</t>
  </si>
  <si>
    <t>Log in to the app.
Navigate to 'Check Transfer Request Status'.
Enter invalid request ID.</t>
  </si>
  <si>
    <t>Customer has multiple credit cards with available credit.</t>
  </si>
  <si>
    <t>Missing source card selection</t>
  </si>
  <si>
    <t>Select destination card.
2Leave source card unselected.
Input transfer amount.
Confirm transfer.</t>
  </si>
  <si>
    <t>Missing destination card selection</t>
  </si>
  <si>
    <t>Select source card.
Leave destination card unselected.
Input transfer amount.
Confirm transfer.</t>
  </si>
  <si>
    <t>Customer has at least two credit cards with available credit.</t>
  </si>
  <si>
    <t>Source and destination card same</t>
  </si>
  <si>
    <t>Select the same card as both source and destination.
Input transfer amount.
Confirm transfer.</t>
  </si>
  <si>
    <t>Customer  receives a valid OTP.</t>
  </si>
  <si>
    <t>Invalid incorrect OTP</t>
  </si>
  <si>
    <t xml:space="preserve">Initiate transfer request.
Enter incorrect OTP </t>
  </si>
  <si>
    <t>Customer eceives a valid OTP.</t>
  </si>
  <si>
    <t>Valid OTP</t>
  </si>
  <si>
    <t>Initiate transfer request.
Enter correct OTP</t>
  </si>
  <si>
    <t xml:space="preserve"> Bank Admin Functions</t>
  </si>
  <si>
    <t>Admin has appropriate permissions to configure eligibility criteria.</t>
  </si>
  <si>
    <t>Admin configures eligibility criteria</t>
  </si>
  <si>
    <t>Log in as an admin.
Navigate to 'Configure Eligibility Criteria'.
Set minimum and maximum limits.</t>
  </si>
  <si>
    <t>Admin is logged in and has access to the request management section.</t>
  </si>
  <si>
    <t>Admin views customer requests</t>
  </si>
  <si>
    <t>Log in as an admin.
Navigate to 'View Customer Requests'.
Apply filters and view requests.</t>
  </si>
  <si>
    <t>Admin has at least one pending request to process.</t>
  </si>
  <si>
    <t>Admin processes (approves) credit card limit transfer</t>
  </si>
  <si>
    <t>Log in as an admin.
Navigate to 'Process Limit Transfer Requests'.
Select a request to approve.</t>
  </si>
  <si>
    <t>Admin rejects credit card limit transfer</t>
  </si>
  <si>
    <t>Log in as an admin.
Navigate to 'Process Limit Transfer Requests'.
Select a request to reject.</t>
  </si>
  <si>
    <t>Admin lacks sufficient permissions to process requests.</t>
  </si>
  <si>
    <t>Admin fails to approve/reject without proper permissions</t>
  </si>
  <si>
    <t>Log in as an admin without approval permissions.
Attempt to approve or reject a request.</t>
  </si>
  <si>
    <t>Admin has permission to approve/reject requests.</t>
  </si>
  <si>
    <t>Admin action logged (Four-Eye Principle)</t>
  </si>
  <si>
    <t>Admin 1 initiates action (approve/reject).
Admin 2 reviews and approves/rejects action.</t>
  </si>
  <si>
    <t>Admin attempts to log in with incorrect credentials.</t>
  </si>
  <si>
    <t>Invalid admin credentials (login failure)</t>
  </si>
  <si>
    <t>Attempt to log in with incorrect admin credentials.</t>
  </si>
  <si>
    <t>Admin has appropriate permissions but does not configure card types.</t>
  </si>
  <si>
    <t>Configuring eligibility criteria with no card types</t>
  </si>
  <si>
    <t>Log in as an admin.
Set eligibility criteria without specifying card types.
Save configuration.</t>
  </si>
  <si>
    <t>Admin has a pending request with insufficient funds on the source card.</t>
  </si>
  <si>
    <t>Admin processes request with insufficient balance</t>
  </si>
  <si>
    <t>Log in as an admin.
Attempt to process a transfer request with insufficient balance on the source card.</t>
  </si>
  <si>
    <t>Executed By</t>
  </si>
  <si>
    <t>Cheque Status Enquiry</t>
  </si>
  <si>
    <t>Customer has valid login credentials and access to the mobile banking app.</t>
  </si>
  <si>
    <t>Verify customer can successfully enquire about cheque status</t>
  </si>
  <si>
    <t>1. Log in to the mobile banking app.
2. Navigate to the "Enquire Cheque Status" section.
3. Enter a valid account number.
4. Enter a valid cheque number.
5. Submit the enquiry.</t>
  </si>
  <si>
    <t>Yes</t>
  </si>
  <si>
    <t>https://fintech-bs23.xyz/wp/24577</t>
  </si>
  <si>
    <t>Customer accesses the "Enquire Cheque Status" section</t>
  </si>
  <si>
    <t>Verify error message when entering an invalid account number</t>
  </si>
  <si>
    <t>1. Enter an invalid account number (e.g., less than required digits or non-numeric).
2. Enter a valid cheque number.
3. Submit the enquiry.</t>
  </si>
  <si>
    <t>Verify error message when entering an invalid cheque number</t>
  </si>
  <si>
    <t>1. Enter a valid account number.
2. Enter an invalid cheque number (e.g., non-numeric or missing digits).
3. Submit the enquiry.</t>
  </si>
  <si>
    <t>1. Leave the account number field empty.
2. Leave the cheque number field empty.
3. Submit the enquiry.</t>
  </si>
  <si>
    <t>Verify system handles unavailable cheque status gracefully</t>
  </si>
  <si>
    <t>1. Enter a valid account number.
2. Enter a cheque number for which the status is not available.
3. Submit the enquiry.</t>
  </si>
  <si>
    <t>Verify admin can view all cheque status enquiries</t>
  </si>
  <si>
    <t>1. Log in to the admin portal.
2. Navigate to the "View Cheque Status Enquiries" section.
3. View the list of all enquiries without applying filters.</t>
  </si>
  <si>
    <t>Verify admin can filter cheque status enquiries by account number</t>
  </si>
  <si>
    <t>1. Enter an account number in the filter.
2. Apply the filter.</t>
  </si>
  <si>
    <t>Verify admin can filter cheque status enquiries by cheque number</t>
  </si>
  <si>
    <t>1. Enter a cheque number in the filter.
2. Apply the filter.</t>
  </si>
  <si>
    <t>Verify admin can filter cheque status enquiries by username</t>
  </si>
  <si>
    <t>1. Enter a customer ID in the filter.
2. Apply the filter</t>
  </si>
  <si>
    <t>Verify no results are displayed when applying filters with no matching data</t>
  </si>
  <si>
    <t>1. Enter non-existent or incorrect data in the filters.
2. Apply the filter.</t>
  </si>
  <si>
    <t>Verify customer receives notification upon status update</t>
  </si>
  <si>
    <t>Verify correct notification format and content</t>
  </si>
  <si>
    <t>Verify notifications are sent to both mobile device and email</t>
  </si>
  <si>
    <t>Stop Cheque</t>
  </si>
  <si>
    <t>Stop Cheque Request</t>
  </si>
  <si>
    <t>User is logged into the NCC application</t>
  </si>
  <si>
    <t>Verify the presence of the Stop Cheque feature under Other Services</t>
  </si>
  <si>
    <t>1. Navigate to the Other Services section.
2. Check if the Stop Cheque feature is listed</t>
  </si>
  <si>
    <t>User is logged into the application and navigates to the Stop Cheque feature</t>
  </si>
  <si>
    <t>Verify that the Stop Cheque request form is displayed after selecting the feature</t>
  </si>
  <si>
    <t>Ensure the Stop Cheque request form appears with all required fields</t>
  </si>
  <si>
    <t>Verify that the Stop Cheque feature functions as per requirement</t>
  </si>
  <si>
    <t>Validate mandatory fields are marked appropriately</t>
  </si>
  <si>
    <t>Verify the input form fields for Stop Cheque feature</t>
  </si>
  <si>
    <t>Confirm that the form includes the following fields:
- Pay From dropdown showing account list.
- Branch input field.
- Branch Code field.
- Cheque No field.
- Reason input field.</t>
  </si>
  <si>
    <t>Verify dropdown data under the "Pay From" field</t>
  </si>
  <si>
    <t>Click on the Pay From dropdown</t>
  </si>
  <si>
    <t>Verify input validation for Branch and Branch Code fields</t>
  </si>
  <si>
    <t xml:space="preserve"> Enter a valid Branch name and Branch Code</t>
  </si>
  <si>
    <t>Verify the "Cheque No" field validation</t>
  </si>
  <si>
    <t>Enter a valid cheque number</t>
  </si>
  <si>
    <t>Verify the "Reason" field for mandatory input</t>
  </si>
  <si>
    <t>Ensure a validation error is displayed</t>
  </si>
  <si>
    <t>Verify the behavior when attempting to proceed with blank fields</t>
  </si>
  <si>
    <t>1. Leave all fields blank in the Stop Cheque form
2. Click the Next button
3. Confirm that an error message appears, indicating that all fields are required</t>
  </si>
  <si>
    <t>Verify that the Terms and Conditions page appears</t>
  </si>
  <si>
    <t>Confirm that the Terms and Conditions page is displayed after clicking</t>
  </si>
  <si>
    <t>Verify that the Request Successful page appears</t>
  </si>
  <si>
    <t>Confirm that the Request Successful page is displayed</t>
  </si>
  <si>
    <t>Verify that all requested data is visible</t>
  </si>
  <si>
    <t>On the Request Successful page, check that all submitted data is displayed</t>
  </si>
  <si>
    <t>https://fintech-bs23.xyz/wp/23726</t>
  </si>
  <si>
    <t>Stop Cheque Request Details</t>
  </si>
  <si>
    <t>Admin user is logged in and navigated to the Stop Cheque Service Request menu</t>
  </si>
  <si>
    <t>Verify that requested data is visible for the NCC Admin user</t>
  </si>
  <si>
    <t>Check that all submitted request details are accurately displayed</t>
  </si>
  <si>
    <t>Verify that row-wise data appears as expected</t>
  </si>
  <si>
    <t xml:space="preserve"> Ensure that the data aligns with the user's submitted requests</t>
  </si>
  <si>
    <t xml:space="preserve">Verify that the admin user can filter existing data.	</t>
  </si>
  <si>
    <t>Check that the filtered results match the selected criteria</t>
  </si>
  <si>
    <t>Verify that date filter works correctly</t>
  </si>
  <si>
    <t>Check if the data displayed matches the specified date range</t>
  </si>
  <si>
    <t>Verify that the filter can be reset</t>
  </si>
  <si>
    <t>Verify that all applied filters are cleared and the full data list is displayed</t>
  </si>
  <si>
    <t>Verify that requested data is visible after clicking the "View" button for Initiate status</t>
  </si>
  <si>
    <t>Click on the "View" button for a request with "Initiate" status</t>
  </si>
  <si>
    <t>Verify that the "Request Status" field appears with dropdown and remarks input field</t>
  </si>
  <si>
    <t>Verify that the "Request Status" dropdown is available for selecting a status</t>
  </si>
  <si>
    <t>Verify that the status cannot be updated if the "Status" and "Remarks" fields are blank</t>
  </si>
  <si>
    <t>Verify that the "Request Status" dropdown and remarks input field are visible</t>
  </si>
  <si>
    <t>Verify that clicking the "Cancel" button navigates back to the Service Request menu</t>
  </si>
  <si>
    <t>Admin user navigates to the "Stop Cheque Service Request" menu</t>
  </si>
  <si>
    <t>Verify that after changing the status to "Approved", "Cancel", "Processing", or "Hold", a successful message appears and navigates to the "Check Request" menu</t>
  </si>
  <si>
    <t xml:space="preserve"> Verify that a success message appears confirming the status change and navigates to the "Stop Cheque Service Request" menu.</t>
  </si>
  <si>
    <t>Admin user has changed the request status</t>
  </si>
  <si>
    <t>Verify that after the status change, the user will receive a notification</t>
  </si>
  <si>
    <t xml:space="preserve">Ensure that the status change is successful. Verify that the user associated with the service request receives a notification </t>
  </si>
  <si>
    <t xml:space="preserve">Service Request History </t>
  </si>
  <si>
    <t>User is on the "Service Request History" page</t>
  </si>
  <si>
    <t>Verify that the user can see Stop Cheque status in the Service Request History feature</t>
  </si>
  <si>
    <t>Navigate to the "Service Request History" feature</t>
  </si>
  <si>
    <t>Verify that all service request types appear in the dropdown, and selecting "Stop Cheque" displays relevant data</t>
  </si>
  <si>
    <t>Select "Stop Cheque" from the dropdown</t>
  </si>
  <si>
    <t>https://fintech-bs23.xyz/wp/23727</t>
  </si>
  <si>
    <t>Verify that the user can cancel pending Stop Cheque requests</t>
  </si>
  <si>
    <t>Click the "Cancel" button</t>
  </si>
  <si>
    <t>Verify status change after canceling a request</t>
  </si>
  <si>
    <t>Status of the request changes to "Cancelled" in the user’s view</t>
  </si>
  <si>
    <t>Admin user has changed the status of a service request</t>
  </si>
  <si>
    <t>Verify that the status change reflects in the app</t>
  </si>
  <si>
    <t>1. Admin user changes the status of a service request (e.g., Approved, Canceled, Processing, or Hold).
2. Navigate to the app where service requests are displayed</t>
  </si>
  <si>
    <t>Positive Pay Instruction</t>
  </si>
  <si>
    <r>
      <t xml:space="preserve">Customer is logged into the mobile app and has access to the </t>
    </r>
    <r>
      <rPr>
        <b/>
        <sz val="11"/>
        <color theme="1"/>
        <rFont val="Calibri"/>
        <family val="2"/>
        <scheme val="minor"/>
      </rPr>
      <t>Positive Pay Instruction</t>
    </r>
    <r>
      <rPr>
        <sz val="11"/>
        <color theme="1"/>
        <rFont val="Calibri"/>
        <family val="2"/>
        <scheme val="minor"/>
      </rPr>
      <t xml:space="preserve"> feature.</t>
    </r>
  </si>
  <si>
    <t>Submit Positive Pay Instruction (Valid Data)</t>
  </si>
  <si>
    <r>
      <t xml:space="preserve">1. Navigate to the </t>
    </r>
    <r>
      <rPr>
        <b/>
        <sz val="11"/>
        <color theme="1"/>
        <rFont val="Calibri"/>
        <family val="2"/>
        <scheme val="minor"/>
      </rPr>
      <t>Positive Pay Instruction</t>
    </r>
    <r>
      <rPr>
        <sz val="11"/>
        <color theme="1"/>
        <rFont val="Calibri"/>
        <family val="2"/>
        <scheme val="minor"/>
      </rPr>
      <t xml:space="preserve"> section.
2. Enter valid Customer ID, Account Number, Cheque Number, Cheque Amount, Cheque Date, and Payee Name.
3. Submit.</t>
    </r>
  </si>
  <si>
    <t>Submit with Missing Fields</t>
  </si>
  <si>
    <t>1. Leave one or more fields (e.g., Cheque Amount or Payee Name) blank.
2. Submit.</t>
  </si>
  <si>
    <t>Customer is logged in.</t>
  </si>
  <si>
    <t>Submit with Invalid Cheque Date</t>
  </si>
  <si>
    <t>1. Enter a Cheque Date that is in the past beyond allowed limits (e.g., 6 months) or a future invalid date.
2. Submit.</t>
  </si>
  <si>
    <t>Submit with Incorrect Account Details</t>
  </si>
  <si>
    <t>1. Enter a non-existent Account Number or mismatched Customer ID.
2. Submit.</t>
  </si>
  <si>
    <t>Submit with Edge Value for Cheque Amount</t>
  </si>
  <si>
    <t>1. Enter the Cheque Amount as the maximum or minimum allowable value.
2. Submit.</t>
  </si>
  <si>
    <t>Customer has submitted at least one Positive Pay Instruction.</t>
  </si>
  <si>
    <t>Check Instruction Status (Valid ID)</t>
  </si>
  <si>
    <r>
      <t xml:space="preserve">1. Navigate to </t>
    </r>
    <r>
      <rPr>
        <b/>
        <sz val="11"/>
        <color theme="1"/>
        <rFont val="Calibri"/>
        <family val="2"/>
        <scheme val="minor"/>
      </rPr>
      <t>Check Positive Pay Instruction Status</t>
    </r>
    <r>
      <rPr>
        <sz val="11"/>
        <color theme="1"/>
        <rFont val="Calibri"/>
        <family val="2"/>
        <scheme val="minor"/>
      </rPr>
      <t>.
2. Enter a valid Instruction ID.
3. Submit.</t>
    </r>
  </si>
  <si>
    <t>Check Instruction Status (Invalid ID)</t>
  </si>
  <si>
    <t>1. Enter a non-existent or malformed Instruction ID.
2. Submit.</t>
  </si>
  <si>
    <t>Admin is logged into the admin portal and has necessary permissions.</t>
  </si>
  <si>
    <t>View Positive Pay Instructions (Valid Filter)</t>
  </si>
  <si>
    <r>
      <t xml:space="preserve">1. Navigate to the </t>
    </r>
    <r>
      <rPr>
        <b/>
        <sz val="11"/>
        <color theme="1"/>
        <rFont val="Calibri"/>
        <family val="2"/>
        <scheme val="minor"/>
      </rPr>
      <t>View Positive Pay Instructions</t>
    </r>
    <r>
      <rPr>
        <sz val="11"/>
        <color theme="1"/>
        <rFont val="Calibri"/>
        <family val="2"/>
        <scheme val="minor"/>
      </rPr>
      <t xml:space="preserve"> section.
2. Apply valid filters (e.g., date range, status).</t>
    </r>
  </si>
  <si>
    <t>View Instructions (Invalid Filter)</t>
  </si>
  <si>
    <t>1. Apply invalid filters (e.g., end date before start date).</t>
  </si>
  <si>
    <t>Admin has logged into the admin portal and has necessary permissions.</t>
  </si>
  <si>
    <t>Process Instruction (Approve)</t>
  </si>
  <si>
    <r>
      <t xml:space="preserve">1. Navigate to </t>
    </r>
    <r>
      <rPr>
        <b/>
        <sz val="11"/>
        <color theme="1"/>
        <rFont val="Calibri"/>
        <family val="2"/>
        <scheme val="minor"/>
      </rPr>
      <t>Process Positive Pay Instructions</t>
    </r>
    <r>
      <rPr>
        <sz val="11"/>
        <color theme="1"/>
        <rFont val="Calibri"/>
        <family val="2"/>
        <scheme val="minor"/>
      </rPr>
      <t>.
2. Select a valid instruction.
3. Approve the instruction.
4. Confirm the action.</t>
    </r>
  </si>
  <si>
    <t>Admin has logged in with necessary permissions.</t>
  </si>
  <si>
    <t>Process Instruction (Reject)</t>
  </si>
  <si>
    <r>
      <t xml:space="preserve">1. Navigate to </t>
    </r>
    <r>
      <rPr>
        <b/>
        <sz val="11"/>
        <color theme="1"/>
        <rFont val="Calibri"/>
        <family val="2"/>
        <scheme val="minor"/>
      </rPr>
      <t>Process Positive Pay Instructions</t>
    </r>
    <r>
      <rPr>
        <sz val="11"/>
        <color theme="1"/>
        <rFont val="Calibri"/>
        <family val="2"/>
        <scheme val="minor"/>
      </rPr>
      <t>.
2. Select a valid instruction.
3. Reject the instruction.
4. Confirm the action.</t>
    </r>
  </si>
  <si>
    <t>Admin is logged in but lacks permission for instruction processing.</t>
  </si>
  <si>
    <t>Process Instruction (Unauthorized Admin)</t>
  </si>
  <si>
    <t>1. Attempt to approve/reject a Positive Pay Instruction.</t>
  </si>
  <si>
    <t>Instruction is submitted, approved, or rejected.</t>
  </si>
  <si>
    <t>Notifications Triggered</t>
  </si>
  <si>
    <t>1. Perform actions that trigger notifications (e.g., submit, approve, or reject an instruction).</t>
  </si>
  <si>
    <t>Submit Instruction with Duplicate Cheque Number</t>
  </si>
  <si>
    <t>1. Submit a Positive Pay Instruction for a cheque number that has already been used.
2. Submit.</t>
  </si>
  <si>
    <t>Admin is logged in with permission to process instructions.</t>
  </si>
  <si>
    <t>Performance: Bulk Instruction Processing</t>
  </si>
  <si>
    <t>1. Attempt to process multiple Positive Pay Instructions in bulk.</t>
  </si>
  <si>
    <t>Customer/Admin attempts to access the feature with an expired session.</t>
  </si>
  <si>
    <t>Security: Invalid Session</t>
  </si>
  <si>
    <r>
      <t xml:space="preserve">1. Let the session expire.
2. Attempt to access the </t>
    </r>
    <r>
      <rPr>
        <b/>
        <sz val="11"/>
        <color theme="1"/>
        <rFont val="Calibri"/>
        <family val="2"/>
        <scheme val="minor"/>
      </rPr>
      <t>Positive Pay Instruction</t>
    </r>
    <r>
      <rPr>
        <sz val="11"/>
        <color theme="1"/>
        <rFont val="Calibri"/>
        <family val="2"/>
        <scheme val="minor"/>
      </rPr>
      <t xml:space="preserve"> or </t>
    </r>
    <r>
      <rPr>
        <b/>
        <sz val="11"/>
        <color theme="1"/>
        <rFont val="Calibri"/>
        <family val="2"/>
        <scheme val="minor"/>
      </rPr>
      <t>Process Instructions</t>
    </r>
    <r>
      <rPr>
        <sz val="11"/>
        <color theme="1"/>
        <rFont val="Calibri"/>
        <family val="2"/>
        <scheme val="minor"/>
      </rPr>
      <t xml:space="preserve"> feature.</t>
    </r>
  </si>
  <si>
    <t>Boundary Testing for Date Range Filters</t>
  </si>
  <si>
    <t>1. Apply date filters with the earliest and latest allowable dates.
2. View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</si>
</sst>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42">
    <font>
      <sz val="11"/>
      <color theme="1"/>
      <name val="Calibri"/>
      <family val="2"/>
      <scheme val="minor"/>
    </font>
    <font>
      <b/>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2"/>
      <color rgb="FF000000"/>
      <name val="Calibri"/>
      <family val="2"/>
      <scheme val="minor"/>
    </font>
    <font>
      <sz val="8"/>
      <name val="Calibri"/>
      <family val="2"/>
      <scheme val="minor"/>
    </font>
    <font>
      <sz val="14"/>
      <color rgb="FF000000"/>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
      <b/>
      <sz val="14"/>
      <color rgb="FF000000"/>
      <name val="Arial"/>
      <family val="2"/>
    </font>
    <font>
      <sz val="11"/>
      <color rgb="FF000000"/>
      <name val="Aptos Narrow"/>
      <family val="2"/>
    </font>
    <font>
      <b/>
      <sz val="20"/>
      <color theme="1"/>
      <name val="Times New Roman"/>
      <family val="1"/>
    </font>
    <font>
      <sz val="11"/>
      <color theme="1"/>
      <name val="Calibri"/>
      <family val="2"/>
    </font>
    <font>
      <b/>
      <sz val="14"/>
      <color theme="1"/>
      <name val="Times New Roman"/>
      <family val="1"/>
    </font>
    <font>
      <sz val="10"/>
      <color theme="1"/>
      <name val="Arial"/>
      <family val="2"/>
    </font>
    <font>
      <b/>
      <sz val="11"/>
      <color theme="1"/>
      <name val="Times New Roman"/>
      <family val="1"/>
    </font>
    <font>
      <b/>
      <sz val="10"/>
      <color theme="1"/>
      <name val="Arial"/>
      <family val="2"/>
    </font>
    <font>
      <b/>
      <sz val="12"/>
      <color theme="1"/>
      <name val="Times New Roman"/>
      <family val="1"/>
    </font>
    <font>
      <sz val="10"/>
      <name val="Arial"/>
      <family val="2"/>
    </font>
    <font>
      <sz val="12"/>
      <color theme="1"/>
      <name val="Times New Roman"/>
      <family val="1"/>
    </font>
    <font>
      <b/>
      <sz val="12"/>
      <color rgb="FF000000"/>
      <name val="Arial"/>
    </font>
    <font>
      <sz val="12"/>
      <color rgb="FF000000"/>
      <name val="Aptos Narrow"/>
    </font>
    <font>
      <sz val="12"/>
      <color theme="1"/>
      <name val="Calibri"/>
      <family val="2"/>
      <scheme val="minor"/>
    </font>
    <font>
      <sz val="11"/>
      <color rgb="FF000000"/>
      <name val="Calibri"/>
      <charset val="1"/>
    </font>
    <font>
      <sz val="11"/>
      <color rgb="FF000000"/>
      <name val="Aptos Narrow"/>
    </font>
    <font>
      <b/>
      <sz val="11"/>
      <color rgb="FF000000"/>
      <name val="Arial"/>
    </font>
    <font>
      <b/>
      <sz val="14"/>
      <color rgb="FF000000"/>
      <name val="Arial"/>
    </font>
    <font>
      <sz val="12"/>
      <color rgb="FF000000"/>
      <name val="Calibri"/>
      <family val="2"/>
      <scheme val="minor"/>
    </font>
    <font>
      <b/>
      <sz val="11"/>
      <color rgb="FF000000"/>
      <name val="Calibri"/>
      <family val="2"/>
    </font>
    <font>
      <sz val="11"/>
      <color rgb="FF000000"/>
      <name val="Calibri"/>
      <family val="2"/>
    </font>
    <font>
      <sz val="11"/>
      <color rgb="FF000000"/>
      <name val="Calibri"/>
    </font>
    <font>
      <b/>
      <sz val="12"/>
      <color rgb="FF000000"/>
      <name val="Calibri"/>
      <scheme val="minor"/>
    </font>
    <font>
      <sz val="10"/>
      <name val="Arial"/>
      <family val="2"/>
      <charset val="1"/>
    </font>
    <font>
      <sz val="12"/>
      <color rgb="FF000000"/>
      <name val="Calibri"/>
      <scheme val="minor"/>
    </font>
    <font>
      <b/>
      <sz val="10"/>
      <color rgb="FF000000"/>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sz val="10"/>
      <color rgb="FF000000"/>
      <name val="Calibri"/>
      <scheme val="minor"/>
    </font>
    <font>
      <b/>
      <sz val="10"/>
      <color theme="1"/>
      <name val="Arial"/>
    </font>
  </fonts>
  <fills count="12">
    <fill>
      <patternFill patternType="none"/>
    </fill>
    <fill>
      <patternFill patternType="gray125"/>
    </fill>
    <fill>
      <patternFill patternType="solid">
        <fgColor rgb="FFBDD7EE"/>
        <bgColor rgb="FF000000"/>
      </patternFill>
    </fill>
    <fill>
      <patternFill patternType="solid">
        <fgColor theme="4" tint="0.59999389629810485"/>
        <bgColor indexed="64"/>
      </patternFill>
    </fill>
    <fill>
      <patternFill patternType="solid">
        <fgColor rgb="FF94DCF8"/>
        <bgColor rgb="FF000000"/>
      </patternFill>
    </fill>
    <fill>
      <patternFill patternType="solid">
        <fgColor rgb="FFFFFFFF"/>
        <bgColor rgb="FFFFFFFF"/>
      </patternFill>
    </fill>
    <fill>
      <patternFill patternType="solid">
        <fgColor rgb="FFFFC000"/>
        <bgColor indexed="64"/>
      </patternFill>
    </fill>
    <fill>
      <patternFill patternType="solid">
        <fgColor rgb="FFCCCCFF"/>
        <bgColor rgb="FFCCCCFF"/>
      </patternFill>
    </fill>
    <fill>
      <patternFill patternType="solid">
        <fgColor rgb="FFDEEBF7"/>
        <bgColor rgb="FFDEEBF7"/>
      </patternFill>
    </fill>
    <fill>
      <patternFill patternType="solid">
        <fgColor rgb="FF00B050"/>
        <bgColor rgb="FF008080"/>
      </patternFill>
    </fill>
    <fill>
      <patternFill patternType="solid">
        <fgColor theme="0"/>
        <bgColor indexed="64"/>
      </patternFill>
    </fill>
    <fill>
      <patternFill patternType="solid">
        <fgColor rgb="FF00B050"/>
        <bgColor indexed="64"/>
      </patternFill>
    </fill>
  </fills>
  <borders count="30">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indexed="64"/>
      </left>
      <right/>
      <top style="thin">
        <color rgb="FF000000"/>
      </top>
      <bottom/>
      <diagonal/>
    </border>
    <border>
      <left/>
      <right style="thin">
        <color rgb="FF000000"/>
      </right>
      <top/>
      <bottom style="thin">
        <color rgb="FF000000"/>
      </bottom>
      <diagonal/>
    </border>
    <border>
      <left/>
      <right style="thin">
        <color rgb="FF000000"/>
      </right>
      <top/>
      <bottom/>
      <diagonal/>
    </border>
  </borders>
  <cellStyleXfs count="2">
    <xf numFmtId="0" fontId="0" fillId="0" borderId="0"/>
    <xf numFmtId="0" fontId="10" fillId="0" borderId="0" applyNumberFormat="0" applyFill="0" applyBorder="0" applyAlignment="0" applyProtection="0"/>
  </cellStyleXfs>
  <cellXfs count="307">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center"/>
    </xf>
    <xf numFmtId="0" fontId="0" fillId="0" borderId="0" xfId="0" applyAlignment="1">
      <alignment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0" borderId="2" xfId="0" applyBorder="1"/>
    <xf numFmtId="0" fontId="0" fillId="0" borderId="0" xfId="0" applyAlignment="1">
      <alignment vertical="top" wrapText="1"/>
    </xf>
    <xf numFmtId="0" fontId="0" fillId="0" borderId="0" xfId="0" applyAlignment="1">
      <alignment horizontal="center" vertical="center"/>
    </xf>
    <xf numFmtId="0" fontId="0" fillId="0" borderId="5" xfId="0" applyBorder="1" applyAlignment="1">
      <alignment wrapText="1"/>
    </xf>
    <xf numFmtId="0" fontId="0" fillId="0" borderId="5" xfId="0" applyBorder="1"/>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4" fillId="3" borderId="5" xfId="0" applyFont="1" applyFill="1" applyBorder="1" applyAlignment="1">
      <alignment wrapText="1"/>
    </xf>
    <xf numFmtId="0" fontId="2" fillId="0" borderId="5" xfId="0" applyFont="1" applyBorder="1" applyAlignment="1">
      <alignment horizontal="center" vertical="center" wrapText="1"/>
    </xf>
    <xf numFmtId="0" fontId="2" fillId="0" borderId="5" xfId="0" applyFont="1" applyBorder="1" applyAlignment="1">
      <alignment horizontal="left" vertical="top" wrapText="1"/>
    </xf>
    <xf numFmtId="0" fontId="2" fillId="0" borderId="5" xfId="0" applyFont="1" applyBorder="1" applyAlignment="1">
      <alignment vertical="center" wrapText="1"/>
    </xf>
    <xf numFmtId="0" fontId="0" fillId="0" borderId="5" xfId="0" applyBorder="1" applyAlignment="1">
      <alignment horizontal="left" vertical="top" wrapText="1"/>
    </xf>
    <xf numFmtId="0" fontId="0" fillId="0" borderId="5" xfId="0" applyBorder="1" applyAlignment="1">
      <alignment horizontal="center" vertical="center"/>
    </xf>
    <xf numFmtId="0" fontId="7" fillId="0" borderId="5" xfId="0" applyFont="1" applyBorder="1" applyAlignment="1">
      <alignmen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9" fillId="0" borderId="0" xfId="0" applyFont="1"/>
    <xf numFmtId="0" fontId="9" fillId="0" borderId="5" xfId="0" applyFont="1" applyBorder="1" applyAlignment="1">
      <alignment horizontal="left" vertical="top" wrapText="1"/>
    </xf>
    <xf numFmtId="0" fontId="7" fillId="0" borderId="5" xfId="0" applyFont="1" applyBorder="1" applyAlignment="1">
      <alignment horizontal="left" vertical="top" wrapText="1"/>
    </xf>
    <xf numFmtId="0" fontId="9" fillId="0" borderId="5" xfId="0" applyFont="1" applyBorder="1" applyAlignment="1">
      <alignment vertical="top" wrapText="1"/>
    </xf>
    <xf numFmtId="0" fontId="9" fillId="0" borderId="5" xfId="0" applyFont="1" applyBorder="1" applyAlignment="1">
      <alignment vertical="top"/>
    </xf>
    <xf numFmtId="0" fontId="7" fillId="0" borderId="5" xfId="0" applyFont="1" applyBorder="1" applyAlignment="1">
      <alignment vertical="top" wrapText="1"/>
    </xf>
    <xf numFmtId="0" fontId="7" fillId="0" borderId="5" xfId="0" applyFont="1" applyBorder="1" applyAlignment="1">
      <alignment horizontal="center" vertical="center"/>
    </xf>
    <xf numFmtId="0" fontId="1" fillId="2" borderId="5" xfId="0" applyFont="1" applyFill="1" applyBorder="1" applyAlignment="1">
      <alignment vertical="top" wrapText="1"/>
    </xf>
    <xf numFmtId="0" fontId="1" fillId="0" borderId="5" xfId="0" applyFont="1" applyBorder="1" applyAlignment="1">
      <alignment horizontal="center" vertical="top" wrapText="1"/>
    </xf>
    <xf numFmtId="0" fontId="3" fillId="0" borderId="5" xfId="0" applyFont="1" applyBorder="1" applyAlignment="1">
      <alignment horizontal="center" vertical="center" wrapText="1"/>
    </xf>
    <xf numFmtId="0" fontId="7" fillId="2" borderId="5" xfId="0" applyFont="1" applyFill="1" applyBorder="1" applyAlignment="1">
      <alignment horizontal="center" vertical="top" wrapText="1"/>
    </xf>
    <xf numFmtId="0" fontId="7" fillId="0" borderId="5" xfId="0" applyFont="1" applyBorder="1" applyAlignment="1">
      <alignment vertical="top"/>
    </xf>
    <xf numFmtId="0" fontId="2" fillId="0" borderId="0" xfId="0" applyFont="1" applyAlignment="1">
      <alignment wrapText="1"/>
    </xf>
    <xf numFmtId="0" fontId="5" fillId="0" borderId="5" xfId="0" applyFont="1" applyBorder="1" applyAlignment="1">
      <alignment horizontal="center" vertical="center" wrapText="1"/>
    </xf>
    <xf numFmtId="0" fontId="1" fillId="2" borderId="5" xfId="0" applyFont="1" applyFill="1" applyBorder="1" applyAlignment="1">
      <alignment horizontal="center" vertical="top"/>
    </xf>
    <xf numFmtId="0" fontId="7" fillId="0" borderId="5" xfId="0" applyFont="1" applyBorder="1" applyAlignment="1">
      <alignment horizontal="center" vertical="top" wrapText="1"/>
    </xf>
    <xf numFmtId="0" fontId="7" fillId="0" borderId="5" xfId="0" applyFont="1" applyBorder="1" applyAlignment="1">
      <alignment horizontal="center" vertical="top"/>
    </xf>
    <xf numFmtId="0" fontId="10" fillId="0" borderId="0" xfId="1"/>
    <xf numFmtId="0" fontId="12" fillId="0" borderId="0" xfId="0" applyFont="1" applyAlignment="1">
      <alignment horizontal="center" vertical="center"/>
    </xf>
    <xf numFmtId="0" fontId="0" fillId="0" borderId="0" xfId="0" quotePrefix="1" applyAlignment="1">
      <alignment wrapText="1"/>
    </xf>
    <xf numFmtId="0" fontId="11" fillId="4" borderId="2" xfId="0" applyFont="1" applyFill="1"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vertical="top" wrapText="1"/>
    </xf>
    <xf numFmtId="0" fontId="0" fillId="0" borderId="2" xfId="0" applyBorder="1" applyAlignment="1">
      <alignment wrapText="1"/>
    </xf>
    <xf numFmtId="0" fontId="11" fillId="4" borderId="2" xfId="0" applyFont="1" applyFill="1" applyBorder="1" applyAlignment="1">
      <alignment horizontal="center" vertical="center"/>
    </xf>
    <xf numFmtId="0" fontId="14" fillId="5" borderId="0" xfId="0" applyFont="1" applyFill="1" applyAlignment="1">
      <alignment vertical="top"/>
    </xf>
    <xf numFmtId="0" fontId="14" fillId="5" borderId="0" xfId="0" applyFont="1" applyFill="1"/>
    <xf numFmtId="0" fontId="10" fillId="5" borderId="3" xfId="1" applyFill="1" applyBorder="1" applyAlignment="1">
      <alignment horizontal="center" vertical="center"/>
    </xf>
    <xf numFmtId="0" fontId="18" fillId="0" borderId="12" xfId="0" applyFont="1" applyBorder="1" applyAlignment="1">
      <alignment horizontal="right"/>
    </xf>
    <xf numFmtId="0" fontId="18" fillId="0" borderId="2" xfId="0" applyFont="1" applyBorder="1" applyAlignment="1">
      <alignment horizontal="right"/>
    </xf>
    <xf numFmtId="0" fontId="18" fillId="0" borderId="2" xfId="0" applyFont="1" applyBorder="1"/>
    <xf numFmtId="0" fontId="17" fillId="5" borderId="2" xfId="0" applyFont="1" applyFill="1" applyBorder="1" applyAlignment="1">
      <alignment horizontal="center" vertical="top" wrapText="1"/>
    </xf>
    <xf numFmtId="0" fontId="19" fillId="6" borderId="2" xfId="0" applyFont="1" applyFill="1" applyBorder="1" applyAlignment="1">
      <alignment horizontal="center" vertical="top" wrapText="1"/>
    </xf>
    <xf numFmtId="0" fontId="17" fillId="6" borderId="2" xfId="0" applyFont="1" applyFill="1" applyBorder="1" applyAlignment="1">
      <alignment horizontal="center" vertical="top" wrapText="1"/>
    </xf>
    <xf numFmtId="0" fontId="19" fillId="8" borderId="17" xfId="0" applyFont="1" applyFill="1" applyBorder="1" applyAlignment="1">
      <alignment vertical="top" wrapText="1"/>
    </xf>
    <xf numFmtId="0" fontId="19" fillId="8" borderId="24" xfId="0" applyFont="1" applyFill="1" applyBorder="1" applyAlignment="1">
      <alignment vertical="top" wrapText="1"/>
    </xf>
    <xf numFmtId="0" fontId="22" fillId="4" borderId="2" xfId="0" applyFont="1" applyFill="1" applyBorder="1" applyAlignment="1">
      <alignment horizontal="center" vertical="center" wrapText="1"/>
    </xf>
    <xf numFmtId="0" fontId="11" fillId="4" borderId="2" xfId="0" applyFont="1" applyFill="1" applyBorder="1" applyAlignment="1">
      <alignment horizontal="left" vertical="top" wrapText="1"/>
    </xf>
    <xf numFmtId="0" fontId="12" fillId="0" borderId="0" xfId="0" applyFont="1" applyAlignment="1">
      <alignment horizontal="left" vertical="top"/>
    </xf>
    <xf numFmtId="0" fontId="25" fillId="0" borderId="2" xfId="0" applyFont="1" applyBorder="1" applyAlignment="1">
      <alignment horizontal="left" vertical="top" wrapText="1"/>
    </xf>
    <xf numFmtId="0" fontId="23" fillId="0" borderId="0" xfId="0" applyFont="1" applyAlignment="1">
      <alignment horizontal="center" vertical="center" wrapText="1"/>
    </xf>
    <xf numFmtId="0" fontId="24" fillId="0" borderId="0" xfId="0" applyFont="1" applyAlignment="1">
      <alignment wrapText="1"/>
    </xf>
    <xf numFmtId="0" fontId="26" fillId="0" borderId="0" xfId="0" applyFont="1" applyAlignment="1">
      <alignment horizontal="left" vertical="top"/>
    </xf>
    <xf numFmtId="0" fontId="27" fillId="4" borderId="2" xfId="0" applyFont="1" applyFill="1" applyBorder="1" applyAlignment="1">
      <alignment horizontal="left" vertical="top" wrapText="1"/>
    </xf>
    <xf numFmtId="0" fontId="27" fillId="4" borderId="2" xfId="0" applyFont="1" applyFill="1" applyBorder="1" applyAlignment="1">
      <alignment horizontal="left" vertical="center" wrapText="1"/>
    </xf>
    <xf numFmtId="0" fontId="0" fillId="0" borderId="2" xfId="0" applyBorder="1" applyAlignment="1">
      <alignment horizontal="left" vertical="center"/>
    </xf>
    <xf numFmtId="0" fontId="23" fillId="0" borderId="2" xfId="0" applyFont="1"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3" fillId="0" borderId="5" xfId="0" applyFont="1" applyBorder="1" applyAlignment="1">
      <alignment horizontal="left" vertical="top" wrapText="1"/>
    </xf>
    <xf numFmtId="0" fontId="0" fillId="0" borderId="5" xfId="0" applyBorder="1" applyAlignment="1">
      <alignment horizontal="left" vertical="top"/>
    </xf>
    <xf numFmtId="0" fontId="28" fillId="4" borderId="2" xfId="0" applyFont="1" applyFill="1" applyBorder="1" applyAlignment="1">
      <alignment horizontal="center" vertical="center" wrapText="1"/>
    </xf>
    <xf numFmtId="0" fontId="0" fillId="9" borderId="2" xfId="0" applyFill="1" applyBorder="1" applyAlignment="1">
      <alignment horizontal="center" vertical="center" wrapText="1"/>
    </xf>
    <xf numFmtId="0" fontId="28" fillId="4" borderId="2" xfId="0" applyFont="1" applyFill="1" applyBorder="1" applyAlignment="1">
      <alignment horizontal="center" vertical="top" wrapText="1"/>
    </xf>
    <xf numFmtId="0" fontId="26" fillId="0" borderId="0" xfId="0" applyFont="1" applyAlignment="1">
      <alignment horizontal="center" vertical="center"/>
    </xf>
    <xf numFmtId="0" fontId="0" fillId="0" borderId="27" xfId="0" applyBorder="1" applyAlignment="1">
      <alignment vertical="top"/>
    </xf>
    <xf numFmtId="0" fontId="0" fillId="0" borderId="9" xfId="0" applyBorder="1" applyAlignment="1">
      <alignment vertical="top"/>
    </xf>
    <xf numFmtId="0" fontId="3" fillId="0" borderId="8"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3" fillId="0" borderId="0" xfId="0" applyFont="1" applyAlignment="1">
      <alignment horizontal="center" vertical="center"/>
    </xf>
    <xf numFmtId="0" fontId="24" fillId="0" borderId="0" xfId="0" applyFont="1"/>
    <xf numFmtId="0" fontId="22" fillId="4" borderId="2" xfId="0" applyFont="1" applyFill="1" applyBorder="1" applyAlignment="1">
      <alignment vertical="top" wrapText="1"/>
    </xf>
    <xf numFmtId="0" fontId="22" fillId="4" borderId="2" xfId="0" applyFont="1" applyFill="1" applyBorder="1" applyAlignment="1">
      <alignment horizontal="left" vertical="top" wrapText="1"/>
    </xf>
    <xf numFmtId="0" fontId="24" fillId="0" borderId="0" xfId="0" applyFont="1" applyAlignment="1">
      <alignment horizontal="left" vertical="top" wrapText="1"/>
    </xf>
    <xf numFmtId="0" fontId="5" fillId="0" borderId="2" xfId="0" applyFont="1" applyBorder="1" applyAlignment="1">
      <alignment vertical="top" wrapText="1"/>
    </xf>
    <xf numFmtId="0" fontId="24" fillId="0" borderId="2" xfId="0" applyFont="1" applyBorder="1" applyAlignment="1">
      <alignment vertical="top" wrapText="1"/>
    </xf>
    <xf numFmtId="0" fontId="29" fillId="0" borderId="2" xfId="0" applyFont="1" applyBorder="1" applyAlignment="1">
      <alignment horizontal="left" vertical="top" wrapText="1"/>
    </xf>
    <xf numFmtId="0" fontId="29" fillId="0" borderId="2" xfId="0" applyFont="1" applyBorder="1" applyAlignment="1">
      <alignment vertical="top" wrapText="1"/>
    </xf>
    <xf numFmtId="0" fontId="24" fillId="0" borderId="2" xfId="0" applyFont="1" applyBorder="1" applyAlignment="1">
      <alignment vertical="top"/>
    </xf>
    <xf numFmtId="0" fontId="24" fillId="0" borderId="2" xfId="0" applyFont="1" applyBorder="1" applyAlignment="1">
      <alignment horizontal="left" vertical="top" wrapText="1"/>
    </xf>
    <xf numFmtId="0" fontId="32" fillId="0" borderId="2" xfId="0" applyFont="1" applyBorder="1" applyAlignment="1">
      <alignment vertical="top"/>
    </xf>
    <xf numFmtId="0" fontId="32" fillId="0" borderId="2" xfId="0" applyFont="1" applyBorder="1" applyAlignment="1">
      <alignment vertical="top" wrapText="1"/>
    </xf>
    <xf numFmtId="0" fontId="32" fillId="0" borderId="2" xfId="0" applyFont="1" applyBorder="1" applyAlignment="1">
      <alignment horizontal="left" vertical="top" wrapText="1"/>
    </xf>
    <xf numFmtId="0" fontId="0" fillId="0" borderId="2" xfId="0" applyBorder="1" applyAlignment="1">
      <alignment vertical="top"/>
    </xf>
    <xf numFmtId="0" fontId="34" fillId="0" borderId="2" xfId="0" applyFont="1" applyBorder="1" applyAlignment="1">
      <alignment vertical="top" wrapText="1"/>
    </xf>
    <xf numFmtId="0" fontId="34" fillId="0" borderId="2" xfId="0" applyFont="1" applyBorder="1" applyAlignment="1">
      <alignment wrapText="1"/>
    </xf>
    <xf numFmtId="0" fontId="1" fillId="2"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9" fillId="0" borderId="2" xfId="0" applyFont="1" applyBorder="1" applyAlignment="1">
      <alignment wrapText="1"/>
    </xf>
    <xf numFmtId="0" fontId="7" fillId="0" borderId="2" xfId="0" applyFont="1" applyBorder="1" applyAlignment="1">
      <alignment horizontal="left" vertical="top" wrapText="1"/>
    </xf>
    <xf numFmtId="0" fontId="1" fillId="0" borderId="2" xfId="0" applyFont="1" applyBorder="1" applyAlignment="1">
      <alignment horizontal="left" vertical="top" wrapText="1"/>
    </xf>
    <xf numFmtId="0" fontId="7" fillId="0" borderId="2" xfId="0" applyFont="1" applyBorder="1" applyAlignment="1">
      <alignment horizontal="left" vertical="top"/>
    </xf>
    <xf numFmtId="0" fontId="9" fillId="0" borderId="2" xfId="0" applyFont="1" applyBorder="1"/>
    <xf numFmtId="0" fontId="10" fillId="0" borderId="2" xfId="1" applyBorder="1" applyAlignment="1">
      <alignment horizontal="left" vertical="top"/>
    </xf>
    <xf numFmtId="0" fontId="10" fillId="0" borderId="2" xfId="1" applyBorder="1" applyAlignment="1">
      <alignment horizontal="left" vertical="top" wrapText="1"/>
    </xf>
    <xf numFmtId="0" fontId="0" fillId="0" borderId="2" xfId="0" applyBorder="1" applyAlignment="1">
      <alignment horizontal="center" vertical="center"/>
    </xf>
    <xf numFmtId="0" fontId="0" fillId="0" borderId="12" xfId="0" applyBorder="1" applyAlignment="1">
      <alignment wrapText="1"/>
    </xf>
    <xf numFmtId="0" fontId="0" fillId="0" borderId="12" xfId="0" applyBorder="1" applyAlignment="1">
      <alignment horizontal="left" vertical="top" wrapText="1"/>
    </xf>
    <xf numFmtId="0" fontId="22" fillId="4" borderId="18" xfId="0" applyFont="1" applyFill="1" applyBorder="1" applyAlignment="1">
      <alignment horizontal="center" vertical="center" wrapText="1"/>
    </xf>
    <xf numFmtId="0" fontId="0" fillId="0" borderId="18" xfId="0" applyBorder="1" applyAlignment="1">
      <alignment wrapText="1"/>
    </xf>
    <xf numFmtId="0" fontId="22" fillId="4" borderId="12" xfId="0" applyFont="1" applyFill="1" applyBorder="1" applyAlignment="1">
      <alignment horizontal="center" vertical="center" wrapText="1"/>
    </xf>
    <xf numFmtId="0" fontId="0" fillId="0" borderId="18" xfId="0" applyBorder="1" applyAlignment="1">
      <alignment horizontal="left" vertical="top" wrapText="1"/>
    </xf>
    <xf numFmtId="0" fontId="0" fillId="0" borderId="11" xfId="0" applyBorder="1" applyAlignment="1">
      <alignment wrapText="1"/>
    </xf>
    <xf numFmtId="0" fontId="0" fillId="0" borderId="28" xfId="0" applyBorder="1" applyAlignment="1">
      <alignment wrapText="1"/>
    </xf>
    <xf numFmtId="0" fontId="0" fillId="0" borderId="18"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10" fillId="0" borderId="2" xfId="1" applyBorder="1" applyAlignment="1">
      <alignment wrapText="1"/>
    </xf>
    <xf numFmtId="0" fontId="2" fillId="10" borderId="2" xfId="0" applyFont="1" applyFill="1" applyBorder="1" applyAlignment="1">
      <alignment horizontal="left" vertical="top" wrapText="1"/>
    </xf>
    <xf numFmtId="0" fontId="11" fillId="4" borderId="3" xfId="0" applyFont="1" applyFill="1" applyBorder="1" applyAlignment="1">
      <alignment horizontal="center" vertical="center" wrapText="1"/>
    </xf>
    <xf numFmtId="0" fontId="11" fillId="4" borderId="3" xfId="0" applyFont="1" applyFill="1" applyBorder="1" applyAlignment="1">
      <alignment horizontal="center" vertical="center"/>
    </xf>
    <xf numFmtId="0" fontId="10" fillId="0" borderId="5" xfId="1" applyBorder="1" applyAlignment="1">
      <alignment horizontal="center" vertical="center" wrapText="1"/>
    </xf>
    <xf numFmtId="0" fontId="5" fillId="2" borderId="5" xfId="0" applyFont="1" applyFill="1" applyBorder="1" applyAlignment="1">
      <alignment horizontal="left" vertical="center"/>
    </xf>
    <xf numFmtId="0" fontId="35" fillId="0" borderId="5" xfId="0" applyFont="1" applyBorder="1" applyAlignment="1">
      <alignment horizontal="left" vertical="center" wrapText="1"/>
    </xf>
    <xf numFmtId="0" fontId="0" fillId="0" borderId="5" xfId="0" applyBorder="1" applyAlignment="1">
      <alignment horizontal="left"/>
    </xf>
    <xf numFmtId="0" fontId="0" fillId="0" borderId="0" xfId="0" applyAlignment="1">
      <alignment horizontal="left"/>
    </xf>
    <xf numFmtId="0" fontId="10" fillId="0" borderId="2" xfId="1" applyBorder="1" applyAlignment="1">
      <alignment horizontal="center" vertical="center" wrapText="1"/>
    </xf>
    <xf numFmtId="0" fontId="2" fillId="0" borderId="0" xfId="0" applyFont="1" applyAlignment="1">
      <alignment horizontal="left" vertical="top" wrapText="1"/>
    </xf>
    <xf numFmtId="0" fontId="36" fillId="0" borderId="2" xfId="0" applyFont="1" applyBorder="1" applyAlignment="1">
      <alignment horizontal="left" vertical="top" wrapText="1"/>
    </xf>
    <xf numFmtId="0" fontId="36" fillId="0" borderId="3" xfId="0" applyFont="1" applyBorder="1" applyAlignment="1">
      <alignment horizontal="left" vertical="top" wrapText="1"/>
    </xf>
    <xf numFmtId="0" fontId="38" fillId="0" borderId="2" xfId="0" applyFont="1" applyBorder="1" applyAlignment="1">
      <alignment horizontal="left" vertical="top" wrapText="1"/>
    </xf>
    <xf numFmtId="0" fontId="39" fillId="0" borderId="2" xfId="0" applyFont="1" applyBorder="1" applyAlignment="1">
      <alignment horizontal="left" vertical="top"/>
    </xf>
    <xf numFmtId="0" fontId="36" fillId="0" borderId="1" xfId="0" applyFont="1" applyBorder="1" applyAlignment="1">
      <alignment horizontal="left" vertical="top" wrapText="1"/>
    </xf>
    <xf numFmtId="0" fontId="39" fillId="0" borderId="0" xfId="0" applyFont="1" applyAlignment="1">
      <alignment horizontal="left" vertical="top" wrapText="1"/>
    </xf>
    <xf numFmtId="0" fontId="39" fillId="0" borderId="2" xfId="0" applyFont="1" applyBorder="1" applyAlignment="1">
      <alignment horizontal="left" vertical="top" wrapText="1"/>
    </xf>
    <xf numFmtId="0" fontId="3" fillId="2" borderId="2" xfId="0" applyFont="1" applyFill="1" applyBorder="1" applyAlignment="1">
      <alignment vertical="center"/>
    </xf>
    <xf numFmtId="0" fontId="3" fillId="2" borderId="2" xfId="0" applyFont="1" applyFill="1" applyBorder="1" applyAlignment="1">
      <alignment vertical="center" wrapText="1"/>
    </xf>
    <xf numFmtId="0" fontId="4" fillId="3" borderId="2" xfId="0" applyFont="1" applyFill="1" applyBorder="1" applyAlignment="1">
      <alignment vertical="center" wrapText="1"/>
    </xf>
    <xf numFmtId="0" fontId="36" fillId="2" borderId="5" xfId="0" applyFont="1" applyFill="1" applyBorder="1" applyAlignment="1">
      <alignment horizontal="left" vertical="center"/>
    </xf>
    <xf numFmtId="0" fontId="36" fillId="2" borderId="5" xfId="0" applyFont="1" applyFill="1" applyBorder="1" applyAlignment="1">
      <alignment horizontal="left" vertical="center" wrapText="1"/>
    </xf>
    <xf numFmtId="0" fontId="39" fillId="0" borderId="0" xfId="0" applyFont="1" applyAlignment="1">
      <alignment horizontal="left"/>
    </xf>
    <xf numFmtId="0" fontId="36" fillId="0" borderId="5" xfId="0" applyFont="1" applyBorder="1" applyAlignment="1">
      <alignment horizontal="left" vertical="center" wrapText="1"/>
    </xf>
    <xf numFmtId="0" fontId="39" fillId="0" borderId="5" xfId="0" applyFont="1" applyBorder="1" applyAlignment="1">
      <alignment horizontal="left" vertical="top" wrapText="1"/>
    </xf>
    <xf numFmtId="0" fontId="38" fillId="0" borderId="5" xfId="0" applyFont="1" applyBorder="1" applyAlignment="1">
      <alignment horizontal="left" vertical="center" wrapText="1"/>
    </xf>
    <xf numFmtId="0" fontId="38" fillId="0" borderId="5" xfId="0" applyFont="1" applyBorder="1" applyAlignment="1">
      <alignment horizontal="left" vertical="top" wrapText="1"/>
    </xf>
    <xf numFmtId="0" fontId="39" fillId="0" borderId="5" xfId="0" applyFont="1" applyBorder="1" applyAlignment="1">
      <alignment horizontal="left"/>
    </xf>
    <xf numFmtId="0" fontId="39" fillId="0" borderId="5" xfId="0" applyFont="1" applyBorder="1" applyAlignment="1">
      <alignment horizontal="left" wrapText="1"/>
    </xf>
    <xf numFmtId="0" fontId="39" fillId="0" borderId="0" xfId="0" applyFont="1" applyAlignment="1">
      <alignment horizontal="left" vertical="top"/>
    </xf>
    <xf numFmtId="0" fontId="38" fillId="0" borderId="5" xfId="0" applyFont="1" applyBorder="1" applyAlignment="1">
      <alignment horizontal="left" vertical="center"/>
    </xf>
    <xf numFmtId="0" fontId="40" fillId="0" borderId="5" xfId="0" applyFont="1" applyBorder="1" applyAlignment="1">
      <alignment horizontal="left" vertical="top" wrapText="1"/>
    </xf>
    <xf numFmtId="0" fontId="10" fillId="0" borderId="5" xfId="1" applyBorder="1" applyAlignment="1">
      <alignment horizontal="left" vertical="center"/>
    </xf>
    <xf numFmtId="0" fontId="37" fillId="3" borderId="5" xfId="0" applyFont="1" applyFill="1" applyBorder="1" applyAlignment="1">
      <alignment horizontal="left" vertical="center" wrapText="1"/>
    </xf>
    <xf numFmtId="0" fontId="39" fillId="0" borderId="0" xfId="0" applyFont="1" applyAlignment="1">
      <alignment horizontal="left" vertical="center"/>
    </xf>
    <xf numFmtId="0" fontId="1" fillId="2" borderId="2" xfId="0" applyFont="1" applyFill="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wrapText="1"/>
    </xf>
    <xf numFmtId="0" fontId="0" fillId="0" borderId="0" xfId="0" applyAlignment="1">
      <alignment horizontal="left" wrapText="1"/>
    </xf>
    <xf numFmtId="0" fontId="9" fillId="0" borderId="2" xfId="0" applyFont="1" applyBorder="1" applyAlignment="1">
      <alignment horizontal="left" vertical="top" wrapText="1"/>
    </xf>
    <xf numFmtId="0" fontId="9" fillId="0" borderId="18" xfId="0" applyFont="1" applyBorder="1"/>
    <xf numFmtId="0" fontId="9" fillId="0" borderId="12" xfId="0" applyFont="1" applyBorder="1"/>
    <xf numFmtId="0" fontId="9" fillId="0" borderId="3" xfId="0" applyFont="1" applyBorder="1"/>
    <xf numFmtId="0" fontId="9" fillId="0" borderId="18" xfId="0" applyFont="1" applyBorder="1" applyAlignment="1">
      <alignment horizontal="left" wrapText="1"/>
    </xf>
    <xf numFmtId="0" fontId="9" fillId="0" borderId="12" xfId="0" applyFont="1" applyBorder="1" applyAlignment="1">
      <alignment wrapText="1"/>
    </xf>
    <xf numFmtId="0" fontId="9" fillId="0" borderId="3" xfId="0" applyFont="1" applyBorder="1" applyAlignment="1">
      <alignment wrapText="1"/>
    </xf>
    <xf numFmtId="0" fontId="9" fillId="0" borderId="4" xfId="0" applyFont="1" applyBorder="1"/>
    <xf numFmtId="0" fontId="9" fillId="0" borderId="18"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xf>
    <xf numFmtId="0" fontId="0" fillId="0" borderId="0" xfId="0" applyAlignment="1">
      <alignment horizontal="left" vertical="center" wrapText="1"/>
    </xf>
    <xf numFmtId="0" fontId="3" fillId="2"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3" fillId="0" borderId="2" xfId="0" applyFont="1" applyBorder="1" applyAlignment="1">
      <alignment vertical="center" wrapText="1"/>
    </xf>
    <xf numFmtId="0" fontId="0" fillId="0" borderId="0" xfId="0" applyAlignment="1">
      <alignment vertical="center" wrapText="1"/>
    </xf>
    <xf numFmtId="0" fontId="27" fillId="4" borderId="3" xfId="0" applyFont="1" applyFill="1" applyBorder="1" applyAlignment="1">
      <alignment horizontal="center" vertical="center" wrapText="1"/>
    </xf>
    <xf numFmtId="0" fontId="3" fillId="2" borderId="0" xfId="0" applyFont="1" applyFill="1" applyAlignment="1">
      <alignment horizontal="left" vertical="center" wrapText="1"/>
    </xf>
    <xf numFmtId="0" fontId="10" fillId="0" borderId="2" xfId="1" applyBorder="1" applyAlignment="1">
      <alignment horizontal="left" vertical="center" wrapText="1"/>
    </xf>
    <xf numFmtId="0" fontId="17" fillId="5" borderId="2" xfId="0" applyFont="1" applyFill="1" applyBorder="1" applyAlignment="1">
      <alignment horizontal="center" vertical="center" wrapText="1"/>
    </xf>
    <xf numFmtId="0" fontId="10" fillId="0" borderId="2" xfId="1" applyBorder="1"/>
    <xf numFmtId="0" fontId="0" fillId="0" borderId="0" xfId="0" applyAlignment="1">
      <alignment horizontal="left" vertical="center"/>
    </xf>
    <xf numFmtId="0" fontId="25" fillId="0" borderId="0" xfId="0" applyFont="1" applyAlignment="1">
      <alignment horizontal="left" vertical="center"/>
    </xf>
    <xf numFmtId="0" fontId="41" fillId="0" borderId="2" xfId="0" applyFont="1" applyBorder="1"/>
    <xf numFmtId="0" fontId="10" fillId="6" borderId="4" xfId="1" applyFill="1" applyBorder="1"/>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7" fillId="4" borderId="3" xfId="0" applyFont="1" applyFill="1" applyBorder="1" applyAlignment="1">
      <alignment horizontal="left" vertical="top" wrapText="1"/>
    </xf>
    <xf numFmtId="0" fontId="1" fillId="11" borderId="2"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11" borderId="0" xfId="0" applyFont="1" applyFill="1"/>
    <xf numFmtId="0" fontId="23" fillId="0" borderId="18" xfId="0" applyFont="1" applyBorder="1" applyAlignment="1">
      <alignment vertical="center" wrapText="1"/>
    </xf>
    <xf numFmtId="0" fontId="0" fillId="0" borderId="12" xfId="0" applyBorder="1" applyAlignment="1">
      <alignment horizontal="center" vertical="center"/>
    </xf>
    <xf numFmtId="0" fontId="23" fillId="0" borderId="4" xfId="0" applyFont="1" applyBorder="1" applyAlignment="1">
      <alignment vertical="top" wrapText="1"/>
    </xf>
    <xf numFmtId="0" fontId="0" fillId="0" borderId="4" xfId="0" applyBorder="1"/>
    <xf numFmtId="0" fontId="10" fillId="0" borderId="5" xfId="1" applyBorder="1" applyAlignment="1">
      <alignment wrapText="1"/>
    </xf>
    <xf numFmtId="0" fontId="0" fillId="0" borderId="18" xfId="0" applyBorder="1"/>
    <xf numFmtId="0" fontId="19" fillId="8" borderId="18" xfId="0" applyFont="1" applyFill="1" applyBorder="1" applyAlignment="1">
      <alignment wrapText="1"/>
    </xf>
    <xf numFmtId="0" fontId="13" fillId="3" borderId="0" xfId="0" applyFont="1" applyFill="1" applyAlignment="1">
      <alignment horizontal="center"/>
    </xf>
    <xf numFmtId="0" fontId="15" fillId="3" borderId="3" xfId="0" applyFont="1" applyFill="1" applyBorder="1" applyAlignment="1">
      <alignment horizontal="center" wrapText="1"/>
    </xf>
    <xf numFmtId="0" fontId="10" fillId="5" borderId="13" xfId="1" applyFill="1" applyBorder="1" applyAlignment="1">
      <alignment horizontal="center" vertical="top"/>
    </xf>
    <xf numFmtId="0" fontId="14" fillId="5" borderId="13" xfId="0" applyFont="1" applyFill="1" applyBorder="1" applyAlignment="1">
      <alignment horizontal="center" vertical="top"/>
    </xf>
    <xf numFmtId="0" fontId="15" fillId="7" borderId="14" xfId="0" applyFont="1" applyFill="1" applyBorder="1" applyAlignment="1">
      <alignment horizontal="center" vertical="top" wrapText="1"/>
    </xf>
    <xf numFmtId="0" fontId="19" fillId="8" borderId="18" xfId="0" applyFont="1" applyFill="1" applyBorder="1" applyAlignment="1">
      <alignment vertical="top" wrapText="1"/>
    </xf>
    <xf numFmtId="0" fontId="21" fillId="8" borderId="21" xfId="0" applyFont="1" applyFill="1" applyBorder="1" applyAlignment="1">
      <alignment vertical="top" wrapText="1"/>
    </xf>
    <xf numFmtId="0" fontId="21" fillId="8" borderId="25" xfId="0" applyFont="1" applyFill="1" applyBorder="1" applyAlignment="1">
      <alignment vertical="top" wrapText="1"/>
    </xf>
    <xf numFmtId="0" fontId="21" fillId="8" borderId="18" xfId="0" applyFont="1" applyFill="1" applyBorder="1" applyAlignment="1">
      <alignment wrapText="1"/>
    </xf>
    <xf numFmtId="0" fontId="21" fillId="8" borderId="21" xfId="0" applyFont="1" applyFill="1" applyBorder="1" applyAlignment="1">
      <alignment wrapText="1"/>
    </xf>
    <xf numFmtId="164" fontId="21" fillId="8" borderId="18" xfId="0" applyNumberFormat="1" applyFont="1" applyFill="1" applyBorder="1" applyAlignment="1">
      <alignment horizontal="right" wrapText="1"/>
    </xf>
    <xf numFmtId="0" fontId="20" fillId="0" borderId="19" xfId="0" applyFont="1" applyBorder="1" applyAlignment="1">
      <alignment horizontal="right"/>
    </xf>
    <xf numFmtId="0" fontId="20" fillId="0" borderId="20" xfId="0" applyFont="1" applyBorder="1" applyAlignment="1">
      <alignment horizontal="right"/>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36" fillId="0" borderId="3" xfId="0" applyFont="1" applyBorder="1" applyAlignment="1">
      <alignment horizontal="left" vertical="top" wrapText="1"/>
    </xf>
    <xf numFmtId="0" fontId="36" fillId="0" borderId="1" xfId="0" applyFont="1" applyBorder="1" applyAlignment="1">
      <alignment horizontal="left" vertical="top" wrapText="1"/>
    </xf>
    <xf numFmtId="0" fontId="3" fillId="0" borderId="5" xfId="0" applyFont="1" applyBorder="1" applyAlignment="1">
      <alignment horizontal="center" vertical="center" wrapText="1"/>
    </xf>
    <xf numFmtId="0" fontId="0" fillId="0" borderId="5" xfId="0" applyBorder="1" applyAlignment="1">
      <alignment horizontal="center" vertical="center"/>
    </xf>
    <xf numFmtId="0" fontId="9"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29" fillId="0" borderId="2" xfId="0" applyFont="1" applyBorder="1" applyAlignment="1">
      <alignment vertical="top" wrapText="1"/>
    </xf>
    <xf numFmtId="0" fontId="24" fillId="0" borderId="2" xfId="0" applyFont="1" applyBorder="1" applyAlignment="1">
      <alignment horizontal="center" vertical="center" wrapText="1"/>
    </xf>
    <xf numFmtId="0" fontId="33" fillId="0" borderId="2" xfId="0" applyFont="1" applyBorder="1" applyAlignment="1">
      <alignment horizontal="center" vertical="center" wrapText="1"/>
    </xf>
    <xf numFmtId="0" fontId="24" fillId="0" borderId="2" xfId="0" applyFont="1"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top"/>
    </xf>
    <xf numFmtId="0" fontId="34" fillId="0" borderId="2" xfId="0" applyFont="1" applyBorder="1" applyAlignment="1">
      <alignment vertical="top"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9" fillId="0" borderId="5" xfId="0" applyFont="1" applyBorder="1" applyAlignment="1">
      <alignment vertical="top" wrapText="1"/>
    </xf>
    <xf numFmtId="0" fontId="9" fillId="0" borderId="5" xfId="0" applyFont="1" applyBorder="1" applyAlignment="1">
      <alignment horizontal="left" vertical="top" wrapText="1"/>
    </xf>
    <xf numFmtId="0" fontId="1" fillId="0" borderId="5" xfId="0" applyFont="1" applyBorder="1" applyAlignment="1">
      <alignment horizontal="center" vertical="top" wrapText="1"/>
    </xf>
    <xf numFmtId="0" fontId="1" fillId="0" borderId="5" xfId="0" applyFont="1" applyBorder="1" applyAlignment="1">
      <alignment horizontal="center" vertical="top"/>
    </xf>
    <xf numFmtId="0" fontId="7" fillId="0" borderId="5" xfId="0" applyFont="1" applyBorder="1" applyAlignment="1">
      <alignment horizontal="center" vertical="center" wrapText="1"/>
    </xf>
    <xf numFmtId="0" fontId="7" fillId="0" borderId="5" xfId="0" applyFont="1" applyBorder="1" applyAlignment="1">
      <alignment horizontal="center" vertical="top"/>
    </xf>
    <xf numFmtId="0" fontId="8" fillId="0" borderId="5" xfId="0" applyFont="1" applyBorder="1" applyAlignment="1">
      <alignment horizontal="center" vertical="top" wrapText="1"/>
    </xf>
    <xf numFmtId="0" fontId="8" fillId="0" borderId="5" xfId="0" applyFont="1" applyBorder="1" applyAlignment="1">
      <alignment horizontal="center" vertical="top"/>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11" xfId="0" applyFont="1" applyBorder="1" applyAlignment="1">
      <alignment horizontal="left" vertical="center" wrapText="1"/>
    </xf>
    <xf numFmtId="0" fontId="3" fillId="0" borderId="29" xfId="0" applyFont="1" applyBorder="1" applyAlignment="1">
      <alignment horizontal="left" vertical="center" wrapText="1"/>
    </xf>
    <xf numFmtId="0" fontId="3" fillId="0" borderId="28" xfId="0" applyFont="1" applyBorder="1" applyAlignment="1">
      <alignment horizontal="left" vertical="center" wrapText="1"/>
    </xf>
    <xf numFmtId="0" fontId="0" fillId="0" borderId="2" xfId="0" applyBorder="1" applyAlignment="1">
      <alignment horizontal="left" vertical="center" wrapText="1"/>
    </xf>
    <xf numFmtId="0" fontId="36" fillId="0" borderId="8" xfId="0" applyFont="1" applyBorder="1" applyAlignment="1">
      <alignment horizontal="left" vertical="center" wrapText="1"/>
    </xf>
    <xf numFmtId="0" fontId="36" fillId="0" borderId="7" xfId="0" applyFont="1" applyBorder="1" applyAlignment="1">
      <alignment horizontal="left" vertical="center" wrapText="1"/>
    </xf>
    <xf numFmtId="0" fontId="37" fillId="0" borderId="5" xfId="0" applyFont="1" applyBorder="1" applyAlignment="1">
      <alignment horizontal="left" vertical="top"/>
    </xf>
    <xf numFmtId="0" fontId="36" fillId="0" borderId="6" xfId="0" applyFont="1" applyBorder="1" applyAlignment="1">
      <alignment horizontal="left" vertical="center" wrapText="1"/>
    </xf>
    <xf numFmtId="0" fontId="37" fillId="0" borderId="8" xfId="0" applyFont="1" applyBorder="1" applyAlignment="1">
      <alignment horizontal="left" vertical="center"/>
    </xf>
    <xf numFmtId="0" fontId="37" fillId="0" borderId="7" xfId="0" applyFont="1" applyBorder="1" applyAlignment="1">
      <alignment horizontal="left" vertical="center"/>
    </xf>
    <xf numFmtId="0" fontId="37" fillId="0" borderId="6" xfId="0" applyFont="1" applyBorder="1" applyAlignment="1">
      <alignment horizontal="left" vertical="center"/>
    </xf>
    <xf numFmtId="0" fontId="3" fillId="0" borderId="1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8" xfId="0" applyFont="1"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center"/>
    </xf>
    <xf numFmtId="0" fontId="0" fillId="0" borderId="0" xfId="0" applyAlignment="1">
      <alignment horizontal="center" vertical="center"/>
    </xf>
    <xf numFmtId="0" fontId="0" fillId="0" borderId="10" xfId="0" applyBorder="1" applyAlignment="1">
      <alignment horizontal="center"/>
    </xf>
    <xf numFmtId="0" fontId="0" fillId="0" borderId="0" xfId="0" applyAlignment="1">
      <alignment horizontal="center"/>
    </xf>
    <xf numFmtId="0" fontId="0" fillId="0" borderId="10" xfId="0" applyBorder="1" applyAlignment="1">
      <alignment horizontal="center" vertical="center"/>
    </xf>
    <xf numFmtId="0" fontId="16" fillId="3" borderId="3" xfId="0" applyFont="1" applyFill="1" applyBorder="1" applyAlignment="1"/>
    <xf numFmtId="0" fontId="20" fillId="0" borderId="15" xfId="0" applyFont="1" applyBorder="1" applyAlignment="1"/>
    <xf numFmtId="0" fontId="20" fillId="0" borderId="16" xfId="0" applyFont="1" applyBorder="1" applyAlignment="1"/>
    <xf numFmtId="0" fontId="20" fillId="0" borderId="19" xfId="0" applyFont="1" applyBorder="1" applyAlignment="1"/>
    <xf numFmtId="0" fontId="20" fillId="0" borderId="20" xfId="0" applyFont="1" applyBorder="1" applyAlignment="1"/>
    <xf numFmtId="0" fontId="20" fillId="0" borderId="22" xfId="0" applyFont="1" applyBorder="1" applyAlignment="1"/>
    <xf numFmtId="0" fontId="20" fillId="0" borderId="23" xfId="0" applyFont="1" applyBorder="1" applyAlignment="1"/>
    <xf numFmtId="0" fontId="20" fillId="0" borderId="13" xfId="0" applyFont="1" applyBorder="1" applyAlignment="1"/>
    <xf numFmtId="0" fontId="20" fillId="0" borderId="26" xfId="0" applyFont="1" applyBorder="1" applyAlignme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colors>
    <mruColors>
      <color rgb="FFCF3E3E"/>
      <color rgb="FFBCEB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fintech-bs23.xyz/wp/24586" TargetMode="External"/><Relationship Id="rId13" Type="http://schemas.openxmlformats.org/officeDocument/2006/relationships/hyperlink" Target="https://fintech-bs23.xyz/wp/24623" TargetMode="External"/><Relationship Id="rId3" Type="http://schemas.openxmlformats.org/officeDocument/2006/relationships/hyperlink" Target="https://fintech-bs23.xyz/wp/24580" TargetMode="External"/><Relationship Id="rId7" Type="http://schemas.openxmlformats.org/officeDocument/2006/relationships/hyperlink" Target="https://fintech-bs23.xyz/wp/24586" TargetMode="External"/><Relationship Id="rId12" Type="http://schemas.openxmlformats.org/officeDocument/2006/relationships/hyperlink" Target="https://fintech-bs23.xyz/wp/24618" TargetMode="External"/><Relationship Id="rId2" Type="http://schemas.openxmlformats.org/officeDocument/2006/relationships/hyperlink" Target="https://fintech-bs23.xyz/wp/24580" TargetMode="External"/><Relationship Id="rId16" Type="http://schemas.openxmlformats.org/officeDocument/2006/relationships/hyperlink" Target="https://fintech-bs23.xyz/wp/24621" TargetMode="External"/><Relationship Id="rId1" Type="http://schemas.openxmlformats.org/officeDocument/2006/relationships/hyperlink" Target="https://fintech-bs23.xyz/wp/24580" TargetMode="External"/><Relationship Id="rId6" Type="http://schemas.openxmlformats.org/officeDocument/2006/relationships/hyperlink" Target="https://fintech-bs23.xyz/wp/24588" TargetMode="External"/><Relationship Id="rId11" Type="http://schemas.openxmlformats.org/officeDocument/2006/relationships/hyperlink" Target="https://fintech-bs23.xyz/wp/24632" TargetMode="External"/><Relationship Id="rId5" Type="http://schemas.openxmlformats.org/officeDocument/2006/relationships/hyperlink" Target="https://fintech-bs23.xyz/wp/24588" TargetMode="External"/><Relationship Id="rId15" Type="http://schemas.openxmlformats.org/officeDocument/2006/relationships/hyperlink" Target="https://fintech-bs23.xyz/wp/24622" TargetMode="External"/><Relationship Id="rId10" Type="http://schemas.openxmlformats.org/officeDocument/2006/relationships/hyperlink" Target="https://fintech-bs23.xyz/wp/24586" TargetMode="External"/><Relationship Id="rId4" Type="http://schemas.openxmlformats.org/officeDocument/2006/relationships/hyperlink" Target="https://fintech-bs23.xyz/wp/24588" TargetMode="External"/><Relationship Id="rId9" Type="http://schemas.openxmlformats.org/officeDocument/2006/relationships/hyperlink" Target="https://fintech-bs23.xyz/wp/24586" TargetMode="External"/><Relationship Id="rId14" Type="http://schemas.openxmlformats.org/officeDocument/2006/relationships/hyperlink" Target="https://fintech-bs23.xyz/wp/2462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fintech-bs23.xyz/wp/23735" TargetMode="External"/><Relationship Id="rId2" Type="http://schemas.openxmlformats.org/officeDocument/2006/relationships/hyperlink" Target="https://fintech-bs23.xyz/wp/24273" TargetMode="External"/><Relationship Id="rId1" Type="http://schemas.openxmlformats.org/officeDocument/2006/relationships/hyperlink" Target="https://fintech-bs23.xyz/wp/24271" TargetMode="External"/><Relationship Id="rId4" Type="http://schemas.openxmlformats.org/officeDocument/2006/relationships/hyperlink" Target="https://fintech-bs23.xyz/wp/2373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intech-bs23.xyz/wp/23873" TargetMode="External"/><Relationship Id="rId2" Type="http://schemas.openxmlformats.org/officeDocument/2006/relationships/hyperlink" Target="https://fintech-bs23.xyz/wp/23873" TargetMode="External"/><Relationship Id="rId1" Type="http://schemas.openxmlformats.org/officeDocument/2006/relationships/hyperlink" Target="https://fintech-bs23.xyz/wp/23871" TargetMode="External"/><Relationship Id="rId4" Type="http://schemas.openxmlformats.org/officeDocument/2006/relationships/hyperlink" Target="https://fintech-bs23.xyz/wp/2387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fintech-bs23.xyz/wp/24732" TargetMode="External"/><Relationship Id="rId13" Type="http://schemas.openxmlformats.org/officeDocument/2006/relationships/hyperlink" Target="https://fintech-bs23.xyz/wp/24746" TargetMode="External"/><Relationship Id="rId3" Type="http://schemas.openxmlformats.org/officeDocument/2006/relationships/hyperlink" Target="https://fintech-bs23.xyz/wp/24741" TargetMode="External"/><Relationship Id="rId7" Type="http://schemas.openxmlformats.org/officeDocument/2006/relationships/hyperlink" Target="https://fintech-bs23.xyz/wp/24732" TargetMode="External"/><Relationship Id="rId12" Type="http://schemas.openxmlformats.org/officeDocument/2006/relationships/hyperlink" Target="https://fintech-bs23.xyz/wp/24745" TargetMode="External"/><Relationship Id="rId2" Type="http://schemas.openxmlformats.org/officeDocument/2006/relationships/hyperlink" Target="https://fintech-bs23.xyz/wp/24741" TargetMode="External"/><Relationship Id="rId16" Type="http://schemas.openxmlformats.org/officeDocument/2006/relationships/hyperlink" Target="https://fintech-bs23.xyz/wp/24732" TargetMode="External"/><Relationship Id="rId1" Type="http://schemas.openxmlformats.org/officeDocument/2006/relationships/hyperlink" Target="https://fintech-bs23.xyz/wp/24741" TargetMode="External"/><Relationship Id="rId6" Type="http://schemas.openxmlformats.org/officeDocument/2006/relationships/hyperlink" Target="https://fintech-bs23.xyz/wp/24732" TargetMode="External"/><Relationship Id="rId11" Type="http://schemas.openxmlformats.org/officeDocument/2006/relationships/hyperlink" Target="https://fintech-bs23.xyz/wp/24744" TargetMode="External"/><Relationship Id="rId5" Type="http://schemas.openxmlformats.org/officeDocument/2006/relationships/hyperlink" Target="https://fintech-bs23.xyz/wp/24732" TargetMode="External"/><Relationship Id="rId15" Type="http://schemas.openxmlformats.org/officeDocument/2006/relationships/hyperlink" Target="https://fintech-bs23.xyz/wp/24752" TargetMode="External"/><Relationship Id="rId10" Type="http://schemas.openxmlformats.org/officeDocument/2006/relationships/hyperlink" Target="https://fintech-bs23.xyz/wp/24749" TargetMode="External"/><Relationship Id="rId4" Type="http://schemas.openxmlformats.org/officeDocument/2006/relationships/hyperlink" Target="https://fintech-bs23.xyz/wp/24733" TargetMode="External"/><Relationship Id="rId9" Type="http://schemas.openxmlformats.org/officeDocument/2006/relationships/hyperlink" Target="https://fintech-bs23.xyz/wp/24732" TargetMode="External"/><Relationship Id="rId14" Type="http://schemas.openxmlformats.org/officeDocument/2006/relationships/hyperlink" Target="https://fintech-bs23.xyz/wp/2474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fintech-bs23.xyz/wp/23739" TargetMode="External"/><Relationship Id="rId7" Type="http://schemas.openxmlformats.org/officeDocument/2006/relationships/hyperlink" Target="https://fintech-bs23.xyz/wp/24541" TargetMode="External"/><Relationship Id="rId2" Type="http://schemas.openxmlformats.org/officeDocument/2006/relationships/hyperlink" Target="https://fintech-bs23.xyz/wp/23735" TargetMode="External"/><Relationship Id="rId1" Type="http://schemas.openxmlformats.org/officeDocument/2006/relationships/hyperlink" Target="https://fintech-bs23.xyz/wp/23735" TargetMode="External"/><Relationship Id="rId6" Type="http://schemas.openxmlformats.org/officeDocument/2006/relationships/hyperlink" Target="https://fintech-bs23.xyz/wp/23739" TargetMode="External"/><Relationship Id="rId5" Type="http://schemas.openxmlformats.org/officeDocument/2006/relationships/hyperlink" Target="https://fintech-bs23.xyz/wp/23739" TargetMode="External"/><Relationship Id="rId4" Type="http://schemas.openxmlformats.org/officeDocument/2006/relationships/hyperlink" Target="https://fintech-bs23.xyz/wp/23739"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fintech-bs23.xyz/wp/24575" TargetMode="External"/><Relationship Id="rId1" Type="http://schemas.openxmlformats.org/officeDocument/2006/relationships/hyperlink" Target="https://fintech-bs23.xyz/wp/24567"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fintech-bs23.xyz/wp/24417" TargetMode="External"/><Relationship Id="rId3" Type="http://schemas.openxmlformats.org/officeDocument/2006/relationships/hyperlink" Target="https://fintech-bs23.xyz/wp/24401" TargetMode="External"/><Relationship Id="rId7" Type="http://schemas.openxmlformats.org/officeDocument/2006/relationships/hyperlink" Target="https://fintech-bs23.xyz/wp/24408" TargetMode="External"/><Relationship Id="rId2" Type="http://schemas.openxmlformats.org/officeDocument/2006/relationships/hyperlink" Target="https://fintech-bs23.xyz/wp/24399" TargetMode="External"/><Relationship Id="rId1" Type="http://schemas.openxmlformats.org/officeDocument/2006/relationships/hyperlink" Target="https://fintech-bs23.xyz/wp/24393" TargetMode="External"/><Relationship Id="rId6" Type="http://schemas.openxmlformats.org/officeDocument/2006/relationships/hyperlink" Target="https://fintech-bs23.xyz/wp/24404" TargetMode="External"/><Relationship Id="rId5" Type="http://schemas.openxmlformats.org/officeDocument/2006/relationships/hyperlink" Target="https://fintech-bs23.xyz/wp/24403" TargetMode="External"/><Relationship Id="rId10" Type="http://schemas.openxmlformats.org/officeDocument/2006/relationships/hyperlink" Target="https://fintech-bs23.xyz/wp/24426" TargetMode="External"/><Relationship Id="rId4" Type="http://schemas.openxmlformats.org/officeDocument/2006/relationships/hyperlink" Target="https://fintech-bs23.xyz/wp/24402" TargetMode="External"/><Relationship Id="rId9" Type="http://schemas.openxmlformats.org/officeDocument/2006/relationships/hyperlink" Target="https://fintech-bs23.xyz/wp/24424"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fintech-bs23.xyz/wp/24567" TargetMode="External"/><Relationship Id="rId2" Type="http://schemas.openxmlformats.org/officeDocument/2006/relationships/hyperlink" Target="https://fintech-bs23.xyz/wp/24554" TargetMode="External"/><Relationship Id="rId1" Type="http://schemas.openxmlformats.org/officeDocument/2006/relationships/hyperlink" Target="https://fintech-bs23.xyz/wp/24549" TargetMode="External"/><Relationship Id="rId4" Type="http://schemas.openxmlformats.org/officeDocument/2006/relationships/hyperlink" Target="https://fintech-bs23.xyz/wp/24575"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fintech-bs23.xyz/wp/23059" TargetMode="External"/><Relationship Id="rId1" Type="http://schemas.openxmlformats.org/officeDocument/2006/relationships/hyperlink" Target="https://fintech-bs23.xyz/wp/22944"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fintech-bs23.xyz/wp/23802" TargetMode="External"/><Relationship Id="rId1" Type="http://schemas.openxmlformats.org/officeDocument/2006/relationships/hyperlink" Target="https://fintech-bs23.xyz/wp/2373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fintech-bs23.xyz/wp/24571" TargetMode="External"/><Relationship Id="rId2" Type="http://schemas.openxmlformats.org/officeDocument/2006/relationships/hyperlink" Target="https://fintech-bs23.xyz/wp/24571" TargetMode="External"/><Relationship Id="rId1" Type="http://schemas.openxmlformats.org/officeDocument/2006/relationships/hyperlink" Target="https://fintech-bs23.xyz/wp/24555" TargetMode="External"/><Relationship Id="rId6" Type="http://schemas.openxmlformats.org/officeDocument/2006/relationships/hyperlink" Target="https://fintech-bs23.xyz/wp/24571" TargetMode="External"/><Relationship Id="rId5" Type="http://schemas.openxmlformats.org/officeDocument/2006/relationships/hyperlink" Target="https://fintech-bs23.xyz/wp/24571" TargetMode="External"/><Relationship Id="rId4" Type="http://schemas.openxmlformats.org/officeDocument/2006/relationships/hyperlink" Target="https://fintech-bs23.xyz/wp/24571"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fintech-bs23.xyz/wp/24271" TargetMode="External"/><Relationship Id="rId1" Type="http://schemas.openxmlformats.org/officeDocument/2006/relationships/hyperlink" Target="https://fintech-bs23.xyz/wp/24225"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intech-bs23.xyz/wp/23735"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fintech-bs23.xyz/wp/23739" TargetMode="External"/><Relationship Id="rId2" Type="http://schemas.openxmlformats.org/officeDocument/2006/relationships/hyperlink" Target="https://fintech-bs23.xyz/wp/23739" TargetMode="External"/><Relationship Id="rId1" Type="http://schemas.openxmlformats.org/officeDocument/2006/relationships/hyperlink" Target="https://fintech-bs23.xyz/wp/24577"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fintech-bs23.xyz/wp/23739" TargetMode="External"/><Relationship Id="rId2" Type="http://schemas.openxmlformats.org/officeDocument/2006/relationships/hyperlink" Target="https://fintech-bs23.xyz/wp/23727" TargetMode="External"/><Relationship Id="rId1" Type="http://schemas.openxmlformats.org/officeDocument/2006/relationships/hyperlink" Target="https://fintech-bs23.xyz/wp/23726" TargetMode="External"/><Relationship Id="rId4" Type="http://schemas.openxmlformats.org/officeDocument/2006/relationships/hyperlink" Target="https://fintech-bs23.xyz/wp/23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87D64-B8E9-4612-A70C-CD95AB0D320E}">
  <sheetPr>
    <tabColor rgb="FF00B0F0"/>
  </sheetPr>
  <dimension ref="B3:K61"/>
  <sheetViews>
    <sheetView tabSelected="1" workbookViewId="0">
      <selection activeCell="F16" sqref="F16"/>
    </sheetView>
  </sheetViews>
  <sheetFormatPr defaultColWidth="8.85546875" defaultRowHeight="15"/>
  <cols>
    <col min="3" max="3" width="36.28515625" customWidth="1"/>
    <col min="4" max="4" width="13.85546875" customWidth="1"/>
    <col min="5" max="5" width="16.42578125" customWidth="1"/>
    <col min="6" max="6" width="17.140625" customWidth="1"/>
    <col min="7" max="7" width="17.42578125" customWidth="1"/>
    <col min="8" max="8" width="16.140625" customWidth="1"/>
    <col min="9" max="9" width="14.140625" customWidth="1"/>
    <col min="11" max="11" width="31" customWidth="1"/>
  </cols>
  <sheetData>
    <row r="3" spans="2:11" ht="25.5" customHeight="1">
      <c r="C3" s="214" t="s">
        <v>0</v>
      </c>
      <c r="D3" s="214"/>
      <c r="E3" s="214"/>
      <c r="F3" s="214"/>
      <c r="G3" s="214"/>
      <c r="H3" s="214"/>
      <c r="I3" s="214"/>
    </row>
    <row r="4" spans="2:11" ht="15" customHeight="1">
      <c r="C4" s="53"/>
      <c r="D4" s="54"/>
      <c r="E4" s="54"/>
      <c r="F4" s="54"/>
      <c r="G4" s="54"/>
      <c r="H4" s="54"/>
      <c r="I4" s="54"/>
    </row>
    <row r="5" spans="2:11" ht="18.75" customHeight="1">
      <c r="C5" s="215" t="s">
        <v>1</v>
      </c>
      <c r="D5" s="298"/>
      <c r="E5" s="298"/>
      <c r="F5" s="298"/>
      <c r="G5" s="298"/>
      <c r="H5" s="298"/>
      <c r="I5" s="298"/>
    </row>
    <row r="6" spans="2:11" ht="15" customHeight="1">
      <c r="B6" t="s">
        <v>2</v>
      </c>
      <c r="C6" s="55" t="s">
        <v>3</v>
      </c>
      <c r="D6" s="189" t="s">
        <v>4</v>
      </c>
      <c r="E6" s="189" t="s">
        <v>5</v>
      </c>
      <c r="F6" s="189" t="s">
        <v>6</v>
      </c>
      <c r="G6" s="189" t="s">
        <v>7</v>
      </c>
      <c r="H6" s="189" t="s">
        <v>8</v>
      </c>
      <c r="I6" s="189" t="s">
        <v>9</v>
      </c>
      <c r="K6" s="45"/>
    </row>
    <row r="7" spans="2:11" ht="15" customHeight="1">
      <c r="B7" t="s">
        <v>10</v>
      </c>
      <c r="C7" s="190" t="str">
        <f>HYPERLINK("#'Card_Upgrade_Downgrade_Request'!C2", "Card_Upgrade_Downgrade_Request")</f>
        <v>Card_Upgrade_Downgrade_Request</v>
      </c>
      <c r="D7" s="56">
        <f ca="1">COUNTIF(INDIRECT("'" &amp; C7 &amp; "'!I2:I2000"), "Pass")</f>
        <v>37</v>
      </c>
      <c r="E7" s="57">
        <f ca="1">COUNTIF(INDIRECT("'" &amp; C7 &amp; "'!I2:I2000"), "Fail")</f>
        <v>16</v>
      </c>
      <c r="F7" s="57">
        <f ca="1">I7-(D7+E7+G7)</f>
        <v>0</v>
      </c>
      <c r="G7" s="57">
        <f ca="1">COUNTIF(INDIRECT("'" &amp; C7 &amp; "'!I2:I2000"), "NA")</f>
        <v>10</v>
      </c>
      <c r="H7" s="58" cm="1">
        <f t="array" aca="1" ref="H7" ca="1">IFERROR(
IF(COUNTA(INDIRECT("'"&amp;C7&amp;"'!K2:K2000"))=0,0,COUNTA(_xlfn.UNIQUE(_xlfn._xlws.FILTER(INDIRECT("'"&amp;C7&amp;"'!K2:K2000"),INDIRECT("'"&amp;C7&amp;"'!K2:K2000")&lt;&gt;"")))),
0
)</f>
        <v>9</v>
      </c>
      <c r="I7" s="59">
        <f ca="1">COUNTA(INDIRECT("'" &amp; C7 &amp; "'!F2:F2000"))</f>
        <v>63</v>
      </c>
    </row>
    <row r="8" spans="2:11" ht="15" customHeight="1">
      <c r="B8" t="s">
        <v>11</v>
      </c>
      <c r="C8" s="190" t="str">
        <f>HYPERLINK("#'Account_hard_copy_statement_Req'!C2", "Account_hard_copy_statement_Req")</f>
        <v>Account_hard_copy_statement_Req</v>
      </c>
      <c r="D8" s="56">
        <f ca="1">COUNTIF(INDIRECT("'" &amp; C8 &amp; "'!I2:I2000"), "Pass")</f>
        <v>0</v>
      </c>
      <c r="E8" s="57">
        <f ca="1">COUNTIF(INDIRECT("'" &amp; C8 &amp; "'!I2:I2000"), "Fail")</f>
        <v>0</v>
      </c>
      <c r="F8" s="57">
        <f ca="1">I8-(D8+E8+G8)</f>
        <v>43</v>
      </c>
      <c r="G8" s="57">
        <f ca="1">COUNTIF(INDIRECT("'" &amp; C8 &amp; "'!I2:I2000"), "NA")</f>
        <v>0</v>
      </c>
      <c r="H8" s="193" cm="1">
        <f t="array" aca="1" ref="H8" ca="1">IFERROR(
IF(COUNTA(INDIRECT("'"&amp;C8&amp;"'!K2:K2000"))=0,0,COUNTA(_xlfn.UNIQUE(_xlfn._xlws.FILTER(INDIRECT("'"&amp;C8&amp;"'!K2:K2000"),INDIRECT("'"&amp;C8&amp;"'!K2:K2000")&lt;&gt;"")))),
0
)</f>
        <v>0</v>
      </c>
      <c r="I8" s="59">
        <f ca="1">COUNTA(INDIRECT("'" &amp; C8 &amp; "'!F2:F2000"))</f>
        <v>43</v>
      </c>
    </row>
    <row r="9" spans="2:11" ht="15" customHeight="1">
      <c r="B9" t="s">
        <v>10</v>
      </c>
      <c r="C9" s="190" t="str">
        <f>HYPERLINK("#'Registration_for_eStatements'!C2", "Registration_for_eStatements")</f>
        <v>Registration_for_eStatements</v>
      </c>
      <c r="D9" s="56">
        <f ca="1">COUNTIF(INDIRECT("'" &amp; C9 &amp; "'!I2:I2000"), "Pass")</f>
        <v>0</v>
      </c>
      <c r="E9" s="57">
        <f ca="1">COUNTIF(INDIRECT("'" &amp; C9 &amp; "'!I2:I2000"), "Fail")</f>
        <v>0</v>
      </c>
      <c r="F9" s="57">
        <f ca="1">I9-(D9+E9+G9)</f>
        <v>0</v>
      </c>
      <c r="G9" s="57">
        <f ca="1">COUNTIF(INDIRECT("'" &amp; C9 &amp; "'!I2:I2000"), "NA")</f>
        <v>24</v>
      </c>
      <c r="H9" s="193" cm="1">
        <f t="array" aca="1" ref="H9" ca="1">IFERROR(
IF(COUNTA(INDIRECT("'"&amp;C9&amp;"'!K2:K2000"))=0,0,COUNTA(_xlfn.UNIQUE(_xlfn._xlws.FILTER(INDIRECT("'"&amp;C9&amp;"'!K2:K2000"),INDIRECT("'"&amp;C9&amp;"'!K2:K2000")&lt;&gt;"")))),
0
)</f>
        <v>0</v>
      </c>
      <c r="I9" s="59">
        <f ca="1">COUNTA(INDIRECT("'" &amp; C9 &amp; "'!F2:F2000"))</f>
        <v>24</v>
      </c>
    </row>
    <row r="10" spans="2:11" ht="15" customHeight="1">
      <c r="B10" t="s">
        <v>12</v>
      </c>
      <c r="C10" s="190" t="str">
        <f>HYPERLINK("#'EMI_Conversion_Request'!C2", "EMI_Conversion_Request")</f>
        <v>EMI_Conversion_Request</v>
      </c>
      <c r="D10" s="56">
        <f ca="1">COUNTIF(INDIRECT("'" &amp; C10 &amp; "'!I2:I2000"), "Pass")</f>
        <v>21</v>
      </c>
      <c r="E10" s="57">
        <f ca="1">COUNTIF(INDIRECT("'" &amp; C10 &amp; "'!I2:I2000"), "Fail")</f>
        <v>4</v>
      </c>
      <c r="F10" s="57">
        <f ca="1">I10-(D10+E10+G10)</f>
        <v>0</v>
      </c>
      <c r="G10" s="57">
        <f ca="1">COUNTIF(INDIRECT("'" &amp; C10 &amp; "'!I2:I2000"), "NA")</f>
        <v>8</v>
      </c>
      <c r="H10" s="193" cm="1">
        <f t="array" aca="1" ref="H10" ca="1">IFERROR(
IF(COUNTA(INDIRECT("'"&amp;C10&amp;"'!K2:K2000"))=0,0,COUNTA(_xlfn.UNIQUE(_xlfn._xlws.FILTER(INDIRECT("'"&amp;C10&amp;"'!K2:K2000"),INDIRECT("'"&amp;C10&amp;"'!K2:K2000")&lt;&gt;"")))),
0
)</f>
        <v>3</v>
      </c>
      <c r="I10" s="59">
        <f ca="1">COUNTA(INDIRECT("'" &amp; C10 &amp; "'!F2:F2000"))</f>
        <v>33</v>
      </c>
      <c r="K10" s="45"/>
    </row>
    <row r="11" spans="2:11" ht="15" customHeight="1">
      <c r="B11" t="s">
        <v>13</v>
      </c>
      <c r="C11" s="190" t="str">
        <f>HYPERLINK("#'Account_Cheque_Book_Request'!C2", "Account_Cheque_Book_Request")</f>
        <v>Account_Cheque_Book_Request</v>
      </c>
      <c r="D11" s="56">
        <f ca="1">COUNTIF(INDIRECT("'" &amp; C11 &amp; "'!I2:I2000"), "Pass")</f>
        <v>0</v>
      </c>
      <c r="E11" s="57">
        <f ca="1">COUNTIF(INDIRECT("'" &amp; C11 &amp; "'!I2:I2000"), "Fail")</f>
        <v>0</v>
      </c>
      <c r="F11" s="57">
        <f ca="1">I11-(D11+E11+G11)</f>
        <v>0</v>
      </c>
      <c r="G11" s="57">
        <f ca="1">COUNTIF(INDIRECT("'" &amp; C11 &amp; "'!I2:I2000"), "NA")</f>
        <v>17</v>
      </c>
      <c r="H11" s="193" cm="1">
        <f t="array" aca="1" ref="H11" ca="1">IFERROR(
IF(COUNTA(INDIRECT("'"&amp;C11&amp;"'!K2:K2000"))=0,0,COUNTA(_xlfn.UNIQUE(_xlfn._xlws.FILTER(INDIRECT("'"&amp;C11&amp;"'!K2:K2000"),INDIRECT("'"&amp;C11&amp;"'!K2:K2000")&lt;&gt;"")))),
0
)</f>
        <v>0</v>
      </c>
      <c r="I11" s="59">
        <f ca="1">COUNTA(INDIRECT("'" &amp; C11 &amp; "'!F2:F2000"))</f>
        <v>17</v>
      </c>
      <c r="K11" s="45"/>
    </row>
    <row r="12" spans="2:11" ht="15" customHeight="1">
      <c r="B12" t="s">
        <v>14</v>
      </c>
      <c r="C12" s="190" t="str">
        <f>HYPERLINK("#'E_Commerce_Transaction_Block'!C2", "E_Commerce_Transaction_Block")</f>
        <v>E_Commerce_Transaction_Block</v>
      </c>
      <c r="D12" s="56">
        <f ca="1">COUNTIF(INDIRECT("'" &amp; C12 &amp; "'!I2:I2000"), "Pass")</f>
        <v>19</v>
      </c>
      <c r="E12" s="57">
        <f ca="1">COUNTIF(INDIRECT("'" &amp; C12 &amp; "'!I2:I2000"), "Fail")</f>
        <v>6</v>
      </c>
      <c r="F12" s="57">
        <f ca="1">I12-(D12+E12+G12)</f>
        <v>4</v>
      </c>
      <c r="G12" s="57">
        <f ca="1">COUNTIF(INDIRECT("'" &amp; C12 &amp; "'!I2:I2000"), "NA")</f>
        <v>0</v>
      </c>
      <c r="H12" s="193" cm="1">
        <f t="array" aca="1" ref="H12" ca="1">IFERROR(
IF(COUNTA(INDIRECT("'"&amp;C12&amp;"'!K2:K2000"))=0,0,COUNTA(_xlfn.UNIQUE(_xlfn._xlws.FILTER(INDIRECT("'"&amp;C12&amp;"'!K2:K2000"),INDIRECT("'"&amp;C12&amp;"'!K2:K2000")&lt;&gt;"")))),
0
)</f>
        <v>0</v>
      </c>
      <c r="I12" s="59">
        <f ca="1">COUNTA(INDIRECT("'" &amp; C12 &amp; "'!F2:F2000"))</f>
        <v>29</v>
      </c>
      <c r="K12" s="45"/>
    </row>
    <row r="13" spans="2:11" ht="15" customHeight="1">
      <c r="B13" t="s">
        <v>10</v>
      </c>
      <c r="C13" s="190" t="str">
        <f>HYPERLINK("#'Request_Supplementary_Card'!C2", "Request_Supplementary_Card")</f>
        <v>Request_Supplementary_Card</v>
      </c>
      <c r="D13" s="56">
        <f ca="1">COUNTIF(INDIRECT("'" &amp; C13 &amp; "'!I2:I2000"), "Pass")</f>
        <v>49</v>
      </c>
      <c r="E13" s="57">
        <f ca="1">COUNTIF(INDIRECT("'" &amp; C13 &amp; "'!I2:I2000"), "Fail")</f>
        <v>17</v>
      </c>
      <c r="F13" s="57">
        <f ca="1">I13-(D13+E13+G13)</f>
        <v>0</v>
      </c>
      <c r="G13" s="57">
        <f ca="1">COUNTIF(INDIRECT("'" &amp; C13 &amp; "'!I2:I2000"), "NA")</f>
        <v>6</v>
      </c>
      <c r="H13" s="193" cm="1">
        <f t="array" aca="1" ref="H13" ca="1">IFERROR(
IF(COUNTA(INDIRECT("'"&amp;C13&amp;"'!K2:K2000"))=0,0,COUNTA(_xlfn.UNIQUE(_xlfn._xlws.FILTER(INDIRECT("'"&amp;C13&amp;"'!K2:K2000"),INDIRECT("'"&amp;C13&amp;"'!K2:K2000")&lt;&gt;"")))),
0
)</f>
        <v>9</v>
      </c>
      <c r="I13" s="59">
        <f ca="1">COUNTA(INDIRECT("'" &amp; C13 &amp; "'!F2:F2000"))</f>
        <v>72</v>
      </c>
      <c r="K13" s="45"/>
    </row>
    <row r="14" spans="2:11" ht="15" customHeight="1">
      <c r="B14" t="s">
        <v>14</v>
      </c>
      <c r="C14" s="190" t="str">
        <f>HYPERLINK("#'Card_E_mail_Statement_Request'!C2", "Card_E_mail_Statement_Request")</f>
        <v>Card_E_mail_Statement_Request</v>
      </c>
      <c r="D14" s="56">
        <f ca="1">COUNTIF(INDIRECT("'" &amp; C14 &amp; "'!I2:I2000"), "Pass")</f>
        <v>21</v>
      </c>
      <c r="E14" s="57">
        <f ca="1">COUNTIF(INDIRECT("'" &amp; C14 &amp; "'!I2:I2000"), "Fail")</f>
        <v>0</v>
      </c>
      <c r="F14" s="57">
        <f ca="1">I14-(D14+E14+G14)</f>
        <v>11</v>
      </c>
      <c r="G14" s="57">
        <f ca="1">COUNTIF(INDIRECT("'" &amp; C14 &amp; "'!I2:I2000"), "NA")</f>
        <v>0</v>
      </c>
      <c r="H14" s="193" cm="1">
        <f t="array" aca="1" ref="H14" ca="1">IFERROR(
IF(COUNTA(INDIRECT("'"&amp;C14&amp;"'!K2:K2000"))=0,0,COUNTA(_xlfn.UNIQUE(_xlfn._xlws.FILTER(INDIRECT("'"&amp;C14&amp;"'!K2:K2000"),INDIRECT("'"&amp;C14&amp;"'!K2:K2000")&lt;&gt;"")))),
0
)</f>
        <v>0</v>
      </c>
      <c r="I14" s="59">
        <f ca="1">COUNTA(INDIRECT("'" &amp; C14 &amp; "'!F2:F2000"))</f>
        <v>32</v>
      </c>
      <c r="K14" s="45"/>
    </row>
    <row r="15" spans="2:11" ht="15" customHeight="1">
      <c r="B15" t="s">
        <v>14</v>
      </c>
      <c r="C15" s="190" t="str">
        <f>HYPERLINK("#'Card_Hardcopy_Statement_Request'!C2", "Card_Hardcopy_Statement_Request")</f>
        <v>Card_Hardcopy_Statement_Request</v>
      </c>
      <c r="D15" s="56">
        <f ca="1">COUNTIF(INDIRECT("'" &amp; C15 &amp; "'!I2:I2000"), "Pass")</f>
        <v>0</v>
      </c>
      <c r="E15" s="57">
        <f ca="1">COUNTIF(INDIRECT("'" &amp; C15 &amp; "'!I2:I2000"), "Fail")</f>
        <v>0</v>
      </c>
      <c r="F15" s="57">
        <f ca="1">I15-(D15+E15+G15)</f>
        <v>38</v>
      </c>
      <c r="G15" s="57">
        <f ca="1">COUNTIF(INDIRECT("'" &amp; C15 &amp; "'!I2:I2000"), "NA")</f>
        <v>0</v>
      </c>
      <c r="H15" s="193" cm="1">
        <f t="array" aca="1" ref="H15" ca="1">IFERROR(
IF(COUNTA(INDIRECT("'"&amp;C15&amp;"'!K2:K2000"))=0,0,COUNTA(_xlfn.UNIQUE(_xlfn._xlws.FILTER(INDIRECT("'"&amp;C15&amp;"'!K2:K2000"),INDIRECT("'"&amp;C15&amp;"'!K2:K2000")&lt;&gt;"")))),
0
)</f>
        <v>0</v>
      </c>
      <c r="I15" s="59">
        <f ca="1">COUNTA(INDIRECT("'" &amp; C15 &amp; "'!F2:F2000"))</f>
        <v>38</v>
      </c>
      <c r="K15" s="45"/>
    </row>
    <row r="16" spans="2:11" ht="15" customHeight="1">
      <c r="B16" t="s">
        <v>14</v>
      </c>
      <c r="C16" s="190" t="str">
        <f>HYPERLINK("#'Credit_Card_Limit_Rearrang'!C2", "Credit_Card_Limit_Rearrang")</f>
        <v>Credit_Card_Limit_Rearrang</v>
      </c>
      <c r="D16" s="56">
        <f ca="1">COUNTIF(INDIRECT("'" &amp; C16 &amp; "'!I2:I2000"), "Pass")</f>
        <v>0</v>
      </c>
      <c r="E16" s="57">
        <f ca="1">COUNTIF(INDIRECT("'" &amp; C16 &amp; "'!I2:I2000"), "Fail")</f>
        <v>0</v>
      </c>
      <c r="F16" s="57">
        <f ca="1">I16-(D16+E16+G16)</f>
        <v>27</v>
      </c>
      <c r="G16" s="57">
        <f ca="1">COUNTIF(INDIRECT("'" &amp; C16 &amp; "'!I2:I2000"), "NA")</f>
        <v>0</v>
      </c>
      <c r="H16" s="193" cm="1">
        <f t="array" aca="1" ref="H16" ca="1">IFERROR(
IF(COUNTA(INDIRECT("'"&amp;C16&amp;"'!K2:K2000"))=0,0,COUNTA(_xlfn.UNIQUE(_xlfn._xlws.FILTER(INDIRECT("'"&amp;C16&amp;"'!K2:K2000"),INDIRECT("'"&amp;C16&amp;"'!K2:K2000")&lt;&gt;"")))),
0
)</f>
        <v>0</v>
      </c>
      <c r="I16" s="59">
        <f ca="1">COUNTA(INDIRECT("'" &amp; C16 &amp; "'!F2:F2000"))</f>
        <v>27</v>
      </c>
      <c r="K16" s="45"/>
    </row>
    <row r="17" spans="2:11" ht="15" customHeight="1">
      <c r="B17" t="s">
        <v>12</v>
      </c>
      <c r="C17" s="190" t="str">
        <f>HYPERLINK("#'USD_Currency_Block_Unblock'!C2", "USD_Currency_Block_Unblock")</f>
        <v>USD_Currency_Block_Unblock</v>
      </c>
      <c r="D17" s="56">
        <f ca="1">COUNTIF(INDIRECT("'" &amp; C17 &amp; "'!I2:I2000"), "Pass")</f>
        <v>21</v>
      </c>
      <c r="E17" s="57">
        <f ca="1">COUNTIF(INDIRECT("'" &amp; C17 &amp; "'!I2:I2000"), "Fail")</f>
        <v>7</v>
      </c>
      <c r="F17" s="57">
        <f ca="1">I17-(D17+E17+G17)</f>
        <v>0</v>
      </c>
      <c r="G17" s="57">
        <f ca="1">COUNTIF(INDIRECT("'" &amp; C17 &amp; "'!I2:I2000"), "NA")</f>
        <v>4</v>
      </c>
      <c r="H17" s="193" cm="1">
        <f t="array" aca="1" ref="H17" ca="1">IFERROR(
IF(COUNTA(INDIRECT("'"&amp;C17&amp;"'!K2:K2000"))=0,0,COUNTA(_xlfn.UNIQUE(_xlfn._xlws.FILTER(INDIRECT("'"&amp;C17&amp;"'!K2:K2000"),INDIRECT("'"&amp;C17&amp;"'!K2:K2000")&lt;&gt;"")))),
0
)</f>
        <v>0</v>
      </c>
      <c r="I17" s="59">
        <f ca="1">COUNTA(INDIRECT("'" &amp; C17 &amp; "'!F2:F2000"))</f>
        <v>32</v>
      </c>
      <c r="K17" s="45"/>
    </row>
    <row r="18" spans="2:11" ht="15" customHeight="1">
      <c r="B18" t="s">
        <v>14</v>
      </c>
      <c r="C18" s="190" t="str">
        <f>HYPERLINK("#'Pay Order Request'!C2", "Pay Order Request")</f>
        <v>Pay Order Request</v>
      </c>
      <c r="D18" s="56">
        <f ca="1">COUNTIF(INDIRECT("'" &amp; C18 &amp; "'!I2:I2000"), "Pass")</f>
        <v>0</v>
      </c>
      <c r="E18" s="57">
        <f ca="1">COUNTIF(INDIRECT("'" &amp; C18 &amp; "'!I2:I2000"), "Fail")</f>
        <v>0</v>
      </c>
      <c r="F18" s="57">
        <f ca="1">I18-(D18+E18+G18)</f>
        <v>25</v>
      </c>
      <c r="G18" s="57">
        <f ca="1">COUNTIF(INDIRECT("'" &amp; C18 &amp; "'!I2:I2000"), "NA")</f>
        <v>0</v>
      </c>
      <c r="H18" s="193" cm="1">
        <f t="array" aca="1" ref="H18" ca="1">IFERROR(
IF(COUNTA(INDIRECT("'"&amp;C18&amp;"'!K2:K2000"))=0,0,COUNTA(_xlfn.UNIQUE(_xlfn._xlws.FILTER(INDIRECT("'"&amp;C18&amp;"'!K2:K2000"),INDIRECT("'"&amp;C18&amp;"'!K2:K2000")&lt;&gt;"")))),
0
)</f>
        <v>0</v>
      </c>
      <c r="I18" s="59">
        <f ca="1">COUNTA(INDIRECT("'" &amp; C18 &amp; "'!F2:F2000"))</f>
        <v>25</v>
      </c>
      <c r="K18" s="45"/>
    </row>
    <row r="19" spans="2:11" ht="15" customHeight="1">
      <c r="B19" t="s">
        <v>13</v>
      </c>
      <c r="C19" s="190" t="str">
        <f>HYPERLINK("#'Request_types_of_certificate'!C2", "Request_types_of_certificate")</f>
        <v>Request_types_of_certificate</v>
      </c>
      <c r="D19" s="56">
        <f ca="1">COUNTIF(INDIRECT("'" &amp; C19 &amp; "'!I2:I2000"), "Pass")</f>
        <v>2</v>
      </c>
      <c r="E19" s="57">
        <f ca="1">COUNTIF(INDIRECT("'" &amp; C19 &amp; "'!I2:I2000"), "Fail")</f>
        <v>1</v>
      </c>
      <c r="F19" s="57">
        <f ca="1">I19-(D19+E19+G19)</f>
        <v>0</v>
      </c>
      <c r="G19" s="57">
        <f ca="1">COUNTIF(INDIRECT("'" &amp; C19 &amp; "'!I2:I2000"), "NA")</f>
        <v>50</v>
      </c>
      <c r="H19" s="58" cm="1">
        <f t="array" aca="1" ref="H19" ca="1">IFERROR(
IF(COUNTA(INDIRECT("'"&amp;C19&amp;"'!K2:K2000"))=0,0,COUNTA(_xlfn.UNIQUE(_xlfn._xlws.FILTER(INDIRECT("'"&amp;C19&amp;"'!K2:K2000"),INDIRECT("'"&amp;C19&amp;"'!K2:K2000")&lt;&gt;"")))),
0
)</f>
        <v>2</v>
      </c>
      <c r="I19" s="59">
        <f ca="1">COUNTA(INDIRECT("'" &amp; C19 &amp; "'!F2:F2000"))</f>
        <v>53</v>
      </c>
    </row>
    <row r="20" spans="2:11" ht="15" customHeight="1">
      <c r="B20" t="s">
        <v>13</v>
      </c>
      <c r="C20" s="190" t="str">
        <f>HYPERLINK("#'Card_Cheque_Request_Management'!C2", "Card_Cheque_Request_Management")</f>
        <v>Card_Cheque_Request_Management</v>
      </c>
      <c r="D20" s="56">
        <f ca="1">COUNTIF(INDIRECT("'" &amp; C20 &amp; "'!I2:I2000"), "Pass")</f>
        <v>15</v>
      </c>
      <c r="E20" s="57">
        <f ca="1">COUNTIF(INDIRECT("'" &amp; C20 &amp; "'!I2:I2000"), "Fail")</f>
        <v>10</v>
      </c>
      <c r="F20" s="57">
        <f ca="1">I20-(D20+E20+G20)</f>
        <v>0</v>
      </c>
      <c r="G20" s="57">
        <f ca="1">COUNTIF(INDIRECT("'" &amp; C20 &amp; "'!I2:I2000"), "NA")</f>
        <v>0</v>
      </c>
      <c r="H20" s="58" cm="1">
        <f t="array" aca="1" ref="H20" ca="1">IFERROR(
IF(COUNTA(INDIRECT("'"&amp;C20&amp;"'!K2:K2000"))=0,0,COUNTA(_xlfn.UNIQUE(_xlfn._xlws.FILTER(INDIRECT("'"&amp;C20&amp;"'!K2:K2000"),INDIRECT("'"&amp;C20&amp;"'!K2:K2000")&lt;&gt;"")))),
0
)</f>
        <v>10</v>
      </c>
      <c r="I20" s="59">
        <f ca="1">COUNTA(INDIRECT("'" &amp; C20 &amp; "'!F2:F2000"))</f>
        <v>25</v>
      </c>
    </row>
    <row r="21" spans="2:11" ht="15" customHeight="1">
      <c r="B21" t="s">
        <v>13</v>
      </c>
      <c r="C21" s="190" t="str">
        <f>HYPERLINK("#'Debit_Credit_Card_Reissue'!C2", "Debit_Credit_Card_Reissue")</f>
        <v>Debit_Credit_Card_Reissue</v>
      </c>
      <c r="D21" s="56">
        <f ca="1">COUNTIF(INDIRECT("'" &amp; C21 &amp; "'!I2:I2000"), "Pass")</f>
        <v>47</v>
      </c>
      <c r="E21" s="57">
        <f ca="1">COUNTIF(INDIRECT("'" &amp; C21 &amp; "'!I2:I2000"), "Fail")</f>
        <v>5</v>
      </c>
      <c r="F21" s="57">
        <f ca="1">I21-(D21+E21+G21)</f>
        <v>0</v>
      </c>
      <c r="G21" s="57">
        <f ca="1">COUNTIF(INDIRECT("'" &amp; C21 &amp; "'!I2:I2000"), "NA")</f>
        <v>0</v>
      </c>
      <c r="H21" s="58" cm="1">
        <f t="array" aca="1" ref="H21" ca="1">IFERROR(
IF(COUNTA(INDIRECT("'"&amp;C21&amp;"'!K2:K2000"))=0,0,COUNTA(_xlfn.UNIQUE(_xlfn._xlws.FILTER(INDIRECT("'"&amp;C21&amp;"'!K2:K2000"),INDIRECT("'"&amp;C21&amp;"'!K2:K2000")&lt;&gt;"")))),
0
)</f>
        <v>4</v>
      </c>
      <c r="I21" s="59">
        <f ca="1">COUNTA(INDIRECT("'" &amp; C21 &amp; "'!F2:F2000"))</f>
        <v>52</v>
      </c>
    </row>
    <row r="22" spans="2:11" ht="15" customHeight="1">
      <c r="B22" t="s">
        <v>14</v>
      </c>
      <c r="C22" s="190" t="str">
        <f>HYPERLINK("#'Demand_Draft_Request'!C2", "Demand_Draft_Request")</f>
        <v>Demand_Draft_Request</v>
      </c>
      <c r="D22" s="56">
        <f ca="1">COUNTIF(INDIRECT("'" &amp; C22 &amp; "'!I2:I2000"), "Pass")</f>
        <v>9</v>
      </c>
      <c r="E22" s="57">
        <f ca="1">COUNTIF(INDIRECT("'" &amp; C22 &amp; "'!I2:I2000"), "Fail")</f>
        <v>0</v>
      </c>
      <c r="F22" s="57">
        <f ca="1">I22-(D22+E22+G22)</f>
        <v>15</v>
      </c>
      <c r="G22" s="57">
        <f ca="1">COUNTIF(INDIRECT("'" &amp; C22 &amp; "'!I2:I2000"), "NA")</f>
        <v>0</v>
      </c>
      <c r="H22" s="58" cm="1">
        <f t="array" aca="1" ref="H22" ca="1">IFERROR(
IF(COUNTA(INDIRECT("'"&amp;C22&amp;"'!K2:K2000"))=0,0,COUNTA(_xlfn.UNIQUE(_xlfn._xlws.FILTER(INDIRECT("'"&amp;C22&amp;"'!K2:K2000"),INDIRECT("'"&amp;C22&amp;"'!K2:K2000")&lt;&gt;"")))),
0
)</f>
        <v>2</v>
      </c>
      <c r="I22" s="59">
        <f ca="1">COUNTA(INDIRECT("'" &amp; C22 &amp; "'!F2:F2000"))</f>
        <v>24</v>
      </c>
    </row>
    <row r="23" spans="2:11" ht="15" customHeight="1">
      <c r="B23" t="s">
        <v>12</v>
      </c>
      <c r="C23" s="190" t="str">
        <f>HYPERLINK("#'Account_eStatement'!C2", "Account_eStatement")</f>
        <v>Account_eStatement</v>
      </c>
      <c r="D23" s="56">
        <f ca="1">COUNTIF(INDIRECT("'" &amp; C23 &amp; "'!I2:I2000"), "Pass")</f>
        <v>13</v>
      </c>
      <c r="E23" s="57">
        <f ca="1">COUNTIF(INDIRECT("'" &amp; C23 &amp; "'!I2:I2000"), "Fail")</f>
        <v>2</v>
      </c>
      <c r="F23" s="57">
        <f ca="1">I23-(D23+E23+G23)</f>
        <v>0</v>
      </c>
      <c r="G23" s="57">
        <f ca="1">COUNTIF(INDIRECT("'" &amp; C23 &amp; "'!I2:I2000"), "NA")</f>
        <v>0</v>
      </c>
      <c r="H23" s="58" cm="1">
        <f t="array" aca="1" ref="H23" ca="1">IFERROR(
IF(COUNTA(INDIRECT("'"&amp;C23&amp;"'!K2:K2000"))=0,0,COUNTA(_xlfn.UNIQUE(_xlfn._xlws.FILTER(INDIRECT("'"&amp;C23&amp;"'!K2:K2000"),INDIRECT("'"&amp;C23&amp;"'!K2:K2000")&lt;&gt;"")))),
0
)</f>
        <v>2</v>
      </c>
      <c r="I23" s="59">
        <f ca="1">COUNTA(INDIRECT("'" &amp; C23 &amp; "'!F2:F2000"))</f>
        <v>15</v>
      </c>
    </row>
    <row r="24" spans="2:11" ht="15" customHeight="1">
      <c r="B24" t="s">
        <v>12</v>
      </c>
      <c r="C24" s="190" t="str">
        <f>HYPERLINK("#'BAYD'!C2", "BAYD")</f>
        <v>BAYD</v>
      </c>
      <c r="D24" s="56">
        <f ca="1">COUNTIF(INDIRECT("'" &amp; C24 &amp; "'!I2:I2000"), "Pass")</f>
        <v>22</v>
      </c>
      <c r="E24" s="57">
        <f ca="1">COUNTIF(INDIRECT("'" &amp; C24 &amp; "'!I2:I2000"), "Fail")</f>
        <v>6</v>
      </c>
      <c r="F24" s="57">
        <f ca="1">I24-(D24+E24+G24)</f>
        <v>0</v>
      </c>
      <c r="G24" s="57">
        <f ca="1">COUNTIF(INDIRECT("'" &amp; C24 &amp; "'!I2:I2000"), "NA")</f>
        <v>0</v>
      </c>
      <c r="H24" s="193" cm="1">
        <f t="array" aca="1" ref="H24" ca="1">IFERROR(
IF(COUNTA(INDIRECT("'"&amp;C24&amp;"'!K2:K2000"))=0,0,COUNTA(_xlfn.UNIQUE(_xlfn._xlws.FILTER(INDIRECT("'"&amp;C24&amp;"'!K2:K2000"),INDIRECT("'"&amp;C24&amp;"'!K2:K2000")&lt;&gt;"")))),
0
)</f>
        <v>2</v>
      </c>
      <c r="I24" s="59">
        <f ca="1">COUNTA(INDIRECT("'" &amp; C24 &amp; "'!F2:F2000"))</f>
        <v>28</v>
      </c>
      <c r="K24" s="45"/>
    </row>
    <row r="25" spans="2:11" ht="15" customHeight="1">
      <c r="B25" t="s">
        <v>12</v>
      </c>
      <c r="C25" s="190" t="str">
        <f>HYPERLINK("#'Loan_Request'!C2", "Loan_Request")</f>
        <v>Loan_Request</v>
      </c>
      <c r="D25" s="56">
        <f ca="1">COUNTIF(INDIRECT("'" &amp; C25 &amp; "'!I2:I2000"), "Pass")</f>
        <v>22</v>
      </c>
      <c r="E25" s="57">
        <f ca="1">COUNTIF(INDIRECT("'" &amp; C25 &amp; "'!I2:I2000"), "Fail")</f>
        <v>2</v>
      </c>
      <c r="F25" s="57">
        <f ca="1">I25-(D25+E25+G25)</f>
        <v>0</v>
      </c>
      <c r="G25" s="57">
        <f ca="1">COUNTIF(INDIRECT("'" &amp; C25 &amp; "'!I2:I2000"), "NA")</f>
        <v>20</v>
      </c>
      <c r="H25" s="193" cm="1">
        <f t="array" aca="1" ref="H25" ca="1">IFERROR(
IF(COUNTA(INDIRECT("'"&amp;C25&amp;"'!K2:K2000"))=0,0,COUNTA(_xlfn.UNIQUE(_xlfn._xlws.FILTER(INDIRECT("'"&amp;C25&amp;"'!K2:K2000"),INDIRECT("'"&amp;C25&amp;"'!K2:K2000")&lt;&gt;"")))),
0
)</f>
        <v>2</v>
      </c>
      <c r="I25" s="59">
        <f ca="1">COUNTA(INDIRECT("'" &amp; C25 &amp; "'!F2:F2000"))</f>
        <v>44</v>
      </c>
      <c r="K25" s="45"/>
    </row>
    <row r="26" spans="2:11" ht="15" customHeight="1">
      <c r="B26" t="s">
        <v>12</v>
      </c>
      <c r="C26" s="190" t="str">
        <f>HYPERLINK("#'Own_Credit_Card_Limit_Transfer'!C2", "Own_Credit_Card_Limit_Transfer")</f>
        <v>Own_Credit_Card_Limit_Transfer</v>
      </c>
      <c r="D26" s="56">
        <f ca="1">COUNTIF(INDIRECT("'" &amp; C26 &amp; "'!I2:I2000"), "Pass")</f>
        <v>12</v>
      </c>
      <c r="E26" s="57">
        <f ca="1">COUNTIF(INDIRECT("'" &amp; C26 &amp; "'!I2:I2000"), "Fail")</f>
        <v>1</v>
      </c>
      <c r="F26" s="57">
        <f ca="1">I26-(D26+E26+G26)</f>
        <v>0</v>
      </c>
      <c r="G26" s="57">
        <f ca="1">COUNTIF(INDIRECT("'" &amp; C26 &amp; "'!I2:I2000"), "NA")</f>
        <v>6</v>
      </c>
      <c r="H26" s="193" cm="1">
        <f t="array" aca="1" ref="H26" ca="1">IFERROR(
IF(COUNTA(INDIRECT("'"&amp;C26&amp;"'!K2:K2000"))=0,0,COUNTA(_xlfn.UNIQUE(_xlfn._xlws.FILTER(INDIRECT("'"&amp;C26&amp;"'!K2:K2000"),INDIRECT("'"&amp;C26&amp;"'!K2:K2000")&lt;&gt;"")))),
0
)</f>
        <v>1</v>
      </c>
      <c r="I26" s="59">
        <f ca="1">COUNTA(INDIRECT("'" &amp; C26 &amp; "'!F2:F2000"))</f>
        <v>19</v>
      </c>
      <c r="K26" s="45"/>
    </row>
    <row r="27" spans="2:11" ht="15" customHeight="1">
      <c r="B27" t="s">
        <v>12</v>
      </c>
      <c r="C27" s="190" t="str">
        <f>HYPERLINK("#'Cheque_Status_Enquiry'!C2", "Cheque_Status_Enquiry")</f>
        <v>Cheque_Status_Enquiry</v>
      </c>
      <c r="D27" s="56">
        <f ca="1">COUNTIF(INDIRECT("'" &amp; C27 &amp; "'!I2:I2000"), "Pass")</f>
        <v>7</v>
      </c>
      <c r="E27" s="57">
        <f ca="1">COUNTIF(INDIRECT("'" &amp; C27 &amp; "'!I2:I2000"), "Fail")</f>
        <v>3</v>
      </c>
      <c r="F27" s="57">
        <f ca="1">I27-(D27+E27+G27)</f>
        <v>0</v>
      </c>
      <c r="G27" s="57">
        <f ca="1">COUNTIF(INDIRECT("'" &amp; C27 &amp; "'!I2:I2000"), "NA")</f>
        <v>3</v>
      </c>
      <c r="H27" s="193" cm="1">
        <f t="array" aca="1" ref="H27" ca="1">IFERROR(
IF(COUNTA(INDIRECT("'"&amp;C27&amp;"'!K2:K2000"))=0,0,COUNTA(_xlfn.UNIQUE(_xlfn._xlws.FILTER(INDIRECT("'"&amp;C27&amp;"'!K2:K2000"),INDIRECT("'"&amp;C27&amp;"'!K2:K2000")&lt;&gt;"")))),
0
)</f>
        <v>0</v>
      </c>
      <c r="I27" s="59">
        <f ca="1">COUNTA(INDIRECT("'" &amp; C27 &amp; "'!F2:F2000"))</f>
        <v>13</v>
      </c>
      <c r="K27" s="45"/>
    </row>
    <row r="28" spans="2:11" ht="15" customHeight="1">
      <c r="B28" t="s">
        <v>12</v>
      </c>
      <c r="C28" s="190" t="str">
        <f>HYPERLINK("#'Stop_Cheque'!C2", "Stop_Cheque")</f>
        <v>Stop_Cheque</v>
      </c>
      <c r="D28" s="56">
        <f ca="1">COUNTIF(INDIRECT("'" &amp; C28 &amp; "'!I2:I2000"), "Pass")</f>
        <v>21</v>
      </c>
      <c r="E28" s="57">
        <f ca="1">COUNTIF(INDIRECT("'" &amp; C28 &amp; "'!I2:I2000"), "Fail")</f>
        <v>4</v>
      </c>
      <c r="F28" s="57">
        <f ca="1">I28-(D28+E28+G28)</f>
        <v>0</v>
      </c>
      <c r="G28" s="57">
        <f ca="1">COUNTIF(INDIRECT("'" &amp; C28 &amp; "'!I2:I2000"), "NA")</f>
        <v>3</v>
      </c>
      <c r="H28" s="193" cm="1">
        <f t="array" aca="1" ref="H28" ca="1">IFERROR(
IF(COUNTA(INDIRECT("'"&amp;C28&amp;"'!K2:K2000"))=0,0,COUNTA(_xlfn.UNIQUE(_xlfn._xlws.FILTER(INDIRECT("'"&amp;C28&amp;"'!K2:K2000"),INDIRECT("'"&amp;C28&amp;"'!K2:K2000")&lt;&gt;"")))),
0
)</f>
        <v>4</v>
      </c>
      <c r="I28" s="59">
        <f ca="1">COUNTA(INDIRECT("'" &amp; C28 &amp; "'!F2:F2000"))</f>
        <v>28</v>
      </c>
      <c r="K28" s="45"/>
    </row>
    <row r="29" spans="2:11" ht="15" customHeight="1">
      <c r="B29" t="s">
        <v>14</v>
      </c>
      <c r="C29" s="190" t="str">
        <f>HYPERLINK("#'Positive_Pay_Instruction'!C2", "Positive_Pay_Instruction")</f>
        <v>Positive_Pay_Instruction</v>
      </c>
      <c r="D29" s="56">
        <f ca="1">COUNTIF(INDIRECT("'" &amp; C29 &amp; "'!I2:I2000"), "Pass")</f>
        <v>0</v>
      </c>
      <c r="E29" s="57">
        <f ca="1">COUNTIF(INDIRECT("'" &amp; C29 &amp; "'!I2:I2000"), "Fail")</f>
        <v>0</v>
      </c>
      <c r="F29" s="57">
        <f ca="1">I29-(D29+E29+G29)</f>
        <v>17</v>
      </c>
      <c r="G29" s="57">
        <f ca="1">COUNTIF(INDIRECT("'" &amp; C29 &amp; "'!I2:I2000"), "NA")</f>
        <v>0</v>
      </c>
      <c r="H29" s="193" cm="1">
        <f t="array" aca="1" ref="H29" ca="1">IFERROR(
IF(COUNTA(INDIRECT("'"&amp;C29&amp;"'!K2:K2000"))=0,0,COUNTA(_xlfn.UNIQUE(_xlfn._xlws.FILTER(INDIRECT("'"&amp;C29&amp;"'!K2:K2000"),INDIRECT("'"&amp;C29&amp;"'!K2:K2000")&lt;&gt;"")))),
0
)</f>
        <v>0</v>
      </c>
      <c r="I29" s="59">
        <f ca="1">COUNTA(INDIRECT("'" &amp; C29 &amp; "'!F2:F2000"))</f>
        <v>17</v>
      </c>
      <c r="K29" s="45"/>
    </row>
    <row r="30" spans="2:11" ht="15.75" customHeight="1">
      <c r="C30" s="194"/>
      <c r="D30" s="60">
        <f t="shared" ref="D30:I30" ca="1" si="0">SUM(D7:D23)</f>
        <v>254</v>
      </c>
      <c r="E30" s="60">
        <f t="shared" ca="1" si="0"/>
        <v>68</v>
      </c>
      <c r="F30" s="60">
        <f t="shared" ca="1" si="0"/>
        <v>163</v>
      </c>
      <c r="G30" s="60">
        <f t="shared" ca="1" si="0"/>
        <v>119</v>
      </c>
      <c r="H30" s="61">
        <f t="shared" ca="1" si="0"/>
        <v>41</v>
      </c>
      <c r="I30" s="61">
        <f t="shared" ca="1" si="0"/>
        <v>604</v>
      </c>
    </row>
    <row r="31" spans="2:11" ht="15" customHeight="1">
      <c r="C31" s="216"/>
      <c r="D31" s="217"/>
      <c r="E31" s="217"/>
      <c r="F31" s="217"/>
      <c r="G31" s="217"/>
      <c r="H31" s="217"/>
      <c r="I31" s="217"/>
    </row>
    <row r="32" spans="2:11" ht="18.75" customHeight="1">
      <c r="C32" s="218" t="s">
        <v>15</v>
      </c>
      <c r="D32" s="299"/>
      <c r="E32" s="299"/>
      <c r="F32" s="299"/>
      <c r="G32" s="299"/>
      <c r="H32" s="299"/>
      <c r="I32" s="300"/>
    </row>
    <row r="33" spans="3:9" ht="15.75" customHeight="1">
      <c r="C33" s="62" t="s">
        <v>16</v>
      </c>
      <c r="D33" s="219" t="s">
        <v>17</v>
      </c>
      <c r="E33" s="301"/>
      <c r="F33" s="301"/>
      <c r="G33" s="301"/>
      <c r="H33" s="301"/>
      <c r="I33" s="302"/>
    </row>
    <row r="34" spans="3:9" ht="15.75" customHeight="1">
      <c r="C34" s="62" t="s">
        <v>18</v>
      </c>
      <c r="D34" s="213" t="s">
        <v>19</v>
      </c>
      <c r="E34" s="301"/>
      <c r="F34" s="301"/>
      <c r="G34" s="301"/>
      <c r="H34" s="301"/>
      <c r="I34" s="302"/>
    </row>
    <row r="35" spans="3:9" ht="15.75" customHeight="1">
      <c r="C35" s="62" t="s">
        <v>20</v>
      </c>
      <c r="D35" s="222"/>
      <c r="E35" s="301"/>
      <c r="F35" s="301"/>
      <c r="G35" s="301"/>
      <c r="H35" s="301"/>
      <c r="I35" s="302"/>
    </row>
    <row r="36" spans="3:9" ht="15.75" customHeight="1">
      <c r="C36" s="62" t="s">
        <v>21</v>
      </c>
      <c r="D36" s="223"/>
      <c r="E36" s="303"/>
      <c r="F36" s="303"/>
      <c r="G36" s="303"/>
      <c r="H36" s="303"/>
      <c r="I36" s="304"/>
    </row>
    <row r="37" spans="3:9" ht="15.75" customHeight="1">
      <c r="C37" s="62" t="s">
        <v>22</v>
      </c>
      <c r="D37" s="224"/>
      <c r="E37" s="225"/>
      <c r="F37" s="225"/>
      <c r="G37" s="225"/>
      <c r="H37" s="225"/>
      <c r="I37" s="226"/>
    </row>
    <row r="38" spans="3:9" ht="15.75" customHeight="1">
      <c r="C38" s="62" t="s">
        <v>23</v>
      </c>
      <c r="D38" s="224"/>
      <c r="E38" s="225"/>
      <c r="F38" s="225"/>
      <c r="G38" s="225"/>
      <c r="H38" s="225"/>
      <c r="I38" s="226"/>
    </row>
    <row r="39" spans="3:9" ht="15.75" customHeight="1">
      <c r="C39" s="62" t="s">
        <v>24</v>
      </c>
      <c r="D39" s="224"/>
      <c r="E39" s="225"/>
      <c r="F39" s="225"/>
      <c r="G39" s="225"/>
      <c r="H39" s="225"/>
      <c r="I39" s="226"/>
    </row>
    <row r="40" spans="3:9" ht="15.75" customHeight="1">
      <c r="C40" s="62" t="s">
        <v>25</v>
      </c>
      <c r="D40" s="223" t="s">
        <v>26</v>
      </c>
      <c r="E40" s="303"/>
      <c r="F40" s="303"/>
      <c r="G40" s="303"/>
      <c r="H40" s="303"/>
      <c r="I40" s="304"/>
    </row>
    <row r="41" spans="3:9" ht="15.75" customHeight="1">
      <c r="C41" s="62" t="s">
        <v>27</v>
      </c>
      <c r="D41" s="220" t="s">
        <v>28</v>
      </c>
      <c r="E41" s="303"/>
      <c r="F41" s="303"/>
      <c r="G41" s="303"/>
      <c r="H41" s="303"/>
      <c r="I41" s="304"/>
    </row>
    <row r="42" spans="3:9" ht="15.75" customHeight="1">
      <c r="C42" s="63" t="s">
        <v>29</v>
      </c>
      <c r="D42" s="221" t="s">
        <v>30</v>
      </c>
      <c r="E42" s="305"/>
      <c r="F42" s="305"/>
      <c r="G42" s="305"/>
      <c r="H42" s="305"/>
      <c r="I42" s="306"/>
    </row>
    <row r="44" spans="3:9" ht="15" customHeight="1"/>
    <row r="51" spans="3:3" ht="15" customHeight="1">
      <c r="C51" s="45"/>
    </row>
    <row r="52" spans="3:3" ht="15" customHeight="1">
      <c r="C52" s="45"/>
    </row>
    <row r="53" spans="3:3" ht="15" customHeight="1">
      <c r="C53" s="45"/>
    </row>
    <row r="54" spans="3:3" ht="15" customHeight="1">
      <c r="C54" s="45"/>
    </row>
    <row r="55" spans="3:3" ht="15" customHeight="1">
      <c r="C55" s="45"/>
    </row>
    <row r="56" spans="3:3" ht="15" customHeight="1">
      <c r="C56" s="45"/>
    </row>
    <row r="57" spans="3:3" ht="15" customHeight="1">
      <c r="C57" s="45"/>
    </row>
    <row r="58" spans="3:3" ht="15" customHeight="1">
      <c r="C58" s="45"/>
    </row>
    <row r="59" spans="3:3" ht="15" customHeight="1">
      <c r="C59" s="45"/>
    </row>
    <row r="60" spans="3:3" ht="15" customHeight="1">
      <c r="C60" s="45"/>
    </row>
    <row r="61" spans="3:3" ht="15" customHeight="1">
      <c r="C61" s="45"/>
    </row>
  </sheetData>
  <autoFilter ref="B6:K30" xr:uid="{06787D64-B8E9-4612-A70C-CD95AB0D320E}"/>
  <mergeCells count="14">
    <mergeCell ref="D41:I41"/>
    <mergeCell ref="D42:I42"/>
    <mergeCell ref="D35:I35"/>
    <mergeCell ref="D36:I36"/>
    <mergeCell ref="D37:I37"/>
    <mergeCell ref="D38:I38"/>
    <mergeCell ref="D39:I39"/>
    <mergeCell ref="D40:I40"/>
    <mergeCell ref="D34:I34"/>
    <mergeCell ref="C3:I3"/>
    <mergeCell ref="C5:I5"/>
    <mergeCell ref="C31:I31"/>
    <mergeCell ref="C32:I32"/>
    <mergeCell ref="D33:I33"/>
  </mergeCells>
  <conditionalFormatting sqref="C5:I6 D7:I30">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2B687-6ABE-46DE-A4FE-620640C030FC}">
  <dimension ref="A1:K64"/>
  <sheetViews>
    <sheetView workbookViewId="0">
      <pane ySplit="1" topLeftCell="A3" activePane="bottomLeft" state="frozen"/>
      <selection pane="bottomLeft" activeCell="E2" sqref="E2"/>
    </sheetView>
  </sheetViews>
  <sheetFormatPr defaultRowHeight="15"/>
  <cols>
    <col min="1" max="1" width="10.28515625" style="76" customWidth="1"/>
    <col min="2" max="2" width="17.5703125" style="76" customWidth="1"/>
    <col min="3" max="3" width="21" style="76" customWidth="1"/>
    <col min="4" max="4" width="11" style="76" customWidth="1"/>
    <col min="5" max="5" width="19.140625" style="76" customWidth="1"/>
    <col min="6" max="6" width="59.7109375" style="76" customWidth="1"/>
    <col min="7" max="7" width="49.140625" style="76" customWidth="1"/>
    <col min="8" max="8" width="50.140625" style="76" customWidth="1"/>
    <col min="9" max="9" width="9.140625" style="76"/>
    <col min="10" max="10" width="12.28515625" style="76" customWidth="1"/>
    <col min="11" max="11" width="31.28515625" style="76" customWidth="1"/>
  </cols>
  <sheetData>
    <row r="1" spans="1:11" ht="27.75" customHeight="1">
      <c r="A1" s="80" t="s">
        <v>31</v>
      </c>
      <c r="B1" s="80" t="s">
        <v>32</v>
      </c>
      <c r="C1" s="80" t="s">
        <v>33</v>
      </c>
      <c r="D1" s="80" t="s">
        <v>34</v>
      </c>
      <c r="E1" s="80" t="s">
        <v>35</v>
      </c>
      <c r="F1" s="80" t="s">
        <v>36</v>
      </c>
      <c r="G1" s="80" t="s">
        <v>37</v>
      </c>
      <c r="H1" s="80" t="s">
        <v>38</v>
      </c>
      <c r="I1" s="80" t="s">
        <v>39</v>
      </c>
      <c r="J1" s="80" t="s">
        <v>40</v>
      </c>
      <c r="K1" s="80" t="s">
        <v>41</v>
      </c>
    </row>
    <row r="2" spans="1:11" ht="30.75" hidden="1">
      <c r="A2" s="75" t="str">
        <f>IF(ROW() - ROW($A$2) + 1 &lt;= 1000, "TC" &amp; TEXT(ROW() - ROW($A$2) + 1, "0000"), "")</f>
        <v>TC0001</v>
      </c>
      <c r="B2" s="227" t="s">
        <v>42</v>
      </c>
      <c r="C2" s="227" t="s">
        <v>43</v>
      </c>
      <c r="D2" s="227" t="s">
        <v>44</v>
      </c>
      <c r="E2" s="227" t="s">
        <v>45</v>
      </c>
      <c r="F2" s="75" t="s">
        <v>46</v>
      </c>
      <c r="G2" s="75" t="s">
        <v>47</v>
      </c>
      <c r="H2" s="75" t="s">
        <v>48</v>
      </c>
      <c r="I2" s="75" t="s">
        <v>4</v>
      </c>
      <c r="J2" s="75"/>
      <c r="K2" s="75"/>
    </row>
    <row r="3" spans="1:11" ht="45.75">
      <c r="A3" s="75" t="str">
        <f t="shared" ref="A3:A64" si="0">IF(ROW() - ROW($A$2) + 1 &lt;= 1000, "TC" &amp; TEXT(ROW() - ROW($A$2) + 1, "0000"), "")</f>
        <v>TC0002</v>
      </c>
      <c r="B3" s="228"/>
      <c r="C3" s="228"/>
      <c r="D3" s="228"/>
      <c r="E3" s="228"/>
      <c r="F3" s="75" t="s">
        <v>49</v>
      </c>
      <c r="G3" s="75" t="s">
        <v>50</v>
      </c>
      <c r="H3" s="75" t="s">
        <v>51</v>
      </c>
      <c r="I3" s="75" t="s">
        <v>52</v>
      </c>
      <c r="J3" s="75" t="s">
        <v>53</v>
      </c>
      <c r="K3" s="75"/>
    </row>
    <row r="4" spans="1:11" ht="60.75">
      <c r="A4" s="75" t="str">
        <f t="shared" si="0"/>
        <v>TC0003</v>
      </c>
      <c r="B4" s="228"/>
      <c r="C4" s="228"/>
      <c r="D4" s="228"/>
      <c r="E4" s="228"/>
      <c r="F4" s="75" t="s">
        <v>54</v>
      </c>
      <c r="G4" s="75" t="s">
        <v>50</v>
      </c>
      <c r="H4" s="75" t="s">
        <v>55</v>
      </c>
      <c r="I4" s="75" t="s">
        <v>52</v>
      </c>
      <c r="J4" s="75" t="s">
        <v>53</v>
      </c>
      <c r="K4" s="75"/>
    </row>
    <row r="5" spans="1:11" ht="60.75" hidden="1">
      <c r="A5" s="75" t="str">
        <f t="shared" si="0"/>
        <v>TC0004</v>
      </c>
      <c r="B5" s="228"/>
      <c r="C5" s="228"/>
      <c r="D5" s="228"/>
      <c r="E5" s="228"/>
      <c r="F5" s="75" t="s">
        <v>56</v>
      </c>
      <c r="G5" s="75" t="s">
        <v>50</v>
      </c>
      <c r="H5" s="75" t="s">
        <v>57</v>
      </c>
      <c r="I5" s="75" t="s">
        <v>4</v>
      </c>
      <c r="J5" s="75"/>
      <c r="K5" s="75"/>
    </row>
    <row r="6" spans="1:11" ht="76.5" hidden="1">
      <c r="A6" s="75" t="str">
        <f t="shared" si="0"/>
        <v>TC0005</v>
      </c>
      <c r="B6" s="228"/>
      <c r="C6" s="228"/>
      <c r="D6" s="228"/>
      <c r="E6" s="228"/>
      <c r="F6" s="75" t="s">
        <v>58</v>
      </c>
      <c r="G6" s="75" t="s">
        <v>50</v>
      </c>
      <c r="H6" s="75" t="s">
        <v>59</v>
      </c>
      <c r="I6" s="75" t="s">
        <v>4</v>
      </c>
      <c r="J6" s="75"/>
      <c r="K6" s="75"/>
    </row>
    <row r="7" spans="1:11" ht="60.75" hidden="1">
      <c r="A7" s="75" t="str">
        <f t="shared" si="0"/>
        <v>TC0006</v>
      </c>
      <c r="B7" s="228"/>
      <c r="C7" s="228"/>
      <c r="D7" s="228"/>
      <c r="E7" s="228"/>
      <c r="F7" s="75" t="s">
        <v>60</v>
      </c>
      <c r="G7" s="75" t="s">
        <v>50</v>
      </c>
      <c r="H7" s="75" t="s">
        <v>61</v>
      </c>
      <c r="I7" s="75" t="s">
        <v>4</v>
      </c>
      <c r="J7" s="75"/>
      <c r="K7" s="75"/>
    </row>
    <row r="8" spans="1:11" ht="76.5" hidden="1">
      <c r="A8" s="75" t="str">
        <f t="shared" si="0"/>
        <v>TC0007</v>
      </c>
      <c r="B8" s="228"/>
      <c r="C8" s="228"/>
      <c r="D8" s="228"/>
      <c r="E8" s="228"/>
      <c r="F8" s="75" t="s">
        <v>62</v>
      </c>
      <c r="G8" s="75" t="s">
        <v>50</v>
      </c>
      <c r="H8" s="75" t="s">
        <v>63</v>
      </c>
      <c r="I8" s="75" t="s">
        <v>4</v>
      </c>
      <c r="J8" s="75"/>
      <c r="K8" s="75"/>
    </row>
    <row r="9" spans="1:11" ht="45.75" hidden="1">
      <c r="A9" s="75" t="str">
        <f t="shared" si="0"/>
        <v>TC0008</v>
      </c>
      <c r="B9" s="228"/>
      <c r="C9" s="228"/>
      <c r="D9" s="228"/>
      <c r="E9" s="228"/>
      <c r="F9" s="75" t="s">
        <v>64</v>
      </c>
      <c r="G9" s="75" t="s">
        <v>50</v>
      </c>
      <c r="H9" s="75" t="s">
        <v>65</v>
      </c>
      <c r="I9" s="75" t="s">
        <v>4</v>
      </c>
      <c r="J9" s="75"/>
      <c r="K9" s="75"/>
    </row>
    <row r="10" spans="1:11" ht="60.75" hidden="1">
      <c r="A10" s="75" t="str">
        <f t="shared" si="0"/>
        <v>TC0009</v>
      </c>
      <c r="B10" s="228"/>
      <c r="C10" s="228"/>
      <c r="D10" s="228"/>
      <c r="E10" s="228"/>
      <c r="F10" s="75" t="s">
        <v>66</v>
      </c>
      <c r="G10" s="75" t="s">
        <v>50</v>
      </c>
      <c r="H10" s="75" t="s">
        <v>67</v>
      </c>
      <c r="I10" s="75" t="s">
        <v>4</v>
      </c>
      <c r="J10" s="75"/>
      <c r="K10" s="75"/>
    </row>
    <row r="11" spans="1:11" ht="45.75" hidden="1">
      <c r="A11" s="75" t="str">
        <f t="shared" si="0"/>
        <v>TC0010</v>
      </c>
      <c r="B11" s="228"/>
      <c r="C11" s="228"/>
      <c r="D11" s="228"/>
      <c r="E11" s="228"/>
      <c r="F11" s="75" t="s">
        <v>68</v>
      </c>
      <c r="G11" s="75" t="s">
        <v>50</v>
      </c>
      <c r="H11" s="75" t="s">
        <v>69</v>
      </c>
      <c r="I11" s="75" t="s">
        <v>4</v>
      </c>
      <c r="J11" s="75"/>
      <c r="K11" s="75"/>
    </row>
    <row r="12" spans="1:11" ht="60.75" hidden="1">
      <c r="A12" s="75" t="str">
        <f t="shared" si="0"/>
        <v>TC0011</v>
      </c>
      <c r="B12" s="228"/>
      <c r="C12" s="228"/>
      <c r="D12" s="228"/>
      <c r="E12" s="228"/>
      <c r="F12" s="75" t="s">
        <v>70</v>
      </c>
      <c r="G12" s="75" t="s">
        <v>50</v>
      </c>
      <c r="H12" s="75" t="s">
        <v>71</v>
      </c>
      <c r="I12" s="75" t="s">
        <v>4</v>
      </c>
      <c r="J12" s="75"/>
      <c r="K12" s="75"/>
    </row>
    <row r="13" spans="1:11" ht="60.75" hidden="1">
      <c r="A13" s="75" t="str">
        <f t="shared" si="0"/>
        <v>TC0012</v>
      </c>
      <c r="B13" s="228"/>
      <c r="C13" s="228"/>
      <c r="D13" s="228"/>
      <c r="E13" s="228"/>
      <c r="F13" s="75" t="s">
        <v>72</v>
      </c>
      <c r="G13" s="75" t="s">
        <v>50</v>
      </c>
      <c r="H13" s="75" t="s">
        <v>73</v>
      </c>
      <c r="I13" s="75" t="s">
        <v>4</v>
      </c>
      <c r="J13" s="75"/>
      <c r="K13" s="75"/>
    </row>
    <row r="14" spans="1:11" ht="76.5" hidden="1">
      <c r="A14" s="75" t="str">
        <f t="shared" si="0"/>
        <v>TC0013</v>
      </c>
      <c r="B14" s="228"/>
      <c r="C14" s="228"/>
      <c r="D14" s="228"/>
      <c r="E14" s="228"/>
      <c r="F14" s="75" t="s">
        <v>74</v>
      </c>
      <c r="G14" s="75" t="s">
        <v>50</v>
      </c>
      <c r="H14" s="75" t="s">
        <v>75</v>
      </c>
      <c r="I14" s="75" t="s">
        <v>4</v>
      </c>
      <c r="J14" s="75"/>
      <c r="K14" s="75"/>
    </row>
    <row r="15" spans="1:11" ht="60.75" hidden="1">
      <c r="A15" s="75" t="str">
        <f t="shared" si="0"/>
        <v>TC0014</v>
      </c>
      <c r="B15" s="228"/>
      <c r="C15" s="228"/>
      <c r="D15" s="228"/>
      <c r="E15" s="228"/>
      <c r="F15" s="75" t="s">
        <v>76</v>
      </c>
      <c r="G15" s="75" t="s">
        <v>50</v>
      </c>
      <c r="H15" s="75" t="s">
        <v>77</v>
      </c>
      <c r="I15" s="75" t="s">
        <v>4</v>
      </c>
      <c r="J15" s="75"/>
      <c r="K15" s="75"/>
    </row>
    <row r="16" spans="1:11" ht="76.5" hidden="1">
      <c r="A16" s="75" t="str">
        <f t="shared" si="0"/>
        <v>TC0015</v>
      </c>
      <c r="B16" s="228"/>
      <c r="C16" s="228"/>
      <c r="D16" s="228"/>
      <c r="E16" s="228"/>
      <c r="F16" s="75" t="s">
        <v>78</v>
      </c>
      <c r="G16" s="75" t="s">
        <v>50</v>
      </c>
      <c r="H16" s="75" t="s">
        <v>79</v>
      </c>
      <c r="I16" s="75" t="s">
        <v>4</v>
      </c>
      <c r="J16" s="75"/>
      <c r="K16" s="75"/>
    </row>
    <row r="17" spans="1:11" ht="45.75" hidden="1">
      <c r="A17" s="75" t="str">
        <f t="shared" si="0"/>
        <v>TC0016</v>
      </c>
      <c r="B17" s="228"/>
      <c r="C17" s="228"/>
      <c r="D17" s="228"/>
      <c r="E17" s="228"/>
      <c r="F17" s="75" t="s">
        <v>80</v>
      </c>
      <c r="G17" s="75" t="s">
        <v>50</v>
      </c>
      <c r="H17" s="75" t="s">
        <v>81</v>
      </c>
      <c r="I17" s="75" t="s">
        <v>4</v>
      </c>
      <c r="J17" s="75"/>
      <c r="K17" s="75"/>
    </row>
    <row r="18" spans="1:11" ht="76.5" hidden="1">
      <c r="A18" s="75" t="str">
        <f t="shared" si="0"/>
        <v>TC0017</v>
      </c>
      <c r="B18" s="228"/>
      <c r="C18" s="228"/>
      <c r="D18" s="228"/>
      <c r="E18" s="228"/>
      <c r="F18" s="75" t="s">
        <v>82</v>
      </c>
      <c r="G18" s="75" t="s">
        <v>50</v>
      </c>
      <c r="H18" s="75" t="s">
        <v>83</v>
      </c>
      <c r="I18" s="75" t="s">
        <v>4</v>
      </c>
      <c r="J18" s="75"/>
      <c r="K18" s="75"/>
    </row>
    <row r="19" spans="1:11" ht="60.75" hidden="1">
      <c r="A19" s="75" t="str">
        <f t="shared" si="0"/>
        <v>TC0018</v>
      </c>
      <c r="B19" s="228"/>
      <c r="C19" s="228"/>
      <c r="D19" s="228"/>
      <c r="E19" s="228"/>
      <c r="F19" s="75" t="s">
        <v>84</v>
      </c>
      <c r="G19" s="75" t="s">
        <v>85</v>
      </c>
      <c r="H19" s="75" t="s">
        <v>86</v>
      </c>
      <c r="I19" s="75" t="s">
        <v>4</v>
      </c>
      <c r="J19" s="75"/>
      <c r="K19" s="75"/>
    </row>
    <row r="20" spans="1:11" ht="60.75" hidden="1">
      <c r="A20" s="75" t="str">
        <f t="shared" si="0"/>
        <v>TC0019</v>
      </c>
      <c r="B20" s="228"/>
      <c r="C20" s="228"/>
      <c r="D20" s="228"/>
      <c r="E20" s="228"/>
      <c r="F20" s="75" t="s">
        <v>87</v>
      </c>
      <c r="G20" s="75" t="s">
        <v>88</v>
      </c>
      <c r="H20" s="75" t="s">
        <v>89</v>
      </c>
      <c r="I20" s="75" t="s">
        <v>4</v>
      </c>
      <c r="J20" s="75"/>
      <c r="K20" s="75"/>
    </row>
    <row r="21" spans="1:11" ht="60.75" hidden="1">
      <c r="A21" s="75" t="str">
        <f t="shared" si="0"/>
        <v>TC0020</v>
      </c>
      <c r="B21" s="228"/>
      <c r="C21" s="228"/>
      <c r="D21" s="228"/>
      <c r="E21" s="228"/>
      <c r="F21" s="75" t="s">
        <v>90</v>
      </c>
      <c r="G21" s="75" t="s">
        <v>91</v>
      </c>
      <c r="H21" s="75" t="s">
        <v>92</v>
      </c>
      <c r="I21" s="75" t="s">
        <v>4</v>
      </c>
      <c r="J21" s="75"/>
      <c r="K21" s="75"/>
    </row>
    <row r="22" spans="1:11" ht="60.75" hidden="1">
      <c r="A22" s="75" t="str">
        <f t="shared" si="0"/>
        <v>TC0021</v>
      </c>
      <c r="B22" s="228"/>
      <c r="C22" s="228"/>
      <c r="D22" s="228"/>
      <c r="E22" s="228"/>
      <c r="F22" s="75" t="s">
        <v>93</v>
      </c>
      <c r="G22" s="75" t="s">
        <v>94</v>
      </c>
      <c r="H22" s="75" t="s">
        <v>95</v>
      </c>
      <c r="I22" s="75" t="s">
        <v>4</v>
      </c>
      <c r="J22" s="75"/>
      <c r="K22" s="75"/>
    </row>
    <row r="23" spans="1:11" ht="45.75" hidden="1">
      <c r="A23" s="75" t="str">
        <f t="shared" si="0"/>
        <v>TC0022</v>
      </c>
      <c r="B23" s="228"/>
      <c r="C23" s="228"/>
      <c r="D23" s="228"/>
      <c r="E23" s="228"/>
      <c r="F23" s="75" t="s">
        <v>96</v>
      </c>
      <c r="G23" s="75" t="s">
        <v>97</v>
      </c>
      <c r="H23" s="75" t="s">
        <v>98</v>
      </c>
      <c r="I23" s="75" t="s">
        <v>4</v>
      </c>
      <c r="J23" s="75"/>
      <c r="K23" s="75"/>
    </row>
    <row r="24" spans="1:11" ht="60.75" hidden="1">
      <c r="A24" s="75" t="str">
        <f t="shared" si="0"/>
        <v>TC0023</v>
      </c>
      <c r="B24" s="228"/>
      <c r="C24" s="228"/>
      <c r="D24" s="228"/>
      <c r="E24" s="228"/>
      <c r="F24" s="75" t="s">
        <v>99</v>
      </c>
      <c r="G24" s="75" t="s">
        <v>100</v>
      </c>
      <c r="H24" s="75" t="s">
        <v>101</v>
      </c>
      <c r="I24" s="75" t="s">
        <v>4</v>
      </c>
      <c r="J24" s="75"/>
      <c r="K24" s="75"/>
    </row>
    <row r="25" spans="1:11" ht="60.75" hidden="1">
      <c r="A25" s="75" t="str">
        <f t="shared" si="0"/>
        <v>TC0024</v>
      </c>
      <c r="B25" s="228"/>
      <c r="C25" s="228"/>
      <c r="D25" s="228"/>
      <c r="E25" s="228"/>
      <c r="F25" s="75" t="s">
        <v>102</v>
      </c>
      <c r="G25" s="75" t="s">
        <v>103</v>
      </c>
      <c r="H25" s="75" t="s">
        <v>104</v>
      </c>
      <c r="I25" s="75" t="s">
        <v>4</v>
      </c>
      <c r="J25" s="75"/>
      <c r="K25" s="75"/>
    </row>
    <row r="26" spans="1:11" ht="60.75" hidden="1">
      <c r="A26" s="75" t="str">
        <f t="shared" si="0"/>
        <v>TC0025</v>
      </c>
      <c r="B26" s="228"/>
      <c r="C26" s="228"/>
      <c r="D26" s="228"/>
      <c r="E26" s="228"/>
      <c r="F26" s="75" t="s">
        <v>105</v>
      </c>
      <c r="G26" s="75" t="s">
        <v>106</v>
      </c>
      <c r="H26" s="75" t="s">
        <v>107</v>
      </c>
      <c r="I26" s="75" t="s">
        <v>4</v>
      </c>
      <c r="J26" s="75"/>
      <c r="K26" s="75"/>
    </row>
    <row r="27" spans="1:11" ht="76.5" hidden="1">
      <c r="A27" s="75" t="str">
        <f t="shared" si="0"/>
        <v>TC0026</v>
      </c>
      <c r="B27" s="228"/>
      <c r="C27" s="228"/>
      <c r="D27" s="228"/>
      <c r="E27" s="228"/>
      <c r="F27" s="75" t="s">
        <v>108</v>
      </c>
      <c r="G27" s="75" t="s">
        <v>109</v>
      </c>
      <c r="H27" s="75" t="s">
        <v>110</v>
      </c>
      <c r="I27" s="75" t="s">
        <v>4</v>
      </c>
      <c r="J27" s="75"/>
      <c r="K27" s="75"/>
    </row>
    <row r="28" spans="1:11" ht="45.75" hidden="1">
      <c r="A28" s="75" t="str">
        <f t="shared" si="0"/>
        <v>TC0027</v>
      </c>
      <c r="B28" s="228"/>
      <c r="C28" s="228"/>
      <c r="D28" s="228"/>
      <c r="E28" s="228"/>
      <c r="F28" s="75" t="s">
        <v>111</v>
      </c>
      <c r="G28" s="75" t="s">
        <v>112</v>
      </c>
      <c r="H28" s="75" t="s">
        <v>113</v>
      </c>
      <c r="I28" s="75" t="s">
        <v>4</v>
      </c>
      <c r="J28" s="75"/>
      <c r="K28" s="75"/>
    </row>
    <row r="29" spans="1:11" ht="45.75" hidden="1">
      <c r="A29" s="75" t="str">
        <f t="shared" si="0"/>
        <v>TC0028</v>
      </c>
      <c r="B29" s="228"/>
      <c r="C29" s="228"/>
      <c r="D29" s="228"/>
      <c r="E29" s="228"/>
      <c r="F29" s="75" t="s">
        <v>114</v>
      </c>
      <c r="G29" s="75" t="s">
        <v>115</v>
      </c>
      <c r="H29" s="75" t="s">
        <v>116</v>
      </c>
      <c r="I29" s="75" t="s">
        <v>4</v>
      </c>
      <c r="J29" s="75"/>
      <c r="K29" s="75"/>
    </row>
    <row r="30" spans="1:11" ht="76.5" hidden="1">
      <c r="A30" s="75" t="str">
        <f t="shared" si="0"/>
        <v>TC0029</v>
      </c>
      <c r="B30" s="228"/>
      <c r="C30" s="228"/>
      <c r="D30" s="228"/>
      <c r="E30" s="228"/>
      <c r="F30" s="75" t="s">
        <v>117</v>
      </c>
      <c r="G30" s="75" t="s">
        <v>118</v>
      </c>
      <c r="H30" s="75" t="s">
        <v>119</v>
      </c>
      <c r="I30" s="75" t="s">
        <v>4</v>
      </c>
      <c r="J30" s="75"/>
      <c r="K30" s="75"/>
    </row>
    <row r="31" spans="1:11" ht="76.5" hidden="1">
      <c r="A31" s="75" t="str">
        <f t="shared" si="0"/>
        <v>TC0030</v>
      </c>
      <c r="B31" s="228"/>
      <c r="C31" s="228"/>
      <c r="D31" s="228"/>
      <c r="E31" s="228"/>
      <c r="F31" s="75" t="s">
        <v>120</v>
      </c>
      <c r="G31" s="75" t="s">
        <v>121</v>
      </c>
      <c r="H31" s="75" t="s">
        <v>122</v>
      </c>
      <c r="I31" s="75" t="s">
        <v>4</v>
      </c>
      <c r="J31" s="75"/>
      <c r="K31" s="75"/>
    </row>
    <row r="32" spans="1:11" ht="76.5" hidden="1">
      <c r="A32" s="75" t="str">
        <f t="shared" si="0"/>
        <v>TC0031</v>
      </c>
      <c r="B32" s="228"/>
      <c r="C32" s="228"/>
      <c r="D32" s="228"/>
      <c r="E32" s="228"/>
      <c r="F32" s="75" t="s">
        <v>123</v>
      </c>
      <c r="G32" s="75" t="s">
        <v>121</v>
      </c>
      <c r="H32" s="75" t="s">
        <v>124</v>
      </c>
      <c r="I32" s="75" t="s">
        <v>4</v>
      </c>
      <c r="J32" s="75"/>
      <c r="K32" s="75"/>
    </row>
    <row r="33" spans="1:11" ht="76.5" hidden="1">
      <c r="A33" s="75" t="str">
        <f t="shared" si="0"/>
        <v>TC0032</v>
      </c>
      <c r="B33" s="228"/>
      <c r="C33" s="228"/>
      <c r="D33" s="228"/>
      <c r="E33" s="228"/>
      <c r="F33" s="75" t="s">
        <v>111</v>
      </c>
      <c r="G33" s="75" t="s">
        <v>125</v>
      </c>
      <c r="H33" s="75" t="s">
        <v>126</v>
      </c>
      <c r="I33" s="75" t="s">
        <v>4</v>
      </c>
      <c r="J33" s="75"/>
      <c r="K33" s="75"/>
    </row>
    <row r="34" spans="1:11" ht="76.5" hidden="1">
      <c r="A34" s="75" t="str">
        <f t="shared" si="0"/>
        <v>TC0033</v>
      </c>
      <c r="B34" s="228"/>
      <c r="C34" s="228"/>
      <c r="D34" s="228"/>
      <c r="E34" s="228"/>
      <c r="F34" s="75" t="s">
        <v>114</v>
      </c>
      <c r="G34" s="75" t="s">
        <v>127</v>
      </c>
      <c r="H34" s="75" t="s">
        <v>116</v>
      </c>
      <c r="I34" s="75" t="s">
        <v>4</v>
      </c>
      <c r="J34" s="75"/>
      <c r="K34" s="75"/>
    </row>
    <row r="35" spans="1:11" ht="76.5" hidden="1">
      <c r="A35" s="75" t="str">
        <f t="shared" si="0"/>
        <v>TC0034</v>
      </c>
      <c r="B35" s="228"/>
      <c r="C35" s="228"/>
      <c r="D35" s="228"/>
      <c r="E35" s="228"/>
      <c r="F35" s="75" t="s">
        <v>128</v>
      </c>
      <c r="G35" s="75" t="s">
        <v>125</v>
      </c>
      <c r="H35" s="75" t="s">
        <v>129</v>
      </c>
      <c r="I35" s="75" t="s">
        <v>4</v>
      </c>
      <c r="J35" s="75"/>
      <c r="K35" s="75"/>
    </row>
    <row r="36" spans="1:11" ht="91.5" hidden="1">
      <c r="A36" s="75" t="str">
        <f t="shared" si="0"/>
        <v>TC0035</v>
      </c>
      <c r="B36" s="228"/>
      <c r="C36" s="228"/>
      <c r="D36" s="228"/>
      <c r="E36" s="228"/>
      <c r="F36" s="75" t="s">
        <v>130</v>
      </c>
      <c r="G36" s="75" t="s">
        <v>131</v>
      </c>
      <c r="H36" s="75" t="s">
        <v>132</v>
      </c>
      <c r="I36" s="75" t="s">
        <v>4</v>
      </c>
      <c r="J36" s="75"/>
      <c r="K36" s="75"/>
    </row>
    <row r="37" spans="1:11" ht="76.5" hidden="1">
      <c r="A37" s="75" t="str">
        <f t="shared" si="0"/>
        <v>TC0036</v>
      </c>
      <c r="B37" s="228"/>
      <c r="C37" s="229"/>
      <c r="D37" s="229"/>
      <c r="E37" s="228"/>
      <c r="F37" s="75" t="s">
        <v>133</v>
      </c>
      <c r="G37" s="75" t="s">
        <v>125</v>
      </c>
      <c r="H37" s="75" t="s">
        <v>134</v>
      </c>
      <c r="I37" s="75" t="s">
        <v>5</v>
      </c>
      <c r="J37" s="75"/>
      <c r="K37" s="138" t="s">
        <v>135</v>
      </c>
    </row>
    <row r="38" spans="1:11" ht="45.75" hidden="1">
      <c r="A38" s="75" t="str">
        <f t="shared" si="0"/>
        <v>TC0037</v>
      </c>
      <c r="B38" s="228"/>
      <c r="C38" s="227" t="s">
        <v>136</v>
      </c>
      <c r="D38" s="227" t="s">
        <v>44</v>
      </c>
      <c r="E38" s="228"/>
      <c r="F38" s="75" t="s">
        <v>137</v>
      </c>
      <c r="G38" s="75" t="s">
        <v>138</v>
      </c>
      <c r="H38" s="75" t="s">
        <v>139</v>
      </c>
      <c r="I38" s="75" t="s">
        <v>4</v>
      </c>
      <c r="J38" s="75"/>
      <c r="K38" s="75"/>
    </row>
    <row r="39" spans="1:11" ht="60.75" hidden="1">
      <c r="A39" s="75" t="str">
        <f t="shared" si="0"/>
        <v>TC0038</v>
      </c>
      <c r="B39" s="228"/>
      <c r="C39" s="228"/>
      <c r="D39" s="228"/>
      <c r="E39" s="228"/>
      <c r="F39" s="75" t="s">
        <v>140</v>
      </c>
      <c r="G39" s="75" t="s">
        <v>141</v>
      </c>
      <c r="H39" s="75" t="s">
        <v>142</v>
      </c>
      <c r="I39" s="75" t="s">
        <v>5</v>
      </c>
      <c r="J39" s="75"/>
      <c r="K39" s="138" t="s">
        <v>143</v>
      </c>
    </row>
    <row r="40" spans="1:11" ht="60.75" hidden="1">
      <c r="A40" s="75" t="str">
        <f t="shared" si="0"/>
        <v>TC0039</v>
      </c>
      <c r="B40" s="228"/>
      <c r="C40" s="228"/>
      <c r="D40" s="228"/>
      <c r="E40" s="228"/>
      <c r="F40" s="75" t="s">
        <v>144</v>
      </c>
      <c r="G40" s="75" t="s">
        <v>141</v>
      </c>
      <c r="H40" s="75" t="s">
        <v>145</v>
      </c>
      <c r="I40" s="75" t="s">
        <v>5</v>
      </c>
      <c r="J40" s="75"/>
      <c r="K40" s="138" t="s">
        <v>143</v>
      </c>
    </row>
    <row r="41" spans="1:11" ht="76.5" hidden="1">
      <c r="A41" s="75" t="str">
        <f t="shared" si="0"/>
        <v>TC0040</v>
      </c>
      <c r="B41" s="228"/>
      <c r="C41" s="229"/>
      <c r="D41" s="229"/>
      <c r="E41" s="228"/>
      <c r="F41" s="75" t="s">
        <v>146</v>
      </c>
      <c r="G41" s="75" t="s">
        <v>147</v>
      </c>
      <c r="H41" s="75" t="s">
        <v>148</v>
      </c>
      <c r="I41" s="75" t="s">
        <v>5</v>
      </c>
      <c r="J41" s="75"/>
      <c r="K41" s="138" t="s">
        <v>143</v>
      </c>
    </row>
    <row r="42" spans="1:11" ht="45.75">
      <c r="A42" s="75" t="str">
        <f t="shared" si="0"/>
        <v>TC0041</v>
      </c>
      <c r="B42" s="228"/>
      <c r="C42" s="227" t="s">
        <v>149</v>
      </c>
      <c r="D42" s="227" t="s">
        <v>150</v>
      </c>
      <c r="E42" s="228"/>
      <c r="F42" s="75" t="s">
        <v>151</v>
      </c>
      <c r="G42" s="75"/>
      <c r="H42" s="75" t="s">
        <v>152</v>
      </c>
      <c r="I42" s="75" t="s">
        <v>52</v>
      </c>
      <c r="J42" s="75" t="s">
        <v>53</v>
      </c>
      <c r="K42" s="75"/>
    </row>
    <row r="43" spans="1:11" ht="76.5">
      <c r="A43" s="75" t="str">
        <f t="shared" si="0"/>
        <v>TC0042</v>
      </c>
      <c r="B43" s="228"/>
      <c r="C43" s="228"/>
      <c r="D43" s="228"/>
      <c r="E43" s="228"/>
      <c r="F43" s="75" t="s">
        <v>153</v>
      </c>
      <c r="G43" s="75"/>
      <c r="H43" s="75" t="s">
        <v>154</v>
      </c>
      <c r="I43" s="75" t="s">
        <v>52</v>
      </c>
      <c r="J43" s="75" t="s">
        <v>53</v>
      </c>
      <c r="K43" s="75"/>
    </row>
    <row r="44" spans="1:11" ht="60.75">
      <c r="A44" s="75" t="str">
        <f t="shared" si="0"/>
        <v>TC0043</v>
      </c>
      <c r="B44" s="228"/>
      <c r="C44" s="229"/>
      <c r="D44" s="229"/>
      <c r="E44" s="228"/>
      <c r="F44" s="75" t="s">
        <v>155</v>
      </c>
      <c r="G44" s="75"/>
      <c r="H44" s="75" t="s">
        <v>156</v>
      </c>
      <c r="I44" s="75" t="s">
        <v>52</v>
      </c>
      <c r="J44" s="75" t="s">
        <v>53</v>
      </c>
      <c r="K44" s="75"/>
    </row>
    <row r="45" spans="1:11" ht="45.75">
      <c r="A45" s="75" t="str">
        <f t="shared" si="0"/>
        <v>TC0044</v>
      </c>
      <c r="B45" s="228"/>
      <c r="C45" s="227" t="s">
        <v>157</v>
      </c>
      <c r="D45" s="227" t="s">
        <v>150</v>
      </c>
      <c r="E45" s="228"/>
      <c r="F45" s="75" t="s">
        <v>158</v>
      </c>
      <c r="G45" s="75"/>
      <c r="H45" s="75" t="s">
        <v>159</v>
      </c>
      <c r="I45" s="75" t="s">
        <v>52</v>
      </c>
      <c r="J45" s="75" t="s">
        <v>53</v>
      </c>
      <c r="K45" s="75"/>
    </row>
    <row r="46" spans="1:11" ht="60.75">
      <c r="A46" s="75" t="str">
        <f t="shared" si="0"/>
        <v>TC0045</v>
      </c>
      <c r="B46" s="228"/>
      <c r="C46" s="228"/>
      <c r="D46" s="228"/>
      <c r="E46" s="228"/>
      <c r="F46" s="75" t="s">
        <v>160</v>
      </c>
      <c r="G46" s="75"/>
      <c r="H46" s="75" t="s">
        <v>161</v>
      </c>
      <c r="I46" s="75" t="s">
        <v>52</v>
      </c>
      <c r="J46" s="75" t="s">
        <v>53</v>
      </c>
      <c r="K46" s="75"/>
    </row>
    <row r="47" spans="1:11" ht="45.75">
      <c r="A47" s="75" t="str">
        <f t="shared" si="0"/>
        <v>TC0046</v>
      </c>
      <c r="B47" s="228"/>
      <c r="C47" s="228" t="s">
        <v>162</v>
      </c>
      <c r="D47" s="228"/>
      <c r="E47" s="228"/>
      <c r="F47" s="75" t="s">
        <v>163</v>
      </c>
      <c r="G47" s="75"/>
      <c r="H47" s="75" t="s">
        <v>164</v>
      </c>
      <c r="I47" s="75" t="s">
        <v>52</v>
      </c>
      <c r="J47" s="75" t="s">
        <v>53</v>
      </c>
      <c r="K47" s="75"/>
    </row>
    <row r="48" spans="1:11" ht="76.5">
      <c r="A48" s="75" t="str">
        <f t="shared" si="0"/>
        <v>TC0047</v>
      </c>
      <c r="B48" s="228"/>
      <c r="C48" s="229"/>
      <c r="D48" s="229"/>
      <c r="E48" s="228"/>
      <c r="F48" s="75" t="s">
        <v>165</v>
      </c>
      <c r="G48" s="75"/>
      <c r="H48" s="75" t="s">
        <v>166</v>
      </c>
      <c r="I48" s="75" t="s">
        <v>52</v>
      </c>
      <c r="J48" s="75" t="s">
        <v>53</v>
      </c>
      <c r="K48" s="75"/>
    </row>
    <row r="49" spans="1:11" ht="45.75">
      <c r="A49" s="75" t="str">
        <f t="shared" si="0"/>
        <v>TC0048</v>
      </c>
      <c r="B49" s="228"/>
      <c r="C49" s="227" t="s">
        <v>167</v>
      </c>
      <c r="D49" s="227" t="s">
        <v>150</v>
      </c>
      <c r="E49" s="228"/>
      <c r="F49" s="75" t="s">
        <v>168</v>
      </c>
      <c r="G49" s="75"/>
      <c r="H49" s="75" t="s">
        <v>169</v>
      </c>
      <c r="I49" s="75" t="s">
        <v>52</v>
      </c>
      <c r="J49" s="75" t="s">
        <v>53</v>
      </c>
      <c r="K49" s="75"/>
    </row>
    <row r="50" spans="1:11" ht="60.75" hidden="1">
      <c r="A50" s="75" t="str">
        <f t="shared" si="0"/>
        <v>TC0049</v>
      </c>
      <c r="B50" s="228"/>
      <c r="C50" s="228"/>
      <c r="D50" s="228"/>
      <c r="E50" s="228"/>
      <c r="F50" s="75" t="s">
        <v>170</v>
      </c>
      <c r="G50" s="75"/>
      <c r="H50" s="75" t="s">
        <v>171</v>
      </c>
      <c r="I50" s="75" t="s">
        <v>5</v>
      </c>
      <c r="J50" s="75"/>
      <c r="K50" s="138" t="s">
        <v>172</v>
      </c>
    </row>
    <row r="51" spans="1:11" hidden="1">
      <c r="A51" s="75"/>
      <c r="B51" s="228"/>
      <c r="C51" s="228"/>
      <c r="D51" s="228"/>
      <c r="E51" s="228"/>
      <c r="F51" s="75" t="s">
        <v>173</v>
      </c>
      <c r="G51" s="75"/>
      <c r="H51" s="75" t="s">
        <v>174</v>
      </c>
      <c r="I51" s="75" t="s">
        <v>5</v>
      </c>
      <c r="J51" s="75"/>
      <c r="K51" s="138" t="s">
        <v>175</v>
      </c>
    </row>
    <row r="52" spans="1:11" hidden="1">
      <c r="A52" s="75"/>
      <c r="B52" s="228"/>
      <c r="C52" s="228"/>
      <c r="D52" s="228"/>
      <c r="E52" s="228"/>
      <c r="F52" s="75" t="s">
        <v>176</v>
      </c>
      <c r="G52" s="75"/>
      <c r="H52" s="75" t="s">
        <v>177</v>
      </c>
      <c r="I52" s="75" t="s">
        <v>5</v>
      </c>
      <c r="J52" s="75"/>
      <c r="K52" s="138" t="s">
        <v>178</v>
      </c>
    </row>
    <row r="53" spans="1:11" hidden="1">
      <c r="A53" s="75"/>
      <c r="B53" s="228"/>
      <c r="C53" s="228"/>
      <c r="D53" s="228"/>
      <c r="E53" s="228"/>
      <c r="F53" s="75" t="s">
        <v>179</v>
      </c>
      <c r="G53" s="75"/>
      <c r="H53" s="75" t="s">
        <v>180</v>
      </c>
      <c r="I53" s="75" t="s">
        <v>5</v>
      </c>
      <c r="J53" s="75"/>
      <c r="K53" s="138" t="s">
        <v>181</v>
      </c>
    </row>
    <row r="54" spans="1:11" hidden="1">
      <c r="A54" s="75"/>
      <c r="B54" s="228"/>
      <c r="C54" s="228"/>
      <c r="D54" s="228"/>
      <c r="E54" s="228"/>
      <c r="F54" s="75" t="s">
        <v>182</v>
      </c>
      <c r="G54" s="75"/>
      <c r="H54" s="75" t="s">
        <v>183</v>
      </c>
      <c r="I54" s="75" t="s">
        <v>5</v>
      </c>
      <c r="J54" s="75"/>
      <c r="K54" s="138" t="s">
        <v>184</v>
      </c>
    </row>
    <row r="55" spans="1:11" ht="60.75" hidden="1">
      <c r="A55" s="75" t="str">
        <f t="shared" si="0"/>
        <v>TC0054</v>
      </c>
      <c r="B55" s="228"/>
      <c r="C55" s="228"/>
      <c r="D55" s="228"/>
      <c r="E55" s="228"/>
      <c r="F55" s="75" t="s">
        <v>185</v>
      </c>
      <c r="G55" s="75"/>
      <c r="H55" s="75" t="s">
        <v>186</v>
      </c>
      <c r="I55" s="75" t="s">
        <v>5</v>
      </c>
      <c r="J55" s="75"/>
      <c r="K55" s="138" t="s">
        <v>187</v>
      </c>
    </row>
    <row r="56" spans="1:11" ht="76.5" hidden="1">
      <c r="A56" s="75" t="str">
        <f t="shared" si="0"/>
        <v>TC0055</v>
      </c>
      <c r="B56" s="228"/>
      <c r="C56" s="229"/>
      <c r="D56" s="229"/>
      <c r="E56" s="228"/>
      <c r="F56" s="75" t="s">
        <v>188</v>
      </c>
      <c r="G56" s="75"/>
      <c r="H56" s="75" t="s">
        <v>189</v>
      </c>
      <c r="I56" s="75" t="s">
        <v>4</v>
      </c>
      <c r="J56" s="75"/>
      <c r="K56" s="75"/>
    </row>
    <row r="57" spans="1:11" ht="45.75" hidden="1">
      <c r="A57" s="75" t="str">
        <f t="shared" si="0"/>
        <v>TC0056</v>
      </c>
      <c r="B57" s="228"/>
      <c r="C57" s="227" t="s">
        <v>190</v>
      </c>
      <c r="D57" s="227" t="s">
        <v>150</v>
      </c>
      <c r="E57" s="228"/>
      <c r="F57" s="75" t="s">
        <v>191</v>
      </c>
      <c r="G57" s="75"/>
      <c r="H57" s="75" t="s">
        <v>192</v>
      </c>
      <c r="I57" s="75" t="s">
        <v>4</v>
      </c>
      <c r="J57" s="75"/>
      <c r="K57" s="75"/>
    </row>
    <row r="58" spans="1:11" ht="60.75" hidden="1">
      <c r="A58" s="75" t="str">
        <f t="shared" si="0"/>
        <v>TC0057</v>
      </c>
      <c r="B58" s="228"/>
      <c r="C58" s="228"/>
      <c r="D58" s="228"/>
      <c r="E58" s="228"/>
      <c r="F58" s="75" t="s">
        <v>193</v>
      </c>
      <c r="G58" s="75"/>
      <c r="H58" s="75" t="s">
        <v>194</v>
      </c>
      <c r="I58" s="75" t="s">
        <v>4</v>
      </c>
      <c r="J58" s="75"/>
      <c r="K58" s="75"/>
    </row>
    <row r="59" spans="1:11" ht="60.75" hidden="1">
      <c r="A59" s="75" t="str">
        <f t="shared" si="0"/>
        <v>TC0058</v>
      </c>
      <c r="B59" s="228"/>
      <c r="C59" s="228"/>
      <c r="D59" s="228"/>
      <c r="E59" s="228"/>
      <c r="F59" s="75" t="s">
        <v>195</v>
      </c>
      <c r="G59" s="75"/>
      <c r="H59" s="75" t="s">
        <v>196</v>
      </c>
      <c r="I59" s="75" t="s">
        <v>5</v>
      </c>
      <c r="J59" s="75"/>
      <c r="K59" s="138" t="s">
        <v>197</v>
      </c>
    </row>
    <row r="60" spans="1:11" ht="91.5" hidden="1">
      <c r="A60" s="75" t="str">
        <f t="shared" si="0"/>
        <v>TC0059</v>
      </c>
      <c r="B60" s="228"/>
      <c r="C60" s="229"/>
      <c r="D60" s="229"/>
      <c r="E60" s="228"/>
      <c r="F60" s="75" t="s">
        <v>198</v>
      </c>
      <c r="G60" s="75"/>
      <c r="H60" s="75" t="s">
        <v>199</v>
      </c>
      <c r="I60" s="75" t="s">
        <v>5</v>
      </c>
      <c r="J60" s="75"/>
      <c r="K60" s="138" t="s">
        <v>197</v>
      </c>
    </row>
    <row r="61" spans="1:11" hidden="1">
      <c r="A61" s="75" t="str">
        <f t="shared" si="0"/>
        <v>TC0060</v>
      </c>
      <c r="B61" s="228"/>
      <c r="C61" s="227" t="s">
        <v>200</v>
      </c>
      <c r="D61" s="75"/>
      <c r="E61" s="228"/>
      <c r="F61" s="75" t="s">
        <v>201</v>
      </c>
      <c r="G61" s="75"/>
      <c r="H61" s="75" t="s">
        <v>202</v>
      </c>
      <c r="I61" s="75" t="s">
        <v>5</v>
      </c>
      <c r="J61" s="75"/>
      <c r="K61" s="138" t="s">
        <v>135</v>
      </c>
    </row>
    <row r="62" spans="1:11" hidden="1">
      <c r="A62" s="75" t="str">
        <f t="shared" si="0"/>
        <v>TC0061</v>
      </c>
      <c r="B62" s="228"/>
      <c r="C62" s="228"/>
      <c r="D62" s="75"/>
      <c r="E62" s="228"/>
      <c r="F62" s="75" t="s">
        <v>203</v>
      </c>
      <c r="G62" s="75"/>
      <c r="H62" s="75" t="s">
        <v>202</v>
      </c>
      <c r="I62" s="75" t="s">
        <v>5</v>
      </c>
      <c r="J62" s="75"/>
      <c r="K62" s="138" t="s">
        <v>197</v>
      </c>
    </row>
    <row r="63" spans="1:11" hidden="1">
      <c r="A63" s="75" t="str">
        <f t="shared" si="0"/>
        <v>TC0062</v>
      </c>
      <c r="B63" s="228"/>
      <c r="C63" s="228"/>
      <c r="D63" s="75"/>
      <c r="E63" s="228"/>
      <c r="F63" s="75" t="s">
        <v>204</v>
      </c>
      <c r="G63" s="75"/>
      <c r="H63" s="75" t="s">
        <v>202</v>
      </c>
      <c r="I63" s="75" t="s">
        <v>5</v>
      </c>
      <c r="J63" s="75"/>
      <c r="K63" s="138" t="s">
        <v>197</v>
      </c>
    </row>
    <row r="64" spans="1:11" hidden="1">
      <c r="A64" s="75" t="str">
        <f t="shared" si="0"/>
        <v>TC0063</v>
      </c>
      <c r="B64" s="229"/>
      <c r="C64" s="229"/>
      <c r="D64" s="75"/>
      <c r="E64" s="229"/>
      <c r="F64" s="75" t="s">
        <v>205</v>
      </c>
      <c r="G64" s="75"/>
      <c r="H64" s="75" t="s">
        <v>202</v>
      </c>
      <c r="I64" s="75" t="s">
        <v>5</v>
      </c>
      <c r="J64" s="75"/>
      <c r="K64" s="138" t="s">
        <v>135</v>
      </c>
    </row>
  </sheetData>
  <autoFilter ref="A1:K64" xr:uid="{A4E2B687-6ABE-46DE-A4FE-620640C030FC}">
    <filterColumn colId="8">
      <filters>
        <filter val="NA"/>
      </filters>
    </filterColumn>
  </autoFilter>
  <mergeCells count="16">
    <mergeCell ref="E2:E64"/>
    <mergeCell ref="B2:B64"/>
    <mergeCell ref="C61:C64"/>
    <mergeCell ref="C57:C60"/>
    <mergeCell ref="C49:C56"/>
    <mergeCell ref="C45:C46"/>
    <mergeCell ref="C47:C48"/>
    <mergeCell ref="C42:C44"/>
    <mergeCell ref="C38:C41"/>
    <mergeCell ref="C2:C37"/>
    <mergeCell ref="D2:D37"/>
    <mergeCell ref="D38:D41"/>
    <mergeCell ref="D42:D44"/>
    <mergeCell ref="D45:D48"/>
    <mergeCell ref="D49:D56"/>
    <mergeCell ref="D57:D60"/>
  </mergeCells>
  <hyperlinks>
    <hyperlink ref="K39" r:id="rId1" xr:uid="{8E910449-5CE9-4584-8D4E-E4F1B863B047}"/>
    <hyperlink ref="K40" r:id="rId2" xr:uid="{38F6EBAA-00AF-4FBD-94C8-47106E9F794B}"/>
    <hyperlink ref="K41" r:id="rId3" xr:uid="{86654F6C-CC70-4384-BA6B-19FDC784FD5D}"/>
    <hyperlink ref="K37" r:id="rId4" xr:uid="{A2442742-DEE0-418E-A40C-B8D182323EA3}"/>
    <hyperlink ref="K61" r:id="rId5" xr:uid="{A350EB93-2898-48F8-9D3E-85E64FFD23D9}"/>
    <hyperlink ref="K64" r:id="rId6" xr:uid="{C3C22562-ADDE-4431-BE41-A7FE0598DE9C}"/>
    <hyperlink ref="K62" r:id="rId7" xr:uid="{567D11ED-E41D-4825-A103-D2189C325BF0}"/>
    <hyperlink ref="K63" r:id="rId8" xr:uid="{648DDD38-2ACF-4D88-8ABD-9D0118BA60BE}"/>
    <hyperlink ref="K60" r:id="rId9" xr:uid="{439D9E89-3592-4686-8C99-4605B481B29D}"/>
    <hyperlink ref="K59" r:id="rId10" xr:uid="{579044BA-3A03-4FFF-BA2B-FDFEEEC16EFC}"/>
    <hyperlink ref="K55" r:id="rId11" xr:uid="{8A0DAB4D-AA12-4CA3-AB22-05A06862F5FE}"/>
    <hyperlink ref="K54" r:id="rId12" xr:uid="{A6DFBE1D-775E-4D90-95B5-AFC750CB8E8C}"/>
    <hyperlink ref="K53" r:id="rId13" xr:uid="{1DB7C154-FBE9-4336-A9FC-77534759EB8B}"/>
    <hyperlink ref="K52" r:id="rId14" xr:uid="{1DB93A99-6504-41EC-89A5-20E31918AA19}"/>
    <hyperlink ref="K50" r:id="rId15" xr:uid="{19CD8801-BFEF-4051-909D-D406BF3EA038}"/>
    <hyperlink ref="K51" r:id="rId16" xr:uid="{12869282-BDC5-4140-9B39-77BAB7FBE34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9530-30E6-4061-80EC-23DB9E194BEA}">
  <dimension ref="A1:K44"/>
  <sheetViews>
    <sheetView workbookViewId="0">
      <pane ySplit="1" topLeftCell="A27" activePane="bottomLeft" state="frozen"/>
      <selection pane="bottomLeft" activeCell="C2" sqref="C2"/>
    </sheetView>
  </sheetViews>
  <sheetFormatPr defaultRowHeight="15"/>
  <cols>
    <col min="1" max="1" width="8.7109375" style="76" customWidth="1"/>
    <col min="2" max="2" width="18.42578125" style="76" customWidth="1"/>
    <col min="3" max="3" width="20" style="76" customWidth="1"/>
    <col min="4" max="4" width="9.140625" style="76" bestFit="1" customWidth="1"/>
    <col min="5" max="5" width="19.85546875" style="76" customWidth="1"/>
    <col min="6" max="6" width="55" style="76" customWidth="1"/>
    <col min="7" max="7" width="46" style="76" customWidth="1"/>
    <col min="8" max="8" width="45.42578125" style="76" customWidth="1"/>
    <col min="9" max="9" width="9.140625" style="76" bestFit="1" customWidth="1"/>
    <col min="10" max="10" width="11.85546875" style="76" customWidth="1"/>
    <col min="11" max="11" width="9.140625" style="76"/>
  </cols>
  <sheetData>
    <row r="1" spans="1:11" ht="30.75" customHeight="1">
      <c r="A1" s="80" t="s">
        <v>31</v>
      </c>
      <c r="B1" s="80" t="s">
        <v>32</v>
      </c>
      <c r="C1" s="80" t="s">
        <v>33</v>
      </c>
      <c r="D1" s="80" t="s">
        <v>34</v>
      </c>
      <c r="E1" s="80" t="s">
        <v>35</v>
      </c>
      <c r="F1" s="80" t="s">
        <v>36</v>
      </c>
      <c r="G1" s="80" t="s">
        <v>37</v>
      </c>
      <c r="H1" s="80" t="s">
        <v>38</v>
      </c>
      <c r="I1" s="80" t="s">
        <v>39</v>
      </c>
      <c r="J1" s="80" t="s">
        <v>40</v>
      </c>
      <c r="K1" s="80" t="s">
        <v>41</v>
      </c>
    </row>
    <row r="2" spans="1:11" ht="30.75">
      <c r="A2" s="75" t="str">
        <f>IF(ROW() - ROW($A$2) + 1 &lt;= 1000, "TC" &amp; TEXT(ROW() - ROW($A$2) + 1, "0000"), "")</f>
        <v>TC0001</v>
      </c>
      <c r="B2" s="230" t="s">
        <v>206</v>
      </c>
      <c r="C2" s="230" t="s">
        <v>207</v>
      </c>
      <c r="D2" s="75"/>
      <c r="E2" s="230" t="s">
        <v>45</v>
      </c>
      <c r="F2" s="75" t="s">
        <v>208</v>
      </c>
      <c r="G2" s="75" t="s">
        <v>209</v>
      </c>
      <c r="H2" s="75" t="s">
        <v>210</v>
      </c>
      <c r="I2" s="75"/>
      <c r="J2" s="75"/>
      <c r="K2" s="75"/>
    </row>
    <row r="3" spans="1:11" ht="60.75">
      <c r="A3" s="75" t="str">
        <f>IF(ROW() - ROW($A$2) + 1 &lt;= 1000, "TC" &amp; TEXT(ROW() - ROW($A$2) + 1, "0000"), "")</f>
        <v>TC0002</v>
      </c>
      <c r="B3" s="230"/>
      <c r="C3" s="230"/>
      <c r="D3" s="75"/>
      <c r="E3" s="230"/>
      <c r="F3" s="75" t="s">
        <v>211</v>
      </c>
      <c r="G3" s="75" t="s">
        <v>212</v>
      </c>
      <c r="H3" s="75" t="s">
        <v>213</v>
      </c>
      <c r="I3" s="75"/>
      <c r="J3" s="75"/>
      <c r="K3" s="75"/>
    </row>
    <row r="4" spans="1:11" ht="60.75">
      <c r="A4" s="75" t="str">
        <f>IF(ROW() - ROW($A$2) + 1 &lt;= 1000, "TC" &amp; TEXT(ROW() - ROW($A$2) + 1, "0000"), "")</f>
        <v>TC0003</v>
      </c>
      <c r="B4" s="230"/>
      <c r="C4" s="230"/>
      <c r="D4" s="75"/>
      <c r="E4" s="230"/>
      <c r="F4" s="75" t="s">
        <v>214</v>
      </c>
      <c r="G4" s="75" t="s">
        <v>212</v>
      </c>
      <c r="H4" s="75" t="s">
        <v>215</v>
      </c>
      <c r="I4" s="75"/>
      <c r="J4" s="75"/>
      <c r="K4" s="75"/>
    </row>
    <row r="5" spans="1:11" ht="76.5">
      <c r="A5" s="75" t="str">
        <f>IF(ROW() - ROW($A$2) + 1 &lt;= 1000, "TC" &amp; TEXT(ROW() - ROW($A$2) + 1, "0000"), "")</f>
        <v>TC0004</v>
      </c>
      <c r="B5" s="230"/>
      <c r="C5" s="230"/>
      <c r="D5" s="75"/>
      <c r="E5" s="230"/>
      <c r="F5" s="75" t="s">
        <v>216</v>
      </c>
      <c r="G5" s="75" t="s">
        <v>212</v>
      </c>
      <c r="H5" s="75" t="s">
        <v>217</v>
      </c>
      <c r="I5" s="75"/>
      <c r="J5" s="75"/>
      <c r="K5" s="75"/>
    </row>
    <row r="6" spans="1:11" ht="60.75">
      <c r="A6" s="75" t="str">
        <f>IF(ROW() - ROW($A$2) + 1 &lt;= 1000, "TC" &amp; TEXT(ROW() - ROW($A$2) + 1, "0000"), "")</f>
        <v>TC0005</v>
      </c>
      <c r="B6" s="230"/>
      <c r="C6" s="230"/>
      <c r="D6" s="75"/>
      <c r="E6" s="230"/>
      <c r="F6" s="75" t="s">
        <v>218</v>
      </c>
      <c r="G6" s="75" t="s">
        <v>212</v>
      </c>
      <c r="H6" s="75" t="s">
        <v>219</v>
      </c>
      <c r="I6" s="75"/>
      <c r="J6" s="75"/>
      <c r="K6" s="75"/>
    </row>
    <row r="7" spans="1:11" ht="76.5">
      <c r="A7" s="75" t="str">
        <f>IF(ROW() - ROW($A$2) + 1 &lt;= 1000, "TC" &amp; TEXT(ROW() - ROW($A$2) + 1, "0000"), "")</f>
        <v>TC0006</v>
      </c>
      <c r="B7" s="230"/>
      <c r="C7" s="230"/>
      <c r="D7" s="75"/>
      <c r="E7" s="230"/>
      <c r="F7" s="75" t="s">
        <v>220</v>
      </c>
      <c r="G7" s="75" t="s">
        <v>212</v>
      </c>
      <c r="H7" s="75" t="s">
        <v>221</v>
      </c>
      <c r="I7" s="75"/>
      <c r="J7" s="75"/>
      <c r="K7" s="75"/>
    </row>
    <row r="8" spans="1:11" ht="60.75">
      <c r="A8" s="75"/>
      <c r="B8" s="230"/>
      <c r="C8" s="230"/>
      <c r="D8" s="75"/>
      <c r="E8" s="230"/>
      <c r="F8" s="75" t="s">
        <v>68</v>
      </c>
      <c r="G8" s="75" t="s">
        <v>212</v>
      </c>
      <c r="H8" s="75" t="s">
        <v>69</v>
      </c>
      <c r="I8" s="75"/>
      <c r="J8" s="75"/>
      <c r="K8" s="75"/>
    </row>
    <row r="9" spans="1:11" ht="76.5">
      <c r="A9" s="75"/>
      <c r="B9" s="230"/>
      <c r="C9" s="230"/>
      <c r="D9" s="75"/>
      <c r="E9" s="230"/>
      <c r="F9" s="75" t="s">
        <v>70</v>
      </c>
      <c r="G9" s="75" t="s">
        <v>212</v>
      </c>
      <c r="H9" s="75" t="s">
        <v>71</v>
      </c>
      <c r="I9" s="75"/>
      <c r="J9" s="75"/>
      <c r="K9" s="75"/>
    </row>
    <row r="10" spans="1:11" ht="60.75">
      <c r="A10" s="75"/>
      <c r="B10" s="230"/>
      <c r="C10" s="230"/>
      <c r="D10" s="75"/>
      <c r="E10" s="230"/>
      <c r="F10" s="75" t="s">
        <v>222</v>
      </c>
      <c r="G10" s="75" t="s">
        <v>212</v>
      </c>
      <c r="H10" s="75" t="s">
        <v>223</v>
      </c>
      <c r="I10" s="75"/>
      <c r="J10" s="75"/>
      <c r="K10" s="75"/>
    </row>
    <row r="11" spans="1:11" ht="76.5">
      <c r="A11" s="75"/>
      <c r="B11" s="230"/>
      <c r="C11" s="230"/>
      <c r="D11" s="75"/>
      <c r="E11" s="230"/>
      <c r="F11" s="75" t="s">
        <v>224</v>
      </c>
      <c r="G11" s="75" t="s">
        <v>212</v>
      </c>
      <c r="H11" s="75" t="s">
        <v>225</v>
      </c>
      <c r="I11" s="75"/>
      <c r="J11" s="75"/>
      <c r="K11" s="75"/>
    </row>
    <row r="12" spans="1:11" ht="60.75">
      <c r="A12" s="75"/>
      <c r="B12" s="230"/>
      <c r="C12" s="230"/>
      <c r="D12" s="75"/>
      <c r="E12" s="230"/>
      <c r="F12" s="75" t="s">
        <v>226</v>
      </c>
      <c r="G12" s="75" t="s">
        <v>212</v>
      </c>
      <c r="H12" s="75" t="s">
        <v>227</v>
      </c>
      <c r="I12" s="75"/>
      <c r="J12" s="75"/>
      <c r="K12" s="75"/>
    </row>
    <row r="13" spans="1:11" ht="76.5">
      <c r="A13" s="75"/>
      <c r="B13" s="230"/>
      <c r="C13" s="230"/>
      <c r="D13" s="75"/>
      <c r="E13" s="230"/>
      <c r="F13" s="75" t="s">
        <v>228</v>
      </c>
      <c r="G13" s="75" t="s">
        <v>212</v>
      </c>
      <c r="H13" s="75" t="s">
        <v>229</v>
      </c>
      <c r="I13" s="75"/>
      <c r="J13" s="75"/>
      <c r="K13" s="75"/>
    </row>
    <row r="14" spans="1:11" ht="76.5">
      <c r="A14" s="75"/>
      <c r="B14" s="230"/>
      <c r="C14" s="230"/>
      <c r="D14" s="75"/>
      <c r="E14" s="230"/>
      <c r="F14" s="75" t="s">
        <v>230</v>
      </c>
      <c r="G14" s="75" t="s">
        <v>231</v>
      </c>
      <c r="H14" s="75" t="s">
        <v>232</v>
      </c>
      <c r="I14" s="75"/>
      <c r="J14" s="75"/>
      <c r="K14" s="75"/>
    </row>
    <row r="15" spans="1:11" ht="76.5">
      <c r="A15" s="75"/>
      <c r="B15" s="230"/>
      <c r="C15" s="230"/>
      <c r="D15" s="75"/>
      <c r="E15" s="230"/>
      <c r="F15" s="75" t="s">
        <v>99</v>
      </c>
      <c r="G15" s="75" t="s">
        <v>233</v>
      </c>
      <c r="H15" s="75" t="s">
        <v>101</v>
      </c>
      <c r="I15" s="75"/>
      <c r="J15" s="75"/>
      <c r="K15" s="75"/>
    </row>
    <row r="16" spans="1:11" ht="91.5">
      <c r="A16" s="75"/>
      <c r="B16" s="230"/>
      <c r="C16" s="230"/>
      <c r="D16" s="75"/>
      <c r="E16" s="230"/>
      <c r="F16" s="75" t="s">
        <v>234</v>
      </c>
      <c r="G16" s="75" t="s">
        <v>235</v>
      </c>
      <c r="H16" s="75" t="s">
        <v>236</v>
      </c>
      <c r="I16" s="75"/>
      <c r="J16" s="75"/>
      <c r="K16" s="75"/>
    </row>
    <row r="17" spans="1:11" ht="76.5">
      <c r="A17" s="75"/>
      <c r="B17" s="230"/>
      <c r="C17" s="230"/>
      <c r="D17" s="75"/>
      <c r="E17" s="230"/>
      <c r="F17" s="75" t="s">
        <v>237</v>
      </c>
      <c r="G17" s="75" t="s">
        <v>238</v>
      </c>
      <c r="H17" s="75" t="s">
        <v>239</v>
      </c>
      <c r="I17" s="75"/>
      <c r="J17" s="75"/>
      <c r="K17" s="75"/>
    </row>
    <row r="18" spans="1:11" ht="76.5">
      <c r="A18" s="75"/>
      <c r="B18" s="230"/>
      <c r="C18" s="230"/>
      <c r="D18" s="75"/>
      <c r="E18" s="230"/>
      <c r="F18" s="75" t="s">
        <v>240</v>
      </c>
      <c r="G18" s="75" t="s">
        <v>241</v>
      </c>
      <c r="H18" s="75" t="s">
        <v>242</v>
      </c>
      <c r="I18" s="75"/>
      <c r="J18" s="75"/>
      <c r="K18" s="75"/>
    </row>
    <row r="19" spans="1:11" ht="76.5">
      <c r="A19" s="75"/>
      <c r="B19" s="230"/>
      <c r="C19" s="230"/>
      <c r="D19" s="75"/>
      <c r="E19" s="230"/>
      <c r="F19" s="75" t="s">
        <v>105</v>
      </c>
      <c r="G19" s="75" t="s">
        <v>243</v>
      </c>
      <c r="H19" s="75" t="s">
        <v>107</v>
      </c>
      <c r="I19" s="75"/>
      <c r="J19" s="75"/>
      <c r="K19" s="75"/>
    </row>
    <row r="20" spans="1:11" ht="91.5">
      <c r="A20" s="75"/>
      <c r="B20" s="230"/>
      <c r="C20" s="230"/>
      <c r="D20" s="75"/>
      <c r="E20" s="230"/>
      <c r="F20" s="75" t="s">
        <v>108</v>
      </c>
      <c r="G20" s="75" t="s">
        <v>244</v>
      </c>
      <c r="H20" s="75" t="s">
        <v>110</v>
      </c>
      <c r="I20" s="75"/>
      <c r="J20" s="75"/>
      <c r="K20" s="75"/>
    </row>
    <row r="21" spans="1:11" ht="91.5">
      <c r="A21" s="75"/>
      <c r="B21" s="230"/>
      <c r="C21" s="230"/>
      <c r="D21" s="75"/>
      <c r="E21" s="230"/>
      <c r="F21" s="75" t="s">
        <v>111</v>
      </c>
      <c r="G21" s="75" t="s">
        <v>245</v>
      </c>
      <c r="H21" s="75" t="s">
        <v>246</v>
      </c>
      <c r="I21" s="75"/>
      <c r="J21" s="75"/>
      <c r="K21" s="75"/>
    </row>
    <row r="22" spans="1:11" ht="91.5">
      <c r="A22" s="75"/>
      <c r="B22" s="230"/>
      <c r="C22" s="230"/>
      <c r="D22" s="75"/>
      <c r="E22" s="230"/>
      <c r="F22" s="75" t="s">
        <v>114</v>
      </c>
      <c r="G22" s="75" t="s">
        <v>247</v>
      </c>
      <c r="H22" s="75" t="s">
        <v>116</v>
      </c>
      <c r="I22" s="75"/>
      <c r="J22" s="75"/>
      <c r="K22" s="75"/>
    </row>
    <row r="23" spans="1:11" ht="91.5">
      <c r="A23" s="75"/>
      <c r="B23" s="230"/>
      <c r="C23" s="230"/>
      <c r="D23" s="75"/>
      <c r="E23" s="230"/>
      <c r="F23" s="75" t="s">
        <v>248</v>
      </c>
      <c r="G23" s="75" t="s">
        <v>245</v>
      </c>
      <c r="H23" s="75" t="s">
        <v>249</v>
      </c>
      <c r="I23" s="75"/>
      <c r="J23" s="75"/>
      <c r="K23" s="75"/>
    </row>
    <row r="24" spans="1:11" ht="106.5">
      <c r="A24" s="75"/>
      <c r="B24" s="230"/>
      <c r="C24" s="230"/>
      <c r="D24" s="75"/>
      <c r="E24" s="230"/>
      <c r="F24" s="75" t="s">
        <v>250</v>
      </c>
      <c r="G24" s="75" t="s">
        <v>251</v>
      </c>
      <c r="H24" s="75" t="s">
        <v>122</v>
      </c>
      <c r="I24" s="75"/>
      <c r="J24" s="75"/>
      <c r="K24" s="75"/>
    </row>
    <row r="25" spans="1:11" ht="106.5">
      <c r="A25" s="75"/>
      <c r="B25" s="230"/>
      <c r="C25" s="230"/>
      <c r="D25" s="75"/>
      <c r="E25" s="230"/>
      <c r="F25" s="75" t="s">
        <v>123</v>
      </c>
      <c r="G25" s="75" t="s">
        <v>251</v>
      </c>
      <c r="H25" s="75" t="s">
        <v>124</v>
      </c>
      <c r="I25" s="75"/>
      <c r="J25" s="75"/>
      <c r="K25" s="75"/>
    </row>
    <row r="26" spans="1:11" ht="106.5">
      <c r="A26" s="75"/>
      <c r="B26" s="230"/>
      <c r="C26" s="230"/>
      <c r="D26" s="75"/>
      <c r="E26" s="230"/>
      <c r="F26" s="75" t="s">
        <v>111</v>
      </c>
      <c r="G26" s="75" t="s">
        <v>252</v>
      </c>
      <c r="H26" s="75" t="s">
        <v>126</v>
      </c>
      <c r="I26" s="75"/>
      <c r="J26" s="75"/>
      <c r="K26" s="75"/>
    </row>
    <row r="27" spans="1:11" ht="106.5">
      <c r="A27" s="75"/>
      <c r="B27" s="230"/>
      <c r="C27" s="230"/>
      <c r="D27" s="75"/>
      <c r="E27" s="230"/>
      <c r="F27" s="75" t="s">
        <v>114</v>
      </c>
      <c r="G27" s="75" t="s">
        <v>253</v>
      </c>
      <c r="H27" s="75" t="s">
        <v>116</v>
      </c>
      <c r="I27" s="75"/>
      <c r="J27" s="75"/>
      <c r="K27" s="75"/>
    </row>
    <row r="28" spans="1:11" ht="106.5">
      <c r="A28" s="75"/>
      <c r="B28" s="230"/>
      <c r="C28" s="230"/>
      <c r="D28" s="75"/>
      <c r="E28" s="230"/>
      <c r="F28" s="75" t="s">
        <v>128</v>
      </c>
      <c r="G28" s="75" t="s">
        <v>252</v>
      </c>
      <c r="H28" s="75" t="s">
        <v>129</v>
      </c>
      <c r="I28" s="75"/>
      <c r="J28" s="75"/>
      <c r="K28" s="75"/>
    </row>
    <row r="29" spans="1:11" ht="121.5">
      <c r="A29" s="75"/>
      <c r="B29" s="230"/>
      <c r="C29" s="230"/>
      <c r="D29" s="75"/>
      <c r="E29" s="230"/>
      <c r="F29" s="75" t="s">
        <v>130</v>
      </c>
      <c r="G29" s="75" t="s">
        <v>254</v>
      </c>
      <c r="H29" s="75" t="s">
        <v>132</v>
      </c>
      <c r="I29" s="75"/>
      <c r="J29" s="75"/>
      <c r="K29" s="75"/>
    </row>
    <row r="30" spans="1:11" ht="30.75">
      <c r="A30" s="75"/>
      <c r="B30" s="230"/>
      <c r="C30" s="230"/>
      <c r="D30" s="75"/>
      <c r="E30" s="230"/>
      <c r="F30" s="75" t="s">
        <v>133</v>
      </c>
      <c r="G30" s="75"/>
      <c r="H30" s="75" t="s">
        <v>134</v>
      </c>
      <c r="I30" s="75"/>
      <c r="J30" s="75"/>
      <c r="K30" s="75"/>
    </row>
    <row r="31" spans="1:11" ht="45.75">
      <c r="A31" s="75"/>
      <c r="B31" s="230"/>
      <c r="C31" s="230" t="s">
        <v>255</v>
      </c>
      <c r="D31" s="75"/>
      <c r="E31" s="230"/>
      <c r="F31" s="75" t="s">
        <v>256</v>
      </c>
      <c r="G31" s="75" t="s">
        <v>138</v>
      </c>
      <c r="H31" s="75" t="s">
        <v>257</v>
      </c>
      <c r="I31" s="75"/>
      <c r="J31" s="75"/>
      <c r="K31" s="75"/>
    </row>
    <row r="32" spans="1:11" ht="76.5">
      <c r="A32" s="75"/>
      <c r="B32" s="230"/>
      <c r="C32" s="230"/>
      <c r="D32" s="75"/>
      <c r="E32" s="230"/>
      <c r="F32" s="75" t="s">
        <v>140</v>
      </c>
      <c r="G32" s="75" t="s">
        <v>258</v>
      </c>
      <c r="H32" s="75" t="s">
        <v>142</v>
      </c>
      <c r="I32" s="75"/>
      <c r="J32" s="75"/>
      <c r="K32" s="75"/>
    </row>
    <row r="33" spans="1:11" ht="76.5">
      <c r="A33" s="75"/>
      <c r="B33" s="230"/>
      <c r="C33" s="230"/>
      <c r="D33" s="75"/>
      <c r="E33" s="230"/>
      <c r="F33" s="75" t="s">
        <v>144</v>
      </c>
      <c r="G33" s="75" t="s">
        <v>258</v>
      </c>
      <c r="H33" s="75" t="s">
        <v>145</v>
      </c>
      <c r="I33" s="75"/>
      <c r="J33" s="75"/>
      <c r="K33" s="75"/>
    </row>
    <row r="34" spans="1:11" ht="91.5">
      <c r="A34" s="75"/>
      <c r="B34" s="230"/>
      <c r="C34" s="230"/>
      <c r="D34" s="75"/>
      <c r="E34" s="230"/>
      <c r="F34" s="75" t="s">
        <v>146</v>
      </c>
      <c r="G34" s="75" t="s">
        <v>259</v>
      </c>
      <c r="H34" s="75" t="s">
        <v>148</v>
      </c>
      <c r="I34" s="75"/>
      <c r="J34" s="75"/>
      <c r="K34" s="75"/>
    </row>
    <row r="35" spans="1:11" ht="45.75">
      <c r="A35" s="75" t="str">
        <f>IF(ROW() - ROW($A$2) + 1 &lt;= 1000, "TC" &amp; TEXT(ROW() - ROW($A$2) + 1, "0000"), "")</f>
        <v>TC0034</v>
      </c>
      <c r="B35" s="230"/>
      <c r="C35" s="230" t="s">
        <v>260</v>
      </c>
      <c r="D35" s="75"/>
      <c r="E35" s="230"/>
      <c r="F35" s="75" t="s">
        <v>261</v>
      </c>
      <c r="G35" s="75"/>
      <c r="H35" s="75" t="s">
        <v>262</v>
      </c>
      <c r="I35" s="75"/>
      <c r="J35" s="75"/>
      <c r="K35" s="75"/>
    </row>
    <row r="36" spans="1:11" ht="60.75">
      <c r="A36" s="75" t="str">
        <f>IF(ROW() - ROW($A$2) + 1 &lt;= 1000, "TC" &amp; TEXT(ROW() - ROW($A$2) + 1, "0000"), "")</f>
        <v>TC0035</v>
      </c>
      <c r="B36" s="230"/>
      <c r="C36" s="230"/>
      <c r="D36" s="75"/>
      <c r="E36" s="230"/>
      <c r="F36" s="75" t="s">
        <v>263</v>
      </c>
      <c r="G36" s="75"/>
      <c r="H36" s="75" t="s">
        <v>264</v>
      </c>
      <c r="I36" s="75"/>
      <c r="J36" s="75"/>
      <c r="K36" s="75"/>
    </row>
    <row r="37" spans="1:11" ht="45.75">
      <c r="A37" s="75" t="str">
        <f>IF(ROW() - ROW($A$2) + 1 &lt;= 1000, "TC" &amp; TEXT(ROW() - ROW($A$2) + 1, "0000"), "")</f>
        <v>TC0036</v>
      </c>
      <c r="B37" s="230"/>
      <c r="C37" s="230"/>
      <c r="D37" s="75"/>
      <c r="E37" s="230"/>
      <c r="F37" s="75" t="s">
        <v>185</v>
      </c>
      <c r="G37" s="75"/>
      <c r="H37" s="75" t="s">
        <v>265</v>
      </c>
      <c r="I37" s="75"/>
      <c r="J37" s="75"/>
      <c r="K37" s="75"/>
    </row>
    <row r="38" spans="1:11" ht="76.5">
      <c r="A38" s="75" t="str">
        <f>IF(ROW() - ROW($A$2) + 1 &lt;= 1000, "TC" &amp; TEXT(ROW() - ROW($A$2) + 1, "0000"), "")</f>
        <v>TC0037</v>
      </c>
      <c r="B38" s="230"/>
      <c r="C38" s="230"/>
      <c r="D38" s="75"/>
      <c r="E38" s="230"/>
      <c r="F38" s="75" t="s">
        <v>188</v>
      </c>
      <c r="G38" s="75"/>
      <c r="H38" s="75" t="s">
        <v>266</v>
      </c>
      <c r="I38" s="75"/>
      <c r="J38" s="75"/>
      <c r="K38" s="75"/>
    </row>
    <row r="39" spans="1:11" ht="45.75">
      <c r="A39" s="75" t="str">
        <f>IF(ROW() - ROW($A$2) + 1 &lt;= 1000, "TC" &amp; TEXT(ROW() - ROW($A$2) + 1, "0000"), "")</f>
        <v>TC0038</v>
      </c>
      <c r="B39" s="230"/>
      <c r="C39" s="230" t="s">
        <v>267</v>
      </c>
      <c r="D39" s="75"/>
      <c r="E39" s="230"/>
      <c r="F39" s="75" t="s">
        <v>268</v>
      </c>
      <c r="G39" s="75"/>
      <c r="H39" s="75" t="s">
        <v>269</v>
      </c>
      <c r="I39" s="75"/>
      <c r="J39" s="75"/>
      <c r="K39" s="75"/>
    </row>
    <row r="40" spans="1:11" ht="60.75">
      <c r="A40" s="75" t="str">
        <f>IF(ROW() - ROW($A$2) + 1 &lt;= 1000, "TC" &amp; TEXT(ROW() - ROW($A$2) + 1, "0000"), "")</f>
        <v>TC0039</v>
      </c>
      <c r="B40" s="230"/>
      <c r="C40" s="230"/>
      <c r="D40" s="75"/>
      <c r="E40" s="230"/>
      <c r="F40" s="75" t="s">
        <v>193</v>
      </c>
      <c r="G40" s="75"/>
      <c r="H40" s="75" t="s">
        <v>194</v>
      </c>
      <c r="I40" s="75"/>
      <c r="J40" s="75"/>
      <c r="K40" s="75"/>
    </row>
    <row r="41" spans="1:11" ht="60.75">
      <c r="A41" s="75" t="str">
        <f>IF(ROW() - ROW($A$2) + 1 &lt;= 1000, "TC" &amp; TEXT(ROW() - ROW($A$2) + 1, "0000"), "")</f>
        <v>TC0040</v>
      </c>
      <c r="B41" s="230"/>
      <c r="C41" s="230"/>
      <c r="D41" s="75"/>
      <c r="E41" s="230"/>
      <c r="F41" s="75" t="s">
        <v>195</v>
      </c>
      <c r="G41" s="75"/>
      <c r="H41" s="75" t="s">
        <v>196</v>
      </c>
      <c r="I41" s="75"/>
      <c r="J41" s="75"/>
      <c r="K41" s="75"/>
    </row>
    <row r="42" spans="1:11">
      <c r="A42" s="75" t="str">
        <f>IF(ROW() - ROW($A$2) + 1 &lt;= 1000, "TC" &amp; TEXT(ROW() - ROW($A$2) + 1, "0000"), "")</f>
        <v>TC0041</v>
      </c>
      <c r="B42" s="230"/>
      <c r="C42" s="230" t="s">
        <v>200</v>
      </c>
      <c r="D42" s="75"/>
      <c r="E42" s="230"/>
      <c r="F42" s="75" t="s">
        <v>201</v>
      </c>
      <c r="G42" s="75"/>
      <c r="H42" s="75" t="s">
        <v>202</v>
      </c>
      <c r="I42" s="75"/>
      <c r="J42" s="75"/>
      <c r="K42" s="75"/>
    </row>
    <row r="43" spans="1:11">
      <c r="A43" s="75" t="str">
        <f>IF(ROW() - ROW($A$2) + 1 &lt;= 1000, "TC" &amp; TEXT(ROW() - ROW($A$2) + 1, "0000"), "")</f>
        <v>TC0042</v>
      </c>
      <c r="B43" s="230"/>
      <c r="C43" s="230"/>
      <c r="D43" s="75"/>
      <c r="E43" s="230"/>
      <c r="F43" s="75" t="s">
        <v>203</v>
      </c>
      <c r="G43" s="75"/>
      <c r="H43" s="75" t="s">
        <v>202</v>
      </c>
      <c r="I43" s="75"/>
      <c r="J43" s="75"/>
      <c r="K43" s="75"/>
    </row>
    <row r="44" spans="1:11">
      <c r="A44" s="75" t="str">
        <f>IF(ROW() - ROW($A$2) + 1 &lt;= 1000, "TC" &amp; TEXT(ROW() - ROW($A$2) + 1, "0000"), "")</f>
        <v>TC0043</v>
      </c>
      <c r="B44" s="230"/>
      <c r="C44" s="230"/>
      <c r="D44" s="75"/>
      <c r="E44" s="230"/>
      <c r="F44" s="75" t="s">
        <v>270</v>
      </c>
      <c r="G44" s="75"/>
      <c r="H44" s="75" t="s">
        <v>202</v>
      </c>
      <c r="I44" s="75"/>
      <c r="J44" s="75"/>
      <c r="K44" s="75"/>
    </row>
  </sheetData>
  <mergeCells count="7">
    <mergeCell ref="B2:B44"/>
    <mergeCell ref="E2:E44"/>
    <mergeCell ref="C35:C38"/>
    <mergeCell ref="C39:C41"/>
    <mergeCell ref="C42:C44"/>
    <mergeCell ref="C2:C30"/>
    <mergeCell ref="C31:C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EADD4-4C3B-4DCA-BF8D-5A5BB025CA18}">
  <dimension ref="A1:L25"/>
  <sheetViews>
    <sheetView workbookViewId="0">
      <pane ySplit="1" topLeftCell="B2" activePane="bottomLeft" state="frozen"/>
      <selection pane="bottomLeft" activeCell="C2" sqref="C2"/>
    </sheetView>
  </sheetViews>
  <sheetFormatPr defaultRowHeight="15"/>
  <cols>
    <col min="1" max="1" width="8.7109375" style="76" customWidth="1"/>
    <col min="2" max="2" width="18.42578125" style="76" customWidth="1"/>
    <col min="3" max="3" width="20" style="76" customWidth="1"/>
    <col min="4" max="4" width="9.140625" style="76"/>
    <col min="5" max="5" width="19.85546875" style="76" customWidth="1"/>
    <col min="6" max="6" width="55" style="76" customWidth="1"/>
    <col min="7" max="7" width="46" style="76" customWidth="1"/>
    <col min="8" max="8" width="45.42578125" style="76" customWidth="1"/>
    <col min="9" max="10" width="9.140625" style="76"/>
    <col min="11" max="11" width="11.85546875" style="76" customWidth="1"/>
    <col min="12" max="12" width="18" style="76" customWidth="1"/>
  </cols>
  <sheetData>
    <row r="1" spans="1:12" ht="30.75" customHeight="1">
      <c r="A1" s="80" t="s">
        <v>31</v>
      </c>
      <c r="B1" s="80" t="s">
        <v>32</v>
      </c>
      <c r="C1" s="80" t="s">
        <v>33</v>
      </c>
      <c r="D1" s="80" t="s">
        <v>34</v>
      </c>
      <c r="E1" s="80" t="s">
        <v>35</v>
      </c>
      <c r="F1" s="80" t="s">
        <v>36</v>
      </c>
      <c r="G1" s="80" t="s">
        <v>37</v>
      </c>
      <c r="H1" s="80" t="s">
        <v>38</v>
      </c>
      <c r="I1" s="80" t="s">
        <v>39</v>
      </c>
      <c r="J1" s="80" t="s">
        <v>271</v>
      </c>
      <c r="K1" s="80" t="s">
        <v>272</v>
      </c>
      <c r="L1" s="80" t="s">
        <v>40</v>
      </c>
    </row>
    <row r="2" spans="1:12" ht="30.75">
      <c r="A2" s="75" t="str">
        <f>IF(ROW() - ROW($A$2) + 1 &lt;= 1000, "TC" &amp; TEXT(ROW() - ROW($A$2) + 1, "0000"), "")</f>
        <v>TC0001</v>
      </c>
      <c r="B2" s="227" t="s">
        <v>273</v>
      </c>
      <c r="C2" s="227" t="s">
        <v>207</v>
      </c>
      <c r="D2" s="75"/>
      <c r="E2" s="227" t="s">
        <v>45</v>
      </c>
      <c r="F2" s="75" t="s">
        <v>274</v>
      </c>
      <c r="G2" s="75" t="s">
        <v>209</v>
      </c>
      <c r="H2" s="75" t="s">
        <v>210</v>
      </c>
      <c r="I2" s="75" t="s">
        <v>52</v>
      </c>
      <c r="J2" s="75"/>
      <c r="K2" s="75"/>
      <c r="L2" s="75" t="s">
        <v>275</v>
      </c>
    </row>
    <row r="3" spans="1:12" ht="45.75">
      <c r="A3" s="75" t="str">
        <f>IF(ROW() - ROW($A$2) + 1 &lt;= 1000, "TC" &amp; TEXT(ROW() - ROW($A$2) + 1, "0000"), "")</f>
        <v>TC0002</v>
      </c>
      <c r="B3" s="228"/>
      <c r="C3" s="228"/>
      <c r="D3" s="75"/>
      <c r="E3" s="228"/>
      <c r="F3" s="75" t="s">
        <v>276</v>
      </c>
      <c r="G3" s="75" t="s">
        <v>277</v>
      </c>
      <c r="H3" s="75" t="s">
        <v>213</v>
      </c>
      <c r="I3" s="75" t="s">
        <v>52</v>
      </c>
      <c r="J3" s="75"/>
      <c r="K3" s="75"/>
      <c r="L3" s="75" t="s">
        <v>275</v>
      </c>
    </row>
    <row r="4" spans="1:12" ht="60.75">
      <c r="A4" s="75" t="str">
        <f>IF(ROW() - ROW($A$2) + 1 &lt;= 1000, "TC" &amp; TEXT(ROW() - ROW($A$2) + 1, "0000"), "")</f>
        <v>TC0003</v>
      </c>
      <c r="B4" s="228"/>
      <c r="C4" s="228"/>
      <c r="D4" s="75"/>
      <c r="E4" s="228"/>
      <c r="F4" s="75" t="s">
        <v>214</v>
      </c>
      <c r="G4" s="75" t="s">
        <v>277</v>
      </c>
      <c r="H4" s="75" t="s">
        <v>215</v>
      </c>
      <c r="I4" s="75" t="s">
        <v>52</v>
      </c>
      <c r="J4" s="75"/>
      <c r="K4" s="75"/>
      <c r="L4" s="75" t="s">
        <v>275</v>
      </c>
    </row>
    <row r="5" spans="1:12" ht="76.5">
      <c r="A5" s="75" t="str">
        <f>IF(ROW() - ROW($A$2) + 1 &lt;= 1000, "TC" &amp; TEXT(ROW() - ROW($A$2) + 1, "0000"), "")</f>
        <v>TC0004</v>
      </c>
      <c r="B5" s="228"/>
      <c r="C5" s="228"/>
      <c r="D5" s="75"/>
      <c r="E5" s="228"/>
      <c r="F5" s="75" t="s">
        <v>216</v>
      </c>
      <c r="G5" s="75" t="s">
        <v>277</v>
      </c>
      <c r="H5" s="75" t="s">
        <v>217</v>
      </c>
      <c r="I5" s="75" t="s">
        <v>52</v>
      </c>
      <c r="J5" s="75"/>
      <c r="K5" s="75"/>
      <c r="L5" s="75" t="s">
        <v>275</v>
      </c>
    </row>
    <row r="6" spans="1:12" ht="60.75">
      <c r="A6" s="75" t="str">
        <f>IF(ROW() - ROW($A$2) + 1 &lt;= 1000, "TC" &amp; TEXT(ROW() - ROW($A$2) + 1, "0000"), "")</f>
        <v>TC0005</v>
      </c>
      <c r="B6" s="228"/>
      <c r="C6" s="228"/>
      <c r="D6" s="75"/>
      <c r="E6" s="228"/>
      <c r="F6" s="75" t="s">
        <v>278</v>
      </c>
      <c r="G6" s="75" t="s">
        <v>277</v>
      </c>
      <c r="H6" s="75" t="s">
        <v>279</v>
      </c>
      <c r="I6" s="75" t="s">
        <v>52</v>
      </c>
      <c r="J6" s="75"/>
      <c r="K6" s="75"/>
      <c r="L6" s="75" t="s">
        <v>275</v>
      </c>
    </row>
    <row r="7" spans="1:12" ht="76.5">
      <c r="A7" s="75" t="str">
        <f>IF(ROW() - ROW($A$2) + 1 &lt;= 1000, "TC" &amp; TEXT(ROW() - ROW($A$2) + 1, "0000"), "")</f>
        <v>TC0006</v>
      </c>
      <c r="B7" s="228"/>
      <c r="C7" s="228"/>
      <c r="D7" s="75"/>
      <c r="E7" s="228"/>
      <c r="F7" s="75" t="s">
        <v>280</v>
      </c>
      <c r="G7" s="75" t="s">
        <v>277</v>
      </c>
      <c r="H7" s="75" t="s">
        <v>281</v>
      </c>
      <c r="I7" s="75" t="s">
        <v>52</v>
      </c>
      <c r="J7" s="75"/>
      <c r="K7" s="75"/>
      <c r="L7" s="75" t="s">
        <v>275</v>
      </c>
    </row>
    <row r="8" spans="1:12" ht="45.75">
      <c r="A8" s="75" t="str">
        <f>IF(ROW() - ROW($A$2) + 1 &lt;= 1000, "TC" &amp; TEXT(ROW() - ROW($A$2) + 1, "0000"), "")</f>
        <v>TC0007</v>
      </c>
      <c r="B8" s="228"/>
      <c r="C8" s="228"/>
      <c r="D8" s="75"/>
      <c r="E8" s="228"/>
      <c r="F8" s="75" t="s">
        <v>282</v>
      </c>
      <c r="G8" s="75" t="s">
        <v>277</v>
      </c>
      <c r="H8" s="75" t="s">
        <v>283</v>
      </c>
      <c r="I8" s="75" t="s">
        <v>52</v>
      </c>
      <c r="J8" s="75"/>
      <c r="K8" s="75"/>
      <c r="L8" s="75" t="s">
        <v>275</v>
      </c>
    </row>
    <row r="9" spans="1:12" ht="76.5">
      <c r="A9" s="75" t="str">
        <f>IF(ROW() - ROW($A$2) + 1 &lt;= 1000, "TC" &amp; TEXT(ROW() - ROW($A$2) + 1, "0000"), "")</f>
        <v>TC0008</v>
      </c>
      <c r="B9" s="228"/>
      <c r="C9" s="228"/>
      <c r="D9" s="75"/>
      <c r="E9" s="228"/>
      <c r="F9" s="75" t="s">
        <v>284</v>
      </c>
      <c r="G9" s="75" t="s">
        <v>277</v>
      </c>
      <c r="H9" s="75" t="s">
        <v>285</v>
      </c>
      <c r="I9" s="75" t="s">
        <v>52</v>
      </c>
      <c r="J9" s="75"/>
      <c r="K9" s="75"/>
      <c r="L9" s="75" t="s">
        <v>275</v>
      </c>
    </row>
    <row r="10" spans="1:12" ht="60.75">
      <c r="A10" s="75"/>
      <c r="B10" s="228"/>
      <c r="C10" s="229"/>
      <c r="D10" s="75"/>
      <c r="E10" s="228"/>
      <c r="F10" s="75" t="s">
        <v>286</v>
      </c>
      <c r="G10" s="75" t="s">
        <v>287</v>
      </c>
      <c r="H10" s="75" t="s">
        <v>288</v>
      </c>
      <c r="I10" s="75" t="s">
        <v>52</v>
      </c>
      <c r="J10" s="75"/>
      <c r="K10" s="75"/>
      <c r="L10" s="75" t="s">
        <v>275</v>
      </c>
    </row>
    <row r="11" spans="1:12" ht="30.75">
      <c r="A11" s="75" t="str">
        <f>IF(ROW() - ROW($A$2) + 1 &lt;= 1000, "TC" &amp; TEXT(ROW() - ROW($A$2) + 1, "0000"), "")</f>
        <v>TC0010</v>
      </c>
      <c r="B11" s="228"/>
      <c r="C11" s="227" t="s">
        <v>289</v>
      </c>
      <c r="D11" s="75"/>
      <c r="E11" s="228"/>
      <c r="F11" s="75" t="s">
        <v>290</v>
      </c>
      <c r="G11" s="75"/>
      <c r="H11" s="75" t="s">
        <v>291</v>
      </c>
      <c r="I11" s="75" t="s">
        <v>52</v>
      </c>
      <c r="J11" s="75"/>
      <c r="K11" s="75"/>
      <c r="L11" s="75" t="s">
        <v>275</v>
      </c>
    </row>
    <row r="12" spans="1:12" ht="45.75">
      <c r="A12" s="75" t="str">
        <f>IF(ROW() - ROW($A$2) + 1 &lt;= 1000, "TC" &amp; TEXT(ROW() - ROW($A$2) + 1, "0000"), "")</f>
        <v>TC0011</v>
      </c>
      <c r="B12" s="228"/>
      <c r="C12" s="228"/>
      <c r="D12" s="75"/>
      <c r="E12" s="228"/>
      <c r="F12" s="75" t="s">
        <v>292</v>
      </c>
      <c r="G12" s="75"/>
      <c r="H12" s="75" t="s">
        <v>293</v>
      </c>
      <c r="I12" s="75" t="s">
        <v>52</v>
      </c>
      <c r="J12" s="75"/>
      <c r="K12" s="75"/>
      <c r="L12" s="75" t="s">
        <v>275</v>
      </c>
    </row>
    <row r="13" spans="1:12">
      <c r="A13" s="75"/>
      <c r="B13" s="228"/>
      <c r="C13" s="228"/>
      <c r="D13" s="75"/>
      <c r="E13" s="228"/>
      <c r="F13" s="75" t="s">
        <v>294</v>
      </c>
      <c r="G13" s="75"/>
      <c r="H13" s="75" t="s">
        <v>295</v>
      </c>
      <c r="I13" s="75" t="s">
        <v>52</v>
      </c>
      <c r="J13" s="75"/>
      <c r="K13" s="75"/>
      <c r="L13" s="75" t="s">
        <v>275</v>
      </c>
    </row>
    <row r="14" spans="1:12" ht="30.75">
      <c r="A14" s="75" t="str">
        <f>IF(ROW() - ROW($A$2) + 1 &lt;= 1000, "TC" &amp; TEXT(ROW() - ROW($A$2) + 1, "0000"), "")</f>
        <v>TC0013</v>
      </c>
      <c r="B14" s="228"/>
      <c r="C14" s="229"/>
      <c r="D14" s="75"/>
      <c r="E14" s="228"/>
      <c r="F14" s="75" t="s">
        <v>296</v>
      </c>
      <c r="G14" s="75"/>
      <c r="H14" s="75" t="s">
        <v>297</v>
      </c>
      <c r="I14" s="75" t="s">
        <v>52</v>
      </c>
      <c r="J14" s="75"/>
      <c r="K14" s="75"/>
      <c r="L14" s="75" t="s">
        <v>275</v>
      </c>
    </row>
    <row r="15" spans="1:12" ht="45.75">
      <c r="A15" s="75" t="str">
        <f>IF(ROW() - ROW($A$2) + 1 &lt;= 1000, "TC" &amp; TEXT(ROW() - ROW($A$2) + 1, "0000"), "")</f>
        <v>TC0014</v>
      </c>
      <c r="B15" s="228"/>
      <c r="C15" s="227" t="s">
        <v>298</v>
      </c>
      <c r="D15" s="75"/>
      <c r="E15" s="228"/>
      <c r="F15" s="75" t="s">
        <v>299</v>
      </c>
      <c r="G15" s="75"/>
      <c r="H15" s="75" t="s">
        <v>300</v>
      </c>
      <c r="I15" s="75" t="s">
        <v>52</v>
      </c>
      <c r="J15" s="75"/>
      <c r="K15" s="75"/>
      <c r="L15" s="75" t="s">
        <v>275</v>
      </c>
    </row>
    <row r="16" spans="1:12" ht="60.75">
      <c r="A16" s="75" t="str">
        <f>IF(ROW() - ROW($A$2) + 1 &lt;= 1000, "TC" &amp; TEXT(ROW() - ROW($A$2) + 1, "0000"), "")</f>
        <v>TC0015</v>
      </c>
      <c r="B16" s="228"/>
      <c r="C16" s="228"/>
      <c r="D16" s="75"/>
      <c r="E16" s="228"/>
      <c r="F16" s="75" t="s">
        <v>301</v>
      </c>
      <c r="G16" s="75"/>
      <c r="H16" s="75" t="s">
        <v>302</v>
      </c>
      <c r="I16" s="75" t="s">
        <v>52</v>
      </c>
      <c r="J16" s="75"/>
      <c r="K16" s="75"/>
      <c r="L16" s="75" t="s">
        <v>275</v>
      </c>
    </row>
    <row r="17" spans="1:12" ht="30.75">
      <c r="A17" s="75" t="str">
        <f>IF(ROW() - ROW($A$2) + 1 &lt;= 1000, "TC" &amp; TEXT(ROW() - ROW($A$2) + 1, "0000"), "")</f>
        <v>TC0016</v>
      </c>
      <c r="B17" s="228"/>
      <c r="C17" s="228"/>
      <c r="D17" s="75"/>
      <c r="E17" s="228"/>
      <c r="F17" s="75" t="s">
        <v>185</v>
      </c>
      <c r="G17" s="75"/>
      <c r="H17" s="75" t="s">
        <v>303</v>
      </c>
      <c r="I17" s="75" t="s">
        <v>52</v>
      </c>
      <c r="J17" s="75"/>
      <c r="K17" s="75"/>
      <c r="L17" s="75" t="s">
        <v>275</v>
      </c>
    </row>
    <row r="18" spans="1:12" ht="60.75">
      <c r="A18" s="75" t="str">
        <f>IF(ROW() - ROW($A$2) + 1 &lt;= 1000, "TC" &amp; TEXT(ROW() - ROW($A$2) + 1, "0000"), "")</f>
        <v>TC0017</v>
      </c>
      <c r="B18" s="228"/>
      <c r="C18" s="229"/>
      <c r="D18" s="75"/>
      <c r="E18" s="228"/>
      <c r="F18" s="75" t="s">
        <v>188</v>
      </c>
      <c r="G18" s="75"/>
      <c r="H18" s="75" t="s">
        <v>304</v>
      </c>
      <c r="I18" s="75" t="s">
        <v>52</v>
      </c>
      <c r="J18" s="75"/>
      <c r="K18" s="75"/>
      <c r="L18" s="75" t="s">
        <v>275</v>
      </c>
    </row>
    <row r="19" spans="1:12" ht="45.75">
      <c r="A19" s="75" t="str">
        <f>IF(ROW() - ROW($A$2) + 1 &lt;= 1000, "TC" &amp; TEXT(ROW() - ROW($A$2) + 1, "0000"), "")</f>
        <v>TC0018</v>
      </c>
      <c r="B19" s="228"/>
      <c r="C19" s="227" t="s">
        <v>305</v>
      </c>
      <c r="D19" s="75"/>
      <c r="E19" s="228"/>
      <c r="F19" s="75" t="s">
        <v>306</v>
      </c>
      <c r="G19" s="75"/>
      <c r="H19" s="75" t="s">
        <v>307</v>
      </c>
      <c r="I19" s="75" t="s">
        <v>52</v>
      </c>
      <c r="J19" s="75"/>
      <c r="K19" s="75"/>
      <c r="L19" s="75" t="s">
        <v>275</v>
      </c>
    </row>
    <row r="20" spans="1:12" ht="60.75">
      <c r="A20" s="75" t="str">
        <f>IF(ROW() - ROW($A$2) + 1 &lt;= 1000, "TC" &amp; TEXT(ROW() - ROW($A$2) + 1, "0000"), "")</f>
        <v>TC0019</v>
      </c>
      <c r="B20" s="228"/>
      <c r="C20" s="228"/>
      <c r="D20" s="75"/>
      <c r="E20" s="228"/>
      <c r="F20" s="75" t="s">
        <v>193</v>
      </c>
      <c r="G20" s="75"/>
      <c r="H20" s="75" t="s">
        <v>194</v>
      </c>
      <c r="I20" s="75" t="s">
        <v>52</v>
      </c>
      <c r="J20" s="75"/>
      <c r="K20" s="75"/>
      <c r="L20" s="75" t="s">
        <v>275</v>
      </c>
    </row>
    <row r="21" spans="1:12" ht="60.75">
      <c r="A21" s="75" t="str">
        <f>IF(ROW() - ROW($A$2) + 1 &lt;= 1000, "TC" &amp; TEXT(ROW() - ROW($A$2) + 1, "0000"), "")</f>
        <v>TC0020</v>
      </c>
      <c r="B21" s="228"/>
      <c r="C21" s="229"/>
      <c r="D21" s="75"/>
      <c r="E21" s="228"/>
      <c r="F21" s="75" t="s">
        <v>195</v>
      </c>
      <c r="G21" s="75"/>
      <c r="H21" s="75" t="s">
        <v>196</v>
      </c>
      <c r="I21" s="75" t="s">
        <v>52</v>
      </c>
      <c r="J21" s="75"/>
      <c r="K21" s="75"/>
      <c r="L21" s="75" t="s">
        <v>275</v>
      </c>
    </row>
    <row r="22" spans="1:12">
      <c r="A22" s="75" t="str">
        <f>IF(ROW() - ROW($A$2) + 1 &lt;= 1000, "TC" &amp; TEXT(ROW() - ROW($A$2) + 1, "0000"), "")</f>
        <v>TC0021</v>
      </c>
      <c r="B22" s="228"/>
      <c r="C22" s="227" t="s">
        <v>200</v>
      </c>
      <c r="D22" s="75"/>
      <c r="E22" s="228"/>
      <c r="F22" s="75" t="s">
        <v>201</v>
      </c>
      <c r="G22" s="75"/>
      <c r="H22" s="75" t="s">
        <v>202</v>
      </c>
      <c r="I22" s="75" t="s">
        <v>52</v>
      </c>
      <c r="J22" s="75"/>
      <c r="K22" s="75"/>
      <c r="L22" s="75" t="s">
        <v>275</v>
      </c>
    </row>
    <row r="23" spans="1:12">
      <c r="A23" s="75" t="str">
        <f>IF(ROW() - ROW($A$2) + 1 &lt;= 1000, "TC" &amp; TEXT(ROW() - ROW($A$2) + 1, "0000"), "")</f>
        <v>TC0022</v>
      </c>
      <c r="B23" s="228"/>
      <c r="C23" s="228"/>
      <c r="D23" s="75"/>
      <c r="E23" s="228"/>
      <c r="F23" s="75" t="s">
        <v>203</v>
      </c>
      <c r="G23" s="75"/>
      <c r="H23" s="75" t="s">
        <v>202</v>
      </c>
      <c r="I23" s="75" t="s">
        <v>52</v>
      </c>
      <c r="J23" s="75"/>
      <c r="K23" s="75"/>
      <c r="L23" s="75" t="s">
        <v>275</v>
      </c>
    </row>
    <row r="24" spans="1:12">
      <c r="A24" s="75" t="str">
        <f>IF(ROW() - ROW($A$2) + 1 &lt;= 1000, "TC" &amp; TEXT(ROW() - ROW($A$2) + 1, "0000"), "")</f>
        <v>TC0023</v>
      </c>
      <c r="B24" s="228"/>
      <c r="C24" s="228"/>
      <c r="D24" s="75"/>
      <c r="E24" s="228"/>
      <c r="F24" s="75" t="s">
        <v>308</v>
      </c>
      <c r="G24" s="75"/>
      <c r="H24" s="75" t="s">
        <v>202</v>
      </c>
      <c r="I24" s="75" t="s">
        <v>52</v>
      </c>
      <c r="J24" s="75"/>
      <c r="K24" s="75"/>
      <c r="L24" s="75" t="s">
        <v>275</v>
      </c>
    </row>
    <row r="25" spans="1:12">
      <c r="A25" s="75" t="str">
        <f>IF(ROW() - ROW($A$2) + 1 &lt;= 1000, "TC" &amp; TEXT(ROW() - ROW($A$2) + 1, "0000"), "")</f>
        <v>TC0024</v>
      </c>
      <c r="B25" s="229"/>
      <c r="C25" s="229"/>
      <c r="D25" s="75"/>
      <c r="E25" s="229"/>
      <c r="F25" s="75" t="s">
        <v>309</v>
      </c>
      <c r="G25" s="75"/>
      <c r="H25" s="75" t="s">
        <v>202</v>
      </c>
      <c r="I25" s="75" t="s">
        <v>52</v>
      </c>
      <c r="J25" s="75"/>
      <c r="K25" s="75"/>
      <c r="L25" s="75" t="s">
        <v>275</v>
      </c>
    </row>
  </sheetData>
  <mergeCells count="7">
    <mergeCell ref="B2:B25"/>
    <mergeCell ref="E2:E25"/>
    <mergeCell ref="C22:C25"/>
    <mergeCell ref="C19:C21"/>
    <mergeCell ref="C15:C18"/>
    <mergeCell ref="C11:C14"/>
    <mergeCell ref="C2: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4BF6-0C6A-4ACC-8658-2EB4E9BEF416}">
  <dimension ref="A1:K34"/>
  <sheetViews>
    <sheetView workbookViewId="0">
      <pane ySplit="1" topLeftCell="A2" activePane="bottomLeft" state="frozen"/>
      <selection pane="bottomLeft" activeCell="H3" sqref="H3"/>
    </sheetView>
  </sheetViews>
  <sheetFormatPr defaultRowHeight="15"/>
  <cols>
    <col min="1" max="1" width="10.85546875" style="76" customWidth="1"/>
    <col min="2" max="3" width="20.140625" style="76" customWidth="1"/>
    <col min="4" max="4" width="14.140625" style="76" customWidth="1"/>
    <col min="5" max="5" width="26.85546875" style="76" customWidth="1"/>
    <col min="6" max="6" width="44.85546875" style="76" customWidth="1"/>
    <col min="7" max="7" width="44.7109375" style="76" customWidth="1"/>
    <col min="8" max="8" width="51.140625" style="76" customWidth="1"/>
    <col min="9" max="9" width="15.7109375" style="76" customWidth="1"/>
    <col min="10" max="10" width="14.85546875" style="76" customWidth="1"/>
    <col min="11" max="11" width="34.140625" style="76" customWidth="1"/>
  </cols>
  <sheetData>
    <row r="1" spans="1:11">
      <c r="A1" s="80" t="s">
        <v>31</v>
      </c>
      <c r="B1" s="80" t="s">
        <v>32</v>
      </c>
      <c r="C1" s="80" t="s">
        <v>33</v>
      </c>
      <c r="D1" s="80" t="s">
        <v>34</v>
      </c>
      <c r="E1" s="80" t="s">
        <v>35</v>
      </c>
      <c r="F1" s="80" t="s">
        <v>36</v>
      </c>
      <c r="G1" s="80" t="s">
        <v>37</v>
      </c>
      <c r="H1" s="80" t="s">
        <v>38</v>
      </c>
      <c r="I1" s="80" t="s">
        <v>39</v>
      </c>
      <c r="J1" s="80" t="s">
        <v>40</v>
      </c>
      <c r="K1" s="80" t="s">
        <v>41</v>
      </c>
    </row>
    <row r="2" spans="1:11" ht="30.75">
      <c r="A2" s="75" t="str">
        <f>IF(ROW() - ROW($A$2) + 1 &lt;= 1000, "TC" &amp; TEXT(ROW() - ROW($A$2) + 1, "0000"), "")</f>
        <v>TC0001</v>
      </c>
      <c r="B2" s="227" t="s">
        <v>310</v>
      </c>
      <c r="C2" s="227" t="s">
        <v>311</v>
      </c>
      <c r="D2" s="227" t="s">
        <v>44</v>
      </c>
      <c r="E2" s="227" t="s">
        <v>45</v>
      </c>
      <c r="F2" s="75" t="s">
        <v>312</v>
      </c>
      <c r="G2" s="75" t="s">
        <v>313</v>
      </c>
      <c r="H2" s="75" t="s">
        <v>314</v>
      </c>
      <c r="I2" s="75" t="s">
        <v>4</v>
      </c>
      <c r="J2" s="75"/>
      <c r="K2" s="75"/>
    </row>
    <row r="3" spans="1:11" ht="60.75">
      <c r="A3" s="75" t="str">
        <f t="shared" ref="A3:A34" si="0">IF(ROW() - ROW($A$2) + 1 &lt;= 1000, "TC" &amp; TEXT(ROW() - ROW($A$2) + 1, "0000"), "")</f>
        <v>TC0002</v>
      </c>
      <c r="B3" s="228"/>
      <c r="C3" s="228"/>
      <c r="D3" s="228"/>
      <c r="E3" s="228"/>
      <c r="F3" s="75" t="s">
        <v>315</v>
      </c>
      <c r="G3" s="75" t="s">
        <v>316</v>
      </c>
      <c r="H3" s="75" t="s">
        <v>317</v>
      </c>
      <c r="I3" s="75" t="s">
        <v>4</v>
      </c>
      <c r="J3" s="75"/>
      <c r="K3" s="75"/>
    </row>
    <row r="4" spans="1:11" ht="60.75">
      <c r="A4" s="75" t="str">
        <f t="shared" si="0"/>
        <v>TC0003</v>
      </c>
      <c r="B4" s="228"/>
      <c r="C4" s="228"/>
      <c r="D4" s="228"/>
      <c r="E4" s="228"/>
      <c r="F4" s="75" t="s">
        <v>318</v>
      </c>
      <c r="G4" s="75" t="s">
        <v>319</v>
      </c>
      <c r="H4" s="75" t="s">
        <v>320</v>
      </c>
      <c r="I4" s="75" t="s">
        <v>4</v>
      </c>
      <c r="J4" s="75"/>
      <c r="K4" s="75"/>
    </row>
    <row r="5" spans="1:11" ht="60.75">
      <c r="A5" s="75" t="str">
        <f t="shared" si="0"/>
        <v>TC0004</v>
      </c>
      <c r="B5" s="228"/>
      <c r="C5" s="229"/>
      <c r="D5" s="228"/>
      <c r="E5" s="228"/>
      <c r="F5" s="75" t="s">
        <v>321</v>
      </c>
      <c r="G5" s="75" t="s">
        <v>319</v>
      </c>
      <c r="H5" s="75" t="s">
        <v>322</v>
      </c>
      <c r="I5" s="75" t="s">
        <v>4</v>
      </c>
      <c r="J5" s="75"/>
      <c r="K5" s="75"/>
    </row>
    <row r="6" spans="1:11" ht="76.5">
      <c r="A6" s="75" t="str">
        <f t="shared" si="0"/>
        <v>TC0005</v>
      </c>
      <c r="B6" s="228"/>
      <c r="C6" s="227" t="s">
        <v>323</v>
      </c>
      <c r="D6" s="228"/>
      <c r="E6" s="228"/>
      <c r="F6" s="75" t="s">
        <v>324</v>
      </c>
      <c r="G6" s="75" t="s">
        <v>325</v>
      </c>
      <c r="H6" s="75" t="s">
        <v>326</v>
      </c>
      <c r="I6" s="75" t="s">
        <v>4</v>
      </c>
      <c r="J6" s="75"/>
      <c r="K6" s="75"/>
    </row>
    <row r="7" spans="1:11" ht="76.5">
      <c r="A7" s="75" t="str">
        <f t="shared" si="0"/>
        <v>TC0006</v>
      </c>
      <c r="B7" s="228"/>
      <c r="C7" s="228"/>
      <c r="D7" s="228"/>
      <c r="E7" s="228"/>
      <c r="F7" s="75" t="s">
        <v>327</v>
      </c>
      <c r="G7" s="75" t="s">
        <v>325</v>
      </c>
      <c r="H7" s="75" t="s">
        <v>328</v>
      </c>
      <c r="I7" s="75" t="s">
        <v>4</v>
      </c>
      <c r="J7" s="75"/>
      <c r="K7" s="75"/>
    </row>
    <row r="8" spans="1:11" ht="91.5">
      <c r="A8" s="75" t="str">
        <f t="shared" si="0"/>
        <v>TC0007</v>
      </c>
      <c r="B8" s="228"/>
      <c r="C8" s="228"/>
      <c r="D8" s="228"/>
      <c r="E8" s="228"/>
      <c r="F8" s="75" t="s">
        <v>329</v>
      </c>
      <c r="G8" s="75" t="s">
        <v>330</v>
      </c>
      <c r="H8" s="75" t="s">
        <v>331</v>
      </c>
      <c r="I8" s="75" t="s">
        <v>4</v>
      </c>
      <c r="J8" s="75"/>
      <c r="K8" s="75"/>
    </row>
    <row r="9" spans="1:11" ht="91.5">
      <c r="A9" s="75" t="str">
        <f t="shared" si="0"/>
        <v>TC0008</v>
      </c>
      <c r="B9" s="228"/>
      <c r="C9" s="228"/>
      <c r="D9" s="228"/>
      <c r="E9" s="228"/>
      <c r="F9" s="75" t="s">
        <v>332</v>
      </c>
      <c r="G9" s="75" t="s">
        <v>330</v>
      </c>
      <c r="H9" s="75" t="s">
        <v>333</v>
      </c>
      <c r="I9" s="75" t="s">
        <v>4</v>
      </c>
      <c r="J9" s="75"/>
      <c r="K9" s="75"/>
    </row>
    <row r="10" spans="1:11" ht="106.5">
      <c r="A10" s="75" t="str">
        <f t="shared" si="0"/>
        <v>TC0009</v>
      </c>
      <c r="B10" s="228"/>
      <c r="C10" s="228"/>
      <c r="D10" s="228"/>
      <c r="E10" s="228"/>
      <c r="F10" s="75" t="s">
        <v>111</v>
      </c>
      <c r="G10" s="75" t="s">
        <v>334</v>
      </c>
      <c r="H10" s="75" t="s">
        <v>335</v>
      </c>
      <c r="I10" s="75" t="s">
        <v>4</v>
      </c>
      <c r="J10" s="75"/>
      <c r="K10" s="75"/>
    </row>
    <row r="11" spans="1:11" ht="106.5">
      <c r="A11" s="88" t="str">
        <f t="shared" si="0"/>
        <v>TC0010</v>
      </c>
      <c r="B11" s="228"/>
      <c r="C11" s="228"/>
      <c r="D11" s="228"/>
      <c r="E11" s="228"/>
      <c r="F11" s="88" t="s">
        <v>114</v>
      </c>
      <c r="G11" s="88" t="s">
        <v>336</v>
      </c>
      <c r="H11" s="88" t="s">
        <v>116</v>
      </c>
      <c r="I11" s="88" t="s">
        <v>4</v>
      </c>
      <c r="J11" s="88"/>
      <c r="K11" s="88"/>
    </row>
    <row r="12" spans="1:11" ht="106.5">
      <c r="A12" s="75" t="str">
        <f t="shared" si="0"/>
        <v>TC0011</v>
      </c>
      <c r="B12" s="228"/>
      <c r="C12" s="228"/>
      <c r="D12" s="228"/>
      <c r="E12" s="228"/>
      <c r="F12" s="75" t="s">
        <v>337</v>
      </c>
      <c r="G12" s="75" t="s">
        <v>334</v>
      </c>
      <c r="H12" s="75" t="s">
        <v>129</v>
      </c>
      <c r="I12" s="75" t="s">
        <v>4</v>
      </c>
      <c r="J12" s="75"/>
      <c r="K12" s="75"/>
    </row>
    <row r="13" spans="1:11" ht="121.5">
      <c r="A13" s="75" t="str">
        <f t="shared" si="0"/>
        <v>TC0012</v>
      </c>
      <c r="B13" s="228"/>
      <c r="C13" s="228"/>
      <c r="D13" s="228"/>
      <c r="E13" s="228"/>
      <c r="F13" s="75" t="s">
        <v>111</v>
      </c>
      <c r="G13" s="75" t="s">
        <v>338</v>
      </c>
      <c r="H13" s="75" t="s">
        <v>126</v>
      </c>
      <c r="I13" s="75" t="s">
        <v>4</v>
      </c>
      <c r="J13" s="75"/>
      <c r="K13" s="75"/>
    </row>
    <row r="14" spans="1:11" ht="121.5">
      <c r="A14" s="75" t="str">
        <f t="shared" si="0"/>
        <v>TC0013</v>
      </c>
      <c r="B14" s="228"/>
      <c r="C14" s="228"/>
      <c r="D14" s="228"/>
      <c r="E14" s="228"/>
      <c r="F14" s="75" t="s">
        <v>114</v>
      </c>
      <c r="G14" s="75" t="s">
        <v>339</v>
      </c>
      <c r="H14" s="75" t="s">
        <v>116</v>
      </c>
      <c r="I14" s="75" t="s">
        <v>4</v>
      </c>
      <c r="J14" s="75"/>
      <c r="K14" s="75"/>
    </row>
    <row r="15" spans="1:11" ht="121.5">
      <c r="A15" s="75" t="str">
        <f t="shared" si="0"/>
        <v>TC0014</v>
      </c>
      <c r="B15" s="228"/>
      <c r="C15" s="228"/>
      <c r="D15" s="228"/>
      <c r="E15" s="228"/>
      <c r="F15" s="75" t="s">
        <v>128</v>
      </c>
      <c r="G15" s="75" t="s">
        <v>338</v>
      </c>
      <c r="H15" s="75" t="s">
        <v>129</v>
      </c>
      <c r="I15" s="75" t="s">
        <v>4</v>
      </c>
      <c r="J15" s="75"/>
      <c r="K15" s="75"/>
    </row>
    <row r="16" spans="1:11" ht="137.25">
      <c r="A16" s="75" t="str">
        <f t="shared" si="0"/>
        <v>TC0015</v>
      </c>
      <c r="B16" s="228"/>
      <c r="C16" s="228"/>
      <c r="D16" s="228"/>
      <c r="E16" s="228"/>
      <c r="F16" s="75" t="s">
        <v>130</v>
      </c>
      <c r="G16" s="75" t="s">
        <v>340</v>
      </c>
      <c r="H16" s="75" t="s">
        <v>132</v>
      </c>
      <c r="I16" s="75" t="s">
        <v>4</v>
      </c>
      <c r="J16" s="75"/>
      <c r="K16" s="75"/>
    </row>
    <row r="17" spans="1:11" ht="121.5">
      <c r="A17" s="75" t="str">
        <f t="shared" si="0"/>
        <v>TC0016</v>
      </c>
      <c r="B17" s="228"/>
      <c r="C17" s="229"/>
      <c r="D17" s="228"/>
      <c r="E17" s="228"/>
      <c r="F17" s="75" t="s">
        <v>133</v>
      </c>
      <c r="G17" s="75" t="s">
        <v>338</v>
      </c>
      <c r="H17" s="75" t="s">
        <v>134</v>
      </c>
      <c r="I17" s="75" t="s">
        <v>5</v>
      </c>
      <c r="J17" s="75"/>
      <c r="K17" s="138" t="s">
        <v>341</v>
      </c>
    </row>
    <row r="18" spans="1:11" ht="45.75">
      <c r="A18" s="75" t="str">
        <f t="shared" si="0"/>
        <v>TC0017</v>
      </c>
      <c r="B18" s="228"/>
      <c r="C18" s="227" t="s">
        <v>342</v>
      </c>
      <c r="D18" s="228"/>
      <c r="E18" s="228"/>
      <c r="F18" s="75" t="s">
        <v>343</v>
      </c>
      <c r="G18" s="75" t="s">
        <v>138</v>
      </c>
      <c r="H18" s="75" t="s">
        <v>344</v>
      </c>
      <c r="I18" s="75" t="s">
        <v>4</v>
      </c>
      <c r="J18" s="75"/>
      <c r="K18" s="75"/>
    </row>
    <row r="19" spans="1:11" ht="45.75">
      <c r="A19" s="75" t="str">
        <f t="shared" si="0"/>
        <v>TC0018</v>
      </c>
      <c r="B19" s="228"/>
      <c r="C19" s="228"/>
      <c r="D19" s="228"/>
      <c r="E19" s="228"/>
      <c r="F19" s="75" t="s">
        <v>140</v>
      </c>
      <c r="G19" s="75" t="s">
        <v>345</v>
      </c>
      <c r="H19" s="75" t="s">
        <v>142</v>
      </c>
      <c r="I19" s="75" t="s">
        <v>52</v>
      </c>
      <c r="J19" s="75"/>
      <c r="K19" s="75"/>
    </row>
    <row r="20" spans="1:11" ht="45.75">
      <c r="A20" s="75" t="str">
        <f t="shared" si="0"/>
        <v>TC0019</v>
      </c>
      <c r="B20" s="228"/>
      <c r="C20" s="228"/>
      <c r="D20" s="228"/>
      <c r="E20" s="228"/>
      <c r="F20" s="75" t="s">
        <v>144</v>
      </c>
      <c r="G20" s="75" t="s">
        <v>345</v>
      </c>
      <c r="H20" s="75" t="s">
        <v>145</v>
      </c>
      <c r="I20" s="75" t="s">
        <v>5</v>
      </c>
      <c r="J20" s="75"/>
      <c r="K20" s="138" t="s">
        <v>346</v>
      </c>
    </row>
    <row r="21" spans="1:11" ht="60.75">
      <c r="A21" s="75" t="str">
        <f t="shared" si="0"/>
        <v>TC0020</v>
      </c>
      <c r="B21" s="228"/>
      <c r="C21" s="229"/>
      <c r="D21" s="229"/>
      <c r="E21" s="228"/>
      <c r="F21" s="75" t="s">
        <v>146</v>
      </c>
      <c r="G21" s="75" t="s">
        <v>347</v>
      </c>
      <c r="H21" s="75" t="s">
        <v>148</v>
      </c>
      <c r="I21" s="75" t="s">
        <v>5</v>
      </c>
      <c r="J21" s="75"/>
      <c r="K21" s="138" t="s">
        <v>346</v>
      </c>
    </row>
    <row r="22" spans="1:11" ht="45.75">
      <c r="A22" s="89" t="str">
        <f t="shared" si="0"/>
        <v>TC0021</v>
      </c>
      <c r="B22" s="228"/>
      <c r="C22" s="227" t="s">
        <v>348</v>
      </c>
      <c r="D22" s="227" t="s">
        <v>150</v>
      </c>
      <c r="E22" s="228"/>
      <c r="F22" s="89" t="s">
        <v>349</v>
      </c>
      <c r="G22" s="89"/>
      <c r="H22" s="89" t="s">
        <v>350</v>
      </c>
      <c r="I22" s="89" t="s">
        <v>52</v>
      </c>
      <c r="J22" s="89"/>
      <c r="K22" s="89"/>
    </row>
    <row r="23" spans="1:11" ht="45.75">
      <c r="A23" s="75" t="str">
        <f t="shared" si="0"/>
        <v>TC0022</v>
      </c>
      <c r="B23" s="228"/>
      <c r="C23" s="229"/>
      <c r="D23" s="228"/>
      <c r="E23" s="228"/>
      <c r="F23" s="75" t="s">
        <v>351</v>
      </c>
      <c r="G23" s="75"/>
      <c r="H23" s="75" t="s">
        <v>352</v>
      </c>
      <c r="I23" s="89" t="s">
        <v>52</v>
      </c>
      <c r="J23" s="75"/>
      <c r="K23" s="75"/>
    </row>
    <row r="24" spans="1:11" ht="45.75">
      <c r="A24" s="75" t="str">
        <f t="shared" si="0"/>
        <v>TC0023</v>
      </c>
      <c r="B24" s="228"/>
      <c r="C24" s="227" t="s">
        <v>353</v>
      </c>
      <c r="D24" s="228"/>
      <c r="E24" s="228"/>
      <c r="F24" s="75" t="s">
        <v>354</v>
      </c>
      <c r="G24" s="75"/>
      <c r="H24" s="75" t="s">
        <v>355</v>
      </c>
      <c r="I24" s="89" t="s">
        <v>52</v>
      </c>
      <c r="J24" s="75"/>
      <c r="K24" s="75"/>
    </row>
    <row r="25" spans="1:11" ht="60.75">
      <c r="A25" s="75" t="str">
        <f t="shared" si="0"/>
        <v>TC0024</v>
      </c>
      <c r="B25" s="228"/>
      <c r="C25" s="229"/>
      <c r="D25" s="228"/>
      <c r="E25" s="228"/>
      <c r="F25" s="75" t="s">
        <v>356</v>
      </c>
      <c r="G25" s="75"/>
      <c r="H25" s="75" t="s">
        <v>357</v>
      </c>
      <c r="I25" s="89" t="s">
        <v>52</v>
      </c>
      <c r="J25" s="75"/>
      <c r="K25" s="75"/>
    </row>
    <row r="26" spans="1:11" ht="45.75">
      <c r="A26" s="75" t="str">
        <f t="shared" si="0"/>
        <v>TC0025</v>
      </c>
      <c r="B26" s="228"/>
      <c r="C26" s="227" t="s">
        <v>358</v>
      </c>
      <c r="D26" s="228"/>
      <c r="E26" s="228"/>
      <c r="F26" s="75" t="s">
        <v>168</v>
      </c>
      <c r="G26" s="75"/>
      <c r="H26" s="75" t="s">
        <v>169</v>
      </c>
      <c r="I26" s="75" t="s">
        <v>4</v>
      </c>
      <c r="J26" s="75"/>
      <c r="K26" s="75"/>
    </row>
    <row r="27" spans="1:11" ht="45.75">
      <c r="A27" s="75" t="str">
        <f t="shared" si="0"/>
        <v>TC0026</v>
      </c>
      <c r="B27" s="228"/>
      <c r="C27" s="228"/>
      <c r="D27" s="228"/>
      <c r="E27" s="228"/>
      <c r="F27" s="75" t="s">
        <v>359</v>
      </c>
      <c r="G27" s="75"/>
      <c r="H27" s="75" t="s">
        <v>360</v>
      </c>
      <c r="I27" s="75" t="s">
        <v>5</v>
      </c>
      <c r="J27" s="75"/>
      <c r="K27" s="138" t="s">
        <v>361</v>
      </c>
    </row>
    <row r="28" spans="1:11" ht="45.75">
      <c r="A28" s="75" t="str">
        <f t="shared" si="0"/>
        <v>TC0027</v>
      </c>
      <c r="B28" s="228"/>
      <c r="C28" s="228"/>
      <c r="D28" s="228"/>
      <c r="E28" s="228"/>
      <c r="F28" s="75" t="s">
        <v>185</v>
      </c>
      <c r="G28" s="75"/>
      <c r="H28" s="75" t="s">
        <v>362</v>
      </c>
      <c r="I28" s="75" t="s">
        <v>4</v>
      </c>
      <c r="J28" s="75"/>
      <c r="K28" s="75"/>
    </row>
    <row r="29" spans="1:11" ht="60.75">
      <c r="A29" s="75" t="str">
        <f t="shared" si="0"/>
        <v>TC0028</v>
      </c>
      <c r="B29" s="228"/>
      <c r="C29" s="229"/>
      <c r="D29" s="228"/>
      <c r="E29" s="228"/>
      <c r="F29" s="75" t="s">
        <v>188</v>
      </c>
      <c r="G29" s="75"/>
      <c r="H29" s="75" t="s">
        <v>363</v>
      </c>
      <c r="I29" s="75" t="s">
        <v>4</v>
      </c>
      <c r="J29" s="75"/>
      <c r="K29" s="75"/>
    </row>
    <row r="30" spans="1:11" ht="45.75">
      <c r="A30" s="75" t="str">
        <f t="shared" si="0"/>
        <v>TC0029</v>
      </c>
      <c r="B30" s="228"/>
      <c r="C30" s="227" t="s">
        <v>364</v>
      </c>
      <c r="D30" s="228"/>
      <c r="E30" s="228"/>
      <c r="F30" s="75" t="s">
        <v>365</v>
      </c>
      <c r="G30" s="75"/>
      <c r="H30" s="75" t="s">
        <v>366</v>
      </c>
      <c r="I30" s="75" t="s">
        <v>4</v>
      </c>
      <c r="J30" s="75"/>
      <c r="K30" s="75"/>
    </row>
    <row r="31" spans="1:11" ht="63" customHeight="1">
      <c r="A31" s="75" t="str">
        <f t="shared" si="0"/>
        <v>TC0030</v>
      </c>
      <c r="B31" s="228"/>
      <c r="C31" s="228"/>
      <c r="D31" s="228"/>
      <c r="E31" s="228"/>
      <c r="F31" s="75" t="s">
        <v>193</v>
      </c>
      <c r="G31" s="75"/>
      <c r="H31" s="75" t="s">
        <v>194</v>
      </c>
      <c r="I31" s="75" t="s">
        <v>4</v>
      </c>
      <c r="J31" s="75"/>
      <c r="K31" s="75"/>
    </row>
    <row r="32" spans="1:11" ht="60.75">
      <c r="A32" s="75" t="str">
        <f t="shared" si="0"/>
        <v>TC0031</v>
      </c>
      <c r="B32" s="228"/>
      <c r="C32" s="229"/>
      <c r="D32" s="228"/>
      <c r="E32" s="228"/>
      <c r="F32" s="75" t="s">
        <v>195</v>
      </c>
      <c r="G32" s="75"/>
      <c r="H32" s="75" t="s">
        <v>196</v>
      </c>
      <c r="I32" s="89" t="s">
        <v>52</v>
      </c>
      <c r="J32" s="75"/>
      <c r="K32" s="75"/>
    </row>
    <row r="33" spans="1:11" ht="30.75" customHeight="1">
      <c r="A33" s="75" t="str">
        <f t="shared" si="0"/>
        <v>TC0032</v>
      </c>
      <c r="B33" s="228"/>
      <c r="C33" s="227" t="s">
        <v>367</v>
      </c>
      <c r="D33" s="228"/>
      <c r="E33" s="228"/>
      <c r="F33" s="75" t="s">
        <v>201</v>
      </c>
      <c r="G33" s="75"/>
      <c r="H33" s="75" t="s">
        <v>202</v>
      </c>
      <c r="I33" s="89" t="s">
        <v>52</v>
      </c>
      <c r="J33" s="75"/>
      <c r="K33" s="75"/>
    </row>
    <row r="34" spans="1:11" ht="30.75" customHeight="1">
      <c r="A34" s="75" t="str">
        <f t="shared" si="0"/>
        <v>TC0033</v>
      </c>
      <c r="B34" s="229"/>
      <c r="C34" s="229"/>
      <c r="D34" s="229"/>
      <c r="E34" s="229"/>
      <c r="F34" s="75" t="s">
        <v>203</v>
      </c>
      <c r="G34" s="75"/>
      <c r="H34" s="75" t="s">
        <v>202</v>
      </c>
      <c r="I34" s="89" t="s">
        <v>52</v>
      </c>
      <c r="J34" s="75"/>
      <c r="K34" s="75"/>
    </row>
  </sheetData>
  <mergeCells count="12">
    <mergeCell ref="E2:E34"/>
    <mergeCell ref="B2:B34"/>
    <mergeCell ref="C2:C5"/>
    <mergeCell ref="C18:C21"/>
    <mergeCell ref="C22:C23"/>
    <mergeCell ref="C24:C25"/>
    <mergeCell ref="C26:C29"/>
    <mergeCell ref="C30:C32"/>
    <mergeCell ref="C33:C34"/>
    <mergeCell ref="C6:C17"/>
    <mergeCell ref="D22:D34"/>
    <mergeCell ref="D2:D21"/>
  </mergeCells>
  <hyperlinks>
    <hyperlink ref="K17" r:id="rId1" xr:uid="{E737F096-9F45-49B6-89A4-3B4937FD44D5}"/>
    <hyperlink ref="K27" r:id="rId2" xr:uid="{11B02B64-CE8F-495E-AA2C-B7270EE0D205}"/>
    <hyperlink ref="K21" r:id="rId3" xr:uid="{6686C98B-786B-44B0-BA26-F65068025D99}"/>
    <hyperlink ref="K20" r:id="rId4" xr:uid="{5BB48ADD-7BA7-4B67-87A6-268050A73CC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68CF-88D5-7D47-90EE-D7FF57664D20}">
  <dimension ref="A1:O18"/>
  <sheetViews>
    <sheetView workbookViewId="0">
      <pane ySplit="1" topLeftCell="B2" activePane="bottomLeft" state="frozen"/>
      <selection pane="bottomLeft" activeCell="C2" sqref="C2"/>
    </sheetView>
  </sheetViews>
  <sheetFormatPr defaultColWidth="8.85546875" defaultRowHeight="15"/>
  <cols>
    <col min="1" max="1" width="11.7109375" style="2" customWidth="1"/>
    <col min="2" max="2" width="22.140625" style="2" customWidth="1"/>
    <col min="3" max="3" width="24" style="2" customWidth="1"/>
    <col min="4" max="4" width="13.140625" style="2" customWidth="1"/>
    <col min="5" max="5" width="27.42578125" style="2" customWidth="1"/>
    <col min="6" max="6" width="42.85546875" style="2" customWidth="1"/>
    <col min="7" max="7" width="42.28515625" style="2" customWidth="1"/>
    <col min="8" max="8" width="47.42578125" style="2" customWidth="1"/>
    <col min="9" max="9" width="18.7109375" style="2" customWidth="1"/>
    <col min="10" max="10" width="13.28515625" style="2" customWidth="1"/>
    <col min="11" max="11" width="23.42578125" style="2" customWidth="1"/>
    <col min="12" max="12" width="15.140625" style="2" customWidth="1"/>
    <col min="13" max="14" width="8.85546875" style="2"/>
    <col min="15" max="15" width="28.7109375" style="2" customWidth="1"/>
    <col min="16" max="16384" width="8.85546875" style="2"/>
  </cols>
  <sheetData>
    <row r="1" spans="1:15" s="5" customFormat="1" ht="24" customHeight="1">
      <c r="A1" s="147" t="s">
        <v>368</v>
      </c>
      <c r="B1" s="148" t="s">
        <v>369</v>
      </c>
      <c r="C1" s="148" t="s">
        <v>33</v>
      </c>
      <c r="D1" s="148" t="s">
        <v>34</v>
      </c>
      <c r="E1" s="148" t="s">
        <v>370</v>
      </c>
      <c r="F1" s="148" t="s">
        <v>36</v>
      </c>
      <c r="G1" s="148" t="s">
        <v>371</v>
      </c>
      <c r="H1" s="147" t="s">
        <v>372</v>
      </c>
      <c r="I1" s="147" t="s">
        <v>39</v>
      </c>
      <c r="J1" s="147" t="s">
        <v>40</v>
      </c>
      <c r="K1" s="148" t="s">
        <v>8</v>
      </c>
      <c r="L1" s="149" t="s">
        <v>373</v>
      </c>
    </row>
    <row r="2" spans="1:15" ht="40.5">
      <c r="A2" s="140" t="str">
        <f>IF(ROW() - ROW($A$2) + 1 &lt;= 1000, "TC" &amp; TEXT(ROW() - ROW($A$2) + 1, "0000"), "")</f>
        <v>TC0001</v>
      </c>
      <c r="B2" s="231" t="s">
        <v>374</v>
      </c>
      <c r="C2" s="141"/>
      <c r="D2" s="141" t="s">
        <v>44</v>
      </c>
      <c r="E2" s="141"/>
      <c r="F2" s="140" t="s">
        <v>375</v>
      </c>
      <c r="G2" s="142" t="s">
        <v>376</v>
      </c>
      <c r="H2" s="142" t="s">
        <v>377</v>
      </c>
      <c r="I2" s="142" t="s">
        <v>52</v>
      </c>
      <c r="J2" s="142"/>
      <c r="K2" s="142"/>
      <c r="L2" s="143"/>
    </row>
    <row r="3" spans="1:15" ht="27">
      <c r="A3" s="140" t="str">
        <f t="shared" ref="A3:A18" si="0">IF(ROW() - ROW($A$2) + 1 &lt;= 1000, "TC" &amp; TEXT(ROW() - ROW($A$2) + 1, "0000"), "")</f>
        <v>TC0002</v>
      </c>
      <c r="B3" s="232"/>
      <c r="C3" s="144"/>
      <c r="D3" s="144"/>
      <c r="E3" s="144"/>
      <c r="F3" s="140" t="s">
        <v>378</v>
      </c>
      <c r="G3" s="142" t="s">
        <v>379</v>
      </c>
      <c r="H3" s="142" t="s">
        <v>380</v>
      </c>
      <c r="I3" s="142" t="s">
        <v>52</v>
      </c>
      <c r="J3" s="142"/>
      <c r="K3" s="142"/>
      <c r="L3" s="143"/>
    </row>
    <row r="4" spans="1:15" ht="27">
      <c r="A4" s="140" t="str">
        <f t="shared" si="0"/>
        <v>TC0003</v>
      </c>
      <c r="B4" s="232"/>
      <c r="C4" s="144"/>
      <c r="D4" s="144"/>
      <c r="E4" s="144"/>
      <c r="F4" s="140" t="s">
        <v>381</v>
      </c>
      <c r="G4" s="142" t="s">
        <v>382</v>
      </c>
      <c r="H4" s="142" t="s">
        <v>383</v>
      </c>
      <c r="I4" s="142" t="s">
        <v>52</v>
      </c>
      <c r="J4" s="142"/>
      <c r="K4" s="142"/>
      <c r="L4" s="143"/>
    </row>
    <row r="5" spans="1:15" ht="27">
      <c r="A5" s="140" t="str">
        <f t="shared" si="0"/>
        <v>TC0004</v>
      </c>
      <c r="B5" s="232"/>
      <c r="C5" s="144"/>
      <c r="D5" s="144"/>
      <c r="E5" s="144"/>
      <c r="F5" s="140" t="s">
        <v>384</v>
      </c>
      <c r="G5" s="142" t="s">
        <v>385</v>
      </c>
      <c r="H5" s="142" t="s">
        <v>386</v>
      </c>
      <c r="I5" s="142" t="s">
        <v>52</v>
      </c>
      <c r="J5" s="142"/>
      <c r="K5" s="142"/>
      <c r="L5" s="143"/>
    </row>
    <row r="6" spans="1:15" ht="40.5">
      <c r="A6" s="140" t="str">
        <f t="shared" si="0"/>
        <v>TC0005</v>
      </c>
      <c r="B6" s="232"/>
      <c r="C6" s="144"/>
      <c r="D6" s="144"/>
      <c r="E6" s="144"/>
      <c r="F6" s="140" t="s">
        <v>387</v>
      </c>
      <c r="G6" s="142" t="s">
        <v>388</v>
      </c>
      <c r="H6" s="142" t="s">
        <v>389</v>
      </c>
      <c r="I6" s="142" t="s">
        <v>52</v>
      </c>
      <c r="J6" s="142"/>
      <c r="K6" s="142"/>
      <c r="L6" s="143"/>
    </row>
    <row r="7" spans="1:15" ht="40.5">
      <c r="A7" s="140" t="str">
        <f t="shared" si="0"/>
        <v>TC0006</v>
      </c>
      <c r="B7" s="232"/>
      <c r="C7" s="144"/>
      <c r="D7" s="144"/>
      <c r="E7" s="144"/>
      <c r="F7" s="140" t="s">
        <v>390</v>
      </c>
      <c r="G7" s="142" t="s">
        <v>391</v>
      </c>
      <c r="H7" s="142" t="s">
        <v>392</v>
      </c>
      <c r="I7" s="142" t="s">
        <v>52</v>
      </c>
      <c r="J7" s="142"/>
      <c r="K7" s="142"/>
      <c r="L7" s="143"/>
      <c r="O7" s="139"/>
    </row>
    <row r="8" spans="1:15" ht="27">
      <c r="A8" s="140" t="str">
        <f t="shared" si="0"/>
        <v>TC0007</v>
      </c>
      <c r="B8" s="232"/>
      <c r="C8" s="144"/>
      <c r="D8" s="144"/>
      <c r="E8" s="144"/>
      <c r="F8" s="140" t="s">
        <v>393</v>
      </c>
      <c r="G8" s="142" t="s">
        <v>394</v>
      </c>
      <c r="H8" s="142" t="s">
        <v>395</v>
      </c>
      <c r="I8" s="142" t="s">
        <v>52</v>
      </c>
      <c r="J8" s="142"/>
      <c r="K8" s="142"/>
      <c r="L8" s="143"/>
    </row>
    <row r="9" spans="1:15" ht="27">
      <c r="A9" s="140" t="str">
        <f t="shared" si="0"/>
        <v>TC0008</v>
      </c>
      <c r="B9" s="232"/>
      <c r="C9" s="144"/>
      <c r="D9" s="144"/>
      <c r="E9" s="144"/>
      <c r="F9" s="140" t="s">
        <v>396</v>
      </c>
      <c r="G9" s="142" t="s">
        <v>397</v>
      </c>
      <c r="H9" s="142" t="s">
        <v>398</v>
      </c>
      <c r="I9" s="142" t="s">
        <v>52</v>
      </c>
      <c r="J9" s="142"/>
      <c r="K9" s="142"/>
      <c r="L9" s="143"/>
    </row>
    <row r="10" spans="1:15" ht="27">
      <c r="A10" s="140" t="str">
        <f t="shared" si="0"/>
        <v>TC0009</v>
      </c>
      <c r="B10" s="232"/>
      <c r="C10" s="144"/>
      <c r="D10" s="144"/>
      <c r="E10" s="144"/>
      <c r="F10" s="140" t="s">
        <v>399</v>
      </c>
      <c r="G10" s="145" t="s">
        <v>400</v>
      </c>
      <c r="H10" s="146" t="s">
        <v>401</v>
      </c>
      <c r="I10" s="142" t="s">
        <v>52</v>
      </c>
      <c r="J10" s="142"/>
      <c r="K10" s="142"/>
      <c r="L10" s="143"/>
    </row>
    <row r="11" spans="1:15" ht="27">
      <c r="A11" s="140" t="str">
        <f t="shared" si="0"/>
        <v>TC0010</v>
      </c>
      <c r="B11" s="232"/>
      <c r="C11" s="144"/>
      <c r="D11" s="144"/>
      <c r="E11" s="144"/>
      <c r="F11" s="140" t="s">
        <v>402</v>
      </c>
      <c r="G11" s="146" t="s">
        <v>403</v>
      </c>
      <c r="H11" s="146" t="s">
        <v>404</v>
      </c>
      <c r="I11" s="142" t="s">
        <v>52</v>
      </c>
      <c r="J11" s="142"/>
      <c r="K11" s="142"/>
      <c r="L11" s="143"/>
    </row>
    <row r="12" spans="1:15" ht="27">
      <c r="A12" s="140" t="str">
        <f t="shared" si="0"/>
        <v>TC0011</v>
      </c>
      <c r="B12" s="232"/>
      <c r="C12" s="144"/>
      <c r="D12" s="144"/>
      <c r="E12" s="144"/>
      <c r="F12" s="140" t="s">
        <v>405</v>
      </c>
      <c r="G12" s="146" t="s">
        <v>406</v>
      </c>
      <c r="H12" s="146" t="s">
        <v>407</v>
      </c>
      <c r="I12" s="142" t="s">
        <v>52</v>
      </c>
      <c r="J12" s="142"/>
      <c r="K12" s="142"/>
      <c r="L12" s="143"/>
    </row>
    <row r="13" spans="1:15" ht="27">
      <c r="A13" s="140" t="str">
        <f t="shared" si="0"/>
        <v>TC0012</v>
      </c>
      <c r="B13" s="232"/>
      <c r="C13" s="144"/>
      <c r="D13" s="144"/>
      <c r="E13" s="144"/>
      <c r="F13" s="140" t="s">
        <v>408</v>
      </c>
      <c r="G13" s="146" t="s">
        <v>409</v>
      </c>
      <c r="H13" s="146" t="s">
        <v>410</v>
      </c>
      <c r="I13" s="142" t="s">
        <v>52</v>
      </c>
      <c r="J13" s="142"/>
      <c r="K13" s="142"/>
      <c r="L13" s="143"/>
    </row>
    <row r="14" spans="1:15" ht="27">
      <c r="A14" s="140" t="str">
        <f t="shared" si="0"/>
        <v>TC0013</v>
      </c>
      <c r="B14" s="232"/>
      <c r="C14" s="144"/>
      <c r="D14" s="144"/>
      <c r="E14" s="144"/>
      <c r="F14" s="140" t="s">
        <v>411</v>
      </c>
      <c r="G14" s="146" t="s">
        <v>412</v>
      </c>
      <c r="H14" s="146" t="s">
        <v>413</v>
      </c>
      <c r="I14" s="142" t="s">
        <v>52</v>
      </c>
      <c r="J14" s="142"/>
      <c r="K14" s="142"/>
      <c r="L14" s="143"/>
    </row>
    <row r="15" spans="1:15" ht="27">
      <c r="A15" s="140" t="str">
        <f t="shared" si="0"/>
        <v>TC0014</v>
      </c>
      <c r="B15" s="232"/>
      <c r="C15" s="144"/>
      <c r="D15" s="144"/>
      <c r="E15" s="144"/>
      <c r="F15" s="140" t="s">
        <v>414</v>
      </c>
      <c r="G15" s="146" t="s">
        <v>415</v>
      </c>
      <c r="H15" s="146" t="s">
        <v>416</v>
      </c>
      <c r="I15" s="142" t="s">
        <v>52</v>
      </c>
      <c r="J15" s="142"/>
      <c r="K15" s="142"/>
      <c r="L15" s="143"/>
    </row>
    <row r="16" spans="1:15" ht="27">
      <c r="A16" s="140" t="str">
        <f t="shared" si="0"/>
        <v>TC0015</v>
      </c>
      <c r="B16" s="232"/>
      <c r="C16" s="144"/>
      <c r="D16" s="144"/>
      <c r="E16" s="144"/>
      <c r="F16" s="140" t="s">
        <v>417</v>
      </c>
      <c r="G16" s="146" t="s">
        <v>418</v>
      </c>
      <c r="H16" s="146" t="s">
        <v>419</v>
      </c>
      <c r="I16" s="142" t="s">
        <v>52</v>
      </c>
      <c r="J16" s="142"/>
      <c r="K16" s="142"/>
      <c r="L16" s="143"/>
    </row>
    <row r="17" spans="1:12" ht="27">
      <c r="A17" s="140" t="str">
        <f t="shared" si="0"/>
        <v>TC0016</v>
      </c>
      <c r="B17" s="232"/>
      <c r="C17" s="144"/>
      <c r="D17" s="144"/>
      <c r="E17" s="144"/>
      <c r="F17" s="140" t="s">
        <v>420</v>
      </c>
      <c r="G17" s="142" t="s">
        <v>421</v>
      </c>
      <c r="H17" s="142" t="s">
        <v>422</v>
      </c>
      <c r="I17" s="142" t="s">
        <v>52</v>
      </c>
      <c r="J17" s="142"/>
      <c r="K17" s="142"/>
      <c r="L17" s="143"/>
    </row>
    <row r="18" spans="1:12" ht="27">
      <c r="A18" s="140" t="str">
        <f t="shared" si="0"/>
        <v>TC0017</v>
      </c>
      <c r="B18" s="232"/>
      <c r="C18" s="144"/>
      <c r="D18" s="144"/>
      <c r="E18" s="144"/>
      <c r="F18" s="140" t="s">
        <v>423</v>
      </c>
      <c r="G18" s="146" t="s">
        <v>424</v>
      </c>
      <c r="H18" s="146" t="s">
        <v>425</v>
      </c>
      <c r="I18" s="142" t="s">
        <v>52</v>
      </c>
      <c r="J18" s="142"/>
      <c r="K18" s="142"/>
      <c r="L18" s="143"/>
    </row>
  </sheetData>
  <mergeCells count="1">
    <mergeCell ref="B2:B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B6077-60DE-1040-BF48-D7092198BA1C}">
  <dimension ref="A1:J57"/>
  <sheetViews>
    <sheetView topLeftCell="A13" workbookViewId="0">
      <selection activeCell="B31" sqref="B31"/>
    </sheetView>
  </sheetViews>
  <sheetFormatPr defaultColWidth="11.42578125" defaultRowHeight="15"/>
  <cols>
    <col min="2" max="3" width="16.42578125" customWidth="1"/>
    <col min="4" max="4" width="32.28515625" customWidth="1"/>
    <col min="5" max="5" width="54" customWidth="1"/>
    <col min="6" max="6" width="37.140625" customWidth="1"/>
    <col min="7" max="7" width="47.140625" style="6" customWidth="1"/>
    <col min="8" max="8" width="17.140625" customWidth="1"/>
    <col min="9" max="9" width="11.42578125" style="137"/>
    <col min="10" max="10" width="23.5703125" customWidth="1"/>
  </cols>
  <sheetData>
    <row r="1" spans="1:10" ht="81">
      <c r="A1" s="14" t="s">
        <v>368</v>
      </c>
      <c r="B1" s="15" t="s">
        <v>369</v>
      </c>
      <c r="C1" s="17" t="s">
        <v>426</v>
      </c>
      <c r="D1" s="16" t="s">
        <v>427</v>
      </c>
      <c r="E1" s="15" t="s">
        <v>371</v>
      </c>
      <c r="F1" s="14" t="s">
        <v>428</v>
      </c>
      <c r="G1" s="15" t="s">
        <v>372</v>
      </c>
      <c r="H1" s="14" t="s">
        <v>429</v>
      </c>
      <c r="I1" s="134" t="s">
        <v>430</v>
      </c>
      <c r="J1" s="18" t="s">
        <v>431</v>
      </c>
    </row>
    <row r="2" spans="1:10" ht="38.1" customHeight="1">
      <c r="A2" s="37" t="str">
        <f>IF(ROW() - ROW($A$2) + 1 &lt;= 1000, "TC" &amp; TEXT(ROW() - ROW($A$2) + 1, "0000"), "")</f>
        <v>TC0001</v>
      </c>
      <c r="B2" s="233" t="s">
        <v>432</v>
      </c>
      <c r="C2" s="21"/>
      <c r="D2" s="233" t="s">
        <v>433</v>
      </c>
      <c r="E2" s="13" t="s">
        <v>434</v>
      </c>
      <c r="F2" s="13" t="s">
        <v>435</v>
      </c>
      <c r="G2" s="12" t="s">
        <v>436</v>
      </c>
      <c r="H2" s="21"/>
      <c r="I2" s="20" t="s">
        <v>4</v>
      </c>
      <c r="J2" s="19"/>
    </row>
    <row r="3" spans="1:10" ht="27.95" customHeight="1">
      <c r="A3" s="37" t="str">
        <f t="shared" ref="A3:A26" si="0">IF(ROW() - ROW($A$2) + 1 &lt;= 1000, "TC" &amp; TEXT(ROW() - ROW($A$2) + 1, "0000"), "")</f>
        <v>TC0002</v>
      </c>
      <c r="B3" s="233"/>
      <c r="C3" s="21"/>
      <c r="D3" s="233"/>
      <c r="E3" s="13" t="s">
        <v>437</v>
      </c>
      <c r="F3" s="13" t="s">
        <v>438</v>
      </c>
      <c r="G3" s="12" t="s">
        <v>439</v>
      </c>
      <c r="H3" s="21"/>
      <c r="I3" s="20" t="s">
        <v>4</v>
      </c>
      <c r="J3" s="19"/>
    </row>
    <row r="4" spans="1:10" ht="24.95" customHeight="1">
      <c r="A4" s="37" t="str">
        <f t="shared" si="0"/>
        <v>TC0003</v>
      </c>
      <c r="B4" s="233"/>
      <c r="C4" s="21"/>
      <c r="D4" s="233"/>
      <c r="E4" s="13" t="s">
        <v>440</v>
      </c>
      <c r="F4" s="13" t="s">
        <v>441</v>
      </c>
      <c r="G4" s="12" t="s">
        <v>442</v>
      </c>
      <c r="H4" s="21"/>
      <c r="I4" s="20" t="s">
        <v>4</v>
      </c>
      <c r="J4" s="19"/>
    </row>
    <row r="5" spans="1:10" ht="26.1" customHeight="1">
      <c r="A5" s="37" t="str">
        <f t="shared" si="0"/>
        <v>TC0004</v>
      </c>
      <c r="B5" s="233"/>
      <c r="C5" s="21"/>
      <c r="D5" s="233"/>
      <c r="E5" s="13" t="s">
        <v>443</v>
      </c>
      <c r="F5" s="13" t="s">
        <v>444</v>
      </c>
      <c r="G5" s="12" t="s">
        <v>445</v>
      </c>
      <c r="H5" s="21"/>
      <c r="I5" s="20" t="s">
        <v>4</v>
      </c>
      <c r="J5" s="19"/>
    </row>
    <row r="6" spans="1:10" ht="26.1" customHeight="1">
      <c r="A6" s="37" t="str">
        <f t="shared" si="0"/>
        <v>TC0005</v>
      </c>
      <c r="B6" s="233"/>
      <c r="C6" s="21"/>
      <c r="D6" s="233"/>
      <c r="E6" s="13" t="s">
        <v>446</v>
      </c>
      <c r="F6" s="13" t="s">
        <v>447</v>
      </c>
      <c r="G6" s="12" t="s">
        <v>448</v>
      </c>
      <c r="H6" s="21"/>
      <c r="I6" s="20" t="s">
        <v>4</v>
      </c>
      <c r="J6" s="19"/>
    </row>
    <row r="7" spans="1:10" ht="26.1" customHeight="1">
      <c r="A7" s="37" t="str">
        <f t="shared" si="0"/>
        <v>TC0006</v>
      </c>
      <c r="B7" s="233"/>
      <c r="C7" s="21"/>
      <c r="D7" s="233"/>
      <c r="E7" s="13" t="s">
        <v>449</v>
      </c>
      <c r="F7" s="13" t="s">
        <v>450</v>
      </c>
      <c r="G7" s="12" t="s">
        <v>451</v>
      </c>
      <c r="H7" s="21"/>
      <c r="I7" s="20" t="s">
        <v>4</v>
      </c>
      <c r="J7" s="19"/>
    </row>
    <row r="8" spans="1:10" ht="24.95" customHeight="1">
      <c r="A8" s="37" t="str">
        <f t="shared" si="0"/>
        <v>TC0007</v>
      </c>
      <c r="B8" s="233"/>
      <c r="C8" s="21"/>
      <c r="D8" s="233"/>
      <c r="E8" s="13" t="s">
        <v>452</v>
      </c>
      <c r="F8" s="13" t="s">
        <v>453</v>
      </c>
      <c r="G8" s="12" t="s">
        <v>454</v>
      </c>
      <c r="H8" s="21"/>
      <c r="I8" s="20" t="s">
        <v>4</v>
      </c>
      <c r="J8" s="19"/>
    </row>
    <row r="9" spans="1:10" ht="29.1" customHeight="1">
      <c r="A9" s="37" t="str">
        <f t="shared" si="0"/>
        <v>TC0008</v>
      </c>
      <c r="B9" s="233"/>
      <c r="C9" s="21"/>
      <c r="D9" s="233"/>
      <c r="E9" s="13" t="s">
        <v>455</v>
      </c>
      <c r="F9" s="13" t="s">
        <v>456</v>
      </c>
      <c r="G9" s="12" t="s">
        <v>457</v>
      </c>
      <c r="H9" s="21"/>
      <c r="I9" s="20" t="s">
        <v>4</v>
      </c>
      <c r="J9" s="19"/>
    </row>
    <row r="10" spans="1:10" ht="18.95" customHeight="1">
      <c r="A10" s="37" t="str">
        <f t="shared" si="0"/>
        <v>TC0009</v>
      </c>
      <c r="B10" s="233"/>
      <c r="C10" s="21"/>
      <c r="D10" s="233" t="s">
        <v>458</v>
      </c>
      <c r="E10" s="13" t="s">
        <v>459</v>
      </c>
      <c r="F10" s="13" t="s">
        <v>460</v>
      </c>
      <c r="G10" s="12" t="s">
        <v>436</v>
      </c>
      <c r="H10" s="21"/>
      <c r="I10" s="20" t="s">
        <v>4</v>
      </c>
      <c r="J10" s="19"/>
    </row>
    <row r="11" spans="1:10">
      <c r="A11" s="37" t="str">
        <f t="shared" si="0"/>
        <v>TC0010</v>
      </c>
      <c r="B11" s="233"/>
      <c r="C11" s="21"/>
      <c r="D11" s="233"/>
      <c r="E11" s="13" t="s">
        <v>461</v>
      </c>
      <c r="F11" s="13" t="s">
        <v>462</v>
      </c>
      <c r="G11" s="12" t="s">
        <v>442</v>
      </c>
      <c r="H11" s="21"/>
      <c r="I11" s="20" t="s">
        <v>4</v>
      </c>
      <c r="J11" s="19"/>
    </row>
    <row r="12" spans="1:10">
      <c r="A12" s="37" t="str">
        <f t="shared" si="0"/>
        <v>TC0011</v>
      </c>
      <c r="B12" s="233"/>
      <c r="C12" s="21"/>
      <c r="D12" s="233"/>
      <c r="E12" s="13" t="s">
        <v>449</v>
      </c>
      <c r="F12" s="13" t="s">
        <v>463</v>
      </c>
      <c r="G12" s="12" t="s">
        <v>464</v>
      </c>
      <c r="H12" s="21"/>
      <c r="I12" s="20" t="s">
        <v>4</v>
      </c>
      <c r="J12" s="19"/>
    </row>
    <row r="13" spans="1:10" ht="30.75">
      <c r="A13" s="37" t="str">
        <f t="shared" si="0"/>
        <v>TC0012</v>
      </c>
      <c r="B13" s="233"/>
      <c r="C13" s="21"/>
      <c r="D13" s="233"/>
      <c r="E13" s="13" t="s">
        <v>465</v>
      </c>
      <c r="F13" s="13" t="s">
        <v>466</v>
      </c>
      <c r="G13" s="12" t="s">
        <v>467</v>
      </c>
      <c r="H13" s="21"/>
      <c r="I13" s="20" t="s">
        <v>4</v>
      </c>
      <c r="J13" s="19"/>
    </row>
    <row r="14" spans="1:10">
      <c r="A14" s="37" t="str">
        <f t="shared" si="0"/>
        <v>TC0013</v>
      </c>
      <c r="B14" s="233"/>
      <c r="C14" s="21"/>
      <c r="D14" s="233" t="s">
        <v>468</v>
      </c>
      <c r="E14" s="13" t="s">
        <v>469</v>
      </c>
      <c r="F14" s="13" t="s">
        <v>470</v>
      </c>
      <c r="G14" s="12" t="s">
        <v>471</v>
      </c>
      <c r="H14" s="21"/>
      <c r="I14" s="22" t="s">
        <v>4</v>
      </c>
      <c r="J14" s="19"/>
    </row>
    <row r="15" spans="1:10">
      <c r="A15" s="37" t="str">
        <f t="shared" si="0"/>
        <v>TC0014</v>
      </c>
      <c r="B15" s="233"/>
      <c r="C15" s="21"/>
      <c r="D15" s="233"/>
      <c r="E15" s="13" t="s">
        <v>472</v>
      </c>
      <c r="F15" s="13" t="s">
        <v>473</v>
      </c>
      <c r="G15" s="12" t="s">
        <v>474</v>
      </c>
      <c r="H15" s="22"/>
      <c r="I15" s="22" t="s">
        <v>4</v>
      </c>
      <c r="J15" s="19"/>
    </row>
    <row r="16" spans="1:10" ht="30.75">
      <c r="A16" s="37" t="str">
        <f t="shared" si="0"/>
        <v>TC0015</v>
      </c>
      <c r="B16" s="233"/>
      <c r="C16" s="21"/>
      <c r="D16" s="233"/>
      <c r="E16" s="13" t="s">
        <v>475</v>
      </c>
      <c r="F16" s="13" t="s">
        <v>476</v>
      </c>
      <c r="G16" s="12" t="s">
        <v>477</v>
      </c>
      <c r="H16" s="22"/>
      <c r="I16" s="22" t="s">
        <v>5</v>
      </c>
      <c r="J16" s="133" t="s">
        <v>478</v>
      </c>
    </row>
    <row r="17" spans="1:10">
      <c r="A17" s="37" t="str">
        <f t="shared" si="0"/>
        <v>TC0016</v>
      </c>
      <c r="B17" s="233"/>
      <c r="C17" s="21"/>
      <c r="D17" s="233"/>
      <c r="E17" s="13" t="s">
        <v>479</v>
      </c>
      <c r="F17" s="13" t="s">
        <v>480</v>
      </c>
      <c r="G17" s="12" t="s">
        <v>481</v>
      </c>
      <c r="H17" s="22"/>
      <c r="I17" s="22" t="s">
        <v>4</v>
      </c>
      <c r="J17" s="19"/>
    </row>
    <row r="18" spans="1:10">
      <c r="A18" s="37" t="str">
        <f t="shared" si="0"/>
        <v>TC0017</v>
      </c>
      <c r="B18" s="233"/>
      <c r="C18" s="21"/>
      <c r="D18" s="233"/>
      <c r="E18" s="13" t="s">
        <v>482</v>
      </c>
      <c r="F18" s="13" t="s">
        <v>483</v>
      </c>
      <c r="G18" s="12" t="s">
        <v>484</v>
      </c>
      <c r="H18" s="22"/>
      <c r="I18" s="22" t="s">
        <v>4</v>
      </c>
      <c r="J18" s="19"/>
    </row>
    <row r="19" spans="1:10" ht="30.75">
      <c r="A19" s="37" t="str">
        <f t="shared" si="0"/>
        <v>TC0018</v>
      </c>
      <c r="B19" s="233"/>
      <c r="C19" s="21"/>
      <c r="D19" s="233" t="s">
        <v>485</v>
      </c>
      <c r="E19" s="13" t="s">
        <v>486</v>
      </c>
      <c r="F19" s="13" t="s">
        <v>487</v>
      </c>
      <c r="G19" s="12" t="s">
        <v>488</v>
      </c>
      <c r="H19" s="22"/>
      <c r="I19" s="22" t="s">
        <v>5</v>
      </c>
      <c r="J19" s="133" t="s">
        <v>489</v>
      </c>
    </row>
    <row r="20" spans="1:10" ht="30.75">
      <c r="A20" s="37" t="str">
        <f t="shared" si="0"/>
        <v>TC0019</v>
      </c>
      <c r="B20" s="233"/>
      <c r="C20" s="21"/>
      <c r="D20" s="233"/>
      <c r="E20" s="13" t="s">
        <v>490</v>
      </c>
      <c r="F20" s="13" t="s">
        <v>491</v>
      </c>
      <c r="G20" s="12" t="s">
        <v>492</v>
      </c>
      <c r="H20" s="22"/>
      <c r="I20" s="22" t="s">
        <v>5</v>
      </c>
      <c r="J20" s="19"/>
    </row>
    <row r="21" spans="1:10" ht="16.5">
      <c r="A21" s="37" t="str">
        <f t="shared" si="0"/>
        <v>TC0020</v>
      </c>
      <c r="B21" s="233"/>
      <c r="C21" s="41"/>
      <c r="D21" s="233"/>
      <c r="E21" s="13" t="s">
        <v>493</v>
      </c>
      <c r="F21" s="13" t="s">
        <v>494</v>
      </c>
      <c r="G21" s="12" t="s">
        <v>495</v>
      </c>
      <c r="H21" s="41"/>
      <c r="I21" s="135" t="s">
        <v>4</v>
      </c>
      <c r="J21" s="41"/>
    </row>
    <row r="22" spans="1:10" ht="16.5">
      <c r="A22" s="37" t="str">
        <f t="shared" si="0"/>
        <v>TC0021</v>
      </c>
      <c r="B22" s="233"/>
      <c r="C22" s="13"/>
      <c r="D22" s="233"/>
      <c r="E22" s="13" t="s">
        <v>496</v>
      </c>
      <c r="F22" s="13" t="s">
        <v>497</v>
      </c>
      <c r="G22" s="12" t="s">
        <v>498</v>
      </c>
      <c r="H22" s="13"/>
      <c r="I22" s="135" t="s">
        <v>4</v>
      </c>
      <c r="J22" s="13"/>
    </row>
    <row r="23" spans="1:10" ht="16.5">
      <c r="A23" s="37" t="str">
        <f t="shared" si="0"/>
        <v>TC0022</v>
      </c>
      <c r="B23" s="233"/>
      <c r="C23" s="13"/>
      <c r="D23" s="233"/>
      <c r="E23" s="13" t="s">
        <v>499</v>
      </c>
      <c r="F23" s="13" t="s">
        <v>500</v>
      </c>
      <c r="G23" s="12" t="s">
        <v>501</v>
      </c>
      <c r="H23" s="13"/>
      <c r="I23" s="135" t="s">
        <v>4</v>
      </c>
      <c r="J23" s="13"/>
    </row>
    <row r="24" spans="1:10" ht="30.75">
      <c r="A24" s="37" t="str">
        <f t="shared" si="0"/>
        <v>TC0023</v>
      </c>
      <c r="B24" s="233"/>
      <c r="C24" s="13"/>
      <c r="D24" s="234" t="s">
        <v>200</v>
      </c>
      <c r="E24" s="13" t="s">
        <v>502</v>
      </c>
      <c r="F24" s="13" t="s">
        <v>503</v>
      </c>
      <c r="G24" s="12" t="s">
        <v>503</v>
      </c>
      <c r="H24" s="13"/>
      <c r="I24" s="136" t="s">
        <v>5</v>
      </c>
      <c r="J24" s="211" t="s">
        <v>489</v>
      </c>
    </row>
    <row r="25" spans="1:10" ht="30.75">
      <c r="A25" s="37" t="str">
        <f t="shared" si="0"/>
        <v>TC0024</v>
      </c>
      <c r="B25" s="233"/>
      <c r="C25" s="13"/>
      <c r="D25" s="234"/>
      <c r="E25" s="13" t="s">
        <v>504</v>
      </c>
      <c r="F25" s="13" t="s">
        <v>505</v>
      </c>
      <c r="G25" s="12" t="s">
        <v>506</v>
      </c>
      <c r="H25" s="13"/>
      <c r="I25" s="136" t="s">
        <v>5</v>
      </c>
      <c r="J25" s="211" t="s">
        <v>507</v>
      </c>
    </row>
    <row r="26" spans="1:10" ht="30.75">
      <c r="A26" s="37" t="str">
        <f t="shared" si="0"/>
        <v>TC0025</v>
      </c>
      <c r="B26" s="233"/>
      <c r="C26" s="13"/>
      <c r="D26" s="234"/>
      <c r="E26" s="13" t="s">
        <v>508</v>
      </c>
      <c r="F26" s="13" t="s">
        <v>509</v>
      </c>
      <c r="G26" s="12" t="s">
        <v>510</v>
      </c>
      <c r="H26" s="13"/>
      <c r="I26" s="136" t="s">
        <v>5</v>
      </c>
      <c r="J26" s="211" t="s">
        <v>511</v>
      </c>
    </row>
    <row r="45" spans="8:8">
      <c r="H45" t="s">
        <v>488</v>
      </c>
    </row>
    <row r="46" spans="8:8">
      <c r="H46" t="s">
        <v>492</v>
      </c>
    </row>
    <row r="47" spans="8:8">
      <c r="H47" t="s">
        <v>495</v>
      </c>
    </row>
    <row r="48" spans="8:8">
      <c r="H48" t="s">
        <v>498</v>
      </c>
    </row>
    <row r="49" spans="5:8">
      <c r="H49" t="s">
        <v>501</v>
      </c>
    </row>
    <row r="54" spans="5:8">
      <c r="E54" t="s">
        <v>512</v>
      </c>
      <c r="F54" t="s">
        <v>502</v>
      </c>
    </row>
    <row r="55" spans="5:8">
      <c r="E55" t="s">
        <v>513</v>
      </c>
      <c r="F55" t="s">
        <v>504</v>
      </c>
    </row>
    <row r="56" spans="5:8">
      <c r="E56" t="s">
        <v>514</v>
      </c>
      <c r="F56" t="s">
        <v>508</v>
      </c>
    </row>
    <row r="57" spans="5:8">
      <c r="E57" t="s">
        <v>515</v>
      </c>
      <c r="F57" t="s">
        <v>516</v>
      </c>
    </row>
  </sheetData>
  <mergeCells count="6">
    <mergeCell ref="B2:B26"/>
    <mergeCell ref="D2:D9"/>
    <mergeCell ref="D10:D13"/>
    <mergeCell ref="D14:D18"/>
    <mergeCell ref="D19:D23"/>
    <mergeCell ref="D24:D26"/>
  </mergeCells>
  <hyperlinks>
    <hyperlink ref="J16" r:id="rId1" xr:uid="{28E6C49F-C079-4EFA-BA12-0BD898D49F74}"/>
    <hyperlink ref="J19" r:id="rId2" xr:uid="{E20FAF54-951A-42F2-B11F-4A9C366ECC41}"/>
    <hyperlink ref="J24" r:id="rId3" xr:uid="{CD2A8A49-CAAA-4F21-9677-A6EEE25A2450}"/>
    <hyperlink ref="J25:J26" r:id="rId4" display="https://fintech-bs23.xyz/wp/23873" xr:uid="{195589D8-B610-4733-B7EC-3392909E16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5B6B-911D-DA4E-8078-732F2FAE752A}">
  <dimension ref="A1:L119"/>
  <sheetViews>
    <sheetView zoomScale="93" workbookViewId="0">
      <pane ySplit="1" topLeftCell="A2" activePane="bottomLeft" state="frozen"/>
      <selection pane="bottomLeft" activeCell="I1" sqref="I1"/>
    </sheetView>
  </sheetViews>
  <sheetFormatPr defaultColWidth="10.85546875" defaultRowHeight="18.75" customHeight="1"/>
  <cols>
    <col min="1" max="1" width="11.5703125" style="199" customWidth="1"/>
    <col min="2" max="2" width="17.5703125" style="199" customWidth="1"/>
    <col min="3" max="3" width="16.28515625" style="199" customWidth="1"/>
    <col min="4" max="4" width="14.5703125" style="199" customWidth="1"/>
    <col min="5" max="5" width="16.7109375" style="199" customWidth="1"/>
    <col min="6" max="6" width="62" style="199" customWidth="1"/>
    <col min="7" max="7" width="61.7109375" style="199" customWidth="1"/>
    <col min="8" max="8" width="52.7109375" style="199" customWidth="1"/>
    <col min="9" max="9" width="10.7109375" style="199" customWidth="1"/>
    <col min="10" max="10" width="16.28515625" style="199" customWidth="1"/>
    <col min="11" max="11" width="24.140625" style="199" customWidth="1"/>
    <col min="12" max="12" width="17" style="199" customWidth="1"/>
    <col min="13" max="16384" width="10.85546875" style="28"/>
  </cols>
  <sheetData>
    <row r="1" spans="1:12" s="206" customFormat="1">
      <c r="A1" s="203" t="s">
        <v>517</v>
      </c>
      <c r="B1" s="203" t="s">
        <v>369</v>
      </c>
      <c r="C1" s="204" t="s">
        <v>518</v>
      </c>
      <c r="D1" s="204" t="s">
        <v>34</v>
      </c>
      <c r="E1" s="204" t="s">
        <v>35</v>
      </c>
      <c r="F1" s="203" t="s">
        <v>371</v>
      </c>
      <c r="G1" s="203" t="s">
        <v>428</v>
      </c>
      <c r="H1" s="203" t="s">
        <v>372</v>
      </c>
      <c r="I1" s="204" t="s">
        <v>519</v>
      </c>
      <c r="J1" s="205" t="s">
        <v>271</v>
      </c>
      <c r="K1" s="205" t="s">
        <v>41</v>
      </c>
      <c r="L1" s="205" t="s">
        <v>40</v>
      </c>
    </row>
    <row r="2" spans="1:12" ht="30.75">
      <c r="A2" s="201" t="str">
        <f>IF(ROW() - ROW($A$2) + 1 &lt;= 1000, "TC" &amp; TEXT(ROW() - ROW($A$2) + 1, "0000"), "")</f>
        <v>TC0001</v>
      </c>
      <c r="B2" s="236" t="s">
        <v>520</v>
      </c>
      <c r="C2" s="236" t="s">
        <v>520</v>
      </c>
      <c r="D2" s="240" t="s">
        <v>44</v>
      </c>
      <c r="E2" s="240" t="s">
        <v>45</v>
      </c>
      <c r="F2" s="75" t="s">
        <v>521</v>
      </c>
      <c r="G2" s="75" t="s">
        <v>47</v>
      </c>
      <c r="H2" s="75" t="s">
        <v>522</v>
      </c>
      <c r="I2" s="201" t="s">
        <v>4</v>
      </c>
      <c r="J2" s="200"/>
      <c r="K2" s="200"/>
      <c r="L2" s="200"/>
    </row>
    <row r="3" spans="1:12" ht="45.75">
      <c r="A3" s="201" t="str">
        <f t="shared" ref="A3:A70" si="0">IF(ROW() - ROW($A$2) + 1 &lt;= 1000, "TC" &amp; TEXT(ROW() - ROW($A$2) + 1, "0000"), "")</f>
        <v>TC0002</v>
      </c>
      <c r="B3" s="236"/>
      <c r="C3" s="236"/>
      <c r="D3" s="241"/>
      <c r="E3" s="241"/>
      <c r="F3" s="75" t="s">
        <v>49</v>
      </c>
      <c r="G3" s="75" t="s">
        <v>523</v>
      </c>
      <c r="H3" s="75" t="s">
        <v>51</v>
      </c>
      <c r="I3" s="201" t="s">
        <v>52</v>
      </c>
      <c r="J3" s="200"/>
      <c r="K3" s="200"/>
      <c r="L3" s="200" t="s">
        <v>53</v>
      </c>
    </row>
    <row r="4" spans="1:12" ht="60.75">
      <c r="A4" s="201" t="str">
        <f t="shared" si="0"/>
        <v>TC0003</v>
      </c>
      <c r="B4" s="236"/>
      <c r="C4" s="236"/>
      <c r="D4" s="241"/>
      <c r="E4" s="241"/>
      <c r="F4" s="75" t="s">
        <v>54</v>
      </c>
      <c r="G4" s="75" t="s">
        <v>523</v>
      </c>
      <c r="H4" s="75" t="s">
        <v>55</v>
      </c>
      <c r="I4" s="201" t="s">
        <v>52</v>
      </c>
      <c r="J4" s="200"/>
      <c r="K4" s="200"/>
      <c r="L4" s="200" t="s">
        <v>53</v>
      </c>
    </row>
    <row r="5" spans="1:12" ht="45.75">
      <c r="A5" s="201" t="str">
        <f t="shared" si="0"/>
        <v>TC0004</v>
      </c>
      <c r="B5" s="236"/>
      <c r="C5" s="236"/>
      <c r="D5" s="241"/>
      <c r="E5" s="241"/>
      <c r="F5" s="75" t="s">
        <v>524</v>
      </c>
      <c r="G5" s="75" t="s">
        <v>523</v>
      </c>
      <c r="H5" s="75" t="s">
        <v>525</v>
      </c>
      <c r="I5" s="201" t="s">
        <v>4</v>
      </c>
      <c r="J5" s="200"/>
      <c r="K5" s="200"/>
      <c r="L5" s="200"/>
    </row>
    <row r="6" spans="1:12" ht="60.75">
      <c r="A6" s="201" t="str">
        <f t="shared" si="0"/>
        <v>TC0005</v>
      </c>
      <c r="B6" s="236"/>
      <c r="C6" s="236"/>
      <c r="D6" s="241"/>
      <c r="E6" s="241"/>
      <c r="F6" s="75" t="s">
        <v>526</v>
      </c>
      <c r="G6" s="75" t="s">
        <v>523</v>
      </c>
      <c r="H6" s="75" t="s">
        <v>527</v>
      </c>
      <c r="I6" s="201" t="s">
        <v>4</v>
      </c>
      <c r="J6" s="200"/>
      <c r="K6" s="200"/>
      <c r="L6" s="200"/>
    </row>
    <row r="7" spans="1:12" ht="45.75">
      <c r="A7" s="201" t="str">
        <f t="shared" si="0"/>
        <v>TC0006</v>
      </c>
      <c r="B7" s="236"/>
      <c r="C7" s="236"/>
      <c r="D7" s="241"/>
      <c r="E7" s="241"/>
      <c r="F7" s="75" t="s">
        <v>528</v>
      </c>
      <c r="G7" s="75" t="s">
        <v>523</v>
      </c>
      <c r="H7" s="75" t="s">
        <v>529</v>
      </c>
      <c r="I7" s="201" t="s">
        <v>4</v>
      </c>
      <c r="J7" s="200"/>
      <c r="K7" s="200"/>
      <c r="L7" s="200"/>
    </row>
    <row r="8" spans="1:12" ht="60.75">
      <c r="A8" s="201" t="str">
        <f t="shared" si="0"/>
        <v>TC0007</v>
      </c>
      <c r="B8" s="236"/>
      <c r="C8" s="236"/>
      <c r="D8" s="241"/>
      <c r="E8" s="241"/>
      <c r="F8" s="75" t="s">
        <v>530</v>
      </c>
      <c r="G8" s="75" t="s">
        <v>523</v>
      </c>
      <c r="H8" s="75" t="s">
        <v>531</v>
      </c>
      <c r="I8" s="201" t="s">
        <v>4</v>
      </c>
      <c r="J8" s="200"/>
      <c r="K8" s="200"/>
      <c r="L8" s="200"/>
    </row>
    <row r="9" spans="1:12" ht="45.75">
      <c r="A9" s="201" t="str">
        <f t="shared" si="0"/>
        <v>TC0008</v>
      </c>
      <c r="B9" s="236"/>
      <c r="C9" s="236"/>
      <c r="D9" s="241"/>
      <c r="E9" s="241"/>
      <c r="F9" s="75" t="s">
        <v>532</v>
      </c>
      <c r="G9" s="75" t="s">
        <v>523</v>
      </c>
      <c r="H9" s="75" t="s">
        <v>533</v>
      </c>
      <c r="I9" s="201" t="s">
        <v>4</v>
      </c>
      <c r="J9" s="200"/>
      <c r="K9" s="200"/>
      <c r="L9" s="200"/>
    </row>
    <row r="10" spans="1:12" ht="60.75">
      <c r="A10" s="201" t="str">
        <f t="shared" si="0"/>
        <v>TC0009</v>
      </c>
      <c r="B10" s="236"/>
      <c r="C10" s="236"/>
      <c r="D10" s="241"/>
      <c r="E10" s="241"/>
      <c r="F10" s="75" t="s">
        <v>534</v>
      </c>
      <c r="G10" s="75" t="s">
        <v>523</v>
      </c>
      <c r="H10" s="75" t="s">
        <v>535</v>
      </c>
      <c r="I10" s="201" t="s">
        <v>4</v>
      </c>
      <c r="J10" s="200"/>
      <c r="K10" s="200"/>
      <c r="L10" s="200"/>
    </row>
    <row r="11" spans="1:12" ht="45.75">
      <c r="A11" s="201" t="str">
        <f t="shared" si="0"/>
        <v>TC0010</v>
      </c>
      <c r="B11" s="236"/>
      <c r="C11" s="236"/>
      <c r="D11" s="241"/>
      <c r="E11" s="241"/>
      <c r="F11" s="75" t="s">
        <v>536</v>
      </c>
      <c r="G11" s="75" t="s">
        <v>523</v>
      </c>
      <c r="H11" s="75" t="s">
        <v>537</v>
      </c>
      <c r="I11" s="201" t="s">
        <v>4</v>
      </c>
      <c r="J11" s="200"/>
      <c r="K11" s="200"/>
      <c r="L11" s="200"/>
    </row>
    <row r="12" spans="1:12" ht="60.75">
      <c r="A12" s="201" t="str">
        <f t="shared" si="0"/>
        <v>TC0011</v>
      </c>
      <c r="B12" s="236"/>
      <c r="C12" s="236"/>
      <c r="D12" s="241"/>
      <c r="E12" s="241"/>
      <c r="F12" s="75" t="s">
        <v>538</v>
      </c>
      <c r="G12" s="75" t="s">
        <v>523</v>
      </c>
      <c r="H12" s="75" t="s">
        <v>539</v>
      </c>
      <c r="I12" s="201" t="s">
        <v>4</v>
      </c>
      <c r="J12" s="200"/>
      <c r="K12" s="200"/>
      <c r="L12" s="200"/>
    </row>
    <row r="13" spans="1:12" ht="45.75">
      <c r="A13" s="201" t="str">
        <f t="shared" si="0"/>
        <v>TC0012</v>
      </c>
      <c r="B13" s="236"/>
      <c r="C13" s="236"/>
      <c r="D13" s="241"/>
      <c r="E13" s="241"/>
      <c r="F13" s="75" t="s">
        <v>540</v>
      </c>
      <c r="G13" s="75" t="s">
        <v>523</v>
      </c>
      <c r="H13" s="75" t="s">
        <v>541</v>
      </c>
      <c r="I13" s="201" t="s">
        <v>4</v>
      </c>
      <c r="J13" s="200"/>
      <c r="K13" s="200"/>
      <c r="L13" s="200"/>
    </row>
    <row r="14" spans="1:12" ht="60.75">
      <c r="A14" s="201" t="str">
        <f t="shared" si="0"/>
        <v>TC0013</v>
      </c>
      <c r="B14" s="236"/>
      <c r="C14" s="236"/>
      <c r="D14" s="241"/>
      <c r="E14" s="241"/>
      <c r="F14" s="75" t="s">
        <v>542</v>
      </c>
      <c r="G14" s="75" t="s">
        <v>523</v>
      </c>
      <c r="H14" s="75" t="s">
        <v>543</v>
      </c>
      <c r="I14" s="201" t="s">
        <v>4</v>
      </c>
      <c r="J14" s="200"/>
      <c r="K14" s="200"/>
      <c r="L14" s="200"/>
    </row>
    <row r="15" spans="1:12" ht="45.75">
      <c r="A15" s="201" t="str">
        <f t="shared" si="0"/>
        <v>TC0014</v>
      </c>
      <c r="B15" s="236"/>
      <c r="C15" s="236"/>
      <c r="D15" s="241"/>
      <c r="E15" s="241"/>
      <c r="F15" s="75" t="s">
        <v>544</v>
      </c>
      <c r="G15" s="75" t="s">
        <v>523</v>
      </c>
      <c r="H15" s="75" t="s">
        <v>545</v>
      </c>
      <c r="I15" s="201" t="s">
        <v>4</v>
      </c>
      <c r="J15" s="200"/>
      <c r="K15" s="200"/>
      <c r="L15" s="200"/>
    </row>
    <row r="16" spans="1:12" ht="45.75">
      <c r="A16" s="201" t="str">
        <f t="shared" si="0"/>
        <v>TC0015</v>
      </c>
      <c r="B16" s="236"/>
      <c r="C16" s="236"/>
      <c r="D16" s="241"/>
      <c r="E16" s="241"/>
      <c r="F16" s="75" t="s">
        <v>546</v>
      </c>
      <c r="G16" s="75" t="s">
        <v>523</v>
      </c>
      <c r="H16" s="75" t="s">
        <v>547</v>
      </c>
      <c r="I16" s="201" t="s">
        <v>4</v>
      </c>
      <c r="J16" s="200"/>
      <c r="K16" s="200"/>
      <c r="L16" s="200"/>
    </row>
    <row r="17" spans="1:12" ht="45.75">
      <c r="A17" s="201" t="str">
        <f t="shared" si="0"/>
        <v>TC0016</v>
      </c>
      <c r="B17" s="236"/>
      <c r="C17" s="236"/>
      <c r="D17" s="241"/>
      <c r="E17" s="241"/>
      <c r="F17" s="75" t="s">
        <v>68</v>
      </c>
      <c r="G17" s="75" t="s">
        <v>523</v>
      </c>
      <c r="H17" s="75" t="s">
        <v>69</v>
      </c>
      <c r="I17" s="201" t="s">
        <v>4</v>
      </c>
      <c r="J17" s="200"/>
      <c r="K17" s="200"/>
      <c r="L17" s="200"/>
    </row>
    <row r="18" spans="1:12" ht="60.75">
      <c r="A18" s="201" t="str">
        <f t="shared" si="0"/>
        <v>TC0017</v>
      </c>
      <c r="B18" s="236"/>
      <c r="C18" s="236"/>
      <c r="D18" s="241"/>
      <c r="E18" s="241"/>
      <c r="F18" s="75" t="s">
        <v>70</v>
      </c>
      <c r="G18" s="75" t="s">
        <v>523</v>
      </c>
      <c r="H18" s="75" t="s">
        <v>71</v>
      </c>
      <c r="I18" s="201" t="s">
        <v>4</v>
      </c>
      <c r="J18" s="200"/>
      <c r="K18" s="200"/>
      <c r="L18" s="200"/>
    </row>
    <row r="19" spans="1:12" ht="45.75">
      <c r="A19" s="201" t="str">
        <f t="shared" si="0"/>
        <v>TC0018</v>
      </c>
      <c r="B19" s="236"/>
      <c r="C19" s="236"/>
      <c r="D19" s="241"/>
      <c r="E19" s="241"/>
      <c r="F19" s="75" t="s">
        <v>72</v>
      </c>
      <c r="G19" s="75" t="s">
        <v>523</v>
      </c>
      <c r="H19" s="75" t="s">
        <v>73</v>
      </c>
      <c r="I19" s="201" t="s">
        <v>4</v>
      </c>
      <c r="J19" s="200"/>
      <c r="K19" s="200"/>
      <c r="L19" s="200"/>
    </row>
    <row r="20" spans="1:12" ht="60.75">
      <c r="A20" s="201" t="str">
        <f t="shared" si="0"/>
        <v>TC0019</v>
      </c>
      <c r="B20" s="236"/>
      <c r="C20" s="236"/>
      <c r="D20" s="241"/>
      <c r="E20" s="241"/>
      <c r="F20" s="75" t="s">
        <v>74</v>
      </c>
      <c r="G20" s="75" t="s">
        <v>523</v>
      </c>
      <c r="H20" s="75" t="s">
        <v>75</v>
      </c>
      <c r="I20" s="201" t="s">
        <v>4</v>
      </c>
      <c r="J20" s="200"/>
      <c r="K20" s="200"/>
      <c r="L20" s="200"/>
    </row>
    <row r="21" spans="1:12" ht="45.75">
      <c r="A21" s="201" t="str">
        <f t="shared" si="0"/>
        <v>TC0020</v>
      </c>
      <c r="B21" s="236"/>
      <c r="C21" s="236"/>
      <c r="D21" s="241"/>
      <c r="E21" s="241"/>
      <c r="F21" s="75" t="s">
        <v>76</v>
      </c>
      <c r="G21" s="75" t="s">
        <v>523</v>
      </c>
      <c r="H21" s="75" t="s">
        <v>77</v>
      </c>
      <c r="I21" s="201" t="s">
        <v>4</v>
      </c>
      <c r="J21" s="200"/>
      <c r="K21" s="200"/>
      <c r="L21" s="200"/>
    </row>
    <row r="22" spans="1:12" ht="60.75">
      <c r="A22" s="201" t="str">
        <f t="shared" si="0"/>
        <v>TC0021</v>
      </c>
      <c r="B22" s="236"/>
      <c r="C22" s="236"/>
      <c r="D22" s="241"/>
      <c r="E22" s="241"/>
      <c r="F22" s="75" t="s">
        <v>78</v>
      </c>
      <c r="G22" s="75" t="s">
        <v>523</v>
      </c>
      <c r="H22" s="75" t="s">
        <v>79</v>
      </c>
      <c r="I22" s="201" t="s">
        <v>4</v>
      </c>
      <c r="J22" s="200"/>
      <c r="K22" s="200"/>
      <c r="L22" s="200"/>
    </row>
    <row r="23" spans="1:12" ht="45.75">
      <c r="A23" s="201" t="str">
        <f t="shared" si="0"/>
        <v>TC0022</v>
      </c>
      <c r="B23" s="236"/>
      <c r="C23" s="236"/>
      <c r="D23" s="241"/>
      <c r="E23" s="241"/>
      <c r="F23" s="75" t="s">
        <v>80</v>
      </c>
      <c r="G23" s="75" t="s">
        <v>523</v>
      </c>
      <c r="H23" s="75" t="s">
        <v>81</v>
      </c>
      <c r="I23" s="201" t="s">
        <v>4</v>
      </c>
      <c r="J23" s="200"/>
      <c r="K23" s="200"/>
      <c r="L23" s="200"/>
    </row>
    <row r="24" spans="1:12" ht="60.75">
      <c r="A24" s="201" t="str">
        <f t="shared" si="0"/>
        <v>TC0023</v>
      </c>
      <c r="B24" s="236"/>
      <c r="C24" s="236"/>
      <c r="D24" s="241"/>
      <c r="E24" s="241"/>
      <c r="F24" s="75" t="s">
        <v>82</v>
      </c>
      <c r="G24" s="75" t="s">
        <v>523</v>
      </c>
      <c r="H24" s="75" t="s">
        <v>83</v>
      </c>
      <c r="I24" s="201" t="s">
        <v>4</v>
      </c>
      <c r="J24" s="200"/>
      <c r="K24" s="200"/>
      <c r="L24" s="200"/>
    </row>
    <row r="25" spans="1:12" ht="60.75">
      <c r="A25" s="201" t="str">
        <f t="shared" si="0"/>
        <v>TC0024</v>
      </c>
      <c r="B25" s="236"/>
      <c r="C25" s="236"/>
      <c r="D25" s="241"/>
      <c r="E25" s="241"/>
      <c r="F25" s="75" t="s">
        <v>548</v>
      </c>
      <c r="G25" s="75" t="s">
        <v>549</v>
      </c>
      <c r="H25" s="75" t="s">
        <v>550</v>
      </c>
      <c r="I25" s="201" t="s">
        <v>4</v>
      </c>
      <c r="J25" s="200"/>
      <c r="K25" s="200"/>
      <c r="L25" s="200"/>
    </row>
    <row r="26" spans="1:12" ht="60.75">
      <c r="A26" s="201" t="str">
        <f t="shared" si="0"/>
        <v>TC0025</v>
      </c>
      <c r="B26" s="236"/>
      <c r="C26" s="236"/>
      <c r="D26" s="241"/>
      <c r="E26" s="241"/>
      <c r="F26" s="75" t="s">
        <v>551</v>
      </c>
      <c r="G26" s="75" t="s">
        <v>552</v>
      </c>
      <c r="H26" s="75" t="s">
        <v>553</v>
      </c>
      <c r="I26" s="201" t="s">
        <v>4</v>
      </c>
      <c r="J26" s="200"/>
      <c r="K26" s="200"/>
      <c r="L26" s="200"/>
    </row>
    <row r="27" spans="1:12" ht="60.75">
      <c r="A27" s="201" t="str">
        <f t="shared" si="0"/>
        <v>TC0026</v>
      </c>
      <c r="B27" s="236"/>
      <c r="C27" s="236"/>
      <c r="D27" s="241"/>
      <c r="E27" s="241"/>
      <c r="F27" s="75" t="s">
        <v>554</v>
      </c>
      <c r="G27" s="75" t="s">
        <v>555</v>
      </c>
      <c r="H27" s="75" t="s">
        <v>556</v>
      </c>
      <c r="I27" s="201" t="s">
        <v>4</v>
      </c>
      <c r="J27" s="200"/>
      <c r="K27" s="200"/>
      <c r="L27" s="200"/>
    </row>
    <row r="28" spans="1:12" ht="60.75">
      <c r="A28" s="201" t="str">
        <f t="shared" si="0"/>
        <v>TC0027</v>
      </c>
      <c r="B28" s="236"/>
      <c r="C28" s="236"/>
      <c r="D28" s="241"/>
      <c r="E28" s="241"/>
      <c r="F28" s="75" t="s">
        <v>557</v>
      </c>
      <c r="G28" s="75" t="s">
        <v>558</v>
      </c>
      <c r="H28" s="75" t="s">
        <v>559</v>
      </c>
      <c r="I28" s="201" t="s">
        <v>4</v>
      </c>
      <c r="J28" s="200"/>
      <c r="K28" s="200"/>
      <c r="L28" s="200"/>
    </row>
    <row r="29" spans="1:12" ht="61.5" customHeight="1">
      <c r="A29" s="201" t="str">
        <f t="shared" si="0"/>
        <v>TC0028</v>
      </c>
      <c r="B29" s="236"/>
      <c r="C29" s="236"/>
      <c r="D29" s="241"/>
      <c r="E29" s="241"/>
      <c r="F29" s="75" t="s">
        <v>560</v>
      </c>
      <c r="G29" s="75" t="s">
        <v>561</v>
      </c>
      <c r="H29" s="75" t="s">
        <v>562</v>
      </c>
      <c r="I29" s="201" t="s">
        <v>4</v>
      </c>
      <c r="J29" s="200"/>
      <c r="K29" s="200"/>
      <c r="L29" s="200"/>
    </row>
    <row r="30" spans="1:12" ht="60.75">
      <c r="A30" s="201" t="str">
        <f t="shared" si="0"/>
        <v>TC0029</v>
      </c>
      <c r="B30" s="236"/>
      <c r="C30" s="236"/>
      <c r="D30" s="241"/>
      <c r="E30" s="241"/>
      <c r="F30" s="75" t="s">
        <v>563</v>
      </c>
      <c r="G30" s="75" t="s">
        <v>564</v>
      </c>
      <c r="H30" s="75" t="s">
        <v>565</v>
      </c>
      <c r="I30" s="201" t="s">
        <v>4</v>
      </c>
      <c r="J30" s="200"/>
      <c r="K30" s="200"/>
      <c r="L30" s="200"/>
    </row>
    <row r="31" spans="1:12" ht="60.75">
      <c r="A31" s="201"/>
      <c r="B31" s="236"/>
      <c r="C31" s="236"/>
      <c r="D31" s="241"/>
      <c r="E31" s="241"/>
      <c r="F31" s="75" t="s">
        <v>566</v>
      </c>
      <c r="G31" s="75" t="s">
        <v>567</v>
      </c>
      <c r="H31" s="75" t="s">
        <v>568</v>
      </c>
      <c r="I31" s="201" t="s">
        <v>4</v>
      </c>
      <c r="J31" s="200"/>
      <c r="K31" s="200"/>
      <c r="L31" s="200"/>
    </row>
    <row r="32" spans="1:12" ht="60.75">
      <c r="A32" s="201" t="str">
        <f t="shared" si="0"/>
        <v>TC0031</v>
      </c>
      <c r="B32" s="236"/>
      <c r="C32" s="236"/>
      <c r="D32" s="241"/>
      <c r="E32" s="241"/>
      <c r="F32" s="75" t="s">
        <v>90</v>
      </c>
      <c r="G32" s="75" t="s">
        <v>569</v>
      </c>
      <c r="H32" s="75" t="s">
        <v>92</v>
      </c>
      <c r="I32" s="201" t="s">
        <v>4</v>
      </c>
      <c r="J32" s="200"/>
      <c r="K32" s="200"/>
      <c r="L32" s="200"/>
    </row>
    <row r="33" spans="1:12" ht="60.75">
      <c r="A33" s="201" t="str">
        <f t="shared" si="0"/>
        <v>TC0032</v>
      </c>
      <c r="B33" s="236"/>
      <c r="C33" s="236"/>
      <c r="D33" s="241"/>
      <c r="E33" s="241"/>
      <c r="F33" s="75" t="s">
        <v>93</v>
      </c>
      <c r="G33" s="75" t="s">
        <v>570</v>
      </c>
      <c r="H33" s="75" t="s">
        <v>95</v>
      </c>
      <c r="I33" s="201" t="s">
        <v>4</v>
      </c>
      <c r="J33" s="200"/>
      <c r="K33" s="200"/>
      <c r="L33" s="200"/>
    </row>
    <row r="34" spans="1:12" ht="60.75">
      <c r="A34" s="201" t="str">
        <f t="shared" si="0"/>
        <v>TC0033</v>
      </c>
      <c r="B34" s="236"/>
      <c r="C34" s="236"/>
      <c r="D34" s="241"/>
      <c r="E34" s="241"/>
      <c r="F34" s="75" t="s">
        <v>96</v>
      </c>
      <c r="G34" s="75" t="s">
        <v>571</v>
      </c>
      <c r="H34" s="75" t="s">
        <v>98</v>
      </c>
      <c r="I34" s="201" t="s">
        <v>4</v>
      </c>
      <c r="J34" s="200"/>
      <c r="K34" s="200"/>
      <c r="L34" s="200"/>
    </row>
    <row r="35" spans="1:12" ht="60.75">
      <c r="A35" s="201" t="str">
        <f t="shared" si="0"/>
        <v>TC0034</v>
      </c>
      <c r="B35" s="236"/>
      <c r="C35" s="236"/>
      <c r="D35" s="241"/>
      <c r="E35" s="241"/>
      <c r="F35" s="75" t="s">
        <v>99</v>
      </c>
      <c r="G35" s="75" t="s">
        <v>572</v>
      </c>
      <c r="H35" s="75" t="s">
        <v>101</v>
      </c>
      <c r="I35" s="201" t="s">
        <v>4</v>
      </c>
      <c r="J35" s="200"/>
      <c r="K35" s="200"/>
      <c r="L35" s="200"/>
    </row>
    <row r="36" spans="1:12" ht="60.75">
      <c r="A36" s="201" t="str">
        <f t="shared" si="0"/>
        <v>TC0035</v>
      </c>
      <c r="B36" s="236"/>
      <c r="C36" s="236"/>
      <c r="D36" s="241"/>
      <c r="E36" s="241"/>
      <c r="F36" s="75" t="s">
        <v>573</v>
      </c>
      <c r="G36" s="75" t="s">
        <v>574</v>
      </c>
      <c r="H36" s="75" t="s">
        <v>575</v>
      </c>
      <c r="I36" s="201" t="s">
        <v>4</v>
      </c>
      <c r="J36" s="200"/>
      <c r="K36" s="200"/>
      <c r="L36" s="200"/>
    </row>
    <row r="37" spans="1:12" ht="60.75">
      <c r="A37" s="201" t="str">
        <f t="shared" si="0"/>
        <v>TC0036</v>
      </c>
      <c r="B37" s="236"/>
      <c r="C37" s="236"/>
      <c r="D37" s="241"/>
      <c r="E37" s="241"/>
      <c r="F37" s="75" t="s">
        <v>105</v>
      </c>
      <c r="G37" s="75" t="s">
        <v>576</v>
      </c>
      <c r="H37" s="75" t="s">
        <v>107</v>
      </c>
      <c r="I37" s="201" t="s">
        <v>4</v>
      </c>
      <c r="J37" s="200"/>
      <c r="K37" s="200"/>
      <c r="L37" s="200"/>
    </row>
    <row r="38" spans="1:12" ht="76.5">
      <c r="A38" s="201" t="str">
        <f t="shared" si="0"/>
        <v>TC0037</v>
      </c>
      <c r="B38" s="236"/>
      <c r="C38" s="236"/>
      <c r="D38" s="241"/>
      <c r="E38" s="241"/>
      <c r="F38" s="75" t="s">
        <v>108</v>
      </c>
      <c r="G38" s="75" t="s">
        <v>577</v>
      </c>
      <c r="H38" s="75" t="s">
        <v>110</v>
      </c>
      <c r="I38" s="201" t="s">
        <v>4</v>
      </c>
      <c r="J38" s="200"/>
      <c r="K38" s="200"/>
      <c r="L38" s="200"/>
    </row>
    <row r="39" spans="1:12" ht="60.75">
      <c r="A39" s="201" t="str">
        <f t="shared" si="0"/>
        <v>TC0038</v>
      </c>
      <c r="B39" s="236"/>
      <c r="C39" s="236"/>
      <c r="D39" s="241"/>
      <c r="E39" s="241"/>
      <c r="F39" s="75" t="s">
        <v>111</v>
      </c>
      <c r="G39" s="75" t="s">
        <v>578</v>
      </c>
      <c r="H39" s="75" t="s">
        <v>113</v>
      </c>
      <c r="I39" s="201" t="s">
        <v>4</v>
      </c>
      <c r="J39" s="200"/>
      <c r="K39" s="200"/>
      <c r="L39" s="200"/>
    </row>
    <row r="40" spans="1:12" ht="60.75">
      <c r="A40" s="201" t="str">
        <f t="shared" si="0"/>
        <v>TC0039</v>
      </c>
      <c r="B40" s="236"/>
      <c r="C40" s="236"/>
      <c r="D40" s="241"/>
      <c r="E40" s="241"/>
      <c r="F40" s="75" t="s">
        <v>114</v>
      </c>
      <c r="G40" s="75" t="s">
        <v>579</v>
      </c>
      <c r="H40" s="75" t="s">
        <v>116</v>
      </c>
      <c r="I40" s="201" t="s">
        <v>4</v>
      </c>
      <c r="J40" s="200"/>
      <c r="K40" s="200"/>
      <c r="L40" s="200"/>
    </row>
    <row r="41" spans="1:12" ht="76.5">
      <c r="A41" s="201" t="str">
        <f t="shared" si="0"/>
        <v>TC0040</v>
      </c>
      <c r="B41" s="236"/>
      <c r="C41" s="236"/>
      <c r="D41" s="241"/>
      <c r="E41" s="241"/>
      <c r="F41" s="75" t="s">
        <v>117</v>
      </c>
      <c r="G41" s="75" t="s">
        <v>118</v>
      </c>
      <c r="H41" s="75" t="s">
        <v>119</v>
      </c>
      <c r="I41" s="201" t="s">
        <v>4</v>
      </c>
      <c r="J41" s="200"/>
      <c r="K41" s="200"/>
      <c r="L41" s="200"/>
    </row>
    <row r="42" spans="1:12" ht="91.5">
      <c r="A42" s="201" t="str">
        <f t="shared" si="0"/>
        <v>TC0041</v>
      </c>
      <c r="B42" s="236"/>
      <c r="C42" s="236"/>
      <c r="D42" s="241"/>
      <c r="E42" s="241"/>
      <c r="F42" s="75" t="s">
        <v>120</v>
      </c>
      <c r="G42" s="75" t="s">
        <v>580</v>
      </c>
      <c r="H42" s="75" t="s">
        <v>122</v>
      </c>
      <c r="I42" s="201" t="s">
        <v>4</v>
      </c>
      <c r="J42" s="200"/>
      <c r="K42" s="200"/>
      <c r="L42" s="200"/>
    </row>
    <row r="43" spans="1:12" ht="91.5">
      <c r="A43" s="201" t="str">
        <f t="shared" si="0"/>
        <v>TC0042</v>
      </c>
      <c r="B43" s="236"/>
      <c r="C43" s="236"/>
      <c r="D43" s="241"/>
      <c r="E43" s="241"/>
      <c r="F43" s="75" t="s">
        <v>123</v>
      </c>
      <c r="G43" s="75" t="s">
        <v>580</v>
      </c>
      <c r="H43" s="75" t="s">
        <v>124</v>
      </c>
      <c r="I43" s="201" t="s">
        <v>4</v>
      </c>
      <c r="J43" s="200"/>
      <c r="K43" s="200"/>
      <c r="L43" s="200"/>
    </row>
    <row r="44" spans="1:12" ht="91.5">
      <c r="A44" s="201" t="str">
        <f t="shared" si="0"/>
        <v>TC0043</v>
      </c>
      <c r="B44" s="236"/>
      <c r="C44" s="236"/>
      <c r="D44" s="241"/>
      <c r="E44" s="241"/>
      <c r="F44" s="75" t="s">
        <v>111</v>
      </c>
      <c r="G44" s="75" t="s">
        <v>581</v>
      </c>
      <c r="H44" s="75" t="s">
        <v>126</v>
      </c>
      <c r="I44" s="201" t="s">
        <v>4</v>
      </c>
      <c r="J44" s="200"/>
      <c r="K44" s="200"/>
      <c r="L44" s="200"/>
    </row>
    <row r="45" spans="1:12" ht="91.5">
      <c r="A45" s="201" t="str">
        <f t="shared" si="0"/>
        <v>TC0044</v>
      </c>
      <c r="B45" s="236"/>
      <c r="C45" s="236"/>
      <c r="D45" s="241"/>
      <c r="E45" s="241"/>
      <c r="F45" s="75" t="s">
        <v>114</v>
      </c>
      <c r="G45" s="75" t="s">
        <v>582</v>
      </c>
      <c r="H45" s="75" t="s">
        <v>116</v>
      </c>
      <c r="I45" s="201" t="s">
        <v>5</v>
      </c>
      <c r="J45" s="200"/>
      <c r="K45" s="138" t="s">
        <v>583</v>
      </c>
      <c r="L45" s="200"/>
    </row>
    <row r="46" spans="1:12" ht="91.5">
      <c r="A46" s="201" t="str">
        <f t="shared" si="0"/>
        <v>TC0045</v>
      </c>
      <c r="B46" s="236"/>
      <c r="C46" s="236"/>
      <c r="D46" s="241"/>
      <c r="E46" s="241"/>
      <c r="F46" s="75" t="s">
        <v>128</v>
      </c>
      <c r="G46" s="75" t="s">
        <v>581</v>
      </c>
      <c r="H46" s="75" t="s">
        <v>129</v>
      </c>
      <c r="I46" s="201" t="s">
        <v>4</v>
      </c>
      <c r="J46" s="200"/>
      <c r="K46" s="200"/>
      <c r="L46" s="200"/>
    </row>
    <row r="47" spans="1:12" ht="106.5">
      <c r="A47" s="201" t="str">
        <f t="shared" si="0"/>
        <v>TC0046</v>
      </c>
      <c r="B47" s="236"/>
      <c r="C47" s="236"/>
      <c r="D47" s="241"/>
      <c r="E47" s="241"/>
      <c r="F47" s="75" t="s">
        <v>130</v>
      </c>
      <c r="G47" s="75" t="s">
        <v>584</v>
      </c>
      <c r="H47" s="75" t="s">
        <v>132</v>
      </c>
      <c r="I47" s="201" t="s">
        <v>4</v>
      </c>
      <c r="J47" s="200"/>
      <c r="K47" s="200"/>
      <c r="L47" s="200"/>
    </row>
    <row r="48" spans="1:12" ht="91.5">
      <c r="A48" s="201" t="str">
        <f t="shared" si="0"/>
        <v>TC0047</v>
      </c>
      <c r="B48" s="236"/>
      <c r="C48" s="236"/>
      <c r="D48" s="242"/>
      <c r="E48" s="241"/>
      <c r="F48" s="75" t="s">
        <v>133</v>
      </c>
      <c r="G48" s="75" t="s">
        <v>581</v>
      </c>
      <c r="H48" s="75" t="s">
        <v>134</v>
      </c>
      <c r="I48" s="201" t="s">
        <v>5</v>
      </c>
      <c r="J48" s="200"/>
      <c r="K48" s="138" t="s">
        <v>585</v>
      </c>
      <c r="L48" s="200"/>
    </row>
    <row r="49" spans="1:12" ht="45.75" customHeight="1">
      <c r="A49" s="201" t="str">
        <f t="shared" si="0"/>
        <v>TC0048</v>
      </c>
      <c r="B49" s="236"/>
      <c r="C49" s="237" t="s">
        <v>586</v>
      </c>
      <c r="D49" s="237" t="s">
        <v>44</v>
      </c>
      <c r="E49" s="241"/>
      <c r="F49" s="75" t="s">
        <v>587</v>
      </c>
      <c r="G49" s="75" t="s">
        <v>138</v>
      </c>
      <c r="H49" s="75" t="s">
        <v>588</v>
      </c>
      <c r="I49" s="201" t="s">
        <v>4</v>
      </c>
      <c r="J49" s="200"/>
      <c r="K49" s="200"/>
      <c r="L49" s="200"/>
    </row>
    <row r="50" spans="1:12" ht="45.75">
      <c r="A50" s="201" t="str">
        <f t="shared" si="0"/>
        <v>TC0049</v>
      </c>
      <c r="B50" s="236"/>
      <c r="C50" s="238"/>
      <c r="D50" s="238"/>
      <c r="E50" s="241"/>
      <c r="F50" s="75" t="s">
        <v>140</v>
      </c>
      <c r="G50" s="75" t="s">
        <v>589</v>
      </c>
      <c r="H50" s="75" t="s">
        <v>142</v>
      </c>
      <c r="I50" s="201" t="s">
        <v>5</v>
      </c>
      <c r="J50" s="200"/>
      <c r="K50" s="138" t="s">
        <v>590</v>
      </c>
      <c r="L50" s="200"/>
    </row>
    <row r="51" spans="1:12" ht="45.75">
      <c r="A51" s="201" t="str">
        <f t="shared" si="0"/>
        <v>TC0050</v>
      </c>
      <c r="B51" s="236"/>
      <c r="C51" s="238"/>
      <c r="D51" s="238"/>
      <c r="E51" s="241"/>
      <c r="F51" s="75" t="s">
        <v>144</v>
      </c>
      <c r="G51" s="75" t="s">
        <v>589</v>
      </c>
      <c r="H51" s="75" t="s">
        <v>145</v>
      </c>
      <c r="I51" s="201" t="s">
        <v>5</v>
      </c>
      <c r="J51" s="200"/>
      <c r="K51" s="138" t="s">
        <v>590</v>
      </c>
      <c r="L51" s="200"/>
    </row>
    <row r="52" spans="1:12" ht="60.75">
      <c r="A52" s="201" t="str">
        <f t="shared" si="0"/>
        <v>TC0051</v>
      </c>
      <c r="B52" s="236"/>
      <c r="C52" s="239"/>
      <c r="D52" s="239"/>
      <c r="E52" s="241"/>
      <c r="F52" s="75" t="s">
        <v>146</v>
      </c>
      <c r="G52" s="75" t="s">
        <v>591</v>
      </c>
      <c r="H52" s="75" t="s">
        <v>148</v>
      </c>
      <c r="I52" s="201" t="s">
        <v>5</v>
      </c>
      <c r="J52" s="200"/>
      <c r="K52" s="138" t="s">
        <v>590</v>
      </c>
      <c r="L52" s="200"/>
    </row>
    <row r="53" spans="1:12" ht="45.75">
      <c r="A53" s="201" t="str">
        <f t="shared" si="0"/>
        <v>TC0052</v>
      </c>
      <c r="B53" s="236"/>
      <c r="C53" s="236" t="s">
        <v>592</v>
      </c>
      <c r="D53" s="237" t="s">
        <v>150</v>
      </c>
      <c r="E53" s="241"/>
      <c r="F53" s="75" t="s">
        <v>593</v>
      </c>
      <c r="G53" s="75"/>
      <c r="H53" s="75" t="s">
        <v>594</v>
      </c>
      <c r="I53" s="201" t="s">
        <v>4</v>
      </c>
      <c r="J53" s="200"/>
      <c r="K53" s="200"/>
      <c r="L53" s="200"/>
    </row>
    <row r="54" spans="1:12" ht="45.75">
      <c r="A54" s="201" t="str">
        <f t="shared" si="0"/>
        <v>TC0053</v>
      </c>
      <c r="B54" s="236"/>
      <c r="C54" s="236"/>
      <c r="D54" s="238"/>
      <c r="E54" s="241"/>
      <c r="F54" s="75" t="s">
        <v>595</v>
      </c>
      <c r="G54" s="75"/>
      <c r="H54" s="75" t="s">
        <v>596</v>
      </c>
      <c r="I54" s="201" t="s">
        <v>5</v>
      </c>
      <c r="J54" s="200"/>
      <c r="K54" s="138" t="s">
        <v>597</v>
      </c>
      <c r="L54" s="200"/>
    </row>
    <row r="55" spans="1:12" ht="30.75">
      <c r="A55" s="201"/>
      <c r="B55" s="236"/>
      <c r="C55" s="236"/>
      <c r="D55" s="238"/>
      <c r="E55" s="241"/>
      <c r="F55" s="75" t="s">
        <v>598</v>
      </c>
      <c r="G55" s="75"/>
      <c r="H55" s="75" t="s">
        <v>599</v>
      </c>
      <c r="I55" s="201" t="s">
        <v>5</v>
      </c>
      <c r="J55" s="200"/>
      <c r="K55" s="138" t="s">
        <v>600</v>
      </c>
      <c r="L55" s="200"/>
    </row>
    <row r="56" spans="1:12">
      <c r="A56" s="201" t="str">
        <f t="shared" si="0"/>
        <v>TC0055</v>
      </c>
      <c r="B56" s="236"/>
      <c r="C56" s="236"/>
      <c r="D56" s="238"/>
      <c r="E56" s="241"/>
      <c r="F56" s="75" t="s">
        <v>173</v>
      </c>
      <c r="G56" s="75"/>
      <c r="H56" s="75" t="s">
        <v>174</v>
      </c>
      <c r="I56" s="201" t="s">
        <v>5</v>
      </c>
      <c r="J56" s="200"/>
      <c r="K56" s="200"/>
      <c r="L56" s="200"/>
    </row>
    <row r="57" spans="1:12" ht="30.75">
      <c r="A57" s="201" t="str">
        <f t="shared" si="0"/>
        <v>TC0056</v>
      </c>
      <c r="B57" s="236"/>
      <c r="C57" s="236"/>
      <c r="D57" s="238"/>
      <c r="E57" s="241"/>
      <c r="F57" s="75" t="s">
        <v>176</v>
      </c>
      <c r="G57" s="75"/>
      <c r="H57" s="75" t="s">
        <v>177</v>
      </c>
      <c r="I57" s="201" t="s">
        <v>5</v>
      </c>
      <c r="J57" s="200"/>
      <c r="K57" s="138" t="s">
        <v>601</v>
      </c>
      <c r="L57" s="200"/>
    </row>
    <row r="58" spans="1:12">
      <c r="A58" s="201" t="str">
        <f t="shared" si="0"/>
        <v>TC0057</v>
      </c>
      <c r="B58" s="236"/>
      <c r="C58" s="236"/>
      <c r="D58" s="238"/>
      <c r="E58" s="241"/>
      <c r="F58" s="75" t="s">
        <v>179</v>
      </c>
      <c r="G58" s="75"/>
      <c r="H58" s="75" t="s">
        <v>180</v>
      </c>
      <c r="I58" s="201" t="s">
        <v>4</v>
      </c>
      <c r="J58" s="200"/>
      <c r="K58" s="200"/>
      <c r="L58" s="200"/>
    </row>
    <row r="59" spans="1:12" ht="30.75">
      <c r="A59" s="201" t="str">
        <f t="shared" si="0"/>
        <v>TC0058</v>
      </c>
      <c r="B59" s="236"/>
      <c r="C59" s="236"/>
      <c r="D59" s="238"/>
      <c r="E59" s="241"/>
      <c r="F59" s="75" t="s">
        <v>182</v>
      </c>
      <c r="G59" s="75"/>
      <c r="H59" s="75" t="s">
        <v>183</v>
      </c>
      <c r="I59" s="201" t="s">
        <v>5</v>
      </c>
      <c r="J59" s="200"/>
      <c r="K59" s="138" t="s">
        <v>602</v>
      </c>
      <c r="L59" s="200"/>
    </row>
    <row r="60" spans="1:12" ht="60.75">
      <c r="A60" s="201" t="str">
        <f t="shared" si="0"/>
        <v>TC0059</v>
      </c>
      <c r="B60" s="236"/>
      <c r="C60" s="236"/>
      <c r="D60" s="238"/>
      <c r="E60" s="241"/>
      <c r="F60" s="75" t="s">
        <v>185</v>
      </c>
      <c r="G60" s="75"/>
      <c r="H60" s="75" t="s">
        <v>186</v>
      </c>
      <c r="I60" s="201" t="s">
        <v>5</v>
      </c>
      <c r="J60" s="200"/>
      <c r="K60" s="138" t="s">
        <v>603</v>
      </c>
      <c r="L60" s="200"/>
    </row>
    <row r="61" spans="1:12" ht="30.75">
      <c r="A61" s="201"/>
      <c r="B61" s="236"/>
      <c r="C61" s="236"/>
      <c r="D61" s="238"/>
      <c r="E61" s="241"/>
      <c r="F61" s="75" t="s">
        <v>604</v>
      </c>
      <c r="G61" s="75"/>
      <c r="H61" s="75" t="s">
        <v>599</v>
      </c>
      <c r="I61" s="201" t="s">
        <v>5</v>
      </c>
      <c r="J61" s="200"/>
      <c r="K61" s="138" t="s">
        <v>605</v>
      </c>
      <c r="L61" s="200"/>
    </row>
    <row r="62" spans="1:12" ht="76.5">
      <c r="A62" s="201" t="str">
        <f t="shared" si="0"/>
        <v>TC0061</v>
      </c>
      <c r="B62" s="236"/>
      <c r="C62" s="236"/>
      <c r="D62" s="238"/>
      <c r="E62" s="241"/>
      <c r="F62" s="75" t="s">
        <v>188</v>
      </c>
      <c r="G62" s="75"/>
      <c r="H62" s="75" t="s">
        <v>189</v>
      </c>
      <c r="I62" s="201" t="s">
        <v>4</v>
      </c>
      <c r="J62" s="200"/>
      <c r="K62" s="200"/>
      <c r="L62" s="200"/>
    </row>
    <row r="63" spans="1:12" ht="60.75">
      <c r="A63" s="201" t="str">
        <f t="shared" si="0"/>
        <v>TC0062</v>
      </c>
      <c r="B63" s="236"/>
      <c r="C63" s="236"/>
      <c r="D63" s="238"/>
      <c r="E63" s="241"/>
      <c r="F63" s="75" t="s">
        <v>193</v>
      </c>
      <c r="G63" s="75"/>
      <c r="H63" s="75" t="s">
        <v>194</v>
      </c>
      <c r="I63" s="201" t="s">
        <v>4</v>
      </c>
      <c r="J63" s="200"/>
      <c r="K63" s="200"/>
      <c r="L63" s="200"/>
    </row>
    <row r="64" spans="1:12" ht="60.75">
      <c r="A64" s="201" t="str">
        <f t="shared" si="0"/>
        <v>TC0063</v>
      </c>
      <c r="B64" s="236"/>
      <c r="C64" s="236"/>
      <c r="D64" s="238"/>
      <c r="E64" s="241"/>
      <c r="F64" s="75" t="s">
        <v>195</v>
      </c>
      <c r="G64" s="75"/>
      <c r="H64" s="75" t="s">
        <v>196</v>
      </c>
      <c r="I64" s="201" t="s">
        <v>4</v>
      </c>
      <c r="J64" s="200"/>
      <c r="K64" s="200"/>
      <c r="L64" s="200"/>
    </row>
    <row r="65" spans="1:12" ht="76.5">
      <c r="A65" s="201" t="str">
        <f t="shared" si="0"/>
        <v>TC0064</v>
      </c>
      <c r="B65" s="236"/>
      <c r="C65" s="236"/>
      <c r="D65" s="239"/>
      <c r="E65" s="241"/>
      <c r="F65" s="75" t="s">
        <v>198</v>
      </c>
      <c r="G65" s="75"/>
      <c r="H65" s="75" t="s">
        <v>199</v>
      </c>
      <c r="I65" s="201" t="s">
        <v>5</v>
      </c>
      <c r="J65" s="200"/>
      <c r="K65" s="138" t="s">
        <v>585</v>
      </c>
      <c r="L65" s="200"/>
    </row>
    <row r="66" spans="1:12" ht="30.75">
      <c r="A66" s="201" t="str">
        <f t="shared" si="0"/>
        <v>TC0065</v>
      </c>
      <c r="B66" s="236"/>
      <c r="C66" s="236" t="s">
        <v>606</v>
      </c>
      <c r="D66" s="108"/>
      <c r="E66" s="241"/>
      <c r="F66" s="75" t="s">
        <v>201</v>
      </c>
      <c r="G66" s="75"/>
      <c r="H66" s="75" t="s">
        <v>202</v>
      </c>
      <c r="I66" s="201" t="s">
        <v>5</v>
      </c>
      <c r="J66" s="200"/>
      <c r="K66" s="138" t="s">
        <v>585</v>
      </c>
      <c r="L66" s="200"/>
    </row>
    <row r="67" spans="1:12" ht="30.75">
      <c r="A67" s="201" t="str">
        <f t="shared" si="0"/>
        <v>TC0066</v>
      </c>
      <c r="B67" s="236"/>
      <c r="C67" s="236"/>
      <c r="D67" s="108"/>
      <c r="E67" s="241"/>
      <c r="F67" s="75" t="s">
        <v>203</v>
      </c>
      <c r="G67" s="75"/>
      <c r="H67" s="75" t="s">
        <v>202</v>
      </c>
      <c r="I67" s="201" t="s">
        <v>5</v>
      </c>
      <c r="J67" s="200"/>
      <c r="K67" s="138" t="s">
        <v>585</v>
      </c>
      <c r="L67" s="200"/>
    </row>
    <row r="68" spans="1:12" ht="30.75">
      <c r="A68" s="201" t="str">
        <f t="shared" si="0"/>
        <v>TC0067</v>
      </c>
      <c r="B68" s="236"/>
      <c r="C68" s="236"/>
      <c r="D68" s="108"/>
      <c r="E68" s="241"/>
      <c r="F68" s="75" t="s">
        <v>204</v>
      </c>
      <c r="G68" s="75"/>
      <c r="H68" s="75" t="s">
        <v>202</v>
      </c>
      <c r="I68" s="201" t="s">
        <v>5</v>
      </c>
      <c r="J68" s="200"/>
      <c r="K68" s="138" t="s">
        <v>585</v>
      </c>
      <c r="L68" s="200"/>
    </row>
    <row r="69" spans="1:12" ht="30.75">
      <c r="A69" s="201" t="str">
        <f t="shared" si="0"/>
        <v>TC0068</v>
      </c>
      <c r="B69" s="236"/>
      <c r="C69" s="236"/>
      <c r="D69" s="108"/>
      <c r="E69" s="241"/>
      <c r="F69" s="75" t="s">
        <v>205</v>
      </c>
      <c r="G69" s="75"/>
      <c r="H69" s="75" t="s">
        <v>202</v>
      </c>
      <c r="I69" s="201" t="s">
        <v>5</v>
      </c>
      <c r="J69" s="200"/>
      <c r="K69" s="138" t="s">
        <v>585</v>
      </c>
      <c r="L69" s="200"/>
    </row>
    <row r="70" spans="1:12" ht="57">
      <c r="A70" s="201" t="str">
        <f t="shared" si="0"/>
        <v>TC0069</v>
      </c>
      <c r="B70" s="236"/>
      <c r="C70" s="236" t="s">
        <v>157</v>
      </c>
      <c r="D70" s="240" t="s">
        <v>150</v>
      </c>
      <c r="E70" s="241"/>
      <c r="F70" s="200" t="s">
        <v>607</v>
      </c>
      <c r="G70" s="200" t="s">
        <v>608</v>
      </c>
      <c r="H70" s="200" t="s">
        <v>609</v>
      </c>
      <c r="I70" s="201" t="s">
        <v>52</v>
      </c>
      <c r="J70" s="200"/>
      <c r="K70" s="200"/>
      <c r="L70" s="200" t="s">
        <v>53</v>
      </c>
    </row>
    <row r="71" spans="1:12" ht="37.5">
      <c r="A71" s="201" t="str">
        <f t="shared" ref="A71:A73" si="1">IF(ROW() - ROW($A$2) + 1 &lt;= 1000, "TC" &amp; TEXT(ROW() - ROW($A$2) + 1, "0000"), "")</f>
        <v>TC0070</v>
      </c>
      <c r="B71" s="236"/>
      <c r="C71" s="236"/>
      <c r="D71" s="241"/>
      <c r="E71" s="241"/>
      <c r="F71" s="200" t="s">
        <v>610</v>
      </c>
      <c r="G71" s="200" t="s">
        <v>611</v>
      </c>
      <c r="H71" s="200" t="s">
        <v>612</v>
      </c>
      <c r="I71" s="201" t="s">
        <v>52</v>
      </c>
      <c r="J71" s="200"/>
      <c r="K71" s="200"/>
      <c r="L71" s="200" t="s">
        <v>53</v>
      </c>
    </row>
    <row r="72" spans="1:12" ht="75.75">
      <c r="A72" s="201" t="str">
        <f t="shared" si="1"/>
        <v>TC0071</v>
      </c>
      <c r="B72" s="236"/>
      <c r="C72" s="236" t="s">
        <v>613</v>
      </c>
      <c r="D72" s="241"/>
      <c r="E72" s="241"/>
      <c r="F72" s="200" t="s">
        <v>614</v>
      </c>
      <c r="G72" s="200" t="s">
        <v>615</v>
      </c>
      <c r="H72" s="200" t="s">
        <v>616</v>
      </c>
      <c r="I72" s="201" t="s">
        <v>52</v>
      </c>
      <c r="J72" s="200"/>
      <c r="K72" s="200"/>
      <c r="L72" s="200" t="s">
        <v>53</v>
      </c>
    </row>
    <row r="73" spans="1:12" ht="37.5">
      <c r="A73" s="201" t="str">
        <f t="shared" si="1"/>
        <v>TC0072</v>
      </c>
      <c r="B73" s="236"/>
      <c r="C73" s="236"/>
      <c r="D73" s="242"/>
      <c r="E73" s="242"/>
      <c r="F73" s="200" t="s">
        <v>617</v>
      </c>
      <c r="G73" s="200" t="s">
        <v>618</v>
      </c>
      <c r="H73" s="200" t="s">
        <v>619</v>
      </c>
      <c r="I73" s="201" t="s">
        <v>52</v>
      </c>
      <c r="J73" s="200"/>
      <c r="K73" s="200"/>
      <c r="L73" s="200" t="s">
        <v>53</v>
      </c>
    </row>
    <row r="74" spans="1:12">
      <c r="A74" s="198"/>
      <c r="B74" s="198"/>
    </row>
    <row r="75" spans="1:12">
      <c r="A75" s="198"/>
    </row>
    <row r="76" spans="1:12">
      <c r="A76" s="198"/>
    </row>
    <row r="77" spans="1:12">
      <c r="A77" s="198"/>
    </row>
    <row r="78" spans="1:12">
      <c r="A78" s="198"/>
    </row>
    <row r="79" spans="1:12">
      <c r="A79" s="198"/>
    </row>
    <row r="80" spans="1:12">
      <c r="A80" s="198"/>
    </row>
    <row r="81" spans="1:1">
      <c r="A81" s="198"/>
    </row>
    <row r="82" spans="1:1">
      <c r="A82" s="198"/>
    </row>
    <row r="83" spans="1:1">
      <c r="A83" s="198"/>
    </row>
    <row r="84" spans="1:1">
      <c r="A84" s="198"/>
    </row>
    <row r="85" spans="1:1">
      <c r="A85" s="198"/>
    </row>
    <row r="86" spans="1:1">
      <c r="A86" s="198"/>
    </row>
    <row r="87" spans="1:1">
      <c r="A87" s="198"/>
    </row>
    <row r="88" spans="1:1">
      <c r="A88" s="198"/>
    </row>
    <row r="98"/>
    <row r="99"/>
    <row r="100"/>
    <row r="101"/>
    <row r="102"/>
    <row r="103"/>
    <row r="104"/>
    <row r="105"/>
    <row r="106"/>
    <row r="107"/>
    <row r="108"/>
    <row r="109"/>
    <row r="110"/>
    <row r="111"/>
    <row r="116" spans="6:8">
      <c r="F116" s="235"/>
      <c r="H116" s="235"/>
    </row>
    <row r="117" spans="6:8">
      <c r="F117" s="235"/>
      <c r="H117" s="235"/>
    </row>
    <row r="118" spans="6:8"/>
    <row r="119" spans="6:8"/>
  </sheetData>
  <autoFilter ref="A1:L1" xr:uid="{8F485B6B-911D-DA4E-8078-732F2FAE752A}"/>
  <mergeCells count="14">
    <mergeCell ref="F116:F117"/>
    <mergeCell ref="H116:H117"/>
    <mergeCell ref="B2:B73"/>
    <mergeCell ref="C2:C48"/>
    <mergeCell ref="C70:C71"/>
    <mergeCell ref="C72:C73"/>
    <mergeCell ref="C49:C52"/>
    <mergeCell ref="C66:C69"/>
    <mergeCell ref="C53:C65"/>
    <mergeCell ref="D2:D48"/>
    <mergeCell ref="D70:D73"/>
    <mergeCell ref="E2:E73"/>
    <mergeCell ref="D53:D65"/>
    <mergeCell ref="D49:D52"/>
  </mergeCells>
  <hyperlinks>
    <hyperlink ref="K50" r:id="rId1" xr:uid="{AA21C767-FA65-491F-849C-C267F90B5D6D}"/>
    <hyperlink ref="K51" r:id="rId2" xr:uid="{38133BAC-C1D0-4548-91BB-61AB7654FAA8}"/>
    <hyperlink ref="K52" r:id="rId3" xr:uid="{68679FE8-AAA8-49AE-BE23-CFA4CB911204}"/>
    <hyperlink ref="K45" r:id="rId4" xr:uid="{38936D4F-3DB1-4E1C-8C15-3F5C5A68CBB3}"/>
    <hyperlink ref="K48" r:id="rId5" xr:uid="{D4931A97-2564-4D54-8267-37E65DA48578}"/>
    <hyperlink ref="K66" r:id="rId6" xr:uid="{51F4E8C7-7C12-4A25-AD24-2A4E52AE2DC1}"/>
    <hyperlink ref="K67" r:id="rId7" xr:uid="{3EC05A95-9250-49E5-A166-04D538D2F56D}"/>
    <hyperlink ref="K68" r:id="rId8" xr:uid="{7B223D51-06C2-4BFF-B206-4247F3AD2EEB}"/>
    <hyperlink ref="K69" r:id="rId9" xr:uid="{B10EA738-CF6E-4B77-9692-3232DD611C87}"/>
    <hyperlink ref="K59" r:id="rId10" xr:uid="{080A3FE9-583F-43BA-B718-1129F2A7A39D}"/>
    <hyperlink ref="K57" r:id="rId11" xr:uid="{5DE27D61-418C-4B36-90C1-0418F462532E}"/>
    <hyperlink ref="K55" r:id="rId12" xr:uid="{42137D07-D48A-433C-8EFB-003E3AE0C962}"/>
    <hyperlink ref="K60" r:id="rId13" xr:uid="{E5D67328-2F4E-4E1F-8EEE-A018C277F4F4}"/>
    <hyperlink ref="K61" r:id="rId14" xr:uid="{F74C4C73-05A8-4FAC-B83B-9DF87B267852}"/>
    <hyperlink ref="K54" r:id="rId15" xr:uid="{8346900C-5063-4739-A94C-97AABBDAFF5A}"/>
    <hyperlink ref="K65" r:id="rId16" xr:uid="{E359A751-81EE-4DD9-885E-0AE9DB01076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0965-65B3-1740-BE61-602A489121CA}">
  <dimension ref="A1:N91"/>
  <sheetViews>
    <sheetView topLeftCell="A21" workbookViewId="0">
      <selection activeCell="H24" sqref="H24"/>
    </sheetView>
  </sheetViews>
  <sheetFormatPr defaultColWidth="8.85546875" defaultRowHeight="15"/>
  <cols>
    <col min="1" max="1" width="11.85546875" customWidth="1"/>
    <col min="2" max="2" width="20.42578125" customWidth="1"/>
    <col min="3" max="3" width="35.42578125" style="11" customWidth="1"/>
    <col min="4" max="4" width="24.28515625" style="2" customWidth="1"/>
    <col min="5" max="5" width="43.42578125" style="4" customWidth="1"/>
    <col min="6" max="6" width="47.42578125" style="2" customWidth="1"/>
    <col min="7" max="8" width="38.5703125" style="2" customWidth="1"/>
    <col min="9" max="9" width="11.5703125" style="1" customWidth="1"/>
    <col min="12" max="12" width="28.7109375" customWidth="1"/>
  </cols>
  <sheetData>
    <row r="1" spans="1:14" s="11" customFormat="1" ht="29.25" customHeight="1">
      <c r="A1" s="79" t="s">
        <v>620</v>
      </c>
      <c r="B1" s="79" t="s">
        <v>32</v>
      </c>
      <c r="C1" s="79" t="s">
        <v>621</v>
      </c>
      <c r="D1" s="79" t="s">
        <v>34</v>
      </c>
      <c r="E1" s="81" t="s">
        <v>35</v>
      </c>
      <c r="F1" s="79" t="s">
        <v>622</v>
      </c>
      <c r="G1" s="79" t="s">
        <v>623</v>
      </c>
      <c r="H1" s="79" t="s">
        <v>624</v>
      </c>
      <c r="I1" s="79" t="s">
        <v>39</v>
      </c>
      <c r="J1" s="79" t="s">
        <v>40</v>
      </c>
      <c r="K1" s="79" t="s">
        <v>272</v>
      </c>
      <c r="L1" s="82"/>
      <c r="M1" s="82"/>
      <c r="N1" s="82"/>
    </row>
    <row r="2" spans="1:14" ht="27.75" customHeight="1">
      <c r="A2" s="77" t="s">
        <v>625</v>
      </c>
      <c r="B2" s="87" t="s">
        <v>626</v>
      </c>
      <c r="C2" s="85" t="s">
        <v>627</v>
      </c>
      <c r="D2" s="83" t="s">
        <v>628</v>
      </c>
      <c r="E2" s="10" t="s">
        <v>629</v>
      </c>
      <c r="F2" s="20" t="s">
        <v>630</v>
      </c>
      <c r="G2" s="20" t="s">
        <v>631</v>
      </c>
      <c r="H2" s="20"/>
      <c r="I2" s="20" t="s">
        <v>4</v>
      </c>
      <c r="J2" s="20"/>
    </row>
    <row r="3" spans="1:14" ht="27.75" customHeight="1">
      <c r="A3" s="77"/>
      <c r="B3" s="87"/>
      <c r="C3" s="86"/>
      <c r="D3" s="84"/>
      <c r="E3" s="10" t="s">
        <v>632</v>
      </c>
      <c r="F3" s="20" t="s">
        <v>633</v>
      </c>
      <c r="G3" s="20" t="s">
        <v>634</v>
      </c>
      <c r="H3" s="20"/>
      <c r="I3" s="20" t="s">
        <v>4</v>
      </c>
      <c r="J3" s="20"/>
    </row>
    <row r="4" spans="1:14" ht="30.75">
      <c r="A4" s="77" t="s">
        <v>635</v>
      </c>
      <c r="B4" s="87"/>
      <c r="C4" s="86"/>
      <c r="D4" s="84"/>
      <c r="E4" s="10" t="s">
        <v>636</v>
      </c>
      <c r="F4" s="20" t="s">
        <v>637</v>
      </c>
      <c r="G4" s="20" t="s">
        <v>638</v>
      </c>
      <c r="H4" s="20"/>
      <c r="I4" s="20" t="s">
        <v>4</v>
      </c>
      <c r="J4" s="20"/>
    </row>
    <row r="5" spans="1:14" ht="30.75" customHeight="1">
      <c r="A5" s="77"/>
      <c r="B5" s="87"/>
      <c r="C5" s="86"/>
      <c r="D5" s="84"/>
      <c r="E5" s="10"/>
      <c r="F5" s="20" t="s">
        <v>639</v>
      </c>
      <c r="G5" s="20" t="s">
        <v>640</v>
      </c>
      <c r="H5" s="20"/>
      <c r="I5" s="20" t="s">
        <v>4</v>
      </c>
      <c r="J5" s="20"/>
    </row>
    <row r="6" spans="1:14" ht="23.25" customHeight="1">
      <c r="A6" s="77" t="s">
        <v>641</v>
      </c>
      <c r="B6" s="87"/>
      <c r="C6" s="86"/>
      <c r="D6" s="84"/>
      <c r="E6" s="4" t="s">
        <v>642</v>
      </c>
      <c r="F6" s="20" t="s">
        <v>643</v>
      </c>
      <c r="G6" s="20" t="s">
        <v>644</v>
      </c>
      <c r="H6" s="20"/>
      <c r="I6" s="20" t="s">
        <v>4</v>
      </c>
      <c r="J6" s="20"/>
    </row>
    <row r="7" spans="1:14" ht="21" customHeight="1">
      <c r="A7" s="77" t="s">
        <v>645</v>
      </c>
      <c r="B7" s="87"/>
      <c r="C7" s="86"/>
      <c r="D7" s="84"/>
      <c r="E7" s="4" t="s">
        <v>642</v>
      </c>
      <c r="F7" s="20" t="s">
        <v>646</v>
      </c>
      <c r="G7" s="20" t="s">
        <v>647</v>
      </c>
      <c r="H7" s="20"/>
      <c r="I7" s="20" t="s">
        <v>4</v>
      </c>
      <c r="J7" s="20"/>
    </row>
    <row r="8" spans="1:14" ht="21" customHeight="1">
      <c r="A8" s="77" t="s">
        <v>645</v>
      </c>
      <c r="B8" s="87"/>
      <c r="C8" s="86"/>
      <c r="D8" s="84"/>
      <c r="E8" s="4" t="s">
        <v>642</v>
      </c>
      <c r="F8" s="20" t="s">
        <v>646</v>
      </c>
      <c r="G8" s="20" t="s">
        <v>648</v>
      </c>
      <c r="H8" s="20"/>
      <c r="I8" s="20" t="s">
        <v>4</v>
      </c>
      <c r="J8" s="20"/>
    </row>
    <row r="9" spans="1:14" ht="21" customHeight="1">
      <c r="A9" s="77" t="s">
        <v>645</v>
      </c>
      <c r="B9" s="87"/>
      <c r="C9" s="86"/>
      <c r="D9" s="84"/>
      <c r="E9" s="4" t="s">
        <v>642</v>
      </c>
      <c r="F9" s="20" t="s">
        <v>646</v>
      </c>
      <c r="G9" s="20" t="s">
        <v>649</v>
      </c>
      <c r="H9" s="20"/>
      <c r="I9" s="20" t="s">
        <v>4</v>
      </c>
      <c r="J9" s="20"/>
    </row>
    <row r="10" spans="1:14" ht="21" customHeight="1">
      <c r="A10" s="77" t="s">
        <v>645</v>
      </c>
      <c r="B10" s="87"/>
      <c r="C10" s="86"/>
      <c r="D10" s="84"/>
      <c r="E10" s="4" t="s">
        <v>642</v>
      </c>
      <c r="F10" s="20" t="s">
        <v>646</v>
      </c>
      <c r="G10" s="20" t="s">
        <v>650</v>
      </c>
      <c r="H10" s="20"/>
      <c r="I10" s="20" t="s">
        <v>4</v>
      </c>
      <c r="J10" s="20"/>
    </row>
    <row r="11" spans="1:14" ht="44.25" customHeight="1">
      <c r="A11" s="77" t="s">
        <v>651</v>
      </c>
      <c r="B11" s="87"/>
      <c r="C11" s="86"/>
      <c r="D11" s="84"/>
      <c r="E11" s="4" t="s">
        <v>642</v>
      </c>
      <c r="F11" s="20" t="s">
        <v>652</v>
      </c>
      <c r="G11" s="20" t="s">
        <v>653</v>
      </c>
      <c r="H11" s="20"/>
      <c r="I11" s="20" t="s">
        <v>4</v>
      </c>
      <c r="J11" s="20"/>
      <c r="N11" s="40"/>
    </row>
    <row r="12" spans="1:14" ht="33.950000000000003" customHeight="1">
      <c r="A12" s="77" t="s">
        <v>654</v>
      </c>
      <c r="B12" s="87"/>
      <c r="C12" s="86"/>
      <c r="D12" s="84"/>
      <c r="E12" s="4" t="s">
        <v>642</v>
      </c>
      <c r="F12" s="20" t="s">
        <v>655</v>
      </c>
      <c r="G12" s="20" t="s">
        <v>656</v>
      </c>
      <c r="H12" s="20"/>
      <c r="I12" s="20" t="s">
        <v>4</v>
      </c>
      <c r="J12" s="20"/>
    </row>
    <row r="13" spans="1:14" ht="36.950000000000003" customHeight="1">
      <c r="A13" s="77" t="s">
        <v>657</v>
      </c>
      <c r="B13" s="87"/>
      <c r="C13" s="86"/>
      <c r="D13" s="84"/>
      <c r="E13" s="4" t="s">
        <v>642</v>
      </c>
      <c r="F13" s="20" t="s">
        <v>658</v>
      </c>
      <c r="G13" s="20" t="s">
        <v>659</v>
      </c>
      <c r="H13" s="20"/>
      <c r="I13" s="20" t="s">
        <v>4</v>
      </c>
      <c r="J13" s="20"/>
    </row>
    <row r="14" spans="1:14" ht="36.950000000000003" customHeight="1">
      <c r="A14" s="77"/>
      <c r="B14" s="87"/>
      <c r="C14" s="86"/>
      <c r="D14" s="84"/>
      <c r="E14" s="10" t="s">
        <v>660</v>
      </c>
      <c r="F14" s="20" t="s">
        <v>661</v>
      </c>
      <c r="G14" s="20" t="s">
        <v>662</v>
      </c>
      <c r="H14" s="20"/>
      <c r="I14" s="20" t="s">
        <v>4</v>
      </c>
      <c r="J14" s="20"/>
    </row>
    <row r="15" spans="1:14" ht="36" customHeight="1">
      <c r="A15" s="77" t="s">
        <v>663</v>
      </c>
      <c r="B15" s="87"/>
      <c r="C15" s="86"/>
      <c r="D15" s="84"/>
      <c r="E15" s="10" t="s">
        <v>664</v>
      </c>
      <c r="F15" s="20" t="s">
        <v>665</v>
      </c>
      <c r="G15" s="20" t="s">
        <v>666</v>
      </c>
      <c r="H15" s="20"/>
      <c r="I15" s="22" t="s">
        <v>4</v>
      </c>
      <c r="J15" s="20"/>
    </row>
    <row r="16" spans="1:14" ht="36" customHeight="1">
      <c r="A16" s="77"/>
      <c r="B16" s="87"/>
      <c r="C16" s="86"/>
      <c r="D16" s="84"/>
      <c r="E16" s="10" t="s">
        <v>667</v>
      </c>
      <c r="F16" s="20" t="s">
        <v>668</v>
      </c>
      <c r="G16" s="20" t="s">
        <v>669</v>
      </c>
      <c r="H16" s="20"/>
      <c r="I16" s="22" t="s">
        <v>4</v>
      </c>
      <c r="J16" s="20"/>
    </row>
    <row r="17" spans="1:10" ht="60" customHeight="1">
      <c r="A17" s="77"/>
      <c r="B17" s="87"/>
      <c r="C17" s="86"/>
      <c r="D17" s="84"/>
      <c r="E17" s="10" t="s">
        <v>670</v>
      </c>
      <c r="F17" s="20" t="s">
        <v>671</v>
      </c>
      <c r="G17" s="20" t="s">
        <v>672</v>
      </c>
      <c r="H17" s="20"/>
      <c r="I17" s="22" t="s">
        <v>4</v>
      </c>
      <c r="J17" s="20"/>
    </row>
    <row r="18" spans="1:10" ht="36" customHeight="1">
      <c r="A18" s="77"/>
      <c r="B18" s="87"/>
      <c r="C18" s="86"/>
      <c r="D18" s="84"/>
      <c r="E18" s="10" t="s">
        <v>673</v>
      </c>
      <c r="F18" s="20" t="s">
        <v>674</v>
      </c>
      <c r="G18" s="20" t="s">
        <v>675</v>
      </c>
      <c r="H18" s="20"/>
      <c r="I18" s="22"/>
      <c r="J18" s="20"/>
    </row>
    <row r="19" spans="1:10" ht="36" customHeight="1">
      <c r="A19" s="77"/>
      <c r="B19" s="87"/>
      <c r="C19" s="86"/>
      <c r="D19" s="84"/>
      <c r="E19" s="10" t="s">
        <v>676</v>
      </c>
      <c r="F19" s="20" t="s">
        <v>677</v>
      </c>
      <c r="G19" s="20" t="s">
        <v>678</v>
      </c>
      <c r="H19" s="20"/>
      <c r="I19" s="22" t="s">
        <v>4</v>
      </c>
      <c r="J19" s="20"/>
    </row>
    <row r="20" spans="1:10" ht="51.95" customHeight="1">
      <c r="A20" s="77" t="s">
        <v>679</v>
      </c>
      <c r="B20" s="87"/>
      <c r="C20" s="243" t="s">
        <v>680</v>
      </c>
      <c r="E20" s="10" t="s">
        <v>681</v>
      </c>
      <c r="F20" s="20" t="s">
        <v>682</v>
      </c>
      <c r="G20" s="20" t="s">
        <v>683</v>
      </c>
      <c r="H20" s="20"/>
      <c r="I20" s="22" t="s">
        <v>4</v>
      </c>
      <c r="J20" s="20"/>
    </row>
    <row r="21" spans="1:10" ht="41.1" customHeight="1">
      <c r="A21" s="77" t="s">
        <v>684</v>
      </c>
      <c r="B21" s="87"/>
      <c r="C21" s="244"/>
      <c r="F21" s="20" t="s">
        <v>685</v>
      </c>
      <c r="G21" s="20" t="s">
        <v>686</v>
      </c>
      <c r="H21" s="20"/>
      <c r="I21" s="22" t="s">
        <v>4</v>
      </c>
      <c r="J21" s="20"/>
    </row>
    <row r="22" spans="1:10" ht="46.5" customHeight="1">
      <c r="A22" s="77" t="s">
        <v>687</v>
      </c>
      <c r="B22" s="87"/>
      <c r="C22" s="244"/>
      <c r="E22" s="10" t="s">
        <v>688</v>
      </c>
      <c r="F22" s="20" t="s">
        <v>689</v>
      </c>
      <c r="G22" s="20" t="s">
        <v>690</v>
      </c>
      <c r="H22" s="20"/>
      <c r="I22" s="22" t="s">
        <v>4</v>
      </c>
      <c r="J22" s="20"/>
    </row>
    <row r="23" spans="1:10" ht="47.25" customHeight="1">
      <c r="A23" s="77" t="s">
        <v>691</v>
      </c>
      <c r="B23" s="87"/>
      <c r="C23" s="244"/>
      <c r="E23" s="10" t="s">
        <v>692</v>
      </c>
      <c r="F23" s="20" t="s">
        <v>693</v>
      </c>
      <c r="G23" s="20" t="s">
        <v>694</v>
      </c>
      <c r="H23" s="20"/>
      <c r="I23" s="22" t="s">
        <v>695</v>
      </c>
      <c r="J23" s="20"/>
    </row>
    <row r="24" spans="1:10" ht="70.5" customHeight="1">
      <c r="A24" s="77" t="s">
        <v>696</v>
      </c>
      <c r="B24" s="87"/>
      <c r="C24" s="244"/>
      <c r="E24" s="10" t="s">
        <v>697</v>
      </c>
      <c r="F24" s="20" t="s">
        <v>698</v>
      </c>
      <c r="G24" s="20" t="s">
        <v>699</v>
      </c>
      <c r="H24" s="20"/>
      <c r="I24" s="22" t="s">
        <v>695</v>
      </c>
      <c r="J24" s="20"/>
    </row>
    <row r="25" spans="1:10" ht="61.5" customHeight="1">
      <c r="A25" s="77" t="s">
        <v>700</v>
      </c>
      <c r="B25" s="87"/>
      <c r="C25" s="244"/>
      <c r="E25" s="10" t="s">
        <v>701</v>
      </c>
      <c r="F25" s="20" t="s">
        <v>702</v>
      </c>
      <c r="G25" s="20" t="s">
        <v>703</v>
      </c>
      <c r="H25" s="20"/>
      <c r="I25" s="20"/>
      <c r="J25" s="20"/>
    </row>
    <row r="26" spans="1:10" ht="39" customHeight="1">
      <c r="A26" s="77" t="s">
        <v>704</v>
      </c>
      <c r="B26" s="87"/>
      <c r="C26" s="244"/>
      <c r="E26" s="10" t="s">
        <v>705</v>
      </c>
      <c r="F26" s="20" t="s">
        <v>706</v>
      </c>
      <c r="G26" s="20" t="s">
        <v>707</v>
      </c>
      <c r="H26" s="20"/>
      <c r="I26" s="22" t="s">
        <v>4</v>
      </c>
      <c r="J26" s="20"/>
    </row>
    <row r="27" spans="1:10" ht="29.1" customHeight="1">
      <c r="A27" s="77" t="s">
        <v>708</v>
      </c>
      <c r="B27" s="87"/>
      <c r="C27" s="244"/>
      <c r="E27" s="10" t="s">
        <v>709</v>
      </c>
      <c r="F27" s="20" t="s">
        <v>710</v>
      </c>
      <c r="G27" s="20" t="s">
        <v>711</v>
      </c>
      <c r="H27" s="20"/>
      <c r="I27" s="22"/>
      <c r="J27" s="20"/>
    </row>
    <row r="28" spans="1:10" ht="27" customHeight="1">
      <c r="A28" s="77" t="s">
        <v>712</v>
      </c>
      <c r="B28" s="87"/>
      <c r="C28" s="244"/>
      <c r="E28" s="10" t="s">
        <v>713</v>
      </c>
      <c r="F28" s="20" t="s">
        <v>714</v>
      </c>
      <c r="G28" s="20" t="s">
        <v>715</v>
      </c>
      <c r="H28" s="20"/>
      <c r="I28" s="22"/>
      <c r="J28" s="20"/>
    </row>
    <row r="29" spans="1:10" ht="43.5" customHeight="1">
      <c r="A29" s="77" t="s">
        <v>716</v>
      </c>
      <c r="B29" s="87"/>
      <c r="C29" s="244"/>
      <c r="E29" s="10" t="s">
        <v>713</v>
      </c>
      <c r="F29" s="20" t="s">
        <v>717</v>
      </c>
      <c r="G29" s="20" t="s">
        <v>718</v>
      </c>
      <c r="H29" s="20"/>
      <c r="I29" s="22"/>
      <c r="J29" s="20"/>
    </row>
    <row r="30" spans="1:10" ht="51" customHeight="1">
      <c r="A30" s="77" t="s">
        <v>719</v>
      </c>
      <c r="B30" s="87"/>
      <c r="C30" s="245"/>
      <c r="E30" s="10" t="s">
        <v>720</v>
      </c>
      <c r="F30" s="20" t="s">
        <v>721</v>
      </c>
      <c r="G30" s="20" t="s">
        <v>722</v>
      </c>
      <c r="H30" s="20"/>
      <c r="I30" s="22"/>
      <c r="J30" s="20"/>
    </row>
    <row r="31" spans="1:10" ht="45.75" customHeight="1">
      <c r="A31" s="77" t="s">
        <v>723</v>
      </c>
      <c r="B31" s="87"/>
      <c r="C31" s="20"/>
      <c r="D31" s="20"/>
      <c r="E31" s="20" t="s">
        <v>724</v>
      </c>
      <c r="F31" s="20" t="s">
        <v>725</v>
      </c>
      <c r="G31" s="20" t="s">
        <v>726</v>
      </c>
      <c r="H31" s="77"/>
      <c r="I31" s="77" t="s">
        <v>695</v>
      </c>
      <c r="J31" s="77"/>
    </row>
    <row r="32" spans="1:10" ht="45.75" customHeight="1">
      <c r="A32" s="77" t="s">
        <v>727</v>
      </c>
      <c r="B32" s="78"/>
      <c r="C32" s="77"/>
      <c r="D32" s="78"/>
      <c r="E32" s="22" t="s">
        <v>728</v>
      </c>
      <c r="F32" s="78" t="s">
        <v>729</v>
      </c>
      <c r="G32" s="22" t="s">
        <v>730</v>
      </c>
      <c r="H32" s="78"/>
      <c r="I32" s="78" t="s">
        <v>695</v>
      </c>
      <c r="J32" s="78"/>
    </row>
    <row r="33" spans="1:10" ht="33.75" customHeight="1">
      <c r="A33" s="77" t="s">
        <v>731</v>
      </c>
      <c r="B33" s="78"/>
      <c r="C33" s="78"/>
      <c r="D33" s="78"/>
      <c r="E33" s="78"/>
      <c r="F33" s="78" t="s">
        <v>732</v>
      </c>
      <c r="G33" s="22" t="s">
        <v>733</v>
      </c>
      <c r="H33" s="78"/>
      <c r="I33" s="78"/>
      <c r="J33" s="78"/>
    </row>
    <row r="34" spans="1:10" ht="30.75" customHeight="1">
      <c r="A34" s="77"/>
      <c r="B34" s="78"/>
      <c r="C34" s="78"/>
      <c r="D34" s="78"/>
      <c r="E34" s="78"/>
      <c r="F34" s="22"/>
      <c r="G34" s="78"/>
      <c r="H34" s="78"/>
      <c r="I34" s="78"/>
      <c r="J34" s="78"/>
    </row>
    <row r="35" spans="1:10" ht="15.95" customHeight="1">
      <c r="A35" s="77" t="s">
        <v>734</v>
      </c>
      <c r="B35" s="78"/>
      <c r="C35" s="78"/>
      <c r="D35" s="78"/>
      <c r="E35" s="78"/>
      <c r="F35" s="78"/>
      <c r="G35" s="78"/>
      <c r="H35" s="78"/>
      <c r="I35" s="78"/>
      <c r="J35" s="78"/>
    </row>
    <row r="36" spans="1:10" ht="15.95" customHeight="1">
      <c r="A36" s="77" t="s">
        <v>735</v>
      </c>
      <c r="B36" s="78"/>
      <c r="C36" s="78"/>
      <c r="D36" s="78"/>
      <c r="E36" s="78"/>
      <c r="F36" s="78"/>
      <c r="G36" s="78"/>
      <c r="H36" s="78"/>
      <c r="I36" s="78"/>
      <c r="J36" s="78"/>
    </row>
    <row r="37" spans="1:10" ht="15.95" customHeight="1">
      <c r="A37" s="77" t="s">
        <v>736</v>
      </c>
      <c r="B37" s="78"/>
      <c r="C37" s="78"/>
      <c r="D37" s="78"/>
      <c r="E37" s="78"/>
      <c r="F37" s="78"/>
      <c r="G37" s="78"/>
      <c r="H37" s="78"/>
      <c r="I37" s="78"/>
      <c r="J37" s="78"/>
    </row>
    <row r="38" spans="1:10" ht="15.95" customHeight="1">
      <c r="A38" s="77" t="s">
        <v>737</v>
      </c>
      <c r="B38" s="78"/>
      <c r="C38" s="78"/>
      <c r="D38" s="78"/>
      <c r="E38" s="78"/>
      <c r="F38" s="78"/>
      <c r="G38" s="78"/>
      <c r="H38" s="78"/>
      <c r="I38" s="78"/>
      <c r="J38" s="78"/>
    </row>
    <row r="39" spans="1:10" ht="15.95" customHeight="1">
      <c r="A39" s="77" t="s">
        <v>738</v>
      </c>
      <c r="B39" s="78"/>
      <c r="C39" s="78"/>
      <c r="D39" s="78"/>
      <c r="E39" s="78"/>
      <c r="F39" s="78"/>
      <c r="G39" s="78"/>
      <c r="H39" s="78"/>
      <c r="I39" s="78"/>
      <c r="J39" s="78"/>
    </row>
    <row r="40" spans="1:10" ht="15.95" customHeight="1">
      <c r="A40" s="77" t="s">
        <v>739</v>
      </c>
      <c r="B40" s="78"/>
      <c r="C40" s="78"/>
      <c r="D40" s="78"/>
      <c r="E40" s="78"/>
      <c r="F40" s="78"/>
      <c r="G40" s="78"/>
      <c r="H40" s="78"/>
      <c r="I40" s="78"/>
      <c r="J40" s="78"/>
    </row>
    <row r="41" spans="1:10" ht="15.95" customHeight="1">
      <c r="A41" s="77" t="s">
        <v>740</v>
      </c>
      <c r="B41" s="78"/>
      <c r="C41" s="78"/>
      <c r="D41" s="78"/>
      <c r="E41" s="78"/>
      <c r="F41" s="78"/>
      <c r="G41" s="78"/>
      <c r="H41" s="78"/>
      <c r="I41" s="78"/>
      <c r="J41" s="78"/>
    </row>
    <row r="42" spans="1:10" ht="15.95" customHeight="1">
      <c r="A42" s="77" t="s">
        <v>741</v>
      </c>
      <c r="B42" s="78"/>
      <c r="C42" s="78"/>
      <c r="D42" s="78"/>
      <c r="E42" s="78"/>
      <c r="F42" s="78"/>
      <c r="G42" s="78"/>
      <c r="H42" s="78"/>
      <c r="I42" s="78"/>
      <c r="J42" s="78"/>
    </row>
    <row r="43" spans="1:10" ht="15.95" customHeight="1">
      <c r="A43" s="77" t="s">
        <v>742</v>
      </c>
      <c r="B43" s="78"/>
      <c r="C43" s="78"/>
      <c r="D43" s="78"/>
      <c r="E43" s="78"/>
      <c r="F43" s="78"/>
      <c r="G43" s="78"/>
      <c r="H43" s="78"/>
      <c r="I43" s="78"/>
      <c r="J43" s="78"/>
    </row>
    <row r="44" spans="1:10" ht="15.95" customHeight="1">
      <c r="A44" s="77" t="s">
        <v>743</v>
      </c>
      <c r="B44" s="78"/>
      <c r="C44" s="78"/>
      <c r="D44" s="78"/>
      <c r="E44" s="78"/>
      <c r="F44" s="78"/>
      <c r="G44" s="78"/>
      <c r="H44" s="78"/>
      <c r="I44" s="78"/>
      <c r="J44" s="78"/>
    </row>
    <row r="45" spans="1:10" ht="15.95" customHeight="1">
      <c r="A45" s="77" t="s">
        <v>744</v>
      </c>
      <c r="B45" s="78"/>
      <c r="C45" s="78"/>
      <c r="D45" s="78"/>
      <c r="E45" s="78"/>
      <c r="F45" s="78"/>
      <c r="G45" s="78"/>
      <c r="H45" s="78"/>
      <c r="I45" s="78"/>
      <c r="J45" s="78"/>
    </row>
    <row r="46" spans="1:10" ht="15.95" customHeight="1">
      <c r="A46" s="77" t="s">
        <v>745</v>
      </c>
      <c r="B46" s="78"/>
      <c r="C46" s="78"/>
      <c r="D46" s="78"/>
      <c r="E46" s="78"/>
      <c r="F46" s="78"/>
      <c r="G46" s="78"/>
      <c r="H46" s="78"/>
      <c r="I46" s="78"/>
      <c r="J46" s="78"/>
    </row>
    <row r="47" spans="1:10" ht="15.95" customHeight="1">
      <c r="A47" s="77" t="s">
        <v>746</v>
      </c>
      <c r="B47" s="78"/>
      <c r="C47" s="78"/>
      <c r="D47" s="78"/>
      <c r="E47" s="78"/>
      <c r="F47" s="78"/>
      <c r="G47" s="78"/>
      <c r="H47" s="78"/>
      <c r="I47" s="78"/>
      <c r="J47" s="78"/>
    </row>
    <row r="48" spans="1:10" ht="15.95" customHeight="1">
      <c r="A48" s="77" t="s">
        <v>747</v>
      </c>
      <c r="B48" s="78"/>
      <c r="C48" s="78"/>
      <c r="D48" s="78"/>
      <c r="E48" s="78"/>
      <c r="F48" s="78"/>
      <c r="G48" s="78"/>
      <c r="H48" s="78"/>
      <c r="I48" s="78"/>
      <c r="J48" s="78"/>
    </row>
    <row r="49" spans="1:10" ht="15.95" customHeight="1">
      <c r="A49" s="77" t="s">
        <v>748</v>
      </c>
      <c r="B49" s="78"/>
      <c r="C49" s="78"/>
      <c r="D49" s="78"/>
      <c r="E49" s="78"/>
      <c r="F49" s="78"/>
      <c r="G49" s="78"/>
      <c r="H49" s="78"/>
      <c r="I49" s="78"/>
      <c r="J49" s="78"/>
    </row>
    <row r="50" spans="1:10" ht="15.95" customHeight="1">
      <c r="A50" s="77" t="s">
        <v>749</v>
      </c>
      <c r="B50" s="78"/>
      <c r="C50" s="78"/>
      <c r="D50" s="78"/>
      <c r="E50" s="78"/>
      <c r="F50" s="78"/>
      <c r="G50" s="78"/>
      <c r="H50" s="78"/>
      <c r="I50" s="78"/>
      <c r="J50" s="78"/>
    </row>
    <row r="51" spans="1:10" ht="15.95" customHeight="1">
      <c r="A51" s="77" t="s">
        <v>750</v>
      </c>
      <c r="B51" s="78"/>
      <c r="C51" s="78"/>
      <c r="D51" s="78"/>
      <c r="E51" s="78"/>
      <c r="F51" s="78"/>
      <c r="G51" s="78"/>
      <c r="H51" s="78"/>
      <c r="I51" s="78"/>
      <c r="J51" s="78"/>
    </row>
    <row r="52" spans="1:10" ht="15.95" customHeight="1">
      <c r="C52" s="23"/>
      <c r="D52"/>
      <c r="F52"/>
      <c r="G52"/>
      <c r="H52"/>
      <c r="I52"/>
    </row>
    <row r="53" spans="1:10" ht="15.95" customHeight="1">
      <c r="D53"/>
      <c r="F53"/>
      <c r="G53"/>
      <c r="H53"/>
      <c r="I53"/>
    </row>
    <row r="54" spans="1:10" ht="15.95" customHeight="1">
      <c r="D54"/>
      <c r="F54"/>
      <c r="G54"/>
      <c r="H54"/>
      <c r="I54"/>
    </row>
    <row r="55" spans="1:10" ht="15.95" customHeight="1">
      <c r="D55"/>
      <c r="F55"/>
      <c r="G55"/>
      <c r="H55"/>
      <c r="I55"/>
    </row>
    <row r="56" spans="1:10" ht="15.95" customHeight="1">
      <c r="D56"/>
      <c r="F56"/>
      <c r="G56"/>
      <c r="H56"/>
      <c r="I56"/>
    </row>
    <row r="57" spans="1:10" ht="15.95" customHeight="1">
      <c r="D57"/>
      <c r="F57"/>
      <c r="G57"/>
      <c r="H57"/>
      <c r="I57"/>
    </row>
    <row r="58" spans="1:10" ht="15.95" customHeight="1">
      <c r="D58"/>
      <c r="F58"/>
      <c r="G58"/>
      <c r="H58"/>
      <c r="I58"/>
    </row>
    <row r="59" spans="1:10" ht="15.95" customHeight="1">
      <c r="D59"/>
      <c r="F59"/>
      <c r="G59"/>
      <c r="H59"/>
      <c r="I59"/>
    </row>
    <row r="60" spans="1:10" ht="15.95" customHeight="1">
      <c r="D60"/>
      <c r="F60"/>
      <c r="G60"/>
      <c r="H60"/>
      <c r="I60"/>
    </row>
    <row r="61" spans="1:10" ht="15.95" customHeight="1">
      <c r="D61"/>
      <c r="F61"/>
      <c r="G61"/>
      <c r="H61"/>
      <c r="I61"/>
    </row>
    <row r="62" spans="1:10" ht="15.95" customHeight="1">
      <c r="D62"/>
      <c r="F62"/>
      <c r="G62"/>
      <c r="H62"/>
      <c r="I62"/>
    </row>
    <row r="63" spans="1:10" ht="15.95" customHeight="1">
      <c r="D63"/>
      <c r="F63"/>
      <c r="G63"/>
      <c r="H63"/>
      <c r="I63"/>
    </row>
    <row r="64" spans="1:10" ht="15.95" customHeight="1">
      <c r="D64"/>
      <c r="F64"/>
      <c r="G64"/>
      <c r="H64"/>
      <c r="I64"/>
    </row>
    <row r="65" spans="4:9" ht="15.95" customHeight="1">
      <c r="D65"/>
      <c r="F65"/>
      <c r="G65"/>
      <c r="H65"/>
      <c r="I65"/>
    </row>
    <row r="66" spans="4:9" ht="15.95" customHeight="1">
      <c r="D66"/>
      <c r="F66"/>
      <c r="G66"/>
      <c r="H66"/>
      <c r="I66"/>
    </row>
    <row r="67" spans="4:9" ht="15.95" customHeight="1">
      <c r="D67"/>
      <c r="F67"/>
      <c r="G67"/>
      <c r="H67"/>
      <c r="I67"/>
    </row>
    <row r="68" spans="4:9" ht="15.95" customHeight="1">
      <c r="D68"/>
      <c r="F68"/>
      <c r="G68"/>
      <c r="H68"/>
      <c r="I68"/>
    </row>
    <row r="69" spans="4:9" ht="15.95" customHeight="1">
      <c r="D69"/>
      <c r="F69"/>
      <c r="G69"/>
      <c r="H69"/>
      <c r="I69"/>
    </row>
    <row r="70" spans="4:9" ht="15.95" customHeight="1">
      <c r="D70"/>
      <c r="E70" s="20" t="s">
        <v>751</v>
      </c>
      <c r="F70"/>
      <c r="G70"/>
      <c r="H70"/>
      <c r="I70"/>
    </row>
    <row r="71" spans="4:9" ht="15.95" customHeight="1">
      <c r="D71"/>
      <c r="E71" s="20" t="s">
        <v>752</v>
      </c>
      <c r="F71"/>
      <c r="G71"/>
      <c r="H71"/>
      <c r="I71"/>
    </row>
    <row r="72" spans="4:9" ht="15.95" customHeight="1">
      <c r="D72"/>
      <c r="E72" s="20" t="s">
        <v>753</v>
      </c>
      <c r="F72"/>
      <c r="G72"/>
      <c r="H72"/>
      <c r="I72"/>
    </row>
    <row r="73" spans="4:9" ht="15.95" customHeight="1">
      <c r="D73"/>
      <c r="E73" s="20" t="s">
        <v>754</v>
      </c>
      <c r="F73"/>
      <c r="G73"/>
      <c r="H73"/>
      <c r="I73"/>
    </row>
    <row r="74" spans="4:9" ht="15.95" customHeight="1">
      <c r="D74"/>
      <c r="E74" s="20" t="s">
        <v>755</v>
      </c>
      <c r="F74"/>
      <c r="G74"/>
      <c r="H74"/>
      <c r="I74"/>
    </row>
    <row r="75" spans="4:9" ht="15.95" customHeight="1">
      <c r="D75"/>
      <c r="E75" s="20" t="s">
        <v>756</v>
      </c>
      <c r="F75"/>
      <c r="G75"/>
      <c r="H75"/>
      <c r="I75"/>
    </row>
    <row r="76" spans="4:9" ht="15.95" customHeight="1">
      <c r="D76"/>
      <c r="E76" s="20" t="s">
        <v>757</v>
      </c>
      <c r="F76"/>
      <c r="G76"/>
      <c r="H76"/>
      <c r="I76"/>
    </row>
    <row r="77" spans="4:9" ht="15.95" customHeight="1">
      <c r="D77"/>
      <c r="E77" s="20" t="s">
        <v>758</v>
      </c>
      <c r="F77"/>
      <c r="G77"/>
      <c r="H77"/>
      <c r="I77"/>
    </row>
    <row r="78" spans="4:9" ht="15.95" customHeight="1">
      <c r="D78"/>
      <c r="E78" s="20" t="s">
        <v>503</v>
      </c>
      <c r="F78"/>
      <c r="G78"/>
      <c r="H78"/>
      <c r="I78"/>
    </row>
    <row r="79" spans="4:9" ht="15.95" customHeight="1">
      <c r="D79"/>
      <c r="E79" s="22" t="s">
        <v>506</v>
      </c>
      <c r="F79"/>
      <c r="G79"/>
      <c r="H79"/>
      <c r="I79"/>
    </row>
    <row r="80" spans="4:9" ht="15.95" customHeight="1">
      <c r="D80"/>
      <c r="E80" s="22" t="s">
        <v>510</v>
      </c>
      <c r="F80"/>
      <c r="G80"/>
      <c r="H80"/>
      <c r="I80"/>
    </row>
    <row r="81" spans="4:9" ht="15.95" customHeight="1">
      <c r="D81"/>
      <c r="E81" s="22" t="s">
        <v>759</v>
      </c>
      <c r="F81"/>
      <c r="G81"/>
      <c r="H81"/>
      <c r="I81"/>
    </row>
    <row r="82" spans="4:9">
      <c r="E82" s="22" t="s">
        <v>474</v>
      </c>
      <c r="H82"/>
    </row>
    <row r="83" spans="4:9">
      <c r="E83" s="22" t="s">
        <v>760</v>
      </c>
      <c r="H83"/>
    </row>
    <row r="84" spans="4:9">
      <c r="E84" s="2" t="s">
        <v>761</v>
      </c>
      <c r="H84"/>
    </row>
    <row r="85" spans="4:9">
      <c r="E85" s="22" t="s">
        <v>762</v>
      </c>
      <c r="H85"/>
    </row>
    <row r="86" spans="4:9">
      <c r="E86" s="20" t="s">
        <v>763</v>
      </c>
      <c r="H86"/>
    </row>
    <row r="87" spans="4:9" ht="30.75" customHeight="1">
      <c r="E87" s="22" t="s">
        <v>764</v>
      </c>
      <c r="H87"/>
    </row>
    <row r="88" spans="4:9" ht="30.75" customHeight="1">
      <c r="E88" s="20" t="s">
        <v>765</v>
      </c>
      <c r="H88"/>
    </row>
    <row r="89" spans="4:9">
      <c r="E89" s="22" t="s">
        <v>766</v>
      </c>
      <c r="H89"/>
    </row>
    <row r="90" spans="4:9">
      <c r="E90" s="20" t="s">
        <v>498</v>
      </c>
      <c r="H90"/>
    </row>
    <row r="91" spans="4:9">
      <c r="E91" s="20" t="s">
        <v>501</v>
      </c>
      <c r="H91"/>
    </row>
  </sheetData>
  <mergeCells count="1">
    <mergeCell ref="C20:C30"/>
  </mergeCells>
  <phoneticPr fontId="6" type="noConversion"/>
  <dataValidations count="1">
    <dataValidation type="list" allowBlank="1" showInputMessage="1" showErrorMessage="1" sqref="I1:I1048576" xr:uid="{6FED82A0-D871-4B02-9D61-6C86BF30BDF2}">
      <formula1>"Pass, Failed, N/A"</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B9FA-87F7-E64D-926B-73B57E63CACE}">
  <dimension ref="A1:N39"/>
  <sheetViews>
    <sheetView zoomScale="75" zoomScaleNormal="75" workbookViewId="0">
      <pane ySplit="1" topLeftCell="A6" activePane="bottomLeft" state="frozen"/>
      <selection pane="bottomLeft" activeCell="C2" sqref="C2"/>
    </sheetView>
  </sheetViews>
  <sheetFormatPr defaultColWidth="11.42578125" defaultRowHeight="15.75"/>
  <cols>
    <col min="1" max="1" width="9.28515625" style="91" customWidth="1"/>
    <col min="2" max="2" width="34.28515625" style="91" customWidth="1"/>
    <col min="3" max="3" width="43.140625" style="91" customWidth="1"/>
    <col min="4" max="4" width="12.7109375" style="91" customWidth="1"/>
    <col min="5" max="5" width="54.7109375" style="91" customWidth="1"/>
    <col min="6" max="6" width="47.42578125" style="69" customWidth="1"/>
    <col min="7" max="8" width="37.85546875" style="94" customWidth="1"/>
    <col min="9" max="16384" width="11.42578125" style="91"/>
  </cols>
  <sheetData>
    <row r="1" spans="1:14" ht="30">
      <c r="A1" s="92" t="s">
        <v>620</v>
      </c>
      <c r="B1" s="92" t="s">
        <v>32</v>
      </c>
      <c r="C1" s="92" t="s">
        <v>621</v>
      </c>
      <c r="D1" s="92" t="s">
        <v>34</v>
      </c>
      <c r="E1" s="92" t="s">
        <v>35</v>
      </c>
      <c r="F1" s="92" t="s">
        <v>622</v>
      </c>
      <c r="G1" s="93" t="s">
        <v>623</v>
      </c>
      <c r="H1" s="92" t="s">
        <v>624</v>
      </c>
      <c r="I1" s="92" t="s">
        <v>39</v>
      </c>
      <c r="J1" s="92" t="s">
        <v>40</v>
      </c>
      <c r="K1" s="92" t="s">
        <v>272</v>
      </c>
      <c r="L1" s="90"/>
      <c r="M1" s="90"/>
      <c r="N1" s="90"/>
    </row>
    <row r="2" spans="1:14" ht="54" customHeight="1">
      <c r="A2" s="95" t="s">
        <v>625</v>
      </c>
      <c r="B2" s="248" t="s">
        <v>767</v>
      </c>
      <c r="C2" s="250" t="s">
        <v>768</v>
      </c>
      <c r="D2" s="247" t="s">
        <v>769</v>
      </c>
      <c r="E2" s="96" t="s">
        <v>770</v>
      </c>
      <c r="F2" s="96" t="s">
        <v>771</v>
      </c>
      <c r="G2" s="97" t="s">
        <v>772</v>
      </c>
      <c r="H2" s="246"/>
      <c r="I2" s="98"/>
      <c r="J2" s="98"/>
      <c r="K2" s="99"/>
    </row>
    <row r="3" spans="1:14" ht="36" customHeight="1">
      <c r="A3" s="95" t="s">
        <v>773</v>
      </c>
      <c r="B3" s="247"/>
      <c r="C3" s="250"/>
      <c r="D3" s="247"/>
      <c r="E3" s="96" t="s">
        <v>774</v>
      </c>
      <c r="F3" s="96" t="s">
        <v>775</v>
      </c>
      <c r="G3" s="97" t="s">
        <v>776</v>
      </c>
      <c r="H3" s="246"/>
      <c r="I3" s="98"/>
      <c r="J3" s="98"/>
      <c r="K3" s="99"/>
    </row>
    <row r="4" spans="1:14" ht="41.25" customHeight="1">
      <c r="A4" s="95" t="s">
        <v>635</v>
      </c>
      <c r="B4" s="247"/>
      <c r="C4" s="250"/>
      <c r="D4" s="247"/>
      <c r="E4" s="96" t="s">
        <v>777</v>
      </c>
      <c r="F4" s="96" t="s">
        <v>778</v>
      </c>
      <c r="G4" s="97" t="s">
        <v>779</v>
      </c>
      <c r="H4" s="246"/>
      <c r="I4" s="98"/>
      <c r="J4" s="98"/>
      <c r="K4" s="99"/>
    </row>
    <row r="5" spans="1:14" ht="45" customHeight="1">
      <c r="A5" s="95" t="s">
        <v>641</v>
      </c>
      <c r="B5" s="247"/>
      <c r="C5" s="250"/>
      <c r="D5" s="247"/>
      <c r="E5" s="96" t="s">
        <v>780</v>
      </c>
      <c r="F5" s="96" t="s">
        <v>781</v>
      </c>
      <c r="G5" s="97" t="s">
        <v>782</v>
      </c>
      <c r="H5" s="246"/>
      <c r="I5" s="98"/>
      <c r="J5" s="98"/>
      <c r="K5" s="99"/>
    </row>
    <row r="6" spans="1:14" ht="42.95" customHeight="1">
      <c r="A6" s="95" t="s">
        <v>645</v>
      </c>
      <c r="B6" s="247"/>
      <c r="C6" s="250"/>
      <c r="D6" s="247"/>
      <c r="E6" s="96" t="s">
        <v>774</v>
      </c>
      <c r="F6" s="96" t="s">
        <v>783</v>
      </c>
      <c r="G6" s="97" t="s">
        <v>784</v>
      </c>
      <c r="H6" s="246"/>
      <c r="I6" s="98"/>
      <c r="J6" s="98"/>
      <c r="K6" s="99"/>
    </row>
    <row r="7" spans="1:14" ht="36" customHeight="1">
      <c r="A7" s="95" t="s">
        <v>651</v>
      </c>
      <c r="B7" s="247"/>
      <c r="C7" s="250"/>
      <c r="D7" s="247"/>
      <c r="E7" s="96" t="s">
        <v>774</v>
      </c>
      <c r="F7" s="96" t="s">
        <v>785</v>
      </c>
      <c r="G7" s="97" t="s">
        <v>786</v>
      </c>
      <c r="H7" s="246"/>
      <c r="I7" s="98"/>
      <c r="J7" s="98"/>
      <c r="K7" s="99"/>
    </row>
    <row r="8" spans="1:14" ht="38.1" customHeight="1">
      <c r="A8" s="95" t="s">
        <v>654</v>
      </c>
      <c r="B8" s="247"/>
      <c r="C8" s="250"/>
      <c r="D8" s="247"/>
      <c r="E8" s="96" t="s">
        <v>774</v>
      </c>
      <c r="F8" s="96" t="s">
        <v>787</v>
      </c>
      <c r="G8" s="97" t="s">
        <v>788</v>
      </c>
      <c r="H8" s="246"/>
      <c r="I8" s="98"/>
      <c r="J8" s="98"/>
      <c r="K8" s="99"/>
    </row>
    <row r="9" spans="1:14" ht="37.5" customHeight="1">
      <c r="A9" s="95" t="s">
        <v>657</v>
      </c>
      <c r="B9" s="247"/>
      <c r="C9" s="250"/>
      <c r="D9" s="247"/>
      <c r="E9" s="96" t="s">
        <v>789</v>
      </c>
      <c r="F9" s="96" t="s">
        <v>790</v>
      </c>
      <c r="G9" s="97" t="s">
        <v>791</v>
      </c>
      <c r="H9" s="246"/>
      <c r="I9" s="98"/>
      <c r="J9" s="98"/>
      <c r="K9" s="99"/>
    </row>
    <row r="10" spans="1:14" ht="47.1" customHeight="1">
      <c r="A10" s="95" t="s">
        <v>663</v>
      </c>
      <c r="B10" s="247"/>
      <c r="C10" s="250"/>
      <c r="D10" s="247"/>
      <c r="E10" s="96" t="s">
        <v>792</v>
      </c>
      <c r="F10" s="96" t="s">
        <v>793</v>
      </c>
      <c r="G10" s="97" t="s">
        <v>794</v>
      </c>
      <c r="H10" s="246"/>
      <c r="I10" s="96"/>
      <c r="J10" s="98"/>
      <c r="K10" s="99"/>
    </row>
    <row r="11" spans="1:14" ht="42.95" customHeight="1">
      <c r="A11" s="95" t="s">
        <v>795</v>
      </c>
      <c r="B11" s="247"/>
      <c r="C11" s="250"/>
      <c r="D11" s="247"/>
      <c r="E11" s="96" t="s">
        <v>774</v>
      </c>
      <c r="F11" s="96" t="s">
        <v>796</v>
      </c>
      <c r="G11" s="97" t="s">
        <v>797</v>
      </c>
      <c r="H11" s="246"/>
      <c r="I11" s="96"/>
      <c r="J11" s="98"/>
      <c r="K11" s="99"/>
    </row>
    <row r="12" spans="1:14" ht="36.950000000000003" customHeight="1">
      <c r="A12" s="95" t="s">
        <v>679</v>
      </c>
      <c r="B12" s="247"/>
      <c r="C12" s="250"/>
      <c r="D12" s="247"/>
      <c r="E12" s="96" t="s">
        <v>798</v>
      </c>
      <c r="F12" s="96" t="s">
        <v>799</v>
      </c>
      <c r="G12" s="97" t="s">
        <v>800</v>
      </c>
      <c r="H12" s="246"/>
      <c r="I12" s="96"/>
      <c r="J12" s="98"/>
      <c r="K12" s="99"/>
    </row>
    <row r="13" spans="1:14" ht="41.1" customHeight="1">
      <c r="A13" s="95" t="s">
        <v>684</v>
      </c>
      <c r="B13" s="247"/>
      <c r="C13" s="250"/>
      <c r="D13" s="247"/>
      <c r="E13" s="96" t="s">
        <v>801</v>
      </c>
      <c r="F13" s="96" t="s">
        <v>802</v>
      </c>
      <c r="G13" s="97" t="s">
        <v>803</v>
      </c>
      <c r="H13" s="246"/>
      <c r="I13" s="96"/>
      <c r="J13" s="98"/>
      <c r="K13" s="99"/>
    </row>
    <row r="14" spans="1:14" ht="39" customHeight="1">
      <c r="A14" s="95" t="s">
        <v>687</v>
      </c>
      <c r="B14" s="247"/>
      <c r="C14" s="250"/>
      <c r="D14" s="247"/>
      <c r="E14" s="96" t="s">
        <v>801</v>
      </c>
      <c r="F14" s="96" t="s">
        <v>804</v>
      </c>
      <c r="G14" s="97" t="s">
        <v>797</v>
      </c>
      <c r="H14" s="246"/>
      <c r="I14" s="96"/>
      <c r="J14" s="98"/>
      <c r="K14" s="99"/>
    </row>
    <row r="15" spans="1:14" ht="29.1" customHeight="1">
      <c r="A15" s="95" t="s">
        <v>691</v>
      </c>
      <c r="B15" s="247"/>
      <c r="C15" s="250"/>
      <c r="D15" s="247"/>
      <c r="E15" s="99" t="s">
        <v>801</v>
      </c>
      <c r="F15" s="96" t="s">
        <v>805</v>
      </c>
      <c r="G15" s="100" t="s">
        <v>800</v>
      </c>
      <c r="H15" s="246"/>
      <c r="I15" s="98"/>
      <c r="J15" s="98"/>
      <c r="K15" s="99"/>
    </row>
    <row r="16" spans="1:14" ht="29.1" customHeight="1">
      <c r="A16" s="95" t="s">
        <v>696</v>
      </c>
      <c r="B16" s="247"/>
      <c r="C16" s="250"/>
      <c r="D16" s="247"/>
      <c r="E16" s="96" t="s">
        <v>806</v>
      </c>
      <c r="F16" s="96" t="s">
        <v>807</v>
      </c>
      <c r="G16" s="100" t="s">
        <v>803</v>
      </c>
      <c r="H16" s="246"/>
      <c r="I16" s="96"/>
      <c r="J16" s="98"/>
      <c r="K16" s="99"/>
    </row>
    <row r="17" spans="1:11" ht="39.950000000000003" customHeight="1">
      <c r="A17" s="95" t="s">
        <v>700</v>
      </c>
      <c r="B17" s="247"/>
      <c r="C17" s="250"/>
      <c r="D17" s="247"/>
      <c r="E17" s="96" t="s">
        <v>806</v>
      </c>
      <c r="F17" s="96" t="s">
        <v>808</v>
      </c>
      <c r="G17" s="100" t="s">
        <v>809</v>
      </c>
      <c r="H17" s="246"/>
      <c r="I17" s="96"/>
      <c r="J17" s="98"/>
      <c r="K17" s="99"/>
    </row>
    <row r="18" spans="1:11" ht="52.5" customHeight="1">
      <c r="A18" s="95" t="s">
        <v>704</v>
      </c>
      <c r="B18" s="247"/>
      <c r="C18" s="250"/>
      <c r="D18" s="247"/>
      <c r="E18" s="96" t="s">
        <v>774</v>
      </c>
      <c r="F18" s="96" t="s">
        <v>810</v>
      </c>
      <c r="G18" s="100" t="s">
        <v>811</v>
      </c>
      <c r="H18" s="246"/>
      <c r="I18" s="96"/>
      <c r="J18" s="98"/>
      <c r="K18" s="99"/>
    </row>
    <row r="19" spans="1:11" ht="78.95" customHeight="1">
      <c r="A19" s="95" t="s">
        <v>708</v>
      </c>
      <c r="B19" s="247"/>
      <c r="C19" s="250"/>
      <c r="D19" s="247"/>
      <c r="E19" s="96" t="s">
        <v>812</v>
      </c>
      <c r="F19" s="96" t="s">
        <v>813</v>
      </c>
      <c r="G19" s="100" t="s">
        <v>814</v>
      </c>
      <c r="H19" s="246"/>
      <c r="I19" s="96"/>
      <c r="J19" s="98"/>
      <c r="K19" s="99"/>
    </row>
    <row r="20" spans="1:11" ht="49.5" customHeight="1">
      <c r="A20" s="95" t="s">
        <v>712</v>
      </c>
      <c r="B20" s="247"/>
      <c r="C20" s="250"/>
      <c r="D20" s="247"/>
      <c r="E20" s="96" t="s">
        <v>789</v>
      </c>
      <c r="F20" s="96" t="s">
        <v>815</v>
      </c>
      <c r="G20" s="100" t="s">
        <v>816</v>
      </c>
      <c r="H20" s="246"/>
      <c r="I20" s="96"/>
      <c r="J20" s="98"/>
      <c r="K20" s="99"/>
    </row>
    <row r="21" spans="1:11" ht="49.5" customHeight="1">
      <c r="A21" s="95"/>
      <c r="B21" s="247"/>
      <c r="C21" s="250"/>
      <c r="D21" s="247"/>
      <c r="E21" s="96" t="s">
        <v>817</v>
      </c>
      <c r="F21" s="96" t="s">
        <v>818</v>
      </c>
      <c r="G21" s="100" t="s">
        <v>819</v>
      </c>
      <c r="H21" s="246"/>
      <c r="I21" s="96"/>
      <c r="J21" s="98"/>
      <c r="K21" s="99"/>
    </row>
    <row r="22" spans="1:11" ht="90.95" customHeight="1">
      <c r="A22" s="95" t="s">
        <v>716</v>
      </c>
      <c r="B22" s="247"/>
      <c r="C22" s="250" t="s">
        <v>820</v>
      </c>
      <c r="D22" s="249" t="s">
        <v>150</v>
      </c>
      <c r="E22" s="101" t="s">
        <v>821</v>
      </c>
      <c r="F22" s="102" t="s">
        <v>822</v>
      </c>
      <c r="G22" s="103" t="s">
        <v>823</v>
      </c>
      <c r="H22" s="246"/>
      <c r="I22" s="95"/>
      <c r="J22" s="95"/>
      <c r="K22" s="99"/>
    </row>
    <row r="23" spans="1:11" ht="66.75" customHeight="1">
      <c r="A23" s="95" t="s">
        <v>719</v>
      </c>
      <c r="B23" s="247"/>
      <c r="C23" s="250"/>
      <c r="D23" s="249"/>
      <c r="E23" s="101" t="s">
        <v>824</v>
      </c>
      <c r="F23" s="102" t="s">
        <v>825</v>
      </c>
      <c r="G23" s="103" t="s">
        <v>826</v>
      </c>
      <c r="H23" s="246"/>
      <c r="I23" s="99"/>
      <c r="J23" s="99"/>
      <c r="K23" s="99"/>
    </row>
    <row r="24" spans="1:11" ht="36" customHeight="1">
      <c r="A24" s="95" t="s">
        <v>723</v>
      </c>
      <c r="B24" s="247"/>
      <c r="C24" s="250"/>
      <c r="D24" s="249"/>
      <c r="E24" s="101" t="s">
        <v>827</v>
      </c>
      <c r="F24" s="102" t="s">
        <v>828</v>
      </c>
      <c r="G24" s="103" t="s">
        <v>829</v>
      </c>
      <c r="H24" s="98"/>
      <c r="I24" s="99"/>
      <c r="J24" s="99"/>
      <c r="K24" s="99"/>
    </row>
    <row r="25" spans="1:11" ht="39" customHeight="1">
      <c r="A25" s="95" t="s">
        <v>727</v>
      </c>
      <c r="B25" s="247"/>
      <c r="C25" s="250"/>
      <c r="D25" s="249"/>
      <c r="E25" s="101" t="s">
        <v>830</v>
      </c>
      <c r="F25" s="102" t="s">
        <v>831</v>
      </c>
      <c r="G25" s="103" t="s">
        <v>832</v>
      </c>
      <c r="H25" s="98"/>
      <c r="I25" s="99"/>
      <c r="J25" s="99"/>
      <c r="K25" s="99"/>
    </row>
    <row r="26" spans="1:11" ht="30.95" customHeight="1">
      <c r="A26" s="95" t="s">
        <v>731</v>
      </c>
      <c r="B26" s="247"/>
      <c r="C26" s="250"/>
      <c r="D26" s="249"/>
      <c r="E26" s="101" t="s">
        <v>833</v>
      </c>
      <c r="F26" s="102" t="s">
        <v>834</v>
      </c>
      <c r="G26" s="103" t="s">
        <v>835</v>
      </c>
      <c r="H26" s="98"/>
      <c r="I26" s="99"/>
      <c r="J26" s="99"/>
      <c r="K26" s="99"/>
    </row>
    <row r="27" spans="1:11" ht="16.5">
      <c r="A27" s="95" t="s">
        <v>836</v>
      </c>
      <c r="B27" s="247"/>
      <c r="C27" s="250"/>
      <c r="D27" s="249"/>
      <c r="E27" s="101" t="s">
        <v>833</v>
      </c>
      <c r="F27" s="102" t="s">
        <v>837</v>
      </c>
      <c r="G27" s="103" t="s">
        <v>838</v>
      </c>
      <c r="H27" s="99"/>
      <c r="I27" s="99"/>
      <c r="J27" s="99"/>
      <c r="K27" s="99"/>
    </row>
    <row r="28" spans="1:11" ht="45.75">
      <c r="A28" s="95" t="s">
        <v>734</v>
      </c>
      <c r="B28" s="247"/>
      <c r="C28" s="250"/>
      <c r="D28" s="249"/>
      <c r="E28" s="101" t="s">
        <v>839</v>
      </c>
      <c r="F28" s="102" t="s">
        <v>840</v>
      </c>
      <c r="G28" s="103" t="s">
        <v>841</v>
      </c>
      <c r="H28" s="99"/>
      <c r="I28" s="99"/>
      <c r="J28" s="99"/>
      <c r="K28" s="99"/>
    </row>
    <row r="29" spans="1:11" ht="30.75">
      <c r="A29" s="95" t="s">
        <v>735</v>
      </c>
      <c r="B29" s="247"/>
      <c r="C29" s="250"/>
      <c r="D29" s="249"/>
      <c r="E29" s="101" t="s">
        <v>842</v>
      </c>
      <c r="F29" s="102" t="s">
        <v>843</v>
      </c>
      <c r="G29" s="103" t="s">
        <v>844</v>
      </c>
      <c r="H29" s="99"/>
      <c r="I29" s="99"/>
      <c r="J29" s="99"/>
      <c r="K29" s="99"/>
    </row>
    <row r="30" spans="1:11" ht="30.75">
      <c r="A30" s="95" t="s">
        <v>736</v>
      </c>
      <c r="B30" s="247"/>
      <c r="C30" s="250"/>
      <c r="D30" s="249"/>
      <c r="E30" s="101" t="s">
        <v>845</v>
      </c>
      <c r="F30" s="102" t="s">
        <v>846</v>
      </c>
      <c r="G30" s="103" t="s">
        <v>844</v>
      </c>
      <c r="H30" s="99"/>
      <c r="I30" s="99"/>
      <c r="J30" s="99"/>
      <c r="K30" s="99"/>
    </row>
    <row r="31" spans="1:11" ht="45.75">
      <c r="A31" s="95" t="s">
        <v>737</v>
      </c>
      <c r="B31" s="247"/>
      <c r="C31" s="250"/>
      <c r="D31" s="249"/>
      <c r="E31" s="101" t="s">
        <v>847</v>
      </c>
      <c r="F31" s="102" t="s">
        <v>848</v>
      </c>
      <c r="G31" s="103" t="s">
        <v>849</v>
      </c>
      <c r="H31" s="99"/>
      <c r="I31" s="99"/>
      <c r="J31" s="99"/>
      <c r="K31" s="99"/>
    </row>
    <row r="32" spans="1:11" ht="45.75">
      <c r="A32" s="95" t="s">
        <v>738</v>
      </c>
      <c r="B32" s="247"/>
      <c r="C32" s="250"/>
      <c r="D32" s="249"/>
      <c r="E32" s="101" t="s">
        <v>850</v>
      </c>
      <c r="F32" s="102" t="s">
        <v>851</v>
      </c>
      <c r="G32" s="103" t="s">
        <v>852</v>
      </c>
      <c r="H32" s="99"/>
      <c r="I32" s="99"/>
      <c r="J32" s="99"/>
      <c r="K32" s="99"/>
    </row>
    <row r="33" spans="1:11" ht="30.75">
      <c r="A33" s="95" t="s">
        <v>739</v>
      </c>
      <c r="B33" s="247"/>
      <c r="C33" s="250"/>
      <c r="D33" s="249"/>
      <c r="E33" s="101" t="s">
        <v>853</v>
      </c>
      <c r="F33" s="102" t="s">
        <v>854</v>
      </c>
      <c r="G33" s="103" t="s">
        <v>855</v>
      </c>
      <c r="H33" s="99"/>
      <c r="I33" s="99"/>
      <c r="J33" s="99"/>
      <c r="K33" s="99"/>
    </row>
    <row r="34" spans="1:11" ht="30.75">
      <c r="A34" s="95" t="s">
        <v>740</v>
      </c>
      <c r="B34" s="247"/>
      <c r="C34" s="250"/>
      <c r="D34" s="249"/>
      <c r="E34" s="101" t="s">
        <v>856</v>
      </c>
      <c r="F34" s="102" t="s">
        <v>857</v>
      </c>
      <c r="G34" s="103" t="s">
        <v>855</v>
      </c>
      <c r="H34" s="99"/>
      <c r="I34" s="99"/>
      <c r="J34" s="99"/>
      <c r="K34" s="99"/>
    </row>
    <row r="35" spans="1:11" ht="30.75">
      <c r="A35" s="95" t="s">
        <v>741</v>
      </c>
      <c r="B35" s="247"/>
      <c r="C35" s="250"/>
      <c r="D35" s="249"/>
      <c r="E35" s="101" t="s">
        <v>858</v>
      </c>
      <c r="F35" s="102" t="s">
        <v>859</v>
      </c>
      <c r="G35" s="103" t="s">
        <v>860</v>
      </c>
      <c r="H35" s="99"/>
      <c r="I35" s="99"/>
      <c r="J35" s="99"/>
      <c r="K35" s="99"/>
    </row>
    <row r="36" spans="1:11" ht="30.75">
      <c r="A36" s="95" t="s">
        <v>742</v>
      </c>
      <c r="B36" s="247"/>
      <c r="C36" s="250"/>
      <c r="D36" s="249"/>
      <c r="E36" s="101" t="s">
        <v>861</v>
      </c>
      <c r="F36" s="102" t="s">
        <v>862</v>
      </c>
      <c r="G36" s="103" t="s">
        <v>863</v>
      </c>
      <c r="H36" s="99"/>
      <c r="I36" s="99"/>
      <c r="J36" s="99"/>
      <c r="K36" s="99"/>
    </row>
    <row r="37" spans="1:11" ht="30.75">
      <c r="A37" s="95" t="s">
        <v>746</v>
      </c>
      <c r="B37" s="247"/>
      <c r="C37" s="250"/>
      <c r="D37" s="249"/>
      <c r="E37" s="101" t="s">
        <v>864</v>
      </c>
      <c r="F37" s="102" t="s">
        <v>865</v>
      </c>
      <c r="G37" s="103" t="s">
        <v>844</v>
      </c>
      <c r="H37" s="99"/>
      <c r="I37" s="99"/>
      <c r="J37" s="99"/>
      <c r="K37" s="99"/>
    </row>
    <row r="38" spans="1:11" ht="30.75">
      <c r="A38" s="95" t="s">
        <v>747</v>
      </c>
      <c r="B38" s="247"/>
      <c r="C38" s="250"/>
      <c r="D38" s="249"/>
      <c r="E38" s="101" t="s">
        <v>866</v>
      </c>
      <c r="F38" s="102" t="s">
        <v>867</v>
      </c>
      <c r="G38" s="103" t="s">
        <v>868</v>
      </c>
      <c r="H38" s="99"/>
      <c r="I38" s="99"/>
      <c r="J38" s="99"/>
      <c r="K38" s="99"/>
    </row>
    <row r="39" spans="1:11" ht="30.75">
      <c r="A39" s="95" t="s">
        <v>748</v>
      </c>
      <c r="B39" s="247"/>
      <c r="C39" s="250"/>
      <c r="D39" s="249"/>
      <c r="E39" s="101" t="s">
        <v>869</v>
      </c>
      <c r="F39" s="102" t="s">
        <v>870</v>
      </c>
      <c r="G39" s="103" t="s">
        <v>871</v>
      </c>
      <c r="H39" s="99"/>
      <c r="I39" s="99"/>
      <c r="J39" s="99"/>
      <c r="K39" s="99"/>
    </row>
  </sheetData>
  <mergeCells count="7">
    <mergeCell ref="H16:H23"/>
    <mergeCell ref="H2:H15"/>
    <mergeCell ref="D2:D21"/>
    <mergeCell ref="B2:B39"/>
    <mergeCell ref="D22:D39"/>
    <mergeCell ref="C2:C21"/>
    <mergeCell ref="C22:C39"/>
  </mergeCells>
  <phoneticPr fontId="6" type="noConversion"/>
  <dataValidations count="1">
    <dataValidation type="list" allowBlank="1" showInputMessage="1" showErrorMessage="1" sqref="I1" xr:uid="{19255A18-995F-4F2E-9393-37EC21554CCC}">
      <formula1>"Pass, Failed, N/A"</formula1>
    </dataValidation>
  </dataValidation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3947-4CFB-4D2D-B5E9-0F587A8D2D64}">
  <dimension ref="A1:N37"/>
  <sheetViews>
    <sheetView topLeftCell="B1" workbookViewId="0">
      <selection activeCell="C2" sqref="C2:C26"/>
    </sheetView>
  </sheetViews>
  <sheetFormatPr defaultRowHeight="15"/>
  <cols>
    <col min="2" max="2" width="33" customWidth="1"/>
    <col min="3" max="3" width="31.7109375" customWidth="1"/>
    <col min="4" max="4" width="16.28515625" customWidth="1"/>
    <col min="5" max="5" width="39.5703125" customWidth="1"/>
    <col min="6" max="6" width="37.140625" customWidth="1"/>
    <col min="7" max="7" width="43" customWidth="1"/>
    <col min="8" max="8" width="27.7109375" customWidth="1"/>
    <col min="10" max="10" width="14.42578125" customWidth="1"/>
  </cols>
  <sheetData>
    <row r="1" spans="1:14" ht="26.25" customHeight="1">
      <c r="A1" s="92" t="s">
        <v>620</v>
      </c>
      <c r="B1" s="92" t="s">
        <v>32</v>
      </c>
      <c r="C1" s="92" t="s">
        <v>621</v>
      </c>
      <c r="D1" s="92" t="s">
        <v>34</v>
      </c>
      <c r="E1" s="92" t="s">
        <v>35</v>
      </c>
      <c r="F1" s="92" t="s">
        <v>622</v>
      </c>
      <c r="G1" s="93" t="s">
        <v>623</v>
      </c>
      <c r="H1" s="92" t="s">
        <v>624</v>
      </c>
      <c r="I1" s="92" t="s">
        <v>39</v>
      </c>
      <c r="J1" s="92" t="s">
        <v>40</v>
      </c>
      <c r="K1" s="92" t="s">
        <v>272</v>
      </c>
      <c r="L1" s="90"/>
      <c r="M1" s="90"/>
      <c r="N1" s="90"/>
    </row>
    <row r="2" spans="1:14">
      <c r="A2" s="104" t="s">
        <v>625</v>
      </c>
      <c r="B2" s="230" t="s">
        <v>872</v>
      </c>
      <c r="C2" s="251" t="s">
        <v>873</v>
      </c>
      <c r="D2" s="252" t="s">
        <v>769</v>
      </c>
      <c r="E2" s="253" t="s">
        <v>874</v>
      </c>
      <c r="F2" s="253" t="s">
        <v>875</v>
      </c>
      <c r="G2" s="105" t="s">
        <v>876</v>
      </c>
      <c r="H2" s="104"/>
      <c r="I2" s="252"/>
      <c r="J2" s="104"/>
      <c r="K2" s="104"/>
    </row>
    <row r="3" spans="1:14">
      <c r="A3" s="104" t="s">
        <v>773</v>
      </c>
      <c r="B3" s="230"/>
      <c r="C3" s="251"/>
      <c r="D3" s="252"/>
      <c r="E3" s="253"/>
      <c r="F3" s="253"/>
      <c r="G3" s="105" t="s">
        <v>877</v>
      </c>
      <c r="H3" s="104"/>
      <c r="I3" s="252"/>
      <c r="J3" s="104"/>
      <c r="K3" s="104"/>
    </row>
    <row r="4" spans="1:14">
      <c r="A4" s="104" t="s">
        <v>635</v>
      </c>
      <c r="B4" s="230"/>
      <c r="C4" s="251"/>
      <c r="D4" s="252"/>
      <c r="E4" s="253"/>
      <c r="F4" s="253"/>
      <c r="G4" s="105" t="s">
        <v>878</v>
      </c>
      <c r="H4" s="104"/>
      <c r="I4" s="252"/>
      <c r="J4" s="104"/>
      <c r="K4" s="104"/>
    </row>
    <row r="5" spans="1:14">
      <c r="A5" s="104" t="s">
        <v>641</v>
      </c>
      <c r="B5" s="230"/>
      <c r="C5" s="251"/>
      <c r="D5" s="252"/>
      <c r="E5" s="253" t="s">
        <v>879</v>
      </c>
      <c r="F5" s="253" t="s">
        <v>880</v>
      </c>
      <c r="G5" s="105" t="s">
        <v>881</v>
      </c>
      <c r="H5" s="104"/>
      <c r="I5" s="252"/>
      <c r="J5" s="104"/>
      <c r="K5" s="104"/>
    </row>
    <row r="6" spans="1:14">
      <c r="A6" s="104" t="s">
        <v>645</v>
      </c>
      <c r="B6" s="230"/>
      <c r="C6" s="251"/>
      <c r="D6" s="252"/>
      <c r="E6" s="253"/>
      <c r="F6" s="253"/>
      <c r="G6" s="105" t="s">
        <v>882</v>
      </c>
      <c r="H6" s="104"/>
      <c r="I6" s="252"/>
      <c r="J6" s="104"/>
      <c r="K6" s="104"/>
    </row>
    <row r="7" spans="1:14" ht="35.25">
      <c r="A7" s="104" t="s">
        <v>651</v>
      </c>
      <c r="B7" s="230"/>
      <c r="C7" s="251"/>
      <c r="D7" s="252"/>
      <c r="E7" s="105" t="s">
        <v>883</v>
      </c>
      <c r="F7" s="105" t="s">
        <v>884</v>
      </c>
      <c r="G7" s="105" t="s">
        <v>885</v>
      </c>
      <c r="H7" s="104"/>
      <c r="I7" s="104"/>
      <c r="J7" s="104"/>
      <c r="K7" s="104"/>
    </row>
    <row r="8" spans="1:14">
      <c r="A8" s="104" t="s">
        <v>654</v>
      </c>
      <c r="B8" s="230"/>
      <c r="C8" s="251"/>
      <c r="D8" s="252"/>
      <c r="E8" s="253" t="s">
        <v>883</v>
      </c>
      <c r="F8" s="253" t="s">
        <v>886</v>
      </c>
      <c r="G8" s="105" t="s">
        <v>887</v>
      </c>
      <c r="H8" s="104"/>
      <c r="I8" s="252"/>
      <c r="J8" s="104"/>
      <c r="K8" s="104"/>
    </row>
    <row r="9" spans="1:14">
      <c r="A9" s="104" t="s">
        <v>657</v>
      </c>
      <c r="B9" s="230"/>
      <c r="C9" s="251"/>
      <c r="D9" s="252"/>
      <c r="E9" s="253"/>
      <c r="F9" s="253"/>
      <c r="G9" s="105" t="s">
        <v>888</v>
      </c>
      <c r="H9" s="104"/>
      <c r="I9" s="252"/>
      <c r="J9" s="104"/>
      <c r="K9" s="104"/>
    </row>
    <row r="10" spans="1:14">
      <c r="A10" s="104" t="s">
        <v>663</v>
      </c>
      <c r="B10" s="230"/>
      <c r="C10" s="251"/>
      <c r="D10" s="252"/>
      <c r="E10" s="253" t="s">
        <v>889</v>
      </c>
      <c r="F10" s="253" t="s">
        <v>890</v>
      </c>
      <c r="G10" s="105" t="s">
        <v>891</v>
      </c>
      <c r="H10" s="104"/>
      <c r="I10" s="252"/>
      <c r="J10" s="104"/>
      <c r="K10" s="104"/>
    </row>
    <row r="11" spans="1:14">
      <c r="A11" s="104" t="s">
        <v>795</v>
      </c>
      <c r="B11" s="230"/>
      <c r="C11" s="251"/>
      <c r="D11" s="252"/>
      <c r="E11" s="253"/>
      <c r="F11" s="253"/>
      <c r="G11" s="105" t="s">
        <v>892</v>
      </c>
      <c r="H11" s="104"/>
      <c r="I11" s="252"/>
      <c r="J11" s="104"/>
      <c r="K11" s="104"/>
    </row>
    <row r="12" spans="1:14" ht="23.25">
      <c r="A12" s="104" t="s">
        <v>679</v>
      </c>
      <c r="B12" s="230"/>
      <c r="C12" s="251"/>
      <c r="D12" s="252"/>
      <c r="E12" s="253" t="s">
        <v>889</v>
      </c>
      <c r="F12" s="253" t="s">
        <v>893</v>
      </c>
      <c r="G12" s="105" t="s">
        <v>894</v>
      </c>
      <c r="H12" s="104"/>
      <c r="I12" s="252"/>
      <c r="J12" s="104"/>
      <c r="K12" s="104"/>
    </row>
    <row r="13" spans="1:14">
      <c r="A13" s="104" t="s">
        <v>684</v>
      </c>
      <c r="B13" s="230"/>
      <c r="C13" s="251"/>
      <c r="D13" s="252"/>
      <c r="E13" s="253"/>
      <c r="F13" s="253"/>
      <c r="G13" s="105" t="s">
        <v>895</v>
      </c>
      <c r="H13" s="104"/>
      <c r="I13" s="252"/>
      <c r="J13" s="104"/>
      <c r="K13" s="104"/>
    </row>
    <row r="14" spans="1:14" ht="23.25">
      <c r="A14" s="104" t="s">
        <v>687</v>
      </c>
      <c r="B14" s="230"/>
      <c r="C14" s="251"/>
      <c r="D14" s="252"/>
      <c r="E14" s="253" t="s">
        <v>889</v>
      </c>
      <c r="F14" s="253" t="s">
        <v>896</v>
      </c>
      <c r="G14" s="105" t="s">
        <v>897</v>
      </c>
      <c r="H14" s="104"/>
      <c r="I14" s="252"/>
      <c r="J14" s="104"/>
      <c r="K14" s="104"/>
    </row>
    <row r="15" spans="1:14">
      <c r="A15" s="104" t="s">
        <v>691</v>
      </c>
      <c r="B15" s="230"/>
      <c r="C15" s="251"/>
      <c r="D15" s="252"/>
      <c r="E15" s="253"/>
      <c r="F15" s="253"/>
      <c r="G15" s="105" t="s">
        <v>898</v>
      </c>
      <c r="H15" s="104"/>
      <c r="I15" s="252"/>
      <c r="J15" s="104"/>
      <c r="K15" s="104"/>
    </row>
    <row r="16" spans="1:14">
      <c r="A16" s="104" t="s">
        <v>696</v>
      </c>
      <c r="B16" s="230"/>
      <c r="C16" s="251"/>
      <c r="D16" s="252"/>
      <c r="E16" s="253" t="s">
        <v>889</v>
      </c>
      <c r="F16" s="253" t="s">
        <v>899</v>
      </c>
      <c r="G16" s="105" t="s">
        <v>900</v>
      </c>
      <c r="H16" s="104"/>
      <c r="I16" s="252"/>
      <c r="J16" s="104"/>
      <c r="K16" s="104"/>
    </row>
    <row r="17" spans="1:11">
      <c r="A17" s="104" t="s">
        <v>700</v>
      </c>
      <c r="B17" s="230"/>
      <c r="C17" s="251"/>
      <c r="D17" s="252"/>
      <c r="E17" s="253"/>
      <c r="F17" s="253"/>
      <c r="G17" s="105" t="s">
        <v>895</v>
      </c>
      <c r="H17" s="104"/>
      <c r="I17" s="252"/>
      <c r="J17" s="104"/>
      <c r="K17" s="104"/>
    </row>
    <row r="18" spans="1:11">
      <c r="A18" s="104" t="s">
        <v>704</v>
      </c>
      <c r="B18" s="230"/>
      <c r="C18" s="251"/>
      <c r="D18" s="252"/>
      <c r="E18" s="253" t="s">
        <v>883</v>
      </c>
      <c r="F18" s="253" t="s">
        <v>901</v>
      </c>
      <c r="G18" s="105" t="s">
        <v>902</v>
      </c>
      <c r="H18" s="104"/>
      <c r="I18" s="252"/>
      <c r="J18" s="104"/>
      <c r="K18" s="104"/>
    </row>
    <row r="19" spans="1:11">
      <c r="A19" s="104" t="s">
        <v>708</v>
      </c>
      <c r="B19" s="230"/>
      <c r="C19" s="251"/>
      <c r="D19" s="252"/>
      <c r="E19" s="253"/>
      <c r="F19" s="253"/>
      <c r="G19" s="105" t="s">
        <v>903</v>
      </c>
      <c r="H19" s="104"/>
      <c r="I19" s="252"/>
      <c r="J19" s="104"/>
      <c r="K19" s="104"/>
    </row>
    <row r="20" spans="1:11">
      <c r="A20" s="104" t="s">
        <v>712</v>
      </c>
      <c r="B20" s="230"/>
      <c r="C20" s="251"/>
      <c r="D20" s="252"/>
      <c r="E20" s="105" t="s">
        <v>904</v>
      </c>
      <c r="F20" s="105" t="s">
        <v>905</v>
      </c>
      <c r="G20" s="105" t="s">
        <v>906</v>
      </c>
      <c r="H20" s="104"/>
      <c r="I20" s="104"/>
      <c r="J20" s="104"/>
      <c r="K20" s="104"/>
    </row>
    <row r="21" spans="1:11" ht="23.25">
      <c r="A21" s="104" t="s">
        <v>716</v>
      </c>
      <c r="B21" s="230"/>
      <c r="C21" s="251"/>
      <c r="D21" s="252"/>
      <c r="E21" s="105" t="s">
        <v>904</v>
      </c>
      <c r="F21" s="105" t="s">
        <v>907</v>
      </c>
      <c r="G21" s="105" t="s">
        <v>908</v>
      </c>
      <c r="H21" s="104"/>
      <c r="I21" s="104"/>
      <c r="J21" s="104"/>
      <c r="K21" s="104"/>
    </row>
    <row r="22" spans="1:11" ht="35.25">
      <c r="A22" s="104" t="s">
        <v>719</v>
      </c>
      <c r="B22" s="230"/>
      <c r="C22" s="251"/>
      <c r="D22" s="252"/>
      <c r="E22" s="105" t="s">
        <v>909</v>
      </c>
      <c r="F22" s="105" t="s">
        <v>910</v>
      </c>
      <c r="G22" s="105" t="s">
        <v>911</v>
      </c>
      <c r="H22" s="104"/>
      <c r="I22" s="104"/>
      <c r="J22" s="104"/>
      <c r="K22" s="104"/>
    </row>
    <row r="23" spans="1:11">
      <c r="A23" s="104" t="s">
        <v>723</v>
      </c>
      <c r="B23" s="230"/>
      <c r="C23" s="251"/>
      <c r="D23" s="252"/>
      <c r="E23" s="105" t="s">
        <v>909</v>
      </c>
      <c r="F23" s="105" t="s">
        <v>912</v>
      </c>
      <c r="G23" s="105" t="s">
        <v>906</v>
      </c>
      <c r="H23" s="104"/>
      <c r="I23" s="104"/>
      <c r="J23" s="104"/>
      <c r="K23" s="104"/>
    </row>
    <row r="24" spans="1:11">
      <c r="A24" s="104" t="s">
        <v>727</v>
      </c>
      <c r="B24" s="230"/>
      <c r="C24" s="251"/>
      <c r="D24" s="252"/>
      <c r="E24" s="105" t="s">
        <v>909</v>
      </c>
      <c r="F24" s="105" t="s">
        <v>913</v>
      </c>
      <c r="G24" s="105" t="s">
        <v>908</v>
      </c>
      <c r="H24" s="104"/>
      <c r="I24" s="104"/>
      <c r="J24" s="104"/>
      <c r="K24" s="104"/>
    </row>
    <row r="25" spans="1:11" ht="35.25">
      <c r="A25" s="104" t="s">
        <v>731</v>
      </c>
      <c r="B25" s="230"/>
      <c r="C25" s="251"/>
      <c r="D25" s="252"/>
      <c r="E25" s="105" t="s">
        <v>914</v>
      </c>
      <c r="F25" s="105" t="s">
        <v>915</v>
      </c>
      <c r="G25" s="105" t="s">
        <v>916</v>
      </c>
      <c r="H25" s="104"/>
      <c r="I25" s="104"/>
      <c r="J25" s="104"/>
      <c r="K25" s="104"/>
    </row>
    <row r="26" spans="1:11">
      <c r="A26" s="104" t="s">
        <v>836</v>
      </c>
      <c r="B26" s="230"/>
      <c r="C26" s="251"/>
      <c r="D26" s="252"/>
      <c r="E26" s="105" t="s">
        <v>914</v>
      </c>
      <c r="F26" s="105" t="s">
        <v>917</v>
      </c>
      <c r="G26" s="105" t="s">
        <v>918</v>
      </c>
      <c r="H26" s="104"/>
      <c r="I26" s="104"/>
      <c r="J26" s="104"/>
      <c r="K26" s="104"/>
    </row>
    <row r="27" spans="1:11">
      <c r="A27" s="104" t="s">
        <v>734</v>
      </c>
      <c r="B27" s="230"/>
      <c r="C27" s="230" t="s">
        <v>919</v>
      </c>
      <c r="D27" s="251" t="s">
        <v>150</v>
      </c>
      <c r="E27" s="106" t="s">
        <v>920</v>
      </c>
      <c r="F27" s="106" t="s">
        <v>921</v>
      </c>
      <c r="G27" s="106" t="s">
        <v>922</v>
      </c>
      <c r="H27" s="9"/>
      <c r="I27" s="9"/>
      <c r="J27" s="9"/>
      <c r="K27" s="9"/>
    </row>
    <row r="28" spans="1:11" ht="23.25">
      <c r="A28" s="104" t="s">
        <v>735</v>
      </c>
      <c r="B28" s="230"/>
      <c r="C28" s="230"/>
      <c r="D28" s="251"/>
      <c r="E28" s="106" t="s">
        <v>923</v>
      </c>
      <c r="F28" s="106" t="s">
        <v>924</v>
      </c>
      <c r="G28" s="106" t="s">
        <v>925</v>
      </c>
      <c r="H28" s="9"/>
      <c r="I28" s="9"/>
      <c r="J28" s="9"/>
      <c r="K28" s="9"/>
    </row>
    <row r="29" spans="1:11" ht="23.25">
      <c r="A29" s="104" t="s">
        <v>736</v>
      </c>
      <c r="B29" s="230"/>
      <c r="C29" s="230"/>
      <c r="D29" s="251"/>
      <c r="E29" s="106" t="s">
        <v>926</v>
      </c>
      <c r="F29" s="106" t="s">
        <v>927</v>
      </c>
      <c r="G29" s="106" t="s">
        <v>928</v>
      </c>
      <c r="H29" s="9"/>
      <c r="I29" s="9"/>
      <c r="J29" s="9"/>
      <c r="K29" s="9"/>
    </row>
    <row r="30" spans="1:11">
      <c r="A30" s="104" t="s">
        <v>737</v>
      </c>
      <c r="B30" s="230"/>
      <c r="C30" s="230"/>
      <c r="D30" s="251"/>
      <c r="E30" s="106" t="s">
        <v>929</v>
      </c>
      <c r="F30" s="106" t="s">
        <v>930</v>
      </c>
      <c r="G30" s="106" t="s">
        <v>931</v>
      </c>
      <c r="H30" s="9"/>
      <c r="I30" s="9"/>
      <c r="J30" s="9"/>
      <c r="K30" s="9"/>
    </row>
    <row r="31" spans="1:11" ht="23.25">
      <c r="A31" s="104" t="s">
        <v>738</v>
      </c>
      <c r="B31" s="230"/>
      <c r="C31" s="230"/>
      <c r="D31" s="251"/>
      <c r="E31" s="106" t="s">
        <v>932</v>
      </c>
      <c r="F31" s="106" t="s">
        <v>933</v>
      </c>
      <c r="G31" s="106" t="s">
        <v>934</v>
      </c>
      <c r="H31" s="9"/>
      <c r="I31" s="9"/>
      <c r="J31" s="9"/>
      <c r="K31" s="9"/>
    </row>
    <row r="32" spans="1:11">
      <c r="A32" s="104" t="s">
        <v>739</v>
      </c>
      <c r="B32" s="230"/>
      <c r="C32" s="230"/>
      <c r="D32" s="251"/>
      <c r="E32" s="106" t="s">
        <v>935</v>
      </c>
      <c r="F32" s="106" t="s">
        <v>834</v>
      </c>
      <c r="G32" s="106" t="s">
        <v>936</v>
      </c>
      <c r="H32" s="9"/>
      <c r="I32" s="9"/>
      <c r="J32" s="9"/>
      <c r="K32" s="9"/>
    </row>
    <row r="33" spans="1:11">
      <c r="A33" s="104" t="s">
        <v>740</v>
      </c>
      <c r="B33" s="230"/>
      <c r="C33" s="230"/>
      <c r="D33" s="251"/>
      <c r="E33" s="106" t="s">
        <v>935</v>
      </c>
      <c r="F33" s="106" t="s">
        <v>837</v>
      </c>
      <c r="G33" s="106" t="s">
        <v>937</v>
      </c>
      <c r="H33" s="9"/>
      <c r="I33" s="9"/>
      <c r="J33" s="9"/>
      <c r="K33" s="9"/>
    </row>
    <row r="34" spans="1:11" ht="23.25">
      <c r="A34" s="104" t="s">
        <v>741</v>
      </c>
      <c r="B34" s="230"/>
      <c r="C34" s="230"/>
      <c r="D34" s="251"/>
      <c r="E34" s="106" t="s">
        <v>938</v>
      </c>
      <c r="F34" s="106" t="s">
        <v>939</v>
      </c>
      <c r="G34" s="106" t="s">
        <v>940</v>
      </c>
      <c r="H34" s="9"/>
      <c r="I34" s="9"/>
      <c r="J34" s="9"/>
      <c r="K34" s="9"/>
    </row>
    <row r="35" spans="1:11" ht="23.25">
      <c r="A35" s="104" t="s">
        <v>742</v>
      </c>
      <c r="B35" s="230"/>
      <c r="C35" s="230"/>
      <c r="D35" s="251"/>
      <c r="E35" s="106" t="s">
        <v>941</v>
      </c>
      <c r="F35" s="106" t="s">
        <v>942</v>
      </c>
      <c r="G35" s="106" t="s">
        <v>943</v>
      </c>
      <c r="H35" s="9"/>
      <c r="I35" s="9"/>
      <c r="J35" s="9"/>
      <c r="K35" s="9"/>
    </row>
    <row r="36" spans="1:11" ht="23.25">
      <c r="A36" s="104" t="s">
        <v>743</v>
      </c>
      <c r="B36" s="230"/>
      <c r="C36" s="230"/>
      <c r="D36" s="251"/>
      <c r="E36" s="106" t="s">
        <v>869</v>
      </c>
      <c r="F36" s="106" t="s">
        <v>944</v>
      </c>
      <c r="G36" s="106" t="s">
        <v>943</v>
      </c>
      <c r="H36" s="9"/>
      <c r="I36" s="9"/>
      <c r="J36" s="9"/>
      <c r="K36" s="9"/>
    </row>
    <row r="37" spans="1:11" ht="23.25">
      <c r="A37" s="104" t="s">
        <v>744</v>
      </c>
      <c r="B37" s="230"/>
      <c r="C37" s="230"/>
      <c r="D37" s="251"/>
      <c r="E37" s="106" t="s">
        <v>945</v>
      </c>
      <c r="F37" s="106" t="s">
        <v>946</v>
      </c>
      <c r="G37" s="106" t="s">
        <v>943</v>
      </c>
      <c r="H37" s="9"/>
      <c r="I37" s="9"/>
      <c r="J37" s="9"/>
      <c r="K37" s="9"/>
    </row>
  </sheetData>
  <mergeCells count="29">
    <mergeCell ref="I14:I15"/>
    <mergeCell ref="I16:I17"/>
    <mergeCell ref="I18:I19"/>
    <mergeCell ref="D2:D26"/>
    <mergeCell ref="D27:D37"/>
    <mergeCell ref="E16:E17"/>
    <mergeCell ref="E18:E19"/>
    <mergeCell ref="F2:F4"/>
    <mergeCell ref="F5:F6"/>
    <mergeCell ref="F8:F9"/>
    <mergeCell ref="F10:F11"/>
    <mergeCell ref="F12:F13"/>
    <mergeCell ref="F14:F15"/>
    <mergeCell ref="C2:C26"/>
    <mergeCell ref="C27:C37"/>
    <mergeCell ref="B2:B37"/>
    <mergeCell ref="I2:I4"/>
    <mergeCell ref="I5:I6"/>
    <mergeCell ref="I8:I9"/>
    <mergeCell ref="I10:I11"/>
    <mergeCell ref="I12:I13"/>
    <mergeCell ref="F16:F17"/>
    <mergeCell ref="F18:F19"/>
    <mergeCell ref="E2:E4"/>
    <mergeCell ref="E5:E6"/>
    <mergeCell ref="E8:E9"/>
    <mergeCell ref="E10:E11"/>
    <mergeCell ref="E12:E13"/>
    <mergeCell ref="E14:E15"/>
  </mergeCells>
  <dataValidations count="1">
    <dataValidation type="list" allowBlank="1" showInputMessage="1" showErrorMessage="1" sqref="I1:I2 I5 I7:I8 I10 I12 I14 I16 I18 I20:I1048576" xr:uid="{89F3E3E0-AC50-42C2-A390-0C5EA4392064}">
      <formula1>"Pass, Failed, N/A"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4CC9-A04A-2849-81C6-160C72930924}">
  <dimension ref="A1:J39"/>
  <sheetViews>
    <sheetView topLeftCell="C19" workbookViewId="0">
      <selection activeCell="L29" sqref="L29"/>
    </sheetView>
  </sheetViews>
  <sheetFormatPr defaultColWidth="11.42578125" defaultRowHeight="15"/>
  <cols>
    <col min="2" max="3" width="33" style="5" customWidth="1"/>
    <col min="4" max="4" width="23.5703125" style="5" customWidth="1"/>
    <col min="5" max="5" width="41.28515625" customWidth="1"/>
    <col min="6" max="6" width="64.85546875" style="168" customWidth="1"/>
    <col min="7" max="7" width="26.85546875" style="6" customWidth="1"/>
    <col min="8" max="8" width="24.85546875" style="6" customWidth="1"/>
    <col min="10" max="10" width="43.28515625" customWidth="1"/>
  </cols>
  <sheetData>
    <row r="1" spans="1:10" s="76" customFormat="1" ht="37.5">
      <c r="A1" s="107" t="s">
        <v>368</v>
      </c>
      <c r="B1" s="107" t="s">
        <v>369</v>
      </c>
      <c r="C1" s="107" t="s">
        <v>947</v>
      </c>
      <c r="D1" s="107" t="s">
        <v>34</v>
      </c>
      <c r="E1" s="107" t="s">
        <v>427</v>
      </c>
      <c r="F1" s="165" t="s">
        <v>948</v>
      </c>
      <c r="G1" s="107" t="s">
        <v>371</v>
      </c>
      <c r="H1" s="107" t="s">
        <v>428</v>
      </c>
      <c r="I1" s="107" t="s">
        <v>39</v>
      </c>
      <c r="J1" s="107" t="s">
        <v>8</v>
      </c>
    </row>
    <row r="2" spans="1:10" ht="37.5">
      <c r="A2" s="108" t="s">
        <v>625</v>
      </c>
      <c r="B2" s="236" t="s">
        <v>949</v>
      </c>
      <c r="C2" s="195"/>
      <c r="D2" s="259" t="s">
        <v>44</v>
      </c>
      <c r="E2" s="259" t="s">
        <v>950</v>
      </c>
      <c r="F2" s="166" t="s">
        <v>951</v>
      </c>
      <c r="G2" s="109"/>
      <c r="H2" s="109"/>
      <c r="I2" s="110" t="s">
        <v>4</v>
      </c>
      <c r="J2" s="110"/>
    </row>
    <row r="3" spans="1:10" ht="37.5" customHeight="1">
      <c r="A3" s="108" t="s">
        <v>773</v>
      </c>
      <c r="B3" s="236"/>
      <c r="C3" s="196"/>
      <c r="D3" s="260"/>
      <c r="E3" s="260"/>
      <c r="F3" s="166" t="s">
        <v>952</v>
      </c>
      <c r="G3" s="109"/>
      <c r="H3" s="109"/>
      <c r="I3" s="110" t="s">
        <v>4</v>
      </c>
      <c r="J3" s="110"/>
    </row>
    <row r="4" spans="1:10" ht="18.75">
      <c r="A4" s="108" t="s">
        <v>635</v>
      </c>
      <c r="B4" s="236"/>
      <c r="C4" s="196"/>
      <c r="D4" s="260"/>
      <c r="E4" s="260"/>
      <c r="F4" s="166" t="s">
        <v>953</v>
      </c>
      <c r="G4" s="109"/>
      <c r="H4" s="109"/>
      <c r="I4" s="110" t="s">
        <v>4</v>
      </c>
      <c r="J4" s="110"/>
    </row>
    <row r="5" spans="1:10" ht="18.75">
      <c r="A5" s="108" t="s">
        <v>641</v>
      </c>
      <c r="B5" s="236"/>
      <c r="C5" s="196"/>
      <c r="D5" s="260"/>
      <c r="E5" s="260"/>
      <c r="F5" s="166" t="s">
        <v>954</v>
      </c>
      <c r="G5" s="109"/>
      <c r="H5" s="109"/>
      <c r="I5" s="110" t="s">
        <v>4</v>
      </c>
      <c r="J5" s="110"/>
    </row>
    <row r="6" spans="1:10" ht="18.75">
      <c r="A6" s="108" t="s">
        <v>645</v>
      </c>
      <c r="B6" s="236"/>
      <c r="C6" s="196"/>
      <c r="D6" s="260"/>
      <c r="E6" s="260"/>
      <c r="F6" s="166" t="s">
        <v>955</v>
      </c>
      <c r="G6" s="109"/>
      <c r="H6" s="109"/>
      <c r="I6" s="110" t="s">
        <v>4</v>
      </c>
      <c r="J6" s="110"/>
    </row>
    <row r="7" spans="1:10" ht="18.75">
      <c r="A7" s="108"/>
      <c r="B7" s="236"/>
      <c r="C7" s="196"/>
      <c r="D7" s="260"/>
      <c r="E7" s="260"/>
      <c r="F7" s="166" t="s">
        <v>956</v>
      </c>
      <c r="G7" s="109"/>
      <c r="H7" s="109"/>
      <c r="I7" s="110" t="s">
        <v>4</v>
      </c>
      <c r="J7" s="110"/>
    </row>
    <row r="8" spans="1:10" ht="18.75">
      <c r="A8" s="108" t="s">
        <v>651</v>
      </c>
      <c r="B8" s="236"/>
      <c r="C8" s="196"/>
      <c r="D8" s="260"/>
      <c r="E8" s="260"/>
      <c r="F8" s="166" t="s">
        <v>957</v>
      </c>
      <c r="G8" s="109"/>
      <c r="H8" s="109"/>
      <c r="I8" s="110" t="s">
        <v>4</v>
      </c>
      <c r="J8" s="110"/>
    </row>
    <row r="9" spans="1:10" ht="57" customHeight="1">
      <c r="A9" s="108" t="s">
        <v>654</v>
      </c>
      <c r="B9" s="236"/>
      <c r="C9" s="196"/>
      <c r="D9" s="260"/>
      <c r="E9" s="260"/>
      <c r="F9" s="166" t="s">
        <v>958</v>
      </c>
      <c r="G9" s="109"/>
      <c r="H9" s="109"/>
      <c r="I9" s="110" t="s">
        <v>4</v>
      </c>
      <c r="J9" s="110"/>
    </row>
    <row r="10" spans="1:10" ht="18.75">
      <c r="A10" s="108" t="s">
        <v>657</v>
      </c>
      <c r="B10" s="236"/>
      <c r="C10" s="196"/>
      <c r="D10" s="260"/>
      <c r="E10" s="260"/>
      <c r="F10" s="166" t="s">
        <v>959</v>
      </c>
      <c r="G10" s="109"/>
      <c r="H10" s="109"/>
      <c r="I10" s="110" t="s">
        <v>4</v>
      </c>
      <c r="J10" s="110"/>
    </row>
    <row r="11" spans="1:10" ht="37.5">
      <c r="A11" s="108" t="s">
        <v>663</v>
      </c>
      <c r="B11" s="236"/>
      <c r="C11" s="196"/>
      <c r="D11" s="260"/>
      <c r="E11" s="260"/>
      <c r="F11" s="166" t="s">
        <v>960</v>
      </c>
      <c r="G11" s="109"/>
      <c r="H11" s="109"/>
      <c r="I11" s="110" t="s">
        <v>4</v>
      </c>
      <c r="J11" s="110"/>
    </row>
    <row r="12" spans="1:10" ht="18.75">
      <c r="A12" s="108" t="s">
        <v>795</v>
      </c>
      <c r="B12" s="236"/>
      <c r="C12" s="196"/>
      <c r="D12" s="260"/>
      <c r="E12" s="260"/>
      <c r="F12" s="166" t="s">
        <v>961</v>
      </c>
      <c r="G12" s="109"/>
      <c r="H12" s="109"/>
      <c r="I12" s="110" t="s">
        <v>4</v>
      </c>
      <c r="J12" s="110"/>
    </row>
    <row r="13" spans="1:10" ht="18.75">
      <c r="A13" s="108" t="s">
        <v>679</v>
      </c>
      <c r="B13" s="236"/>
      <c r="C13" s="196"/>
      <c r="D13" s="260"/>
      <c r="E13" s="260"/>
      <c r="F13" s="166" t="s">
        <v>962</v>
      </c>
      <c r="G13" s="109"/>
      <c r="H13" s="109"/>
      <c r="I13" s="110" t="s">
        <v>4</v>
      </c>
      <c r="J13" s="110"/>
    </row>
    <row r="14" spans="1:10" ht="37.5">
      <c r="A14" s="108" t="s">
        <v>684</v>
      </c>
      <c r="B14" s="236"/>
      <c r="C14" s="196"/>
      <c r="D14" s="260"/>
      <c r="E14" s="260"/>
      <c r="F14" s="166" t="s">
        <v>963</v>
      </c>
      <c r="G14" s="109"/>
      <c r="H14" s="109"/>
      <c r="I14" s="110" t="s">
        <v>4</v>
      </c>
      <c r="J14" s="110"/>
    </row>
    <row r="15" spans="1:10" ht="18.75">
      <c r="A15" s="108" t="s">
        <v>687</v>
      </c>
      <c r="B15" s="236"/>
      <c r="C15" s="196"/>
      <c r="D15" s="260"/>
      <c r="E15" s="260"/>
      <c r="F15" s="166" t="s">
        <v>964</v>
      </c>
      <c r="G15" s="109"/>
      <c r="H15" s="109"/>
      <c r="I15" s="110" t="s">
        <v>4</v>
      </c>
      <c r="J15" s="110"/>
    </row>
    <row r="16" spans="1:10" ht="18.75">
      <c r="A16" s="108" t="s">
        <v>684</v>
      </c>
      <c r="B16" s="236"/>
      <c r="C16" s="196"/>
      <c r="D16" s="260"/>
      <c r="E16" s="260"/>
      <c r="F16" s="166" t="s">
        <v>965</v>
      </c>
      <c r="G16" s="109"/>
      <c r="H16" s="109"/>
      <c r="I16" s="110" t="s">
        <v>4</v>
      </c>
      <c r="J16" s="110"/>
    </row>
    <row r="17" spans="1:10" ht="18.75">
      <c r="A17" s="108" t="s">
        <v>687</v>
      </c>
      <c r="B17" s="236"/>
      <c r="C17" s="196"/>
      <c r="D17" s="260"/>
      <c r="E17" s="257" t="s">
        <v>966</v>
      </c>
      <c r="F17" s="167" t="s">
        <v>967</v>
      </c>
      <c r="G17" s="109"/>
      <c r="H17" s="109"/>
      <c r="I17" s="110" t="s">
        <v>5</v>
      </c>
      <c r="J17" s="115" t="s">
        <v>346</v>
      </c>
    </row>
    <row r="18" spans="1:10" ht="48" customHeight="1">
      <c r="A18" s="108" t="s">
        <v>691</v>
      </c>
      <c r="B18" s="236"/>
      <c r="C18" s="197"/>
      <c r="D18" s="261"/>
      <c r="E18" s="258"/>
      <c r="F18" s="169" t="s">
        <v>968</v>
      </c>
      <c r="G18" s="109"/>
      <c r="H18" s="109"/>
      <c r="I18" s="110" t="s">
        <v>5</v>
      </c>
      <c r="J18" s="115" t="s">
        <v>346</v>
      </c>
    </row>
    <row r="19" spans="1:10" ht="18.75">
      <c r="A19" s="108" t="s">
        <v>704</v>
      </c>
      <c r="B19" s="236"/>
      <c r="C19" s="195"/>
      <c r="D19" s="254" t="s">
        <v>150</v>
      </c>
      <c r="E19" s="257" t="s">
        <v>969</v>
      </c>
      <c r="F19" s="167"/>
      <c r="G19" s="109"/>
      <c r="H19" s="109"/>
      <c r="I19" s="110"/>
      <c r="J19" s="110"/>
    </row>
    <row r="20" spans="1:10" ht="18.75">
      <c r="A20" s="108" t="s">
        <v>708</v>
      </c>
      <c r="B20" s="236"/>
      <c r="C20" s="196"/>
      <c r="D20" s="255"/>
      <c r="E20" s="258"/>
      <c r="F20" s="167"/>
      <c r="G20" s="109"/>
      <c r="H20" s="109"/>
      <c r="I20" s="111"/>
      <c r="J20" s="111"/>
    </row>
    <row r="21" spans="1:10" ht="18.75">
      <c r="A21" s="108" t="s">
        <v>712</v>
      </c>
      <c r="B21" s="236"/>
      <c r="C21" s="196"/>
      <c r="D21" s="255"/>
      <c r="E21" s="258"/>
      <c r="F21" s="167"/>
      <c r="G21" s="175"/>
      <c r="H21" s="109"/>
      <c r="I21" s="112"/>
      <c r="J21" s="112"/>
    </row>
    <row r="22" spans="1:10" ht="18.75">
      <c r="A22" s="108" t="s">
        <v>716</v>
      </c>
      <c r="B22" s="236"/>
      <c r="C22" s="196"/>
      <c r="D22" s="255"/>
      <c r="E22" s="258"/>
      <c r="F22" s="173"/>
      <c r="G22" s="109"/>
      <c r="H22" s="174"/>
      <c r="I22" s="112"/>
      <c r="J22" s="112"/>
    </row>
    <row r="23" spans="1:10" ht="37.5" customHeight="1">
      <c r="A23" s="108" t="s">
        <v>719</v>
      </c>
      <c r="B23" s="236"/>
      <c r="C23" s="196"/>
      <c r="D23" s="255"/>
      <c r="E23" s="257" t="s">
        <v>200</v>
      </c>
      <c r="F23" s="177" t="s">
        <v>970</v>
      </c>
      <c r="G23" s="51"/>
      <c r="H23" s="174"/>
      <c r="I23" s="112" t="s">
        <v>5</v>
      </c>
      <c r="J23" s="114" t="s">
        <v>971</v>
      </c>
    </row>
    <row r="24" spans="1:10" ht="18.75">
      <c r="A24" s="108" t="s">
        <v>723</v>
      </c>
      <c r="B24" s="236"/>
      <c r="C24" s="196"/>
      <c r="D24" s="255"/>
      <c r="E24" s="258"/>
      <c r="F24" s="177" t="s">
        <v>972</v>
      </c>
      <c r="G24" s="51"/>
      <c r="H24" s="174"/>
      <c r="I24" s="112" t="s">
        <v>5</v>
      </c>
      <c r="J24" s="114" t="s">
        <v>971</v>
      </c>
    </row>
    <row r="25" spans="1:10" ht="37.5" customHeight="1">
      <c r="A25" s="108" t="s">
        <v>727</v>
      </c>
      <c r="B25" s="236"/>
      <c r="C25" s="196"/>
      <c r="D25" s="255"/>
      <c r="E25" s="258"/>
      <c r="F25" s="177" t="s">
        <v>973</v>
      </c>
      <c r="G25" s="51"/>
      <c r="H25" s="174"/>
      <c r="I25" s="112" t="s">
        <v>5</v>
      </c>
      <c r="J25" s="114" t="s">
        <v>971</v>
      </c>
    </row>
    <row r="26" spans="1:10" ht="37.5" customHeight="1">
      <c r="A26" s="108" t="s">
        <v>731</v>
      </c>
      <c r="B26" s="236"/>
      <c r="C26" s="196"/>
      <c r="D26" s="255"/>
      <c r="E26" s="258"/>
      <c r="F26" s="177" t="s">
        <v>974</v>
      </c>
      <c r="G26" s="51"/>
      <c r="H26" s="174"/>
      <c r="I26" s="112" t="s">
        <v>5</v>
      </c>
      <c r="J26" s="114" t="s">
        <v>971</v>
      </c>
    </row>
    <row r="27" spans="1:10" ht="18.75">
      <c r="A27" s="108" t="s">
        <v>836</v>
      </c>
      <c r="B27" s="236"/>
      <c r="C27" s="196"/>
      <c r="D27" s="255"/>
      <c r="E27" s="257" t="s">
        <v>975</v>
      </c>
      <c r="F27" s="170" t="s">
        <v>976</v>
      </c>
      <c r="G27" s="113"/>
      <c r="H27" s="171"/>
      <c r="I27" s="112" t="s">
        <v>52</v>
      </c>
      <c r="J27" s="112"/>
    </row>
    <row r="28" spans="1:10" ht="18.75">
      <c r="A28" s="108" t="s">
        <v>734</v>
      </c>
      <c r="B28" s="236"/>
      <c r="C28" s="196"/>
      <c r="D28" s="255"/>
      <c r="E28" s="257"/>
      <c r="F28" s="113" t="s">
        <v>977</v>
      </c>
      <c r="G28" s="176"/>
      <c r="H28" s="113"/>
      <c r="I28" s="112" t="s">
        <v>52</v>
      </c>
      <c r="J28" s="112"/>
    </row>
    <row r="29" spans="1:10" ht="18.75">
      <c r="A29" s="108" t="s">
        <v>735</v>
      </c>
      <c r="B29" s="236"/>
      <c r="C29" s="196"/>
      <c r="D29" s="255"/>
      <c r="E29" s="257"/>
      <c r="F29" s="113" t="s">
        <v>978</v>
      </c>
      <c r="G29" s="113"/>
      <c r="H29" s="113"/>
      <c r="I29" s="112" t="s">
        <v>52</v>
      </c>
      <c r="J29" s="112"/>
    </row>
    <row r="30" spans="1:10" ht="18.75">
      <c r="A30" s="108" t="s">
        <v>736</v>
      </c>
      <c r="B30" s="236"/>
      <c r="C30" s="196"/>
      <c r="D30" s="255"/>
      <c r="E30" s="257"/>
      <c r="F30" s="113" t="s">
        <v>979</v>
      </c>
      <c r="G30" s="172"/>
      <c r="H30" s="113"/>
      <c r="I30" s="112" t="s">
        <v>52</v>
      </c>
      <c r="J30" s="112"/>
    </row>
    <row r="31" spans="1:10" ht="18.75">
      <c r="A31" s="108" t="s">
        <v>737</v>
      </c>
      <c r="B31" s="236"/>
      <c r="C31" s="196"/>
      <c r="D31" s="255"/>
      <c r="E31" s="257" t="s">
        <v>358</v>
      </c>
      <c r="F31" s="170" t="s">
        <v>980</v>
      </c>
      <c r="G31" s="51"/>
      <c r="H31" s="171"/>
      <c r="I31" s="112" t="s">
        <v>4</v>
      </c>
      <c r="J31" s="112"/>
    </row>
    <row r="32" spans="1:10" ht="18.75">
      <c r="A32" s="108" t="s">
        <v>738</v>
      </c>
      <c r="B32" s="236"/>
      <c r="C32" s="196"/>
      <c r="D32" s="255"/>
      <c r="E32" s="257"/>
      <c r="F32" s="170" t="s">
        <v>981</v>
      </c>
      <c r="G32" s="51"/>
      <c r="H32" s="171"/>
      <c r="I32" s="112" t="s">
        <v>4</v>
      </c>
      <c r="J32" s="112"/>
    </row>
    <row r="33" spans="1:10" ht="18.75">
      <c r="A33" s="108" t="s">
        <v>739</v>
      </c>
      <c r="B33" s="236"/>
      <c r="C33" s="196"/>
      <c r="D33" s="255"/>
      <c r="E33" s="257"/>
      <c r="F33" s="170" t="s">
        <v>982</v>
      </c>
      <c r="G33" s="51"/>
      <c r="H33" s="171"/>
      <c r="I33" s="112" t="s">
        <v>4</v>
      </c>
      <c r="J33" s="112"/>
    </row>
    <row r="34" spans="1:10" ht="18.75">
      <c r="A34" s="108" t="s">
        <v>740</v>
      </c>
      <c r="B34" s="236"/>
      <c r="C34" s="196"/>
      <c r="D34" s="255"/>
      <c r="E34" s="257" t="s">
        <v>983</v>
      </c>
      <c r="F34" s="170" t="s">
        <v>984</v>
      </c>
      <c r="G34" s="51"/>
      <c r="H34" s="171"/>
      <c r="I34" s="112" t="s">
        <v>4</v>
      </c>
      <c r="J34" s="112"/>
    </row>
    <row r="35" spans="1:10" ht="18.75">
      <c r="A35" s="108" t="s">
        <v>741</v>
      </c>
      <c r="B35" s="236"/>
      <c r="C35" s="196"/>
      <c r="D35" s="255"/>
      <c r="E35" s="257"/>
      <c r="F35" s="170" t="s">
        <v>985</v>
      </c>
      <c r="G35" s="51"/>
      <c r="H35" s="171"/>
      <c r="I35" s="112" t="s">
        <v>4</v>
      </c>
      <c r="J35" s="112"/>
    </row>
    <row r="36" spans="1:10" ht="18.75">
      <c r="A36" s="108" t="s">
        <v>742</v>
      </c>
      <c r="B36" s="236"/>
      <c r="C36" s="196"/>
      <c r="D36" s="255"/>
      <c r="E36" s="257"/>
      <c r="F36" s="170" t="s">
        <v>986</v>
      </c>
      <c r="G36" s="51"/>
      <c r="H36" s="171"/>
      <c r="I36" s="112" t="s">
        <v>5</v>
      </c>
      <c r="J36" s="114" t="s">
        <v>987</v>
      </c>
    </row>
    <row r="37" spans="1:10" ht="18.75">
      <c r="A37" s="108" t="s">
        <v>743</v>
      </c>
      <c r="B37" s="236"/>
      <c r="C37" s="197"/>
      <c r="D37" s="256"/>
      <c r="E37" s="257"/>
      <c r="F37" s="170" t="s">
        <v>988</v>
      </c>
      <c r="G37" s="51"/>
      <c r="H37" s="171"/>
      <c r="I37" s="112" t="s">
        <v>4</v>
      </c>
      <c r="J37" s="112"/>
    </row>
    <row r="38" spans="1:10">
      <c r="D38"/>
    </row>
    <row r="39" spans="1:10">
      <c r="D39"/>
    </row>
  </sheetData>
  <mergeCells count="10">
    <mergeCell ref="D19:D37"/>
    <mergeCell ref="E27:E30"/>
    <mergeCell ref="E31:E33"/>
    <mergeCell ref="E34:E37"/>
    <mergeCell ref="B2:B37"/>
    <mergeCell ref="E17:E18"/>
    <mergeCell ref="E19:E22"/>
    <mergeCell ref="E23:E26"/>
    <mergeCell ref="E2:E16"/>
    <mergeCell ref="D2:D18"/>
  </mergeCells>
  <hyperlinks>
    <hyperlink ref="J17" r:id="rId1" xr:uid="{5ACF8D56-876C-447A-B290-46165453AB12}"/>
    <hyperlink ref="J18" r:id="rId2" xr:uid="{DB6EC8C0-6383-4CC0-97C0-91C03C8652E4}"/>
    <hyperlink ref="J23" r:id="rId3" xr:uid="{DDA8B479-4C02-45AB-9B4A-ACF73F220B89}"/>
    <hyperlink ref="J24" r:id="rId4" xr:uid="{16A85B1E-8269-4633-A70D-B6EEDA8AFDEA}"/>
    <hyperlink ref="J25" r:id="rId5" xr:uid="{4EF5360F-C74C-455D-A5BC-3A8345626145}"/>
    <hyperlink ref="J26" r:id="rId6" xr:uid="{04A9ECC5-EE0B-4074-9B24-DF3EB804CE82}"/>
    <hyperlink ref="J36" r:id="rId7" xr:uid="{71868B5C-85AC-4C7C-BF44-7F563D6C9EC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1ED41-5D38-7341-813A-493302665F9A}">
  <dimension ref="A1:J38"/>
  <sheetViews>
    <sheetView workbookViewId="0">
      <selection activeCell="C2" sqref="C2:C21"/>
    </sheetView>
  </sheetViews>
  <sheetFormatPr defaultColWidth="10.85546875" defaultRowHeight="15"/>
  <cols>
    <col min="1" max="1" width="12.7109375" style="4" customWidth="1"/>
    <col min="2" max="3" width="34" style="11" customWidth="1"/>
    <col min="4" max="4" width="47.85546875" style="4" customWidth="1"/>
    <col min="5" max="5" width="48" style="10" customWidth="1"/>
    <col min="6" max="6" width="52.140625" style="4" customWidth="1"/>
    <col min="7" max="7" width="29.28515625" style="4" customWidth="1"/>
    <col min="8" max="8" width="22.85546875" style="4" customWidth="1"/>
    <col min="9" max="16384" width="10.85546875" style="4"/>
  </cols>
  <sheetData>
    <row r="1" spans="1:10" ht="57">
      <c r="A1" s="42" t="s">
        <v>368</v>
      </c>
      <c r="B1" s="25" t="s">
        <v>369</v>
      </c>
      <c r="C1" s="25" t="s">
        <v>989</v>
      </c>
      <c r="D1" s="26" t="s">
        <v>427</v>
      </c>
      <c r="E1" s="38" t="s">
        <v>371</v>
      </c>
      <c r="F1" s="27" t="s">
        <v>428</v>
      </c>
      <c r="G1" s="27" t="s">
        <v>372</v>
      </c>
      <c r="H1" s="26" t="s">
        <v>429</v>
      </c>
      <c r="I1" s="42" t="s">
        <v>430</v>
      </c>
      <c r="J1" s="35" t="s">
        <v>431</v>
      </c>
    </row>
    <row r="2" spans="1:10" ht="113.25">
      <c r="A2" s="36" t="s">
        <v>625</v>
      </c>
      <c r="B2" s="262" t="s">
        <v>990</v>
      </c>
      <c r="C2" s="265" t="s">
        <v>769</v>
      </c>
      <c r="D2" s="274" t="s">
        <v>991</v>
      </c>
      <c r="E2" s="33" t="s">
        <v>992</v>
      </c>
      <c r="F2" s="30" t="s">
        <v>993</v>
      </c>
      <c r="G2" s="30" t="s">
        <v>994</v>
      </c>
      <c r="H2" s="33"/>
      <c r="I2" s="30"/>
      <c r="J2" s="43"/>
    </row>
    <row r="3" spans="1:10" ht="57">
      <c r="A3" s="36" t="s">
        <v>773</v>
      </c>
      <c r="B3" s="263"/>
      <c r="C3" s="266"/>
      <c r="D3" s="274"/>
      <c r="E3" s="31" t="s">
        <v>995</v>
      </c>
      <c r="F3" s="30" t="s">
        <v>996</v>
      </c>
      <c r="G3" s="31" t="s">
        <v>997</v>
      </c>
      <c r="H3" s="31"/>
      <c r="I3" s="30"/>
      <c r="J3" s="43"/>
    </row>
    <row r="4" spans="1:10" ht="37.5">
      <c r="A4" s="36" t="s">
        <v>635</v>
      </c>
      <c r="B4" s="263"/>
      <c r="C4" s="266"/>
      <c r="D4" s="274"/>
      <c r="E4" s="31" t="s">
        <v>998</v>
      </c>
      <c r="F4" s="30" t="s">
        <v>999</v>
      </c>
      <c r="G4" s="31" t="s">
        <v>1000</v>
      </c>
      <c r="H4" s="31"/>
      <c r="I4" s="30"/>
      <c r="J4" s="43"/>
    </row>
    <row r="5" spans="1:10" ht="57">
      <c r="A5" s="36" t="s">
        <v>641</v>
      </c>
      <c r="B5" s="263"/>
      <c r="C5" s="266"/>
      <c r="D5" s="274"/>
      <c r="E5" s="31" t="s">
        <v>1001</v>
      </c>
      <c r="F5" s="30" t="s">
        <v>1002</v>
      </c>
      <c r="G5" s="31" t="s">
        <v>1003</v>
      </c>
      <c r="H5" s="31"/>
      <c r="I5" s="30"/>
      <c r="J5" s="43"/>
    </row>
    <row r="6" spans="1:10" ht="57">
      <c r="A6" s="36" t="s">
        <v>645</v>
      </c>
      <c r="B6" s="263"/>
      <c r="C6" s="266"/>
      <c r="D6" s="274"/>
      <c r="E6" s="31" t="s">
        <v>1004</v>
      </c>
      <c r="F6" s="30" t="s">
        <v>1005</v>
      </c>
      <c r="G6" s="31" t="s">
        <v>1006</v>
      </c>
      <c r="H6" s="31"/>
      <c r="I6" s="30"/>
      <c r="J6" s="43"/>
    </row>
    <row r="7" spans="1:10" ht="57">
      <c r="A7" s="36" t="s">
        <v>651</v>
      </c>
      <c r="B7" s="263"/>
      <c r="C7" s="266"/>
      <c r="D7" s="274"/>
      <c r="E7" s="33" t="s">
        <v>1007</v>
      </c>
      <c r="F7" s="30" t="s">
        <v>1008</v>
      </c>
      <c r="G7" s="30" t="s">
        <v>1009</v>
      </c>
      <c r="H7" s="33"/>
      <c r="I7" s="30"/>
      <c r="J7" s="43"/>
    </row>
    <row r="8" spans="1:10" ht="37.5">
      <c r="A8" s="36" t="s">
        <v>654</v>
      </c>
      <c r="B8" s="263"/>
      <c r="C8" s="266"/>
      <c r="D8" s="275" t="s">
        <v>1010</v>
      </c>
      <c r="E8" s="31" t="s">
        <v>1011</v>
      </c>
      <c r="F8" s="29" t="s">
        <v>1012</v>
      </c>
      <c r="G8" s="30" t="s">
        <v>1013</v>
      </c>
      <c r="H8" s="33"/>
      <c r="I8" s="30"/>
      <c r="J8" s="43"/>
    </row>
    <row r="9" spans="1:10" ht="37.5">
      <c r="A9" s="36" t="s">
        <v>663</v>
      </c>
      <c r="B9" s="263"/>
      <c r="C9" s="266"/>
      <c r="D9" s="275"/>
      <c r="E9" s="31" t="s">
        <v>1014</v>
      </c>
      <c r="F9" s="29" t="s">
        <v>1015</v>
      </c>
      <c r="G9" s="30" t="s">
        <v>1016</v>
      </c>
      <c r="H9" s="32"/>
      <c r="I9" s="30"/>
      <c r="J9" s="43"/>
    </row>
    <row r="10" spans="1:10" ht="75.75">
      <c r="A10" s="36" t="s">
        <v>795</v>
      </c>
      <c r="B10" s="263"/>
      <c r="C10" s="266"/>
      <c r="D10" s="275"/>
      <c r="E10" s="31" t="s">
        <v>1017</v>
      </c>
      <c r="F10" s="29" t="s">
        <v>1018</v>
      </c>
      <c r="G10" s="30" t="s">
        <v>1019</v>
      </c>
      <c r="H10" s="32"/>
      <c r="I10" s="30"/>
      <c r="J10" s="43"/>
    </row>
    <row r="11" spans="1:10" ht="18.75">
      <c r="A11" s="36" t="s">
        <v>679</v>
      </c>
      <c r="B11" s="263"/>
      <c r="C11" s="266"/>
      <c r="D11" s="275" t="s">
        <v>1020</v>
      </c>
      <c r="E11" s="268" t="s">
        <v>1021</v>
      </c>
      <c r="F11" s="269" t="s">
        <v>1022</v>
      </c>
      <c r="G11" s="268" t="s">
        <v>1023</v>
      </c>
      <c r="H11" s="31"/>
      <c r="I11" s="30"/>
      <c r="J11" s="43"/>
    </row>
    <row r="12" spans="1:10" ht="20.100000000000001" customHeight="1">
      <c r="A12" s="36" t="s">
        <v>684</v>
      </c>
      <c r="B12" s="263"/>
      <c r="C12" s="266"/>
      <c r="D12" s="275"/>
      <c r="E12" s="268"/>
      <c r="F12" s="269"/>
      <c r="G12" s="268"/>
      <c r="H12" s="31"/>
      <c r="I12" s="30"/>
      <c r="J12" s="43"/>
    </row>
    <row r="13" spans="1:10" ht="18.75">
      <c r="A13" s="36" t="s">
        <v>687</v>
      </c>
      <c r="B13" s="263"/>
      <c r="C13" s="266"/>
      <c r="D13" s="275"/>
      <c r="E13" s="268"/>
      <c r="F13" s="269"/>
      <c r="G13" s="268"/>
      <c r="H13" s="31"/>
      <c r="I13" s="30"/>
      <c r="J13" s="43"/>
    </row>
    <row r="14" spans="1:10" ht="18.75">
      <c r="A14" s="36" t="s">
        <v>691</v>
      </c>
      <c r="B14" s="263"/>
      <c r="C14" s="266"/>
      <c r="D14" s="275"/>
      <c r="E14" s="268" t="s">
        <v>1024</v>
      </c>
      <c r="F14" s="269" t="s">
        <v>1025</v>
      </c>
      <c r="G14" s="268" t="s">
        <v>1026</v>
      </c>
      <c r="H14" s="31"/>
      <c r="I14" s="32"/>
      <c r="J14" s="43"/>
    </row>
    <row r="15" spans="1:10" ht="18.75">
      <c r="A15" s="36" t="s">
        <v>696</v>
      </c>
      <c r="B15" s="263"/>
      <c r="C15" s="266"/>
      <c r="D15" s="275"/>
      <c r="E15" s="268"/>
      <c r="F15" s="269"/>
      <c r="G15" s="268"/>
      <c r="H15" s="31"/>
      <c r="I15" s="32"/>
      <c r="J15" s="43"/>
    </row>
    <row r="16" spans="1:10" ht="37.5">
      <c r="A16" s="36" t="s">
        <v>704</v>
      </c>
      <c r="B16" s="263"/>
      <c r="C16" s="266"/>
      <c r="D16" s="275"/>
      <c r="E16" s="31" t="s">
        <v>1027</v>
      </c>
      <c r="F16" s="29"/>
      <c r="G16" s="31" t="s">
        <v>1028</v>
      </c>
      <c r="H16" s="31"/>
      <c r="I16" s="32"/>
      <c r="J16" s="43"/>
    </row>
    <row r="17" spans="1:10" ht="75.75">
      <c r="A17" s="36" t="s">
        <v>708</v>
      </c>
      <c r="B17" s="263"/>
      <c r="C17" s="266"/>
      <c r="D17" s="270" t="s">
        <v>200</v>
      </c>
      <c r="E17" s="31" t="s">
        <v>1029</v>
      </c>
      <c r="F17" s="29" t="s">
        <v>1030</v>
      </c>
      <c r="G17" s="31" t="s">
        <v>1031</v>
      </c>
      <c r="H17" s="31"/>
      <c r="I17" s="32"/>
      <c r="J17" s="43"/>
    </row>
    <row r="18" spans="1:10" ht="75.75">
      <c r="A18" s="36" t="s">
        <v>712</v>
      </c>
      <c r="B18" s="263"/>
      <c r="C18" s="266"/>
      <c r="D18" s="270"/>
      <c r="E18" s="31" t="s">
        <v>1032</v>
      </c>
      <c r="F18" s="29" t="s">
        <v>1033</v>
      </c>
      <c r="G18" s="31" t="s">
        <v>1034</v>
      </c>
      <c r="H18" s="31"/>
      <c r="I18" s="32"/>
      <c r="J18" s="43"/>
    </row>
    <row r="19" spans="1:10" ht="57">
      <c r="A19" s="36" t="s">
        <v>716</v>
      </c>
      <c r="B19" s="263"/>
      <c r="C19" s="266"/>
      <c r="D19" s="270"/>
      <c r="E19" s="33" t="s">
        <v>1035</v>
      </c>
      <c r="F19" s="30" t="s">
        <v>1036</v>
      </c>
      <c r="G19" s="33" t="s">
        <v>1037</v>
      </c>
      <c r="H19" s="36"/>
      <c r="I19" s="36"/>
      <c r="J19" s="36"/>
    </row>
    <row r="20" spans="1:10" ht="75.75">
      <c r="A20" s="36" t="s">
        <v>719</v>
      </c>
      <c r="B20" s="263"/>
      <c r="C20" s="266"/>
      <c r="D20" s="270"/>
      <c r="E20" s="33" t="s">
        <v>1038</v>
      </c>
      <c r="F20" s="30" t="s">
        <v>1039</v>
      </c>
      <c r="G20" s="30" t="s">
        <v>1040</v>
      </c>
      <c r="H20" s="33"/>
      <c r="I20" s="39"/>
      <c r="J20" s="39"/>
    </row>
    <row r="21" spans="1:10" ht="57">
      <c r="A21" s="36" t="s">
        <v>723</v>
      </c>
      <c r="B21" s="263"/>
      <c r="C21" s="267"/>
      <c r="D21" s="270"/>
      <c r="E21" s="33" t="s">
        <v>1041</v>
      </c>
      <c r="F21" s="30" t="s">
        <v>1042</v>
      </c>
      <c r="G21" s="30" t="s">
        <v>1043</v>
      </c>
      <c r="H21" s="33"/>
      <c r="I21" s="39"/>
      <c r="J21" s="39"/>
    </row>
    <row r="22" spans="1:10" ht="57">
      <c r="A22" s="36" t="s">
        <v>727</v>
      </c>
      <c r="B22" s="263"/>
      <c r="C22" s="272" t="s">
        <v>150</v>
      </c>
      <c r="D22" s="271" t="s">
        <v>157</v>
      </c>
      <c r="E22" s="33" t="s">
        <v>1044</v>
      </c>
      <c r="F22" s="30" t="s">
        <v>1045</v>
      </c>
      <c r="G22" s="30" t="s">
        <v>1046</v>
      </c>
      <c r="H22" s="33"/>
      <c r="I22" s="39"/>
      <c r="J22" s="39"/>
    </row>
    <row r="23" spans="1:10" ht="57">
      <c r="A23" s="36" t="s">
        <v>731</v>
      </c>
      <c r="B23" s="263"/>
      <c r="C23" s="272"/>
      <c r="D23" s="271"/>
      <c r="E23" s="33" t="s">
        <v>1047</v>
      </c>
      <c r="F23" s="30" t="s">
        <v>1048</v>
      </c>
      <c r="G23" s="30" t="s">
        <v>1049</v>
      </c>
      <c r="H23" s="33"/>
      <c r="I23" s="39"/>
      <c r="J23" s="39"/>
    </row>
    <row r="24" spans="1:10" ht="57">
      <c r="A24" s="36" t="s">
        <v>836</v>
      </c>
      <c r="B24" s="263"/>
      <c r="C24" s="272"/>
      <c r="D24" s="273" t="s">
        <v>358</v>
      </c>
      <c r="E24" s="33" t="s">
        <v>1050</v>
      </c>
      <c r="F24" s="30" t="s">
        <v>1051</v>
      </c>
      <c r="G24" s="30" t="s">
        <v>1052</v>
      </c>
      <c r="H24" s="33"/>
      <c r="I24" s="39"/>
      <c r="J24" s="39"/>
    </row>
    <row r="25" spans="1:10" ht="57">
      <c r="A25" s="36" t="s">
        <v>734</v>
      </c>
      <c r="B25" s="263"/>
      <c r="C25" s="272"/>
      <c r="D25" s="273"/>
      <c r="E25" s="33" t="s">
        <v>1053</v>
      </c>
      <c r="F25" s="30" t="s">
        <v>1054</v>
      </c>
      <c r="G25" s="30" t="s">
        <v>1055</v>
      </c>
      <c r="H25" s="33"/>
      <c r="I25" s="39"/>
      <c r="J25" s="39"/>
    </row>
    <row r="26" spans="1:10" ht="37.5">
      <c r="A26" s="36" t="s">
        <v>735</v>
      </c>
      <c r="B26" s="263"/>
      <c r="C26" s="272"/>
      <c r="D26" s="273"/>
      <c r="E26" s="33" t="s">
        <v>1056</v>
      </c>
      <c r="F26" s="30" t="s">
        <v>1057</v>
      </c>
      <c r="G26" s="30" t="s">
        <v>1058</v>
      </c>
      <c r="H26" s="33"/>
      <c r="I26" s="39"/>
      <c r="J26" s="39"/>
    </row>
    <row r="27" spans="1:10" ht="57">
      <c r="A27" s="36" t="s">
        <v>736</v>
      </c>
      <c r="B27" s="263"/>
      <c r="C27" s="272"/>
      <c r="D27" s="273" t="s">
        <v>1059</v>
      </c>
      <c r="E27" s="33" t="s">
        <v>1060</v>
      </c>
      <c r="F27" s="30" t="s">
        <v>1061</v>
      </c>
      <c r="G27" s="30" t="s">
        <v>1062</v>
      </c>
      <c r="H27" s="33"/>
      <c r="I27" s="39"/>
      <c r="J27" s="39"/>
    </row>
    <row r="28" spans="1:10" ht="57">
      <c r="A28" s="36" t="s">
        <v>737</v>
      </c>
      <c r="B28" s="263"/>
      <c r="C28" s="272"/>
      <c r="D28" s="273"/>
      <c r="E28" s="33" t="s">
        <v>1063</v>
      </c>
      <c r="F28" s="30" t="s">
        <v>1064</v>
      </c>
      <c r="G28" s="30" t="s">
        <v>1065</v>
      </c>
      <c r="H28" s="33"/>
      <c r="I28" s="39"/>
      <c r="J28" s="39"/>
    </row>
    <row r="29" spans="1:10" ht="75.75">
      <c r="A29" s="36" t="s">
        <v>738</v>
      </c>
      <c r="B29" s="263"/>
      <c r="C29" s="272"/>
      <c r="D29" s="273"/>
      <c r="E29" s="33" t="s">
        <v>1066</v>
      </c>
      <c r="F29" s="30" t="s">
        <v>1067</v>
      </c>
      <c r="G29" s="30" t="s">
        <v>1068</v>
      </c>
      <c r="H29" s="33"/>
      <c r="I29" s="39"/>
      <c r="J29" s="39"/>
    </row>
    <row r="30" spans="1:10" ht="57">
      <c r="A30" s="36" t="s">
        <v>739</v>
      </c>
      <c r="B30" s="264"/>
      <c r="C30" s="272"/>
      <c r="D30" s="273"/>
      <c r="E30" s="33" t="s">
        <v>1069</v>
      </c>
      <c r="F30" s="30" t="s">
        <v>1070</v>
      </c>
      <c r="G30" s="30"/>
      <c r="H30" s="33"/>
      <c r="I30" s="39"/>
      <c r="J30" s="39"/>
    </row>
    <row r="31" spans="1:10" ht="18.75">
      <c r="A31" s="36" t="s">
        <v>740</v>
      </c>
      <c r="B31" s="34"/>
      <c r="C31" s="34"/>
      <c r="D31" s="44"/>
      <c r="E31" s="33"/>
      <c r="F31" s="30"/>
      <c r="G31" s="30"/>
      <c r="H31" s="33"/>
      <c r="I31" s="39"/>
      <c r="J31" s="39"/>
    </row>
    <row r="32" spans="1:10" ht="18.75">
      <c r="A32" s="36" t="s">
        <v>741</v>
      </c>
      <c r="B32" s="34"/>
      <c r="C32" s="34"/>
      <c r="D32" s="44"/>
      <c r="E32" s="33"/>
      <c r="F32" s="30"/>
      <c r="G32" s="30"/>
      <c r="H32" s="33"/>
      <c r="I32" s="39"/>
      <c r="J32" s="39"/>
    </row>
    <row r="33" spans="1:10" ht="18.75">
      <c r="A33" s="36" t="s">
        <v>742</v>
      </c>
      <c r="B33" s="34"/>
      <c r="C33" s="34"/>
      <c r="D33" s="44"/>
      <c r="E33" s="33"/>
      <c r="F33" s="30"/>
      <c r="G33" s="30"/>
      <c r="H33" s="33"/>
      <c r="I33" s="39"/>
      <c r="J33" s="39"/>
    </row>
    <row r="34" spans="1:10" ht="18.75">
      <c r="A34" s="36" t="s">
        <v>746</v>
      </c>
      <c r="B34" s="34"/>
      <c r="C34" s="34"/>
      <c r="D34" s="44"/>
      <c r="E34" s="33"/>
      <c r="F34" s="30"/>
      <c r="G34" s="30"/>
      <c r="H34" s="33"/>
      <c r="I34" s="39"/>
      <c r="J34" s="39"/>
    </row>
    <row r="35" spans="1:10" ht="18.75">
      <c r="A35" s="36" t="s">
        <v>747</v>
      </c>
      <c r="B35" s="34"/>
      <c r="C35" s="34"/>
      <c r="D35" s="44"/>
      <c r="E35" s="33"/>
      <c r="F35" s="30"/>
      <c r="G35" s="30"/>
      <c r="H35" s="33"/>
      <c r="I35" s="39"/>
      <c r="J35" s="39"/>
    </row>
    <row r="36" spans="1:10" ht="18.75">
      <c r="A36" s="36" t="s">
        <v>748</v>
      </c>
      <c r="B36" s="34"/>
      <c r="C36" s="34"/>
      <c r="D36" s="44"/>
      <c r="E36" s="33"/>
      <c r="F36" s="30"/>
      <c r="G36" s="30"/>
      <c r="H36" s="33"/>
      <c r="I36" s="39"/>
      <c r="J36" s="39"/>
    </row>
    <row r="37" spans="1:10" ht="18.75">
      <c r="A37" s="36" t="s">
        <v>749</v>
      </c>
      <c r="B37" s="34"/>
      <c r="C37" s="34"/>
      <c r="D37" s="44"/>
      <c r="E37" s="33"/>
      <c r="F37" s="30"/>
      <c r="G37" s="30"/>
      <c r="H37" s="33"/>
      <c r="I37" s="39"/>
      <c r="J37" s="39"/>
    </row>
    <row r="38" spans="1:10" ht="18.75">
      <c r="A38" s="36" t="s">
        <v>750</v>
      </c>
      <c r="B38" s="34"/>
      <c r="C38" s="34"/>
      <c r="D38" s="44"/>
      <c r="E38" s="33"/>
      <c r="F38" s="30"/>
      <c r="G38" s="30"/>
      <c r="H38" s="33"/>
      <c r="I38" s="39"/>
      <c r="J38" s="39"/>
    </row>
  </sheetData>
  <mergeCells count="16">
    <mergeCell ref="B2:B30"/>
    <mergeCell ref="C2:C21"/>
    <mergeCell ref="E14:E15"/>
    <mergeCell ref="F14:F15"/>
    <mergeCell ref="G14:G15"/>
    <mergeCell ref="D17:D21"/>
    <mergeCell ref="D22:D23"/>
    <mergeCell ref="C22:C30"/>
    <mergeCell ref="D24:D26"/>
    <mergeCell ref="D27:D30"/>
    <mergeCell ref="D2:D7"/>
    <mergeCell ref="D8:D10"/>
    <mergeCell ref="D11:D16"/>
    <mergeCell ref="E11:E13"/>
    <mergeCell ref="F11:F13"/>
    <mergeCell ref="G11:G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46669-0211-CD4D-8E90-31E93D48674E}">
  <sheetPr>
    <tabColor theme="9" tint="0.39997558519241921"/>
  </sheetPr>
  <dimension ref="A1:M61"/>
  <sheetViews>
    <sheetView workbookViewId="0">
      <pane ySplit="1" topLeftCell="E48" activePane="bottomLeft" state="frozen"/>
      <selection pane="bottomLeft" activeCell="I5" sqref="I5:I54"/>
    </sheetView>
  </sheetViews>
  <sheetFormatPr defaultColWidth="11.42578125" defaultRowHeight="15"/>
  <cols>
    <col min="1" max="1" width="11.42578125" style="191"/>
    <col min="2" max="2" width="27.7109375" style="191" customWidth="1"/>
    <col min="3" max="3" width="23" style="180" bestFit="1" customWidth="1"/>
    <col min="4" max="4" width="9" style="180" bestFit="1" customWidth="1"/>
    <col min="5" max="5" width="43.28515625" style="180" customWidth="1"/>
    <col min="6" max="6" width="44.140625" style="180" customWidth="1"/>
    <col min="7" max="7" width="53.140625" style="191" customWidth="1"/>
    <col min="8" max="8" width="55.85546875" style="191" customWidth="1"/>
    <col min="9" max="9" width="6.7109375" style="191" bestFit="1" customWidth="1"/>
    <col min="10" max="10" width="10.7109375" style="191" bestFit="1" customWidth="1"/>
    <col min="11" max="11" width="27.42578125" style="191" customWidth="1"/>
    <col min="12" max="16384" width="11.42578125" style="191"/>
  </cols>
  <sheetData>
    <row r="1" spans="1:13" ht="34.5" customHeight="1">
      <c r="A1" s="187" t="s">
        <v>368</v>
      </c>
      <c r="B1" s="181" t="s">
        <v>369</v>
      </c>
      <c r="C1" s="182" t="s">
        <v>1071</v>
      </c>
      <c r="D1" s="182" t="s">
        <v>34</v>
      </c>
      <c r="E1" s="182" t="s">
        <v>35</v>
      </c>
      <c r="F1" s="182" t="s">
        <v>36</v>
      </c>
      <c r="G1" s="181" t="s">
        <v>623</v>
      </c>
      <c r="H1" s="181" t="s">
        <v>372</v>
      </c>
      <c r="I1" s="181" t="s">
        <v>39</v>
      </c>
      <c r="J1" s="181" t="s">
        <v>271</v>
      </c>
      <c r="K1" s="181" t="s">
        <v>41</v>
      </c>
      <c r="L1" s="181" t="s">
        <v>40</v>
      </c>
      <c r="M1" s="180"/>
    </row>
    <row r="2" spans="1:13" ht="60" customHeight="1">
      <c r="A2" s="183" t="s">
        <v>625</v>
      </c>
      <c r="B2" s="278" t="s">
        <v>1072</v>
      </c>
      <c r="C2" s="277" t="s">
        <v>1073</v>
      </c>
      <c r="D2" s="276" t="s">
        <v>44</v>
      </c>
      <c r="E2" s="178" t="s">
        <v>1074</v>
      </c>
      <c r="F2" s="178" t="s">
        <v>1075</v>
      </c>
      <c r="G2" s="178" t="s">
        <v>1076</v>
      </c>
      <c r="H2" s="178" t="s">
        <v>1077</v>
      </c>
      <c r="I2" s="183" t="s">
        <v>4</v>
      </c>
      <c r="J2" s="183"/>
      <c r="K2" s="178"/>
      <c r="L2" s="178"/>
      <c r="M2" s="180"/>
    </row>
    <row r="3" spans="1:13" ht="60" customHeight="1">
      <c r="A3" s="183" t="s">
        <v>773</v>
      </c>
      <c r="B3" s="279"/>
      <c r="C3" s="277"/>
      <c r="D3" s="276"/>
      <c r="E3" s="178" t="s">
        <v>1078</v>
      </c>
      <c r="F3" s="192" t="s">
        <v>1079</v>
      </c>
      <c r="G3" s="178" t="s">
        <v>1080</v>
      </c>
      <c r="H3" s="178" t="s">
        <v>1081</v>
      </c>
      <c r="I3" s="183" t="s">
        <v>4</v>
      </c>
      <c r="J3" s="183"/>
      <c r="K3" s="188"/>
      <c r="L3" s="178"/>
      <c r="M3" s="180"/>
    </row>
    <row r="4" spans="1:13" ht="60" customHeight="1">
      <c r="A4" s="183"/>
      <c r="B4" s="279"/>
      <c r="C4" s="277"/>
      <c r="D4" s="276"/>
      <c r="E4" s="178" t="s">
        <v>1078</v>
      </c>
      <c r="F4" s="178" t="s">
        <v>1082</v>
      </c>
      <c r="G4" s="178" t="s">
        <v>1083</v>
      </c>
      <c r="H4" s="178" t="s">
        <v>1084</v>
      </c>
      <c r="I4" s="183" t="s">
        <v>5</v>
      </c>
      <c r="J4" s="183"/>
      <c r="K4" s="188"/>
      <c r="L4" s="178"/>
      <c r="M4" s="180"/>
    </row>
    <row r="5" spans="1:13" ht="39.950000000000003" customHeight="1">
      <c r="A5" s="183" t="s">
        <v>635</v>
      </c>
      <c r="B5" s="279"/>
      <c r="C5" s="277"/>
      <c r="D5" s="276"/>
      <c r="E5" s="178" t="s">
        <v>1085</v>
      </c>
      <c r="F5" s="178" t="s">
        <v>1086</v>
      </c>
      <c r="G5" s="178" t="s">
        <v>1087</v>
      </c>
      <c r="H5" s="178" t="s">
        <v>1088</v>
      </c>
      <c r="I5" s="183" t="s">
        <v>52</v>
      </c>
      <c r="J5" s="183"/>
      <c r="K5" s="178"/>
      <c r="L5" s="178"/>
      <c r="M5" s="180"/>
    </row>
    <row r="6" spans="1:13" ht="80.099999999999994" customHeight="1">
      <c r="A6" s="183" t="s">
        <v>641</v>
      </c>
      <c r="B6" s="279"/>
      <c r="C6" s="277"/>
      <c r="D6" s="276"/>
      <c r="E6" s="178" t="s">
        <v>1089</v>
      </c>
      <c r="F6" s="178" t="s">
        <v>1090</v>
      </c>
      <c r="G6" s="178" t="s">
        <v>1091</v>
      </c>
      <c r="H6" s="178" t="s">
        <v>1092</v>
      </c>
      <c r="I6" s="183" t="s">
        <v>52</v>
      </c>
      <c r="J6" s="183"/>
      <c r="K6" s="178"/>
      <c r="L6" s="178"/>
      <c r="M6" s="180"/>
    </row>
    <row r="7" spans="1:13" ht="60" customHeight="1">
      <c r="A7" s="183" t="s">
        <v>645</v>
      </c>
      <c r="B7" s="279"/>
      <c r="C7" s="277"/>
      <c r="D7" s="276"/>
      <c r="E7" s="178" t="s">
        <v>1093</v>
      </c>
      <c r="F7" s="178" t="s">
        <v>1094</v>
      </c>
      <c r="G7" s="178" t="s">
        <v>1095</v>
      </c>
      <c r="H7" s="178" t="s">
        <v>1096</v>
      </c>
      <c r="I7" s="183" t="s">
        <v>52</v>
      </c>
      <c r="J7" s="183"/>
      <c r="K7" s="178"/>
      <c r="L7" s="178"/>
      <c r="M7" s="180"/>
    </row>
    <row r="8" spans="1:13" ht="39.950000000000003" customHeight="1">
      <c r="A8" s="183" t="s">
        <v>651</v>
      </c>
      <c r="B8" s="279"/>
      <c r="C8" s="277"/>
      <c r="D8" s="276"/>
      <c r="E8" s="178" t="s">
        <v>1097</v>
      </c>
      <c r="F8" s="178" t="s">
        <v>1098</v>
      </c>
      <c r="G8" s="178" t="s">
        <v>1099</v>
      </c>
      <c r="H8" s="178" t="s">
        <v>1100</v>
      </c>
      <c r="I8" s="183" t="s">
        <v>52</v>
      </c>
      <c r="J8" s="183"/>
      <c r="K8" s="178"/>
      <c r="L8" s="178"/>
      <c r="M8" s="180"/>
    </row>
    <row r="9" spans="1:13" ht="39.950000000000003" customHeight="1">
      <c r="A9" s="183" t="s">
        <v>654</v>
      </c>
      <c r="B9" s="279"/>
      <c r="C9" s="277"/>
      <c r="D9" s="276"/>
      <c r="E9" s="178" t="s">
        <v>1101</v>
      </c>
      <c r="F9" s="178" t="s">
        <v>1102</v>
      </c>
      <c r="G9" s="178" t="s">
        <v>1103</v>
      </c>
      <c r="H9" s="178" t="s">
        <v>1104</v>
      </c>
      <c r="I9" s="183" t="s">
        <v>52</v>
      </c>
      <c r="J9" s="183"/>
      <c r="K9" s="178"/>
      <c r="L9" s="178"/>
      <c r="M9" s="180"/>
    </row>
    <row r="10" spans="1:13" ht="39.950000000000003" customHeight="1">
      <c r="A10" s="183" t="s">
        <v>657</v>
      </c>
      <c r="B10" s="279"/>
      <c r="C10" s="277"/>
      <c r="D10" s="276"/>
      <c r="E10" s="178" t="s">
        <v>1105</v>
      </c>
      <c r="F10" s="178" t="s">
        <v>1106</v>
      </c>
      <c r="G10" s="178" t="s">
        <v>1107</v>
      </c>
      <c r="H10" s="178" t="s">
        <v>1108</v>
      </c>
      <c r="I10" s="183" t="s">
        <v>52</v>
      </c>
      <c r="J10" s="183"/>
      <c r="K10" s="178"/>
      <c r="L10" s="178"/>
      <c r="M10" s="180"/>
    </row>
    <row r="11" spans="1:13" ht="39.950000000000003" customHeight="1">
      <c r="A11" s="183" t="s">
        <v>663</v>
      </c>
      <c r="B11" s="279"/>
      <c r="C11" s="277"/>
      <c r="D11" s="276"/>
      <c r="E11" s="178" t="s">
        <v>1109</v>
      </c>
      <c r="F11" s="178" t="s">
        <v>1110</v>
      </c>
      <c r="G11" s="178" t="s">
        <v>1111</v>
      </c>
      <c r="H11" s="178" t="s">
        <v>1112</v>
      </c>
      <c r="I11" s="183" t="s">
        <v>52</v>
      </c>
      <c r="J11" s="183"/>
      <c r="K11" s="178"/>
      <c r="L11" s="178"/>
      <c r="M11" s="180"/>
    </row>
    <row r="12" spans="1:13" ht="39.950000000000003" customHeight="1">
      <c r="A12" s="183" t="s">
        <v>795</v>
      </c>
      <c r="B12" s="279"/>
      <c r="C12" s="277"/>
      <c r="D12" s="276"/>
      <c r="E12" s="178" t="s">
        <v>1113</v>
      </c>
      <c r="F12" s="178" t="s">
        <v>1114</v>
      </c>
      <c r="G12" s="178" t="s">
        <v>1115</v>
      </c>
      <c r="H12" s="178" t="s">
        <v>1116</v>
      </c>
      <c r="I12" s="183" t="s">
        <v>52</v>
      </c>
      <c r="J12" s="183"/>
      <c r="K12" s="178"/>
      <c r="L12" s="178"/>
      <c r="M12" s="180"/>
    </row>
    <row r="13" spans="1:13" ht="39.950000000000003" customHeight="1">
      <c r="A13" s="183" t="s">
        <v>679</v>
      </c>
      <c r="B13" s="279"/>
      <c r="C13" s="277"/>
      <c r="D13" s="276"/>
      <c r="E13" s="178" t="s">
        <v>1117</v>
      </c>
      <c r="F13" s="178" t="s">
        <v>1118</v>
      </c>
      <c r="G13" s="178" t="s">
        <v>1119</v>
      </c>
      <c r="H13" s="178" t="s">
        <v>1120</v>
      </c>
      <c r="I13" s="183" t="s">
        <v>52</v>
      </c>
      <c r="J13" s="183"/>
      <c r="K13" s="178"/>
      <c r="L13" s="178"/>
      <c r="M13" s="180"/>
    </row>
    <row r="14" spans="1:13" ht="39.950000000000003" customHeight="1">
      <c r="A14" s="183" t="s">
        <v>684</v>
      </c>
      <c r="B14" s="279"/>
      <c r="C14" s="277"/>
      <c r="D14" s="276"/>
      <c r="E14" s="178" t="s">
        <v>1121</v>
      </c>
      <c r="F14" s="178" t="s">
        <v>1122</v>
      </c>
      <c r="G14" s="178" t="s">
        <v>1123</v>
      </c>
      <c r="H14" s="178" t="s">
        <v>1124</v>
      </c>
      <c r="I14" s="183" t="s">
        <v>52</v>
      </c>
      <c r="J14" s="183"/>
      <c r="K14" s="178"/>
      <c r="L14" s="178"/>
      <c r="M14" s="180"/>
    </row>
    <row r="15" spans="1:13" ht="39.950000000000003" customHeight="1">
      <c r="A15" s="183" t="s">
        <v>687</v>
      </c>
      <c r="B15" s="279"/>
      <c r="C15" s="277"/>
      <c r="D15" s="276"/>
      <c r="E15" s="178" t="s">
        <v>1125</v>
      </c>
      <c r="F15" s="178" t="s">
        <v>1126</v>
      </c>
      <c r="G15" s="178" t="s">
        <v>1127</v>
      </c>
      <c r="H15" s="178" t="s">
        <v>1128</v>
      </c>
      <c r="I15" s="183" t="s">
        <v>52</v>
      </c>
      <c r="J15" s="183"/>
      <c r="K15" s="178"/>
      <c r="L15" s="178"/>
      <c r="M15" s="180"/>
    </row>
    <row r="16" spans="1:13" ht="39.950000000000003" customHeight="1">
      <c r="A16" s="183" t="s">
        <v>691</v>
      </c>
      <c r="B16" s="279"/>
      <c r="C16" s="277"/>
      <c r="D16" s="276"/>
      <c r="E16" s="178" t="s">
        <v>1129</v>
      </c>
      <c r="F16" s="178" t="s">
        <v>1130</v>
      </c>
      <c r="G16" s="178" t="s">
        <v>1131</v>
      </c>
      <c r="H16" s="178" t="s">
        <v>1132</v>
      </c>
      <c r="I16" s="183" t="s">
        <v>52</v>
      </c>
      <c r="J16" s="183"/>
      <c r="K16" s="178"/>
      <c r="L16" s="178"/>
      <c r="M16" s="180"/>
    </row>
    <row r="17" spans="1:13" ht="39.950000000000003" customHeight="1">
      <c r="A17" s="183" t="s">
        <v>696</v>
      </c>
      <c r="B17" s="279"/>
      <c r="C17" s="277"/>
      <c r="D17" s="276"/>
      <c r="E17" s="178" t="s">
        <v>1133</v>
      </c>
      <c r="F17" s="178" t="s">
        <v>1134</v>
      </c>
      <c r="G17" s="178" t="s">
        <v>1135</v>
      </c>
      <c r="H17" s="178" t="s">
        <v>1136</v>
      </c>
      <c r="I17" s="183" t="s">
        <v>52</v>
      </c>
      <c r="J17" s="183"/>
      <c r="K17" s="178"/>
      <c r="L17" s="178"/>
      <c r="M17" s="180"/>
    </row>
    <row r="18" spans="1:13" ht="39.950000000000003" customHeight="1">
      <c r="A18" s="183" t="s">
        <v>700</v>
      </c>
      <c r="B18" s="279"/>
      <c r="C18" s="277" t="s">
        <v>1137</v>
      </c>
      <c r="D18" s="281" t="s">
        <v>44</v>
      </c>
      <c r="E18" s="178" t="s">
        <v>1138</v>
      </c>
      <c r="F18" s="178" t="s">
        <v>1139</v>
      </c>
      <c r="G18" s="178" t="s">
        <v>1140</v>
      </c>
      <c r="H18" s="178" t="s">
        <v>1141</v>
      </c>
      <c r="I18" s="183" t="s">
        <v>52</v>
      </c>
      <c r="J18" s="183"/>
      <c r="K18" s="178"/>
      <c r="L18" s="178"/>
      <c r="M18" s="180"/>
    </row>
    <row r="19" spans="1:13" ht="39.950000000000003" customHeight="1">
      <c r="A19" s="183" t="s">
        <v>704</v>
      </c>
      <c r="B19" s="279"/>
      <c r="C19" s="277"/>
      <c r="D19" s="281"/>
      <c r="E19" s="178" t="s">
        <v>1142</v>
      </c>
      <c r="F19" s="178" t="s">
        <v>1143</v>
      </c>
      <c r="G19" s="178" t="s">
        <v>1144</v>
      </c>
      <c r="H19" s="178" t="s">
        <v>1145</v>
      </c>
      <c r="I19" s="183" t="s">
        <v>52</v>
      </c>
      <c r="J19" s="183"/>
      <c r="K19" s="178"/>
      <c r="L19" s="178"/>
      <c r="M19" s="180"/>
    </row>
    <row r="20" spans="1:13" ht="39.950000000000003" customHeight="1">
      <c r="A20" s="183" t="s">
        <v>708</v>
      </c>
      <c r="B20" s="279"/>
      <c r="C20" s="277"/>
      <c r="D20" s="281"/>
      <c r="E20" s="178" t="s">
        <v>1146</v>
      </c>
      <c r="F20" s="178" t="s">
        <v>1147</v>
      </c>
      <c r="G20" s="178" t="s">
        <v>1148</v>
      </c>
      <c r="H20" s="178" t="s">
        <v>1149</v>
      </c>
      <c r="I20" s="183" t="s">
        <v>52</v>
      </c>
      <c r="J20" s="183"/>
      <c r="K20" s="178"/>
      <c r="L20" s="178"/>
      <c r="M20" s="180"/>
    </row>
    <row r="21" spans="1:13" ht="39.950000000000003" customHeight="1">
      <c r="A21" s="183" t="s">
        <v>712</v>
      </c>
      <c r="B21" s="279"/>
      <c r="C21" s="277"/>
      <c r="D21" s="281"/>
      <c r="E21" s="178" t="s">
        <v>1150</v>
      </c>
      <c r="F21" s="178" t="s">
        <v>1151</v>
      </c>
      <c r="G21" s="178" t="s">
        <v>1152</v>
      </c>
      <c r="H21" s="178" t="s">
        <v>1153</v>
      </c>
      <c r="I21" s="183" t="s">
        <v>52</v>
      </c>
      <c r="J21" s="183"/>
      <c r="K21" s="188"/>
      <c r="L21" s="178"/>
      <c r="M21" s="180"/>
    </row>
    <row r="22" spans="1:13" ht="39.950000000000003" customHeight="1">
      <c r="A22" s="183" t="s">
        <v>716</v>
      </c>
      <c r="B22" s="279"/>
      <c r="C22" s="277"/>
      <c r="D22" s="281"/>
      <c r="E22" s="178" t="s">
        <v>1154</v>
      </c>
      <c r="F22" s="178" t="s">
        <v>1155</v>
      </c>
      <c r="G22" s="178" t="s">
        <v>1156</v>
      </c>
      <c r="H22" s="178" t="s">
        <v>1157</v>
      </c>
      <c r="I22" s="183" t="s">
        <v>52</v>
      </c>
      <c r="J22" s="178"/>
      <c r="K22" s="178"/>
      <c r="L22" s="178"/>
      <c r="M22" s="180"/>
    </row>
    <row r="23" spans="1:13" ht="39.950000000000003" customHeight="1">
      <c r="A23" s="183" t="s">
        <v>719</v>
      </c>
      <c r="B23" s="279"/>
      <c r="C23" s="277"/>
      <c r="D23" s="281"/>
      <c r="E23" s="178" t="s">
        <v>1158</v>
      </c>
      <c r="F23" s="178" t="s">
        <v>1159</v>
      </c>
      <c r="G23" s="178" t="s">
        <v>1160</v>
      </c>
      <c r="H23" s="178" t="s">
        <v>1161</v>
      </c>
      <c r="I23" s="183" t="s">
        <v>52</v>
      </c>
      <c r="J23" s="178"/>
      <c r="K23" s="178"/>
      <c r="L23" s="178"/>
      <c r="M23" s="180"/>
    </row>
    <row r="24" spans="1:13" ht="39.950000000000003" customHeight="1">
      <c r="A24" s="183" t="s">
        <v>723</v>
      </c>
      <c r="B24" s="279"/>
      <c r="C24" s="277"/>
      <c r="D24" s="281"/>
      <c r="E24" s="178" t="s">
        <v>1162</v>
      </c>
      <c r="F24" s="178" t="s">
        <v>1163</v>
      </c>
      <c r="G24" s="178" t="s">
        <v>1164</v>
      </c>
      <c r="H24" s="178" t="s">
        <v>1165</v>
      </c>
      <c r="I24" s="183" t="s">
        <v>52</v>
      </c>
      <c r="J24" s="178"/>
      <c r="K24" s="178"/>
      <c r="L24" s="178"/>
      <c r="M24" s="180"/>
    </row>
    <row r="25" spans="1:13" ht="39.950000000000003" customHeight="1">
      <c r="A25" s="183" t="s">
        <v>727</v>
      </c>
      <c r="B25" s="279"/>
      <c r="C25" s="277"/>
      <c r="D25" s="281"/>
      <c r="E25" s="178" t="s">
        <v>1166</v>
      </c>
      <c r="F25" s="178" t="s">
        <v>1167</v>
      </c>
      <c r="G25" s="178" t="s">
        <v>1168</v>
      </c>
      <c r="H25" s="178" t="s">
        <v>1169</v>
      </c>
      <c r="I25" s="183" t="s">
        <v>52</v>
      </c>
      <c r="J25" s="178"/>
      <c r="K25" s="178"/>
      <c r="L25" s="178"/>
      <c r="M25" s="180"/>
    </row>
    <row r="26" spans="1:13" ht="39.950000000000003" customHeight="1">
      <c r="A26" s="183" t="s">
        <v>731</v>
      </c>
      <c r="B26" s="279"/>
      <c r="C26" s="277"/>
      <c r="D26" s="281"/>
      <c r="E26" s="178" t="s">
        <v>1170</v>
      </c>
      <c r="F26" s="178" t="s">
        <v>1126</v>
      </c>
      <c r="G26" s="178" t="s">
        <v>1171</v>
      </c>
      <c r="H26" s="178" t="s">
        <v>1172</v>
      </c>
      <c r="I26" s="183" t="s">
        <v>52</v>
      </c>
      <c r="J26" s="178"/>
      <c r="K26" s="178"/>
      <c r="L26" s="178"/>
      <c r="M26" s="180"/>
    </row>
    <row r="27" spans="1:13" ht="39.950000000000003" customHeight="1">
      <c r="A27" s="183" t="s">
        <v>836</v>
      </c>
      <c r="B27" s="279"/>
      <c r="C27" s="277"/>
      <c r="D27" s="281"/>
      <c r="E27" s="178" t="s">
        <v>1173</v>
      </c>
      <c r="F27" s="178" t="s">
        <v>1174</v>
      </c>
      <c r="G27" s="178" t="s">
        <v>1175</v>
      </c>
      <c r="H27" s="178" t="s">
        <v>1176</v>
      </c>
      <c r="I27" s="183" t="s">
        <v>52</v>
      </c>
      <c r="J27" s="178"/>
      <c r="K27" s="178"/>
      <c r="L27" s="178"/>
      <c r="M27" s="180"/>
    </row>
    <row r="28" spans="1:13" ht="39.950000000000003" customHeight="1">
      <c r="A28" s="183" t="s">
        <v>734</v>
      </c>
      <c r="B28" s="279"/>
      <c r="C28" s="277" t="s">
        <v>1177</v>
      </c>
      <c r="D28" s="276" t="s">
        <v>44</v>
      </c>
      <c r="E28" s="178" t="s">
        <v>1178</v>
      </c>
      <c r="F28" s="178" t="s">
        <v>1179</v>
      </c>
      <c r="G28" s="178" t="s">
        <v>1180</v>
      </c>
      <c r="H28" s="178" t="s">
        <v>1181</v>
      </c>
      <c r="I28" s="183" t="s">
        <v>52</v>
      </c>
      <c r="J28" s="183"/>
      <c r="K28" s="178"/>
      <c r="L28" s="178"/>
      <c r="M28" s="180"/>
    </row>
    <row r="29" spans="1:13" ht="39.950000000000003" customHeight="1">
      <c r="A29" s="183" t="s">
        <v>735</v>
      </c>
      <c r="B29" s="279"/>
      <c r="C29" s="277"/>
      <c r="D29" s="276"/>
      <c r="E29" s="178" t="s">
        <v>1182</v>
      </c>
      <c r="F29" s="178" t="s">
        <v>1155</v>
      </c>
      <c r="G29" s="178" t="s">
        <v>1183</v>
      </c>
      <c r="H29" s="178" t="s">
        <v>1184</v>
      </c>
      <c r="I29" s="183" t="s">
        <v>52</v>
      </c>
      <c r="J29" s="183"/>
      <c r="K29" s="178"/>
      <c r="L29" s="178"/>
      <c r="M29" s="180"/>
    </row>
    <row r="30" spans="1:13" ht="39.950000000000003" customHeight="1">
      <c r="A30" s="183" t="s">
        <v>736</v>
      </c>
      <c r="B30" s="279"/>
      <c r="C30" s="277"/>
      <c r="D30" s="276"/>
      <c r="E30" s="178" t="s">
        <v>1185</v>
      </c>
      <c r="F30" s="178" t="s">
        <v>1147</v>
      </c>
      <c r="G30" s="178" t="s">
        <v>1186</v>
      </c>
      <c r="H30" s="178" t="s">
        <v>1187</v>
      </c>
      <c r="I30" s="183" t="s">
        <v>52</v>
      </c>
      <c r="J30" s="183"/>
      <c r="K30" s="178"/>
      <c r="L30" s="178"/>
      <c r="M30" s="180"/>
    </row>
    <row r="31" spans="1:13" ht="39.950000000000003" customHeight="1">
      <c r="A31" s="183" t="s">
        <v>737</v>
      </c>
      <c r="B31" s="279"/>
      <c r="C31" s="277"/>
      <c r="D31" s="276"/>
      <c r="E31" s="178" t="s">
        <v>1188</v>
      </c>
      <c r="F31" s="178" t="s">
        <v>1189</v>
      </c>
      <c r="G31" s="178" t="s">
        <v>1190</v>
      </c>
      <c r="H31" s="178" t="s">
        <v>1191</v>
      </c>
      <c r="I31" s="183" t="s">
        <v>52</v>
      </c>
      <c r="J31" s="183"/>
      <c r="K31" s="178"/>
      <c r="L31" s="178"/>
      <c r="M31" s="180"/>
    </row>
    <row r="32" spans="1:13" ht="39.950000000000003" customHeight="1">
      <c r="A32" s="183" t="s">
        <v>738</v>
      </c>
      <c r="B32" s="279"/>
      <c r="C32" s="277"/>
      <c r="D32" s="276"/>
      <c r="E32" s="178" t="s">
        <v>1192</v>
      </c>
      <c r="F32" s="178" t="s">
        <v>1193</v>
      </c>
      <c r="G32" s="178" t="s">
        <v>1194</v>
      </c>
      <c r="H32" s="178" t="s">
        <v>1195</v>
      </c>
      <c r="I32" s="183" t="s">
        <v>52</v>
      </c>
      <c r="J32" s="183"/>
      <c r="K32" s="178"/>
      <c r="L32" s="178"/>
      <c r="M32" s="180"/>
    </row>
    <row r="33" spans="1:13" ht="39.950000000000003" customHeight="1">
      <c r="A33" s="183" t="s">
        <v>739</v>
      </c>
      <c r="B33" s="279"/>
      <c r="C33" s="277"/>
      <c r="D33" s="276"/>
      <c r="E33" s="178" t="s">
        <v>1170</v>
      </c>
      <c r="F33" s="178" t="s">
        <v>1126</v>
      </c>
      <c r="G33" s="178" t="s">
        <v>1196</v>
      </c>
      <c r="H33" s="178" t="s">
        <v>1197</v>
      </c>
      <c r="I33" s="183" t="s">
        <v>52</v>
      </c>
      <c r="J33" s="183"/>
      <c r="K33" s="178"/>
      <c r="L33" s="178"/>
      <c r="M33" s="180"/>
    </row>
    <row r="34" spans="1:13" ht="39.950000000000003" customHeight="1">
      <c r="A34" s="183" t="s">
        <v>740</v>
      </c>
      <c r="B34" s="279"/>
      <c r="C34" s="277" t="s">
        <v>1198</v>
      </c>
      <c r="D34" s="276" t="s">
        <v>44</v>
      </c>
      <c r="E34" s="178" t="s">
        <v>1199</v>
      </c>
      <c r="F34" s="178" t="s">
        <v>1200</v>
      </c>
      <c r="G34" s="178" t="s">
        <v>1201</v>
      </c>
      <c r="H34" s="178" t="s">
        <v>1202</v>
      </c>
      <c r="I34" s="183" t="s">
        <v>52</v>
      </c>
      <c r="J34" s="183"/>
      <c r="K34" s="188" t="s">
        <v>1203</v>
      </c>
      <c r="L34" s="178"/>
      <c r="M34" s="180"/>
    </row>
    <row r="35" spans="1:13" ht="30.75">
      <c r="A35" s="183" t="s">
        <v>741</v>
      </c>
      <c r="B35" s="279"/>
      <c r="C35" s="277"/>
      <c r="D35" s="276"/>
      <c r="E35" s="178" t="s">
        <v>1204</v>
      </c>
      <c r="F35" s="178" t="s">
        <v>1205</v>
      </c>
      <c r="G35" s="178" t="s">
        <v>1206</v>
      </c>
      <c r="H35" s="178" t="s">
        <v>1207</v>
      </c>
      <c r="I35" s="183" t="s">
        <v>52</v>
      </c>
      <c r="J35" s="183"/>
      <c r="K35" s="178"/>
      <c r="L35" s="178"/>
      <c r="M35" s="180"/>
    </row>
    <row r="36" spans="1:13" ht="20.100000000000001" customHeight="1">
      <c r="A36" s="183" t="s">
        <v>742</v>
      </c>
      <c r="B36" s="279"/>
      <c r="C36" s="277"/>
      <c r="D36" s="276"/>
      <c r="E36" s="178" t="s">
        <v>1208</v>
      </c>
      <c r="F36" s="178" t="s">
        <v>1209</v>
      </c>
      <c r="G36" s="178" t="s">
        <v>1210</v>
      </c>
      <c r="H36" s="178" t="s">
        <v>1211</v>
      </c>
      <c r="I36" s="183" t="s">
        <v>52</v>
      </c>
      <c r="J36" s="183"/>
      <c r="K36" s="178"/>
      <c r="L36" s="178"/>
      <c r="M36" s="180"/>
    </row>
    <row r="37" spans="1:13" ht="20.100000000000001" customHeight="1">
      <c r="A37" s="183" t="s">
        <v>743</v>
      </c>
      <c r="B37" s="279"/>
      <c r="C37" s="277"/>
      <c r="D37" s="276"/>
      <c r="E37" s="178" t="s">
        <v>1212</v>
      </c>
      <c r="F37" s="178" t="s">
        <v>1213</v>
      </c>
      <c r="G37" s="178" t="s">
        <v>1214</v>
      </c>
      <c r="H37" s="178" t="s">
        <v>1215</v>
      </c>
      <c r="I37" s="183" t="s">
        <v>52</v>
      </c>
      <c r="J37" s="183"/>
      <c r="K37" s="178"/>
      <c r="L37" s="178"/>
      <c r="M37" s="180"/>
    </row>
    <row r="38" spans="1:13" ht="20.100000000000001" customHeight="1">
      <c r="A38" s="183" t="s">
        <v>744</v>
      </c>
      <c r="B38" s="279"/>
      <c r="C38" s="277"/>
      <c r="D38" s="276"/>
      <c r="E38" s="178" t="s">
        <v>1216</v>
      </c>
      <c r="F38" s="178" t="s">
        <v>1217</v>
      </c>
      <c r="G38" s="178" t="s">
        <v>1218</v>
      </c>
      <c r="H38" s="178" t="s">
        <v>1219</v>
      </c>
      <c r="I38" s="183" t="s">
        <v>52</v>
      </c>
      <c r="J38" s="178"/>
      <c r="K38" s="178"/>
      <c r="L38" s="178"/>
      <c r="M38" s="180"/>
    </row>
    <row r="39" spans="1:13" ht="20.100000000000001" customHeight="1">
      <c r="A39" s="183" t="s">
        <v>745</v>
      </c>
      <c r="B39" s="279"/>
      <c r="C39" s="277"/>
      <c r="D39" s="276"/>
      <c r="E39" s="178" t="s">
        <v>1220</v>
      </c>
      <c r="F39" s="178" t="s">
        <v>1221</v>
      </c>
      <c r="G39" s="178" t="s">
        <v>1222</v>
      </c>
      <c r="H39" s="178" t="s">
        <v>1223</v>
      </c>
      <c r="I39" s="183" t="s">
        <v>52</v>
      </c>
      <c r="J39" s="178"/>
      <c r="K39" s="178"/>
      <c r="L39" s="178"/>
      <c r="M39" s="180"/>
    </row>
    <row r="40" spans="1:13" ht="20.100000000000001" customHeight="1">
      <c r="A40" s="183" t="s">
        <v>746</v>
      </c>
      <c r="B40" s="279"/>
      <c r="C40" s="277"/>
      <c r="D40" s="276"/>
      <c r="E40" s="178" t="s">
        <v>1224</v>
      </c>
      <c r="F40" s="178" t="s">
        <v>1225</v>
      </c>
      <c r="G40" s="178" t="s">
        <v>1226</v>
      </c>
      <c r="H40" s="178" t="s">
        <v>1227</v>
      </c>
      <c r="I40" s="183" t="s">
        <v>52</v>
      </c>
      <c r="J40" s="178"/>
      <c r="K40" s="178"/>
      <c r="L40" s="178"/>
      <c r="M40" s="180"/>
    </row>
    <row r="41" spans="1:13" ht="20.100000000000001" customHeight="1">
      <c r="A41" s="183" t="s">
        <v>747</v>
      </c>
      <c r="B41" s="279"/>
      <c r="C41" s="277"/>
      <c r="D41" s="276"/>
      <c r="E41" s="178" t="s">
        <v>1228</v>
      </c>
      <c r="F41" s="178" t="s">
        <v>1229</v>
      </c>
      <c r="G41" s="178" t="s">
        <v>1230</v>
      </c>
      <c r="H41" s="178" t="s">
        <v>1231</v>
      </c>
      <c r="I41" s="183" t="s">
        <v>52</v>
      </c>
      <c r="J41" s="178"/>
      <c r="K41" s="178"/>
      <c r="L41" s="178"/>
      <c r="M41" s="180"/>
    </row>
    <row r="42" spans="1:13" ht="45.75">
      <c r="A42" s="183" t="s">
        <v>748</v>
      </c>
      <c r="B42" s="279"/>
      <c r="C42" s="277"/>
      <c r="D42" s="276"/>
      <c r="E42" s="178" t="s">
        <v>1232</v>
      </c>
      <c r="F42" s="178" t="s">
        <v>1233</v>
      </c>
      <c r="G42" s="178" t="s">
        <v>1234</v>
      </c>
      <c r="H42" s="178" t="s">
        <v>1235</v>
      </c>
      <c r="I42" s="183" t="s">
        <v>52</v>
      </c>
      <c r="J42" s="178"/>
      <c r="K42" s="178"/>
      <c r="L42" s="178"/>
      <c r="M42" s="180"/>
    </row>
    <row r="43" spans="1:13" ht="30.75">
      <c r="A43" s="183" t="s">
        <v>749</v>
      </c>
      <c r="B43" s="279"/>
      <c r="C43" s="277"/>
      <c r="D43" s="276"/>
      <c r="E43" s="178" t="s">
        <v>1236</v>
      </c>
      <c r="F43" s="178" t="s">
        <v>1237</v>
      </c>
      <c r="G43" s="178" t="s">
        <v>1238</v>
      </c>
      <c r="H43" s="178" t="s">
        <v>1239</v>
      </c>
      <c r="I43" s="183" t="s">
        <v>52</v>
      </c>
      <c r="J43" s="178"/>
      <c r="K43" s="178"/>
      <c r="L43" s="178"/>
      <c r="M43" s="180"/>
    </row>
    <row r="44" spans="1:13" ht="45.75">
      <c r="A44" s="183" t="s">
        <v>750</v>
      </c>
      <c r="B44" s="279"/>
      <c r="C44" s="277"/>
      <c r="D44" s="276"/>
      <c r="E44" s="178" t="s">
        <v>1240</v>
      </c>
      <c r="F44" s="178" t="s">
        <v>1241</v>
      </c>
      <c r="G44" s="178" t="s">
        <v>1242</v>
      </c>
      <c r="H44" s="178" t="s">
        <v>1243</v>
      </c>
      <c r="I44" s="183" t="s">
        <v>52</v>
      </c>
      <c r="J44" s="178"/>
      <c r="K44" s="178"/>
      <c r="L44" s="178"/>
      <c r="M44" s="180"/>
    </row>
    <row r="45" spans="1:13" ht="45.75">
      <c r="A45" s="183" t="s">
        <v>1244</v>
      </c>
      <c r="B45" s="279"/>
      <c r="C45" s="277" t="s">
        <v>1245</v>
      </c>
      <c r="D45" s="276" t="s">
        <v>150</v>
      </c>
      <c r="E45" s="178" t="s">
        <v>1246</v>
      </c>
      <c r="F45" s="178" t="s">
        <v>1247</v>
      </c>
      <c r="G45" s="178" t="s">
        <v>1248</v>
      </c>
      <c r="H45" s="178" t="s">
        <v>1249</v>
      </c>
      <c r="I45" s="183" t="s">
        <v>52</v>
      </c>
      <c r="J45" s="178"/>
      <c r="K45" s="178"/>
      <c r="L45" s="178"/>
      <c r="M45" s="180"/>
    </row>
    <row r="46" spans="1:13" ht="30.75">
      <c r="A46" s="183" t="s">
        <v>1250</v>
      </c>
      <c r="B46" s="279"/>
      <c r="C46" s="277"/>
      <c r="D46" s="276"/>
      <c r="E46" s="178" t="s">
        <v>1251</v>
      </c>
      <c r="F46" s="178" t="s">
        <v>1252</v>
      </c>
      <c r="G46" s="178" t="s">
        <v>1253</v>
      </c>
      <c r="H46" s="178" t="s">
        <v>1254</v>
      </c>
      <c r="I46" s="183" t="s">
        <v>52</v>
      </c>
      <c r="J46" s="178"/>
      <c r="K46" s="188" t="s">
        <v>1255</v>
      </c>
      <c r="L46" s="178"/>
      <c r="M46" s="180"/>
    </row>
    <row r="47" spans="1:13" ht="45.75">
      <c r="A47" s="183" t="s">
        <v>1256</v>
      </c>
      <c r="B47" s="279"/>
      <c r="C47" s="277"/>
      <c r="D47" s="276"/>
      <c r="E47" s="178" t="s">
        <v>1257</v>
      </c>
      <c r="F47" s="178" t="s">
        <v>1258</v>
      </c>
      <c r="G47" s="178" t="s">
        <v>1259</v>
      </c>
      <c r="H47" s="178" t="s">
        <v>1260</v>
      </c>
      <c r="I47" s="183" t="s">
        <v>52</v>
      </c>
      <c r="J47" s="178"/>
      <c r="K47" s="178"/>
      <c r="L47" s="178"/>
      <c r="M47" s="180"/>
    </row>
    <row r="48" spans="1:13" ht="45.75">
      <c r="A48" s="183" t="s">
        <v>1261</v>
      </c>
      <c r="B48" s="279"/>
      <c r="C48" s="277"/>
      <c r="D48" s="276"/>
      <c r="E48" s="178" t="s">
        <v>1262</v>
      </c>
      <c r="F48" s="178" t="s">
        <v>1263</v>
      </c>
      <c r="G48" s="178" t="s">
        <v>1264</v>
      </c>
      <c r="H48" s="178" t="s">
        <v>1265</v>
      </c>
      <c r="I48" s="183" t="s">
        <v>52</v>
      </c>
      <c r="J48" s="178"/>
      <c r="K48" s="178"/>
      <c r="L48" s="178"/>
      <c r="M48" s="180"/>
    </row>
    <row r="49" spans="1:13" ht="45.75">
      <c r="A49" s="183" t="s">
        <v>1266</v>
      </c>
      <c r="B49" s="279"/>
      <c r="C49" s="277"/>
      <c r="D49" s="276"/>
      <c r="E49" s="178" t="s">
        <v>1267</v>
      </c>
      <c r="F49" s="178" t="s">
        <v>1268</v>
      </c>
      <c r="G49" s="178" t="s">
        <v>1269</v>
      </c>
      <c r="H49" s="178" t="s">
        <v>1270</v>
      </c>
      <c r="I49" s="183" t="s">
        <v>52</v>
      </c>
      <c r="J49" s="178"/>
      <c r="K49" s="178"/>
      <c r="L49" s="178"/>
      <c r="M49" s="180"/>
    </row>
    <row r="50" spans="1:13" ht="30.75">
      <c r="A50" s="183" t="s">
        <v>1271</v>
      </c>
      <c r="B50" s="279"/>
      <c r="C50" s="277"/>
      <c r="D50" s="276"/>
      <c r="E50" s="178" t="s">
        <v>1272</v>
      </c>
      <c r="F50" s="178" t="s">
        <v>1273</v>
      </c>
      <c r="G50" s="178" t="s">
        <v>1274</v>
      </c>
      <c r="H50" s="178" t="s">
        <v>1275</v>
      </c>
      <c r="I50" s="183" t="s">
        <v>52</v>
      </c>
      <c r="J50" s="178"/>
      <c r="K50" s="178"/>
      <c r="L50" s="178"/>
      <c r="M50" s="180"/>
    </row>
    <row r="51" spans="1:13" ht="30.75">
      <c r="A51" s="183" t="s">
        <v>1276</v>
      </c>
      <c r="B51" s="279"/>
      <c r="C51" s="277"/>
      <c r="D51" s="276"/>
      <c r="E51" s="178" t="s">
        <v>1251</v>
      </c>
      <c r="F51" s="178" t="s">
        <v>1277</v>
      </c>
      <c r="G51" s="178" t="s">
        <v>1278</v>
      </c>
      <c r="H51" s="178" t="s">
        <v>1279</v>
      </c>
      <c r="I51" s="183" t="s">
        <v>52</v>
      </c>
      <c r="J51" s="178"/>
      <c r="K51" s="178"/>
      <c r="L51" s="178"/>
      <c r="M51" s="180"/>
    </row>
    <row r="52" spans="1:13" ht="30.75">
      <c r="A52" s="183" t="s">
        <v>1280</v>
      </c>
      <c r="B52" s="279"/>
      <c r="C52" s="277"/>
      <c r="D52" s="276"/>
      <c r="E52" s="178" t="s">
        <v>1281</v>
      </c>
      <c r="F52" s="178" t="s">
        <v>1282</v>
      </c>
      <c r="G52" s="178" t="s">
        <v>1283</v>
      </c>
      <c r="H52" s="178" t="s">
        <v>1284</v>
      </c>
      <c r="I52" s="183" t="s">
        <v>52</v>
      </c>
      <c r="J52" s="178"/>
      <c r="K52" s="178"/>
      <c r="L52" s="178"/>
      <c r="M52" s="180"/>
    </row>
    <row r="53" spans="1:13" ht="30.75">
      <c r="A53" s="183" t="s">
        <v>1285</v>
      </c>
      <c r="B53" s="279"/>
      <c r="C53" s="277"/>
      <c r="D53" s="276"/>
      <c r="E53" s="178" t="s">
        <v>1286</v>
      </c>
      <c r="F53" s="178" t="s">
        <v>1287</v>
      </c>
      <c r="G53" s="178" t="s">
        <v>1288</v>
      </c>
      <c r="H53" s="178" t="s">
        <v>1289</v>
      </c>
      <c r="I53" s="183" t="s">
        <v>52</v>
      </c>
      <c r="J53" s="178"/>
      <c r="K53" s="178"/>
      <c r="L53" s="178"/>
      <c r="M53" s="180"/>
    </row>
    <row r="54" spans="1:13" ht="45.75">
      <c r="A54" s="183" t="s">
        <v>1290</v>
      </c>
      <c r="B54" s="280"/>
      <c r="C54" s="277"/>
      <c r="D54" s="276"/>
      <c r="E54" s="178" t="s">
        <v>1291</v>
      </c>
      <c r="F54" s="178" t="s">
        <v>1292</v>
      </c>
      <c r="G54" s="178" t="s">
        <v>1293</v>
      </c>
      <c r="H54" s="178" t="s">
        <v>1294</v>
      </c>
      <c r="I54" s="183" t="s">
        <v>52</v>
      </c>
      <c r="J54" s="178"/>
      <c r="K54" s="178"/>
      <c r="L54" s="178"/>
      <c r="M54" s="180"/>
    </row>
    <row r="55" spans="1:13">
      <c r="A55" s="180"/>
      <c r="B55" s="180"/>
      <c r="G55" s="180"/>
      <c r="H55" s="180"/>
      <c r="I55" s="180"/>
      <c r="J55" s="180"/>
      <c r="K55" s="180"/>
      <c r="L55" s="180"/>
      <c r="M55" s="180"/>
    </row>
    <row r="56" spans="1:13">
      <c r="A56" s="180"/>
      <c r="B56" s="180"/>
      <c r="G56" s="180"/>
      <c r="H56" s="180"/>
      <c r="I56" s="180"/>
      <c r="J56" s="180"/>
      <c r="K56" s="180"/>
      <c r="L56" s="180"/>
      <c r="M56" s="180"/>
    </row>
    <row r="57" spans="1:13">
      <c r="A57" s="180"/>
      <c r="B57" s="180"/>
      <c r="G57" s="180"/>
      <c r="H57" s="180"/>
      <c r="I57" s="180"/>
      <c r="J57" s="180"/>
      <c r="K57" s="180"/>
      <c r="L57" s="180"/>
      <c r="M57" s="180"/>
    </row>
    <row r="58" spans="1:13">
      <c r="A58" s="180"/>
      <c r="B58" s="180"/>
      <c r="G58" s="180"/>
      <c r="H58" s="180"/>
      <c r="I58" s="180"/>
      <c r="J58" s="180"/>
      <c r="K58" s="180"/>
      <c r="L58" s="180"/>
      <c r="M58" s="180"/>
    </row>
    <row r="59" spans="1:13">
      <c r="A59" s="180"/>
      <c r="B59" s="180"/>
      <c r="G59" s="180"/>
      <c r="H59" s="180"/>
      <c r="I59" s="180"/>
      <c r="J59" s="180"/>
      <c r="K59" s="180"/>
      <c r="L59" s="180"/>
      <c r="M59" s="180"/>
    </row>
    <row r="60" spans="1:13">
      <c r="A60" s="180"/>
      <c r="B60" s="180"/>
      <c r="G60" s="180"/>
      <c r="H60" s="180"/>
      <c r="I60" s="180"/>
      <c r="J60" s="180"/>
      <c r="K60" s="180"/>
      <c r="L60" s="180"/>
      <c r="M60" s="180"/>
    </row>
    <row r="61" spans="1:13">
      <c r="A61" s="180"/>
      <c r="B61" s="180"/>
      <c r="G61" s="180"/>
      <c r="H61" s="180"/>
      <c r="I61" s="180"/>
      <c r="J61" s="180"/>
      <c r="K61" s="180"/>
      <c r="L61" s="180"/>
      <c r="M61" s="180"/>
    </row>
  </sheetData>
  <autoFilter ref="A1:M1" xr:uid="{61346669-0211-CD4D-8E90-31E93D48674E}"/>
  <mergeCells count="11">
    <mergeCell ref="D34:D44"/>
    <mergeCell ref="C45:C54"/>
    <mergeCell ref="D45:D54"/>
    <mergeCell ref="B2:B54"/>
    <mergeCell ref="C2:C17"/>
    <mergeCell ref="C18:C27"/>
    <mergeCell ref="C28:C33"/>
    <mergeCell ref="C34:C44"/>
    <mergeCell ref="D2:D17"/>
    <mergeCell ref="D18:D27"/>
    <mergeCell ref="D28:D33"/>
  </mergeCells>
  <hyperlinks>
    <hyperlink ref="K34" r:id="rId1" xr:uid="{B7E48AC4-4550-4F64-9CE3-B38CAE4B2527}"/>
    <hyperlink ref="K46" r:id="rId2" xr:uid="{A9CF6364-6FF0-423C-A59F-59BB30C6EA3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43529-E7D6-6C4B-9AC1-D1FA171C3B0A}">
  <sheetPr>
    <tabColor theme="9" tint="0.59999389629810485"/>
  </sheetPr>
  <dimension ref="A1:L26"/>
  <sheetViews>
    <sheetView workbookViewId="0">
      <pane ySplit="1" topLeftCell="F4" activePane="bottomLeft" state="frozen"/>
      <selection pane="bottomLeft" activeCell="F4" sqref="F4"/>
    </sheetView>
  </sheetViews>
  <sheetFormatPr defaultColWidth="11.42578125" defaultRowHeight="12.75"/>
  <cols>
    <col min="1" max="1" width="12.42578125" style="152" customWidth="1"/>
    <col min="2" max="2" width="23.7109375" style="152" customWidth="1"/>
    <col min="3" max="3" width="33.140625" style="159" customWidth="1"/>
    <col min="4" max="4" width="12.28515625" style="159" customWidth="1"/>
    <col min="5" max="5" width="38" style="159" customWidth="1"/>
    <col min="6" max="6" width="33.140625" style="159" customWidth="1"/>
    <col min="7" max="8" width="41.42578125" style="145" customWidth="1"/>
    <col min="9" max="9" width="9.42578125" style="152" customWidth="1"/>
    <col min="10" max="10" width="11.42578125" style="152"/>
    <col min="11" max="11" width="33.7109375" style="152" customWidth="1"/>
    <col min="12" max="16384" width="11.42578125" style="152"/>
  </cols>
  <sheetData>
    <row r="1" spans="1:12" s="164" customFormat="1" ht="21.75" customHeight="1">
      <c r="A1" s="150" t="s">
        <v>368</v>
      </c>
      <c r="B1" s="151" t="s">
        <v>369</v>
      </c>
      <c r="C1" s="163" t="s">
        <v>1071</v>
      </c>
      <c r="D1" s="163" t="s">
        <v>34</v>
      </c>
      <c r="E1" s="163" t="s">
        <v>35</v>
      </c>
      <c r="F1" s="163" t="s">
        <v>36</v>
      </c>
      <c r="G1" s="151" t="s">
        <v>623</v>
      </c>
      <c r="H1" s="151" t="s">
        <v>372</v>
      </c>
      <c r="I1" s="151" t="s">
        <v>39</v>
      </c>
      <c r="J1" s="151" t="s">
        <v>271</v>
      </c>
      <c r="K1" s="151" t="s">
        <v>41</v>
      </c>
      <c r="L1" s="151" t="s">
        <v>40</v>
      </c>
    </row>
    <row r="2" spans="1:12" ht="40.5">
      <c r="A2" s="153" t="s">
        <v>625</v>
      </c>
      <c r="B2" s="282" t="s">
        <v>1295</v>
      </c>
      <c r="C2" s="282" t="s">
        <v>1296</v>
      </c>
      <c r="D2" s="282" t="s">
        <v>44</v>
      </c>
      <c r="E2" s="161" t="s">
        <v>1297</v>
      </c>
      <c r="F2" s="156" t="s">
        <v>1298</v>
      </c>
      <c r="G2" s="154" t="s">
        <v>1299</v>
      </c>
      <c r="H2" s="154" t="s">
        <v>1300</v>
      </c>
      <c r="I2" s="155" t="s">
        <v>4</v>
      </c>
      <c r="J2" s="156"/>
      <c r="K2" s="160"/>
      <c r="L2" s="155"/>
    </row>
    <row r="3" spans="1:12" ht="40.5">
      <c r="A3" s="153"/>
      <c r="B3" s="283"/>
      <c r="C3" s="283"/>
      <c r="D3" s="283"/>
      <c r="E3" s="161" t="s">
        <v>1297</v>
      </c>
      <c r="F3" s="156" t="s">
        <v>1301</v>
      </c>
      <c r="G3" s="154" t="s">
        <v>1302</v>
      </c>
      <c r="H3" s="154" t="s">
        <v>1303</v>
      </c>
      <c r="I3" s="155" t="s">
        <v>5</v>
      </c>
      <c r="J3" s="156"/>
      <c r="K3" s="162" t="s">
        <v>1304</v>
      </c>
      <c r="L3" s="155"/>
    </row>
    <row r="4" spans="1:12" ht="40.5">
      <c r="A4" s="153" t="s">
        <v>773</v>
      </c>
      <c r="B4" s="283"/>
      <c r="C4" s="283"/>
      <c r="D4" s="283"/>
      <c r="E4" s="156" t="s">
        <v>1297</v>
      </c>
      <c r="F4" s="156" t="s">
        <v>1305</v>
      </c>
      <c r="G4" s="154" t="s">
        <v>1306</v>
      </c>
      <c r="H4" s="154" t="s">
        <v>1307</v>
      </c>
      <c r="I4" s="155" t="s">
        <v>4</v>
      </c>
      <c r="J4" s="156"/>
      <c r="K4" s="160"/>
      <c r="L4" s="155"/>
    </row>
    <row r="5" spans="1:12" ht="40.5">
      <c r="A5" s="153" t="s">
        <v>635</v>
      </c>
      <c r="B5" s="283"/>
      <c r="C5" s="283"/>
      <c r="D5" s="283"/>
      <c r="E5" s="156" t="s">
        <v>1297</v>
      </c>
      <c r="F5" s="156" t="s">
        <v>1308</v>
      </c>
      <c r="G5" s="154" t="s">
        <v>1309</v>
      </c>
      <c r="H5" s="154" t="s">
        <v>1310</v>
      </c>
      <c r="I5" s="155" t="s">
        <v>4</v>
      </c>
      <c r="J5" s="156"/>
      <c r="K5" s="160"/>
      <c r="L5" s="155"/>
    </row>
    <row r="6" spans="1:12" ht="40.5">
      <c r="A6" s="153" t="s">
        <v>641</v>
      </c>
      <c r="B6" s="283"/>
      <c r="C6" s="283"/>
      <c r="D6" s="283"/>
      <c r="E6" s="156" t="s">
        <v>1297</v>
      </c>
      <c r="F6" s="156" t="s">
        <v>1311</v>
      </c>
      <c r="G6" s="154" t="s">
        <v>1312</v>
      </c>
      <c r="H6" s="154" t="s">
        <v>1313</v>
      </c>
      <c r="I6" s="155" t="s">
        <v>4</v>
      </c>
      <c r="J6" s="156"/>
      <c r="K6" s="160"/>
      <c r="L6" s="155"/>
    </row>
    <row r="7" spans="1:12" ht="40.5">
      <c r="A7" s="153" t="s">
        <v>645</v>
      </c>
      <c r="B7" s="283"/>
      <c r="C7" s="283"/>
      <c r="D7" s="283"/>
      <c r="E7" s="156" t="s">
        <v>1297</v>
      </c>
      <c r="F7" s="156" t="s">
        <v>1314</v>
      </c>
      <c r="G7" s="154" t="s">
        <v>1315</v>
      </c>
      <c r="H7" s="154" t="s">
        <v>1316</v>
      </c>
      <c r="I7" s="155" t="s">
        <v>4</v>
      </c>
      <c r="J7" s="156"/>
      <c r="K7" s="160"/>
      <c r="L7" s="155"/>
    </row>
    <row r="8" spans="1:12" ht="40.5">
      <c r="A8" s="153" t="s">
        <v>651</v>
      </c>
      <c r="B8" s="283"/>
      <c r="C8" s="283"/>
      <c r="D8" s="283"/>
      <c r="E8" s="156" t="s">
        <v>1297</v>
      </c>
      <c r="F8" s="156" t="s">
        <v>1317</v>
      </c>
      <c r="G8" s="154" t="s">
        <v>1318</v>
      </c>
      <c r="H8" s="154" t="s">
        <v>1319</v>
      </c>
      <c r="I8" s="155" t="s">
        <v>4</v>
      </c>
      <c r="J8" s="156"/>
      <c r="K8" s="160"/>
      <c r="L8" s="155"/>
    </row>
    <row r="9" spans="1:12" ht="40.5">
      <c r="A9" s="153" t="s">
        <v>654</v>
      </c>
      <c r="B9" s="283"/>
      <c r="C9" s="283"/>
      <c r="D9" s="283"/>
      <c r="E9" s="156" t="s">
        <v>1297</v>
      </c>
      <c r="F9" s="156" t="s">
        <v>1320</v>
      </c>
      <c r="G9" s="154" t="s">
        <v>1321</v>
      </c>
      <c r="H9" s="154" t="s">
        <v>1322</v>
      </c>
      <c r="I9" s="155" t="s">
        <v>4</v>
      </c>
      <c r="J9" s="156"/>
      <c r="K9" s="160"/>
      <c r="L9" s="155"/>
    </row>
    <row r="10" spans="1:12" ht="40.5">
      <c r="A10" s="153"/>
      <c r="B10" s="283"/>
      <c r="C10" s="283"/>
      <c r="D10" s="283"/>
      <c r="E10" s="156" t="s">
        <v>1297</v>
      </c>
      <c r="F10" s="156" t="s">
        <v>1323</v>
      </c>
      <c r="G10" s="154" t="s">
        <v>1324</v>
      </c>
      <c r="H10" s="154"/>
      <c r="I10" s="155" t="s">
        <v>5</v>
      </c>
      <c r="J10" s="156"/>
      <c r="K10" s="162" t="s">
        <v>1325</v>
      </c>
      <c r="L10" s="155"/>
    </row>
    <row r="11" spans="1:12" ht="40.5">
      <c r="A11" s="153"/>
      <c r="B11" s="283"/>
      <c r="C11" s="283"/>
      <c r="D11" s="283"/>
      <c r="E11" s="156" t="s">
        <v>1297</v>
      </c>
      <c r="F11" s="156" t="s">
        <v>1326</v>
      </c>
      <c r="G11" s="154" t="s">
        <v>1327</v>
      </c>
      <c r="H11" s="154"/>
      <c r="I11" s="155" t="s">
        <v>5</v>
      </c>
      <c r="J11" s="156"/>
      <c r="K11" s="162" t="s">
        <v>1328</v>
      </c>
      <c r="L11" s="155"/>
    </row>
    <row r="12" spans="1:12" ht="40.5">
      <c r="A12" s="153"/>
      <c r="B12" s="283"/>
      <c r="C12" s="283"/>
      <c r="D12" s="283"/>
      <c r="E12" s="156" t="s">
        <v>1297</v>
      </c>
      <c r="F12" s="156" t="s">
        <v>1326</v>
      </c>
      <c r="G12" s="154" t="s">
        <v>1327</v>
      </c>
      <c r="H12" s="154"/>
      <c r="I12" s="155" t="s">
        <v>5</v>
      </c>
      <c r="J12" s="156"/>
      <c r="K12" s="162" t="s">
        <v>1329</v>
      </c>
      <c r="L12" s="155"/>
    </row>
    <row r="13" spans="1:12" ht="40.5">
      <c r="A13" s="153"/>
      <c r="B13" s="283"/>
      <c r="C13" s="285"/>
      <c r="D13" s="285"/>
      <c r="E13" s="156" t="s">
        <v>1297</v>
      </c>
      <c r="F13" s="156" t="s">
        <v>1330</v>
      </c>
      <c r="G13" s="154" t="s">
        <v>1331</v>
      </c>
      <c r="H13" s="154"/>
      <c r="I13" s="155" t="s">
        <v>5</v>
      </c>
      <c r="J13" s="156"/>
      <c r="K13" s="162" t="s">
        <v>1332</v>
      </c>
      <c r="L13" s="155"/>
    </row>
    <row r="14" spans="1:12" ht="27">
      <c r="A14" s="153"/>
      <c r="B14" s="283"/>
      <c r="C14" s="282" t="s">
        <v>1333</v>
      </c>
      <c r="D14" s="282" t="s">
        <v>44</v>
      </c>
      <c r="E14" s="156" t="s">
        <v>1334</v>
      </c>
      <c r="F14" s="156" t="s">
        <v>1335</v>
      </c>
      <c r="G14" s="154" t="s">
        <v>1336</v>
      </c>
      <c r="H14" s="154"/>
      <c r="I14" s="155" t="s">
        <v>5</v>
      </c>
      <c r="J14" s="156"/>
      <c r="K14" s="162" t="s">
        <v>1337</v>
      </c>
      <c r="L14" s="155"/>
    </row>
    <row r="15" spans="1:12" ht="15">
      <c r="A15" s="153"/>
      <c r="B15" s="283"/>
      <c r="C15" s="283"/>
      <c r="D15" s="283"/>
      <c r="E15" s="156" t="s">
        <v>1334</v>
      </c>
      <c r="F15" s="156" t="s">
        <v>1338</v>
      </c>
      <c r="G15" s="154" t="s">
        <v>1339</v>
      </c>
      <c r="H15" s="154"/>
      <c r="I15" s="155" t="s">
        <v>4</v>
      </c>
      <c r="J15" s="156"/>
      <c r="K15" s="162"/>
      <c r="L15" s="155"/>
    </row>
    <row r="16" spans="1:12" ht="27">
      <c r="A16" s="153"/>
      <c r="B16" s="283"/>
      <c r="C16" s="283"/>
      <c r="D16" s="283"/>
      <c r="E16" s="156" t="s">
        <v>1334</v>
      </c>
      <c r="F16" s="156" t="s">
        <v>1340</v>
      </c>
      <c r="G16" s="154" t="s">
        <v>1341</v>
      </c>
      <c r="H16" s="154"/>
      <c r="I16" s="155" t="s">
        <v>4</v>
      </c>
      <c r="J16" s="156"/>
      <c r="K16" s="162"/>
      <c r="L16" s="155"/>
    </row>
    <row r="17" spans="1:12" ht="40.5">
      <c r="A17" s="153"/>
      <c r="B17" s="283"/>
      <c r="C17" s="283"/>
      <c r="D17" s="283"/>
      <c r="E17" s="156" t="s">
        <v>1334</v>
      </c>
      <c r="F17" s="156" t="s">
        <v>1342</v>
      </c>
      <c r="G17" s="154" t="s">
        <v>1343</v>
      </c>
      <c r="H17" s="154"/>
      <c r="I17" s="155" t="s">
        <v>4</v>
      </c>
      <c r="J17" s="156"/>
      <c r="K17" s="162"/>
      <c r="L17" s="155"/>
    </row>
    <row r="18" spans="1:12" ht="27">
      <c r="A18" s="153" t="s">
        <v>795</v>
      </c>
      <c r="B18" s="283"/>
      <c r="C18" s="282" t="s">
        <v>1344</v>
      </c>
      <c r="D18" s="282" t="s">
        <v>150</v>
      </c>
      <c r="E18" s="156" t="s">
        <v>1345</v>
      </c>
      <c r="F18" s="156" t="s">
        <v>1346</v>
      </c>
      <c r="G18" s="154" t="s">
        <v>1347</v>
      </c>
      <c r="H18" s="154" t="s">
        <v>1348</v>
      </c>
      <c r="I18" s="155" t="s">
        <v>5</v>
      </c>
      <c r="J18" s="154"/>
      <c r="K18" s="162" t="s">
        <v>1349</v>
      </c>
      <c r="L18" s="155"/>
    </row>
    <row r="19" spans="1:12" ht="13.5">
      <c r="A19" s="153" t="s">
        <v>679</v>
      </c>
      <c r="B19" s="283"/>
      <c r="C19" s="283"/>
      <c r="D19" s="283"/>
      <c r="E19" s="156" t="s">
        <v>1345</v>
      </c>
      <c r="F19" s="156" t="s">
        <v>1350</v>
      </c>
      <c r="G19" s="154" t="s">
        <v>1351</v>
      </c>
      <c r="H19" s="154" t="s">
        <v>1352</v>
      </c>
      <c r="I19" s="155" t="s">
        <v>4</v>
      </c>
      <c r="J19" s="154"/>
      <c r="K19" s="160"/>
      <c r="L19" s="155"/>
    </row>
    <row r="20" spans="1:12" ht="27">
      <c r="A20" s="153" t="s">
        <v>684</v>
      </c>
      <c r="B20" s="283"/>
      <c r="C20" s="283"/>
      <c r="D20" s="283"/>
      <c r="E20" s="156" t="s">
        <v>1345</v>
      </c>
      <c r="F20" s="156" t="s">
        <v>1353</v>
      </c>
      <c r="G20" s="154" t="s">
        <v>1354</v>
      </c>
      <c r="H20" s="154" t="s">
        <v>1355</v>
      </c>
      <c r="I20" s="155" t="s">
        <v>5</v>
      </c>
      <c r="J20" s="154"/>
      <c r="K20" s="162" t="s">
        <v>1356</v>
      </c>
      <c r="L20" s="155"/>
    </row>
    <row r="21" spans="1:12" ht="40.5">
      <c r="A21" s="153"/>
      <c r="B21" s="283"/>
      <c r="C21" s="283"/>
      <c r="D21" s="283"/>
      <c r="E21" s="156" t="s">
        <v>1345</v>
      </c>
      <c r="F21" s="156" t="s">
        <v>1357</v>
      </c>
      <c r="G21" s="154" t="s">
        <v>1358</v>
      </c>
      <c r="H21" s="154"/>
      <c r="I21" s="155" t="s">
        <v>5</v>
      </c>
      <c r="J21" s="154"/>
      <c r="K21" s="162" t="s">
        <v>1359</v>
      </c>
      <c r="L21" s="155"/>
    </row>
    <row r="22" spans="1:12" ht="40.5">
      <c r="A22" s="153"/>
      <c r="B22" s="283"/>
      <c r="C22" s="285"/>
      <c r="D22" s="285"/>
      <c r="E22" s="156" t="s">
        <v>1345</v>
      </c>
      <c r="F22" s="156" t="s">
        <v>1360</v>
      </c>
      <c r="G22" s="154" t="s">
        <v>1358</v>
      </c>
      <c r="H22" s="154"/>
      <c r="I22" s="155" t="s">
        <v>5</v>
      </c>
      <c r="J22" s="154"/>
      <c r="K22" s="162" t="s">
        <v>1361</v>
      </c>
      <c r="L22" s="155"/>
    </row>
    <row r="23" spans="1:12" ht="27">
      <c r="A23" s="157"/>
      <c r="B23" s="283"/>
      <c r="C23" s="284" t="s">
        <v>200</v>
      </c>
      <c r="D23" s="286" t="s">
        <v>44</v>
      </c>
      <c r="E23" s="156" t="s">
        <v>1362</v>
      </c>
      <c r="F23" s="154" t="s">
        <v>1363</v>
      </c>
      <c r="G23" s="154" t="s">
        <v>1364</v>
      </c>
      <c r="H23" s="154" t="s">
        <v>1365</v>
      </c>
      <c r="I23" s="155" t="s">
        <v>4</v>
      </c>
      <c r="J23" s="157"/>
      <c r="K23" s="160"/>
      <c r="L23" s="157"/>
    </row>
    <row r="24" spans="1:12" ht="27">
      <c r="A24" s="157"/>
      <c r="B24" s="283"/>
      <c r="C24" s="284"/>
      <c r="D24" s="287"/>
      <c r="E24" s="156" t="s">
        <v>1362</v>
      </c>
      <c r="F24" s="154" t="s">
        <v>1366</v>
      </c>
      <c r="G24" s="154" t="s">
        <v>1367</v>
      </c>
      <c r="H24" s="158" t="s">
        <v>1368</v>
      </c>
      <c r="I24" s="155" t="s">
        <v>4</v>
      </c>
      <c r="J24" s="157"/>
      <c r="K24" s="160"/>
      <c r="L24" s="157"/>
    </row>
    <row r="25" spans="1:12" ht="27">
      <c r="A25" s="153" t="s">
        <v>700</v>
      </c>
      <c r="B25" s="283"/>
      <c r="C25" s="284"/>
      <c r="D25" s="287"/>
      <c r="E25" s="156" t="s">
        <v>1362</v>
      </c>
      <c r="F25" s="154" t="s">
        <v>1369</v>
      </c>
      <c r="G25" s="154" t="s">
        <v>1370</v>
      </c>
      <c r="H25" s="154" t="s">
        <v>1371</v>
      </c>
      <c r="I25" s="155" t="s">
        <v>4</v>
      </c>
      <c r="J25" s="154"/>
      <c r="K25" s="160"/>
      <c r="L25" s="155"/>
    </row>
    <row r="26" spans="1:12" ht="27">
      <c r="A26" s="153" t="s">
        <v>704</v>
      </c>
      <c r="B26" s="283"/>
      <c r="C26" s="284"/>
      <c r="D26" s="288"/>
      <c r="E26" s="156" t="s">
        <v>1362</v>
      </c>
      <c r="F26" s="154" t="s">
        <v>1372</v>
      </c>
      <c r="G26" s="154" t="s">
        <v>1373</v>
      </c>
      <c r="H26" s="154" t="s">
        <v>1374</v>
      </c>
      <c r="I26" s="155" t="s">
        <v>4</v>
      </c>
      <c r="J26" s="154"/>
      <c r="K26" s="160"/>
      <c r="L26" s="155"/>
    </row>
  </sheetData>
  <autoFilter ref="A1:M1" xr:uid="{30543529-E7D6-6C4B-9AC1-D1FA171C3B0A}"/>
  <mergeCells count="9">
    <mergeCell ref="B2:B26"/>
    <mergeCell ref="C23:C26"/>
    <mergeCell ref="C14:C17"/>
    <mergeCell ref="C2:C13"/>
    <mergeCell ref="D2:D13"/>
    <mergeCell ref="D14:D17"/>
    <mergeCell ref="D23:D26"/>
    <mergeCell ref="C18:C22"/>
    <mergeCell ref="D18:D22"/>
  </mergeCells>
  <hyperlinks>
    <hyperlink ref="K3" r:id="rId1" xr:uid="{091C0D1F-2B0F-40B9-9404-ED9FE9173E31}"/>
    <hyperlink ref="K10" r:id="rId2" xr:uid="{36C4D4EB-107A-4D37-8D24-CF6F57E7485D}"/>
    <hyperlink ref="K11" r:id="rId3" xr:uid="{300A5F6E-99A8-4D0E-896B-E70115072FE9}"/>
    <hyperlink ref="K12" r:id="rId4" xr:uid="{FDD134C8-68B4-4BF5-9779-8E94C14941A8}"/>
    <hyperlink ref="K13" r:id="rId5" xr:uid="{5B9F817E-5EB4-4C36-9B5A-55432366384A}"/>
    <hyperlink ref="K14" r:id="rId6" xr:uid="{EB7E7758-09DB-4B42-B8F2-3945BC71156B}"/>
    <hyperlink ref="K18" r:id="rId7" xr:uid="{742698AE-3E1C-4B0A-AC7C-38FC68B6B170}"/>
    <hyperlink ref="K20" r:id="rId8" xr:uid="{DC939706-31CE-4F30-98B9-A46B4E622289}"/>
    <hyperlink ref="K21" r:id="rId9" xr:uid="{838B94E5-D791-4229-8F77-E3DAC1AB8C9F}"/>
    <hyperlink ref="K22" r:id="rId10" xr:uid="{645E64ED-A382-4EEE-A2FD-FC403F09E81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C186D-A2FF-F84D-84E8-EF8FC28E5D3C}">
  <sheetPr>
    <tabColor theme="9" tint="0.59999389629810485"/>
  </sheetPr>
  <dimension ref="A1:L53"/>
  <sheetViews>
    <sheetView zoomScale="75" workbookViewId="0">
      <pane ySplit="1" topLeftCell="G10" activePane="bottomLeft" state="frozen"/>
      <selection pane="bottomLeft" activeCell="I2" sqref="I2"/>
    </sheetView>
  </sheetViews>
  <sheetFormatPr defaultColWidth="16.5703125" defaultRowHeight="33" customHeight="1"/>
  <cols>
    <col min="1" max="1" width="14" style="180" customWidth="1"/>
    <col min="2" max="2" width="25.85546875" style="180" customWidth="1"/>
    <col min="3" max="3" width="23.140625" style="180" customWidth="1"/>
    <col min="4" max="4" width="9.42578125" style="180" customWidth="1"/>
    <col min="5" max="5" width="49.5703125" style="180" customWidth="1"/>
    <col min="6" max="6" width="43.42578125" style="180" customWidth="1"/>
    <col min="7" max="7" width="55.140625" style="180" customWidth="1"/>
    <col min="8" max="8" width="58" style="180" customWidth="1"/>
    <col min="9" max="10" width="16.5703125" style="180"/>
    <col min="11" max="11" width="36" style="180" customWidth="1"/>
    <col min="12" max="16384" width="16.5703125" style="180"/>
  </cols>
  <sheetData>
    <row r="1" spans="1:12" ht="26.25" customHeight="1">
      <c r="A1" s="187" t="s">
        <v>368</v>
      </c>
      <c r="B1" s="181" t="s">
        <v>369</v>
      </c>
      <c r="C1" s="182" t="s">
        <v>1071</v>
      </c>
      <c r="D1" s="182" t="s">
        <v>34</v>
      </c>
      <c r="E1" s="182" t="s">
        <v>35</v>
      </c>
      <c r="F1" s="182" t="s">
        <v>36</v>
      </c>
      <c r="G1" s="181" t="s">
        <v>623</v>
      </c>
      <c r="H1" s="181" t="s">
        <v>372</v>
      </c>
      <c r="I1" s="181" t="s">
        <v>39</v>
      </c>
      <c r="J1" s="181" t="s">
        <v>624</v>
      </c>
      <c r="K1" s="181" t="s">
        <v>41</v>
      </c>
      <c r="L1" s="181" t="s">
        <v>40</v>
      </c>
    </row>
    <row r="2" spans="1:12" ht="33" customHeight="1">
      <c r="A2" s="183" t="s">
        <v>625</v>
      </c>
      <c r="B2" s="289" t="s">
        <v>1375</v>
      </c>
      <c r="C2" s="277" t="s">
        <v>1376</v>
      </c>
      <c r="D2" s="276" t="s">
        <v>44</v>
      </c>
      <c r="E2" s="51" t="s">
        <v>1074</v>
      </c>
      <c r="F2" s="51" t="s">
        <v>1377</v>
      </c>
      <c r="G2" s="51" t="s">
        <v>1378</v>
      </c>
      <c r="H2" s="51" t="s">
        <v>1379</v>
      </c>
      <c r="I2" s="183" t="s">
        <v>4</v>
      </c>
      <c r="J2" s="183"/>
      <c r="K2" s="178"/>
      <c r="L2" s="178"/>
    </row>
    <row r="3" spans="1:12" ht="33" customHeight="1">
      <c r="A3" s="183" t="s">
        <v>773</v>
      </c>
      <c r="B3" s="290"/>
      <c r="C3" s="277"/>
      <c r="D3" s="276"/>
      <c r="E3" s="51" t="s">
        <v>1380</v>
      </c>
      <c r="F3" s="51" t="s">
        <v>1381</v>
      </c>
      <c r="G3" s="51" t="s">
        <v>1080</v>
      </c>
      <c r="H3" s="51" t="s">
        <v>1081</v>
      </c>
      <c r="I3" s="183" t="s">
        <v>5</v>
      </c>
      <c r="J3" s="183"/>
      <c r="K3" s="188" t="s">
        <v>1382</v>
      </c>
      <c r="L3" s="178"/>
    </row>
    <row r="4" spans="1:12" ht="33" customHeight="1">
      <c r="A4" s="183" t="s">
        <v>635</v>
      </c>
      <c r="B4" s="290"/>
      <c r="C4" s="277"/>
      <c r="D4" s="276"/>
      <c r="E4" s="51" t="s">
        <v>1085</v>
      </c>
      <c r="F4" s="51" t="s">
        <v>1383</v>
      </c>
      <c r="G4" s="51" t="s">
        <v>1384</v>
      </c>
      <c r="H4" s="51" t="s">
        <v>1088</v>
      </c>
      <c r="I4" s="183" t="s">
        <v>4</v>
      </c>
      <c r="J4" s="183"/>
      <c r="K4" s="178"/>
      <c r="L4" s="178"/>
    </row>
    <row r="5" spans="1:12" ht="33" customHeight="1">
      <c r="A5" s="183" t="s">
        <v>641</v>
      </c>
      <c r="B5" s="290"/>
      <c r="C5" s="277"/>
      <c r="D5" s="276"/>
      <c r="E5" s="51" t="s">
        <v>1089</v>
      </c>
      <c r="F5" s="51" t="s">
        <v>1090</v>
      </c>
      <c r="G5" s="51" t="s">
        <v>1091</v>
      </c>
      <c r="H5" s="51" t="s">
        <v>1092</v>
      </c>
      <c r="I5" s="183" t="s">
        <v>4</v>
      </c>
      <c r="J5" s="183"/>
      <c r="K5" s="178"/>
      <c r="L5" s="178"/>
    </row>
    <row r="6" spans="1:12" ht="33" customHeight="1">
      <c r="A6" s="183" t="s">
        <v>645</v>
      </c>
      <c r="B6" s="290"/>
      <c r="C6" s="277"/>
      <c r="D6" s="276"/>
      <c r="E6" s="51" t="s">
        <v>1093</v>
      </c>
      <c r="F6" s="51" t="s">
        <v>1094</v>
      </c>
      <c r="G6" s="51" t="s">
        <v>1095</v>
      </c>
      <c r="H6" s="51" t="s">
        <v>1096</v>
      </c>
      <c r="I6" s="183" t="s">
        <v>4</v>
      </c>
      <c r="J6" s="183"/>
      <c r="K6" s="178"/>
      <c r="L6" s="178"/>
    </row>
    <row r="7" spans="1:12" ht="33" customHeight="1">
      <c r="A7" s="183" t="s">
        <v>651</v>
      </c>
      <c r="B7" s="290"/>
      <c r="C7" s="277"/>
      <c r="D7" s="276"/>
      <c r="E7" s="51" t="s">
        <v>1097</v>
      </c>
      <c r="F7" s="51" t="s">
        <v>1098</v>
      </c>
      <c r="G7" s="51" t="s">
        <v>1099</v>
      </c>
      <c r="H7" s="51" t="s">
        <v>1100</v>
      </c>
      <c r="I7" s="183" t="s">
        <v>4</v>
      </c>
      <c r="J7" s="183"/>
      <c r="K7" s="178"/>
      <c r="L7" s="178"/>
    </row>
    <row r="8" spans="1:12" ht="33" customHeight="1">
      <c r="A8" s="183" t="s">
        <v>654</v>
      </c>
      <c r="B8" s="290"/>
      <c r="C8" s="277"/>
      <c r="D8" s="276"/>
      <c r="E8" s="51" t="s">
        <v>1101</v>
      </c>
      <c r="F8" s="51" t="s">
        <v>1102</v>
      </c>
      <c r="G8" s="51" t="s">
        <v>1103</v>
      </c>
      <c r="H8" s="51" t="s">
        <v>1104</v>
      </c>
      <c r="I8" s="183" t="s">
        <v>4</v>
      </c>
      <c r="J8" s="183"/>
      <c r="K8" s="178"/>
      <c r="L8" s="178"/>
    </row>
    <row r="9" spans="1:12" ht="33" customHeight="1">
      <c r="A9" s="183" t="s">
        <v>657</v>
      </c>
      <c r="B9" s="290"/>
      <c r="C9" s="277"/>
      <c r="D9" s="276"/>
      <c r="E9" s="51" t="s">
        <v>1105</v>
      </c>
      <c r="F9" s="51" t="s">
        <v>1106</v>
      </c>
      <c r="G9" s="51" t="s">
        <v>1107</v>
      </c>
      <c r="H9" s="51" t="s">
        <v>1108</v>
      </c>
      <c r="I9" s="183" t="s">
        <v>4</v>
      </c>
      <c r="J9" s="183"/>
      <c r="K9" s="178"/>
      <c r="L9" s="178"/>
    </row>
    <row r="10" spans="1:12" ht="33" customHeight="1">
      <c r="A10" s="183" t="s">
        <v>663</v>
      </c>
      <c r="B10" s="290"/>
      <c r="C10" s="277"/>
      <c r="D10" s="276"/>
      <c r="E10" s="51" t="s">
        <v>1109</v>
      </c>
      <c r="F10" s="51" t="s">
        <v>1385</v>
      </c>
      <c r="G10" s="51" t="s">
        <v>1111</v>
      </c>
      <c r="H10" s="51" t="s">
        <v>1112</v>
      </c>
      <c r="I10" s="183" t="s">
        <v>4</v>
      </c>
      <c r="J10" s="183"/>
      <c r="K10" s="178"/>
      <c r="L10" s="178"/>
    </row>
    <row r="11" spans="1:12" ht="33" customHeight="1">
      <c r="A11" s="183" t="s">
        <v>795</v>
      </c>
      <c r="B11" s="290"/>
      <c r="C11" s="277"/>
      <c r="D11" s="276"/>
      <c r="E11" s="51" t="s">
        <v>1113</v>
      </c>
      <c r="F11" s="51" t="s">
        <v>1114</v>
      </c>
      <c r="G11" s="51" t="s">
        <v>1115</v>
      </c>
      <c r="H11" s="51" t="s">
        <v>1116</v>
      </c>
      <c r="I11" s="183" t="s">
        <v>4</v>
      </c>
      <c r="J11" s="183"/>
      <c r="K11" s="178"/>
      <c r="L11" s="178"/>
    </row>
    <row r="12" spans="1:12" ht="33" customHeight="1">
      <c r="A12" s="183" t="s">
        <v>679</v>
      </c>
      <c r="B12" s="290"/>
      <c r="C12" s="277"/>
      <c r="D12" s="276"/>
      <c r="E12" s="51" t="s">
        <v>1117</v>
      </c>
      <c r="F12" s="51" t="s">
        <v>1118</v>
      </c>
      <c r="G12" s="51" t="s">
        <v>1119</v>
      </c>
      <c r="H12" s="51" t="s">
        <v>1120</v>
      </c>
      <c r="I12" s="183" t="s">
        <v>4</v>
      </c>
      <c r="J12" s="183"/>
      <c r="K12" s="178"/>
      <c r="L12" s="178"/>
    </row>
    <row r="13" spans="1:12" ht="33" customHeight="1">
      <c r="A13" s="183" t="s">
        <v>684</v>
      </c>
      <c r="B13" s="290"/>
      <c r="C13" s="277"/>
      <c r="D13" s="276"/>
      <c r="E13" s="51" t="s">
        <v>1380</v>
      </c>
      <c r="F13" s="51" t="s">
        <v>1122</v>
      </c>
      <c r="G13" s="51" t="s">
        <v>1123</v>
      </c>
      <c r="H13" s="51" t="s">
        <v>1124</v>
      </c>
      <c r="I13" s="183" t="s">
        <v>4</v>
      </c>
      <c r="J13" s="183"/>
      <c r="K13" s="178"/>
      <c r="L13" s="178"/>
    </row>
    <row r="14" spans="1:12" ht="33" customHeight="1">
      <c r="A14" s="183" t="s">
        <v>687</v>
      </c>
      <c r="B14" s="290"/>
      <c r="C14" s="277"/>
      <c r="D14" s="276"/>
      <c r="E14" s="51" t="s">
        <v>1125</v>
      </c>
      <c r="F14" s="51" t="s">
        <v>1126</v>
      </c>
      <c r="G14" s="51" t="s">
        <v>1386</v>
      </c>
      <c r="H14" s="51" t="s">
        <v>1128</v>
      </c>
      <c r="I14" s="183" t="s">
        <v>4</v>
      </c>
      <c r="J14" s="183"/>
      <c r="K14" s="178"/>
      <c r="L14" s="178"/>
    </row>
    <row r="15" spans="1:12" ht="33" customHeight="1">
      <c r="A15" s="183" t="s">
        <v>691</v>
      </c>
      <c r="B15" s="290"/>
      <c r="C15" s="277"/>
      <c r="D15" s="276"/>
      <c r="E15" s="51" t="s">
        <v>1129</v>
      </c>
      <c r="F15" s="51" t="s">
        <v>1130</v>
      </c>
      <c r="G15" s="51" t="s">
        <v>1131</v>
      </c>
      <c r="H15" s="51" t="s">
        <v>1132</v>
      </c>
      <c r="I15" s="183" t="s">
        <v>4</v>
      </c>
      <c r="J15" s="183"/>
      <c r="K15" s="178"/>
      <c r="L15" s="178"/>
    </row>
    <row r="16" spans="1:12" ht="33" customHeight="1">
      <c r="A16" s="183" t="s">
        <v>696</v>
      </c>
      <c r="B16" s="290"/>
      <c r="C16" s="277"/>
      <c r="D16" s="276"/>
      <c r="E16" s="51" t="s">
        <v>1133</v>
      </c>
      <c r="F16" s="51" t="s">
        <v>1134</v>
      </c>
      <c r="G16" s="51" t="s">
        <v>1135</v>
      </c>
      <c r="H16" s="51" t="s">
        <v>1136</v>
      </c>
      <c r="I16" s="183" t="s">
        <v>4</v>
      </c>
      <c r="J16" s="183"/>
      <c r="K16" s="178"/>
      <c r="L16" s="178"/>
    </row>
    <row r="17" spans="1:12" ht="33" customHeight="1">
      <c r="A17" s="183" t="s">
        <v>700</v>
      </c>
      <c r="B17" s="290"/>
      <c r="C17" s="277" t="s">
        <v>1387</v>
      </c>
      <c r="D17" s="230" t="s">
        <v>44</v>
      </c>
      <c r="E17" s="51" t="s">
        <v>1138</v>
      </c>
      <c r="F17" s="51" t="s">
        <v>1139</v>
      </c>
      <c r="G17" s="51" t="s">
        <v>1140</v>
      </c>
      <c r="H17" s="51" t="s">
        <v>1141</v>
      </c>
      <c r="I17" s="183" t="s">
        <v>4</v>
      </c>
      <c r="J17" s="183"/>
      <c r="K17" s="178"/>
      <c r="L17" s="178"/>
    </row>
    <row r="18" spans="1:12" ht="33" customHeight="1">
      <c r="A18" s="183" t="s">
        <v>704</v>
      </c>
      <c r="B18" s="290"/>
      <c r="C18" s="277"/>
      <c r="D18" s="230"/>
      <c r="E18" s="51" t="s">
        <v>1142</v>
      </c>
      <c r="F18" s="51" t="s">
        <v>1143</v>
      </c>
      <c r="G18" s="51" t="s">
        <v>1144</v>
      </c>
      <c r="H18" s="51" t="s">
        <v>1145</v>
      </c>
      <c r="I18" s="183" t="s">
        <v>4</v>
      </c>
      <c r="J18" s="183"/>
      <c r="K18" s="178"/>
      <c r="L18" s="178"/>
    </row>
    <row r="19" spans="1:12" ht="33" customHeight="1">
      <c r="A19" s="183" t="s">
        <v>708</v>
      </c>
      <c r="B19" s="290"/>
      <c r="C19" s="277"/>
      <c r="D19" s="230"/>
      <c r="E19" s="51" t="s">
        <v>1146</v>
      </c>
      <c r="F19" s="51" t="s">
        <v>1147</v>
      </c>
      <c r="G19" s="51" t="s">
        <v>1148</v>
      </c>
      <c r="H19" s="51" t="s">
        <v>1149</v>
      </c>
      <c r="I19" s="183" t="s">
        <v>4</v>
      </c>
      <c r="J19" s="183"/>
      <c r="K19" s="178"/>
      <c r="L19" s="178"/>
    </row>
    <row r="20" spans="1:12" ht="33" customHeight="1">
      <c r="A20" s="183" t="s">
        <v>712</v>
      </c>
      <c r="B20" s="290"/>
      <c r="C20" s="277"/>
      <c r="D20" s="230"/>
      <c r="E20" s="51" t="s">
        <v>1150</v>
      </c>
      <c r="F20" s="51" t="s">
        <v>1151</v>
      </c>
      <c r="G20" s="51" t="s">
        <v>1152</v>
      </c>
      <c r="H20" s="51" t="s">
        <v>1153</v>
      </c>
      <c r="I20" s="183" t="s">
        <v>5</v>
      </c>
      <c r="J20" s="183"/>
      <c r="K20" s="188" t="s">
        <v>1388</v>
      </c>
      <c r="L20" s="178"/>
    </row>
    <row r="21" spans="1:12" ht="33" customHeight="1">
      <c r="A21" s="183" t="s">
        <v>716</v>
      </c>
      <c r="B21" s="290"/>
      <c r="C21" s="277"/>
      <c r="D21" s="230"/>
      <c r="E21" s="51" t="s">
        <v>1154</v>
      </c>
      <c r="F21" s="51" t="s">
        <v>1155</v>
      </c>
      <c r="G21" s="51" t="s">
        <v>1156</v>
      </c>
      <c r="H21" s="51" t="s">
        <v>1157</v>
      </c>
      <c r="I21" s="183" t="s">
        <v>4</v>
      </c>
      <c r="J21" s="178"/>
      <c r="K21" s="178"/>
      <c r="L21" s="178"/>
    </row>
    <row r="22" spans="1:12" ht="33" customHeight="1">
      <c r="A22" s="183" t="s">
        <v>719</v>
      </c>
      <c r="B22" s="290"/>
      <c r="C22" s="277"/>
      <c r="D22" s="230"/>
      <c r="E22" s="51" t="s">
        <v>1158</v>
      </c>
      <c r="F22" s="51" t="s">
        <v>1159</v>
      </c>
      <c r="G22" s="51" t="s">
        <v>1160</v>
      </c>
      <c r="H22" s="51" t="s">
        <v>1161</v>
      </c>
      <c r="I22" s="183" t="s">
        <v>4</v>
      </c>
      <c r="J22" s="178"/>
      <c r="K22" s="178"/>
      <c r="L22" s="178"/>
    </row>
    <row r="23" spans="1:12" ht="33" customHeight="1">
      <c r="A23" s="183" t="s">
        <v>723</v>
      </c>
      <c r="B23" s="290"/>
      <c r="C23" s="277"/>
      <c r="D23" s="230"/>
      <c r="E23" s="51" t="s">
        <v>1162</v>
      </c>
      <c r="F23" s="51" t="s">
        <v>1163</v>
      </c>
      <c r="G23" s="51" t="s">
        <v>1164</v>
      </c>
      <c r="H23" s="51" t="s">
        <v>1165</v>
      </c>
      <c r="I23" s="183" t="s">
        <v>4</v>
      </c>
      <c r="J23" s="178"/>
      <c r="K23" s="178"/>
      <c r="L23" s="178"/>
    </row>
    <row r="24" spans="1:12" ht="33" customHeight="1">
      <c r="A24" s="183" t="s">
        <v>727</v>
      </c>
      <c r="B24" s="290"/>
      <c r="C24" s="277"/>
      <c r="D24" s="230"/>
      <c r="E24" s="51" t="s">
        <v>1166</v>
      </c>
      <c r="F24" s="51" t="s">
        <v>1167</v>
      </c>
      <c r="G24" s="51" t="s">
        <v>1168</v>
      </c>
      <c r="H24" s="51" t="s">
        <v>1169</v>
      </c>
      <c r="I24" s="183" t="s">
        <v>4</v>
      </c>
      <c r="J24" s="178"/>
      <c r="K24" s="178"/>
      <c r="L24" s="178"/>
    </row>
    <row r="25" spans="1:12" ht="33" customHeight="1">
      <c r="A25" s="183" t="s">
        <v>731</v>
      </c>
      <c r="B25" s="290"/>
      <c r="C25" s="277"/>
      <c r="D25" s="230"/>
      <c r="E25" s="51" t="s">
        <v>1170</v>
      </c>
      <c r="F25" s="51" t="s">
        <v>1126</v>
      </c>
      <c r="G25" s="51" t="s">
        <v>1171</v>
      </c>
      <c r="H25" s="51" t="s">
        <v>1172</v>
      </c>
      <c r="I25" s="183" t="s">
        <v>4</v>
      </c>
      <c r="J25" s="178"/>
      <c r="K25" s="178"/>
      <c r="L25" s="178"/>
    </row>
    <row r="26" spans="1:12" ht="33" customHeight="1">
      <c r="A26" s="183" t="s">
        <v>836</v>
      </c>
      <c r="B26" s="290"/>
      <c r="C26" s="277"/>
      <c r="D26" s="230"/>
      <c r="E26" s="51" t="s">
        <v>1173</v>
      </c>
      <c r="F26" s="51" t="s">
        <v>1174</v>
      </c>
      <c r="G26" s="51" t="s">
        <v>1175</v>
      </c>
      <c r="H26" s="51" t="s">
        <v>1176</v>
      </c>
      <c r="I26" s="183" t="s">
        <v>4</v>
      </c>
      <c r="J26" s="178"/>
      <c r="K26" s="178"/>
      <c r="L26" s="178"/>
    </row>
    <row r="27" spans="1:12" ht="33" customHeight="1">
      <c r="A27" s="183" t="s">
        <v>734</v>
      </c>
      <c r="B27" s="290"/>
      <c r="C27" s="277" t="s">
        <v>1177</v>
      </c>
      <c r="D27" s="276" t="s">
        <v>44</v>
      </c>
      <c r="E27" s="51" t="s">
        <v>1178</v>
      </c>
      <c r="F27" s="51" t="s">
        <v>1179</v>
      </c>
      <c r="G27" s="51" t="s">
        <v>1180</v>
      </c>
      <c r="H27" s="51" t="s">
        <v>1181</v>
      </c>
      <c r="I27" s="183" t="s">
        <v>4</v>
      </c>
      <c r="J27" s="183"/>
      <c r="K27" s="178"/>
      <c r="L27" s="178"/>
    </row>
    <row r="28" spans="1:12" ht="33" customHeight="1">
      <c r="A28" s="183" t="s">
        <v>735</v>
      </c>
      <c r="B28" s="290"/>
      <c r="C28" s="277"/>
      <c r="D28" s="276"/>
      <c r="E28" s="51" t="s">
        <v>1182</v>
      </c>
      <c r="F28" s="51" t="s">
        <v>1155</v>
      </c>
      <c r="G28" s="51" t="s">
        <v>1183</v>
      </c>
      <c r="H28" s="51" t="s">
        <v>1184</v>
      </c>
      <c r="I28" s="183" t="s">
        <v>4</v>
      </c>
      <c r="J28" s="183"/>
      <c r="K28" s="178"/>
      <c r="L28" s="178"/>
    </row>
    <row r="29" spans="1:12" ht="33" customHeight="1">
      <c r="A29" s="183" t="s">
        <v>736</v>
      </c>
      <c r="B29" s="290"/>
      <c r="C29" s="277"/>
      <c r="D29" s="276"/>
      <c r="E29" s="51" t="s">
        <v>1185</v>
      </c>
      <c r="F29" s="51" t="s">
        <v>1147</v>
      </c>
      <c r="G29" s="51" t="s">
        <v>1186</v>
      </c>
      <c r="H29" s="51" t="s">
        <v>1187</v>
      </c>
      <c r="I29" s="183" t="s">
        <v>4</v>
      </c>
      <c r="J29" s="183"/>
      <c r="K29" s="178"/>
      <c r="L29" s="178"/>
    </row>
    <row r="30" spans="1:12" ht="33" customHeight="1">
      <c r="A30" s="183" t="s">
        <v>737</v>
      </c>
      <c r="B30" s="290"/>
      <c r="C30" s="277"/>
      <c r="D30" s="276"/>
      <c r="E30" s="51" t="s">
        <v>1188</v>
      </c>
      <c r="F30" s="51" t="s">
        <v>1189</v>
      </c>
      <c r="G30" s="51" t="s">
        <v>1190</v>
      </c>
      <c r="H30" s="51" t="s">
        <v>1191</v>
      </c>
      <c r="I30" s="183" t="s">
        <v>4</v>
      </c>
      <c r="J30" s="183"/>
      <c r="K30" s="178"/>
      <c r="L30" s="178"/>
    </row>
    <row r="31" spans="1:12" ht="33" customHeight="1">
      <c r="A31" s="183" t="s">
        <v>738</v>
      </c>
      <c r="B31" s="290"/>
      <c r="C31" s="277"/>
      <c r="D31" s="276"/>
      <c r="E31" s="51" t="s">
        <v>1192</v>
      </c>
      <c r="F31" s="51" t="s">
        <v>1193</v>
      </c>
      <c r="G31" s="51" t="s">
        <v>1194</v>
      </c>
      <c r="H31" s="51" t="s">
        <v>1195</v>
      </c>
      <c r="I31" s="183" t="s">
        <v>4</v>
      </c>
      <c r="J31" s="183"/>
      <c r="K31" s="178"/>
      <c r="L31" s="178"/>
    </row>
    <row r="32" spans="1:12" ht="33" customHeight="1">
      <c r="A32" s="183" t="s">
        <v>739</v>
      </c>
      <c r="B32" s="290"/>
      <c r="C32" s="277"/>
      <c r="D32" s="276"/>
      <c r="E32" s="51" t="s">
        <v>1170</v>
      </c>
      <c r="F32" s="51" t="s">
        <v>1126</v>
      </c>
      <c r="G32" s="51" t="s">
        <v>1196</v>
      </c>
      <c r="H32" s="51" t="s">
        <v>1197</v>
      </c>
      <c r="I32" s="183" t="s">
        <v>4</v>
      </c>
      <c r="J32" s="183"/>
      <c r="K32" s="178"/>
      <c r="L32" s="178"/>
    </row>
    <row r="33" spans="1:12" ht="33" customHeight="1">
      <c r="A33" s="183" t="s">
        <v>740</v>
      </c>
      <c r="B33" s="290"/>
      <c r="C33" s="277" t="s">
        <v>1198</v>
      </c>
      <c r="D33" s="276" t="s">
        <v>44</v>
      </c>
      <c r="E33" s="51" t="s">
        <v>1199</v>
      </c>
      <c r="F33" s="51" t="s">
        <v>1200</v>
      </c>
      <c r="G33" s="51" t="s">
        <v>1201</v>
      </c>
      <c r="H33" s="51" t="s">
        <v>1202</v>
      </c>
      <c r="I33" s="183" t="s">
        <v>5</v>
      </c>
      <c r="J33" s="183"/>
      <c r="K33" s="188" t="s">
        <v>1203</v>
      </c>
      <c r="L33" s="178"/>
    </row>
    <row r="34" spans="1:12" ht="33" customHeight="1">
      <c r="A34" s="183" t="s">
        <v>741</v>
      </c>
      <c r="B34" s="290"/>
      <c r="C34" s="277"/>
      <c r="D34" s="276"/>
      <c r="E34" s="51" t="s">
        <v>1204</v>
      </c>
      <c r="F34" s="51" t="s">
        <v>1205</v>
      </c>
      <c r="G34" s="51" t="s">
        <v>1206</v>
      </c>
      <c r="H34" s="51" t="s">
        <v>1207</v>
      </c>
      <c r="I34" s="183" t="s">
        <v>4</v>
      </c>
      <c r="J34" s="183"/>
      <c r="K34" s="178"/>
      <c r="L34" s="178"/>
    </row>
    <row r="35" spans="1:12" ht="33" customHeight="1">
      <c r="A35" s="183" t="s">
        <v>742</v>
      </c>
      <c r="B35" s="290"/>
      <c r="C35" s="277"/>
      <c r="D35" s="276"/>
      <c r="E35" s="51" t="s">
        <v>1208</v>
      </c>
      <c r="F35" s="51" t="s">
        <v>1209</v>
      </c>
      <c r="G35" s="51" t="s">
        <v>1210</v>
      </c>
      <c r="H35" s="51" t="s">
        <v>1211</v>
      </c>
      <c r="I35" s="183" t="s">
        <v>4</v>
      </c>
      <c r="J35" s="183"/>
      <c r="K35" s="178"/>
      <c r="L35" s="178"/>
    </row>
    <row r="36" spans="1:12" ht="33" customHeight="1">
      <c r="A36" s="183" t="s">
        <v>743</v>
      </c>
      <c r="B36" s="290"/>
      <c r="C36" s="277"/>
      <c r="D36" s="276"/>
      <c r="E36" s="51" t="s">
        <v>1212</v>
      </c>
      <c r="F36" s="51" t="s">
        <v>1213</v>
      </c>
      <c r="G36" s="51" t="s">
        <v>1214</v>
      </c>
      <c r="H36" s="51" t="s">
        <v>1215</v>
      </c>
      <c r="I36" s="183" t="s">
        <v>4</v>
      </c>
      <c r="J36" s="183"/>
      <c r="K36" s="178"/>
      <c r="L36" s="178"/>
    </row>
    <row r="37" spans="1:12" ht="33" customHeight="1">
      <c r="A37" s="183" t="s">
        <v>744</v>
      </c>
      <c r="B37" s="290"/>
      <c r="C37" s="277"/>
      <c r="D37" s="276"/>
      <c r="E37" s="51" t="s">
        <v>1216</v>
      </c>
      <c r="F37" s="51" t="s">
        <v>1217</v>
      </c>
      <c r="G37" s="51" t="s">
        <v>1218</v>
      </c>
      <c r="H37" s="51" t="s">
        <v>1219</v>
      </c>
      <c r="I37" s="183" t="s">
        <v>4</v>
      </c>
      <c r="J37" s="178"/>
      <c r="K37" s="178"/>
      <c r="L37" s="178"/>
    </row>
    <row r="38" spans="1:12" ht="33" customHeight="1">
      <c r="A38" s="183" t="s">
        <v>745</v>
      </c>
      <c r="B38" s="290"/>
      <c r="C38" s="277"/>
      <c r="D38" s="276"/>
      <c r="E38" s="51" t="s">
        <v>1220</v>
      </c>
      <c r="F38" s="51" t="s">
        <v>1221</v>
      </c>
      <c r="G38" s="51" t="s">
        <v>1222</v>
      </c>
      <c r="H38" s="51" t="s">
        <v>1223</v>
      </c>
      <c r="I38" s="183" t="s">
        <v>4</v>
      </c>
      <c r="J38" s="178"/>
      <c r="K38" s="178"/>
      <c r="L38" s="178"/>
    </row>
    <row r="39" spans="1:12" ht="33" customHeight="1">
      <c r="A39" s="183" t="s">
        <v>746</v>
      </c>
      <c r="B39" s="290"/>
      <c r="C39" s="277"/>
      <c r="D39" s="276"/>
      <c r="E39" s="51" t="s">
        <v>1224</v>
      </c>
      <c r="F39" s="51" t="s">
        <v>1225</v>
      </c>
      <c r="G39" s="51" t="s">
        <v>1226</v>
      </c>
      <c r="H39" s="51" t="s">
        <v>1227</v>
      </c>
      <c r="I39" s="183" t="s">
        <v>4</v>
      </c>
      <c r="J39" s="178"/>
      <c r="K39" s="178"/>
      <c r="L39" s="178"/>
    </row>
    <row r="40" spans="1:12" ht="33" customHeight="1">
      <c r="A40" s="183" t="s">
        <v>747</v>
      </c>
      <c r="B40" s="290"/>
      <c r="C40" s="277"/>
      <c r="D40" s="276"/>
      <c r="E40" s="51" t="s">
        <v>1228</v>
      </c>
      <c r="F40" s="51" t="s">
        <v>1229</v>
      </c>
      <c r="G40" s="51" t="s">
        <v>1230</v>
      </c>
      <c r="H40" s="51" t="s">
        <v>1231</v>
      </c>
      <c r="I40" s="183" t="s">
        <v>4</v>
      </c>
      <c r="J40" s="178"/>
      <c r="K40" s="178"/>
      <c r="L40" s="178"/>
    </row>
    <row r="41" spans="1:12" ht="33" customHeight="1">
      <c r="A41" s="183" t="s">
        <v>748</v>
      </c>
      <c r="B41" s="290"/>
      <c r="C41" s="277"/>
      <c r="D41" s="276"/>
      <c r="E41" s="51" t="s">
        <v>1232</v>
      </c>
      <c r="F41" s="51" t="s">
        <v>1233</v>
      </c>
      <c r="G41" s="51" t="s">
        <v>1234</v>
      </c>
      <c r="H41" s="51" t="s">
        <v>1235</v>
      </c>
      <c r="I41" s="183" t="s">
        <v>4</v>
      </c>
      <c r="J41" s="178"/>
      <c r="K41" s="178"/>
      <c r="L41" s="178"/>
    </row>
    <row r="42" spans="1:12" ht="33" customHeight="1">
      <c r="A42" s="183" t="s">
        <v>749</v>
      </c>
      <c r="B42" s="290"/>
      <c r="C42" s="277"/>
      <c r="D42" s="276"/>
      <c r="E42" s="51" t="s">
        <v>1236</v>
      </c>
      <c r="F42" s="51" t="s">
        <v>1237</v>
      </c>
      <c r="G42" s="51" t="s">
        <v>1238</v>
      </c>
      <c r="H42" s="51" t="s">
        <v>1239</v>
      </c>
      <c r="I42" s="183" t="s">
        <v>4</v>
      </c>
      <c r="J42" s="178"/>
      <c r="K42" s="178"/>
      <c r="L42" s="178"/>
    </row>
    <row r="43" spans="1:12" ht="33" customHeight="1">
      <c r="A43" s="183" t="s">
        <v>750</v>
      </c>
      <c r="B43" s="290"/>
      <c r="C43" s="277"/>
      <c r="D43" s="276"/>
      <c r="E43" s="51" t="s">
        <v>1240</v>
      </c>
      <c r="F43" s="51" t="s">
        <v>1241</v>
      </c>
      <c r="G43" s="51" t="s">
        <v>1242</v>
      </c>
      <c r="H43" s="51" t="s">
        <v>1243</v>
      </c>
      <c r="I43" s="183" t="s">
        <v>4</v>
      </c>
      <c r="J43" s="178"/>
      <c r="K43" s="178"/>
      <c r="L43" s="178"/>
    </row>
    <row r="44" spans="1:12" ht="33" customHeight="1">
      <c r="A44" s="183" t="s">
        <v>1244</v>
      </c>
      <c r="B44" s="290"/>
      <c r="C44" s="277" t="s">
        <v>1389</v>
      </c>
      <c r="D44" s="276" t="s">
        <v>150</v>
      </c>
      <c r="E44" s="51" t="s">
        <v>1246</v>
      </c>
      <c r="F44" s="51" t="s">
        <v>1247</v>
      </c>
      <c r="G44" s="51" t="s">
        <v>1390</v>
      </c>
      <c r="H44" s="51" t="s">
        <v>1249</v>
      </c>
      <c r="I44" s="183" t="s">
        <v>4</v>
      </c>
      <c r="J44" s="178"/>
      <c r="K44" s="178"/>
      <c r="L44" s="178"/>
    </row>
    <row r="45" spans="1:12" ht="33" customHeight="1">
      <c r="A45" s="183" t="s">
        <v>1250</v>
      </c>
      <c r="B45" s="290"/>
      <c r="C45" s="277"/>
      <c r="D45" s="276"/>
      <c r="E45" s="51" t="s">
        <v>1251</v>
      </c>
      <c r="F45" s="51" t="s">
        <v>1391</v>
      </c>
      <c r="G45" s="51" t="s">
        <v>1253</v>
      </c>
      <c r="H45" s="51" t="s">
        <v>1254</v>
      </c>
      <c r="I45" s="178" t="s">
        <v>5</v>
      </c>
      <c r="J45" s="178"/>
      <c r="K45" s="188" t="s">
        <v>1255</v>
      </c>
      <c r="L45" s="178"/>
    </row>
    <row r="46" spans="1:12" ht="33" customHeight="1">
      <c r="A46" s="183" t="s">
        <v>1256</v>
      </c>
      <c r="B46" s="290"/>
      <c r="C46" s="277"/>
      <c r="D46" s="276"/>
      <c r="E46" s="51" t="s">
        <v>1257</v>
      </c>
      <c r="F46" s="51" t="s">
        <v>1258</v>
      </c>
      <c r="G46" s="51" t="s">
        <v>1259</v>
      </c>
      <c r="H46" s="51" t="s">
        <v>1260</v>
      </c>
      <c r="I46" s="183" t="s">
        <v>4</v>
      </c>
      <c r="J46" s="178"/>
      <c r="K46" s="178"/>
      <c r="L46" s="178"/>
    </row>
    <row r="47" spans="1:12" ht="33" customHeight="1">
      <c r="A47" s="183" t="s">
        <v>1261</v>
      </c>
      <c r="B47" s="290"/>
      <c r="C47" s="277"/>
      <c r="D47" s="276"/>
      <c r="E47" s="51" t="s">
        <v>1262</v>
      </c>
      <c r="F47" s="51" t="s">
        <v>1263</v>
      </c>
      <c r="G47" s="51" t="s">
        <v>1264</v>
      </c>
      <c r="H47" s="51" t="s">
        <v>1265</v>
      </c>
      <c r="I47" s="183" t="s">
        <v>4</v>
      </c>
      <c r="J47" s="178"/>
      <c r="K47" s="178"/>
      <c r="L47" s="178"/>
    </row>
    <row r="48" spans="1:12" ht="33" customHeight="1">
      <c r="A48" s="183" t="s">
        <v>1266</v>
      </c>
      <c r="B48" s="290"/>
      <c r="C48" s="277"/>
      <c r="D48" s="276"/>
      <c r="E48" s="51" t="s">
        <v>1267</v>
      </c>
      <c r="F48" s="51" t="s">
        <v>1268</v>
      </c>
      <c r="G48" s="51" t="s">
        <v>1269</v>
      </c>
      <c r="H48" s="51" t="s">
        <v>1270</v>
      </c>
      <c r="I48" s="178" t="s">
        <v>5</v>
      </c>
      <c r="J48" s="178"/>
      <c r="K48" s="178"/>
      <c r="L48" s="178"/>
    </row>
    <row r="49" spans="1:12" ht="33" customHeight="1">
      <c r="A49" s="183" t="s">
        <v>1271</v>
      </c>
      <c r="B49" s="290"/>
      <c r="C49" s="277"/>
      <c r="D49" s="276"/>
      <c r="E49" s="51" t="s">
        <v>1272</v>
      </c>
      <c r="F49" s="51" t="s">
        <v>1273</v>
      </c>
      <c r="G49" s="51" t="s">
        <v>1274</v>
      </c>
      <c r="H49" s="51" t="s">
        <v>1275</v>
      </c>
      <c r="I49" s="183" t="s">
        <v>4</v>
      </c>
      <c r="J49" s="178"/>
      <c r="K49" s="178"/>
      <c r="L49" s="178"/>
    </row>
    <row r="50" spans="1:12" ht="33" customHeight="1">
      <c r="A50" s="183" t="s">
        <v>1276</v>
      </c>
      <c r="B50" s="290"/>
      <c r="C50" s="277"/>
      <c r="D50" s="276"/>
      <c r="E50" s="51" t="s">
        <v>1251</v>
      </c>
      <c r="F50" s="51" t="s">
        <v>1277</v>
      </c>
      <c r="G50" s="51" t="s">
        <v>1278</v>
      </c>
      <c r="H50" s="51" t="s">
        <v>1279</v>
      </c>
      <c r="I50" s="183" t="s">
        <v>4</v>
      </c>
      <c r="J50" s="178"/>
      <c r="K50" s="178"/>
      <c r="L50" s="178"/>
    </row>
    <row r="51" spans="1:12" ht="33" customHeight="1">
      <c r="A51" s="183" t="s">
        <v>1280</v>
      </c>
      <c r="B51" s="290"/>
      <c r="C51" s="277"/>
      <c r="D51" s="276"/>
      <c r="E51" s="51" t="s">
        <v>1281</v>
      </c>
      <c r="F51" s="51" t="s">
        <v>1282</v>
      </c>
      <c r="G51" s="51" t="s">
        <v>1283</v>
      </c>
      <c r="H51" s="51" t="s">
        <v>1284</v>
      </c>
      <c r="I51" s="183" t="s">
        <v>4</v>
      </c>
      <c r="J51" s="178"/>
      <c r="K51" s="178"/>
      <c r="L51" s="178"/>
    </row>
    <row r="52" spans="1:12" ht="33" customHeight="1">
      <c r="A52" s="183" t="s">
        <v>1285</v>
      </c>
      <c r="B52" s="290"/>
      <c r="C52" s="277"/>
      <c r="D52" s="276"/>
      <c r="E52" s="51" t="s">
        <v>1286</v>
      </c>
      <c r="F52" s="51" t="s">
        <v>1287</v>
      </c>
      <c r="G52" s="51" t="s">
        <v>1288</v>
      </c>
      <c r="H52" s="51" t="s">
        <v>1289</v>
      </c>
      <c r="I52" s="183" t="s">
        <v>4</v>
      </c>
      <c r="J52" s="178"/>
      <c r="K52" s="178"/>
      <c r="L52" s="178"/>
    </row>
    <row r="53" spans="1:12" ht="33" customHeight="1">
      <c r="A53" s="183" t="s">
        <v>1290</v>
      </c>
      <c r="B53" s="291"/>
      <c r="C53" s="277"/>
      <c r="D53" s="276"/>
      <c r="E53" s="51" t="s">
        <v>1291</v>
      </c>
      <c r="F53" s="51" t="s">
        <v>1292</v>
      </c>
      <c r="G53" s="51" t="s">
        <v>1293</v>
      </c>
      <c r="H53" s="51" t="s">
        <v>1294</v>
      </c>
      <c r="I53" s="183" t="s">
        <v>4</v>
      </c>
      <c r="J53" s="178"/>
      <c r="K53" s="178"/>
      <c r="L53" s="178"/>
    </row>
  </sheetData>
  <autoFilter ref="A1:M1" xr:uid="{653C186D-A2FF-F84D-84E8-EF8FC28E5D3C}"/>
  <mergeCells count="11">
    <mergeCell ref="C44:C53"/>
    <mergeCell ref="D44:D53"/>
    <mergeCell ref="B2:B53"/>
    <mergeCell ref="C2:C16"/>
    <mergeCell ref="D2:D16"/>
    <mergeCell ref="D17:D26"/>
    <mergeCell ref="C17:C26"/>
    <mergeCell ref="C27:C32"/>
    <mergeCell ref="D27:D32"/>
    <mergeCell ref="C33:C43"/>
    <mergeCell ref="D33:D43"/>
  </mergeCells>
  <phoneticPr fontId="6" type="noConversion"/>
  <hyperlinks>
    <hyperlink ref="K3" r:id="rId1" xr:uid="{940AC302-A068-46ED-BAC9-470F7CC79008}"/>
    <hyperlink ref="K20" r:id="rId2" xr:uid="{E6819EF0-36C8-4B31-946F-3E1F1D27D73E}"/>
    <hyperlink ref="K33" r:id="rId3" xr:uid="{48DDC776-D416-406C-B02A-0783D8F8E2FF}"/>
    <hyperlink ref="K45" r:id="rId4" xr:uid="{0A25B034-DDA1-442B-9D17-1177FA0E60C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BB52-2C66-4FD9-8304-8DC9E53CFF43}">
  <dimension ref="A1:N25"/>
  <sheetViews>
    <sheetView topLeftCell="C1" workbookViewId="0">
      <selection activeCell="J1" sqref="J1:J1048576"/>
    </sheetView>
  </sheetViews>
  <sheetFormatPr defaultRowHeight="15"/>
  <cols>
    <col min="1" max="1" width="9.140625" style="2"/>
    <col min="2" max="2" width="41.140625" style="2" customWidth="1"/>
    <col min="3" max="3" width="30.85546875" style="11" customWidth="1"/>
    <col min="4" max="4" width="14.28515625" style="11" customWidth="1"/>
    <col min="5" max="5" width="41.7109375" style="3" customWidth="1"/>
    <col min="6" max="6" width="38.140625" style="3" customWidth="1"/>
    <col min="7" max="7" width="38.42578125" style="3" customWidth="1"/>
    <col min="8" max="8" width="26.7109375" style="3" customWidth="1"/>
    <col min="9" max="9" width="9.140625" style="2"/>
    <col min="10" max="10" width="19.85546875" style="2" customWidth="1"/>
    <col min="11" max="11" width="32.5703125" style="2" customWidth="1"/>
    <col min="12" max="16384" width="9.140625" style="2"/>
  </cols>
  <sheetData>
    <row r="1" spans="1:14" ht="32.25" customHeight="1">
      <c r="A1" s="65" t="s">
        <v>620</v>
      </c>
      <c r="B1" s="65" t="s">
        <v>32</v>
      </c>
      <c r="C1" s="48" t="s">
        <v>621</v>
      </c>
      <c r="D1" s="48" t="s">
        <v>34</v>
      </c>
      <c r="E1" s="65" t="s">
        <v>35</v>
      </c>
      <c r="F1" s="65" t="s">
        <v>622</v>
      </c>
      <c r="G1" s="65" t="s">
        <v>623</v>
      </c>
      <c r="H1" s="65" t="s">
        <v>624</v>
      </c>
      <c r="I1" s="65" t="s">
        <v>39</v>
      </c>
      <c r="J1" s="65" t="s">
        <v>40</v>
      </c>
      <c r="K1" s="65" t="s">
        <v>272</v>
      </c>
      <c r="L1" s="66"/>
      <c r="M1" s="66"/>
      <c r="N1" s="66"/>
    </row>
    <row r="2" spans="1:14" ht="45.75">
      <c r="A2" s="49" t="s">
        <v>625</v>
      </c>
      <c r="B2" s="230" t="s">
        <v>1392</v>
      </c>
      <c r="C2" s="251" t="s">
        <v>1393</v>
      </c>
      <c r="D2" s="251" t="s">
        <v>769</v>
      </c>
      <c r="E2" s="7" t="s">
        <v>1394</v>
      </c>
      <c r="F2" s="7" t="s">
        <v>1395</v>
      </c>
      <c r="G2" s="7" t="s">
        <v>1396</v>
      </c>
      <c r="H2" s="49"/>
      <c r="I2" s="49" t="s">
        <v>4</v>
      </c>
      <c r="J2" s="49"/>
      <c r="K2" s="49"/>
    </row>
    <row r="3" spans="1:14" ht="45.75">
      <c r="A3" s="49" t="s">
        <v>773</v>
      </c>
      <c r="B3" s="230"/>
      <c r="C3" s="251"/>
      <c r="D3" s="251"/>
      <c r="E3" s="7" t="s">
        <v>1397</v>
      </c>
      <c r="F3" s="7" t="s">
        <v>1398</v>
      </c>
      <c r="G3" s="7" t="s">
        <v>1399</v>
      </c>
      <c r="H3" s="49"/>
      <c r="I3" s="49" t="s">
        <v>4</v>
      </c>
      <c r="J3" s="49"/>
      <c r="K3" s="49"/>
    </row>
    <row r="4" spans="1:14" ht="60.75">
      <c r="A4" s="49" t="s">
        <v>635</v>
      </c>
      <c r="B4" s="230"/>
      <c r="C4" s="251" t="s">
        <v>1400</v>
      </c>
      <c r="D4" s="251"/>
      <c r="E4" s="67" t="s">
        <v>1401</v>
      </c>
      <c r="F4" s="7" t="s">
        <v>1402</v>
      </c>
      <c r="G4" s="7" t="s">
        <v>1403</v>
      </c>
      <c r="H4" s="49"/>
      <c r="I4" s="49" t="s">
        <v>4</v>
      </c>
      <c r="J4" s="49"/>
      <c r="K4" s="49"/>
    </row>
    <row r="5" spans="1:14" ht="45.75">
      <c r="A5" s="49" t="s">
        <v>641</v>
      </c>
      <c r="B5" s="230"/>
      <c r="C5" s="251"/>
      <c r="D5" s="251"/>
      <c r="E5" s="7" t="s">
        <v>1404</v>
      </c>
      <c r="F5" s="7" t="s">
        <v>1405</v>
      </c>
      <c r="G5" s="7" t="s">
        <v>1406</v>
      </c>
      <c r="H5" s="49"/>
      <c r="I5" s="49" t="s">
        <v>4</v>
      </c>
      <c r="J5" s="49"/>
      <c r="K5" s="49"/>
    </row>
    <row r="6" spans="1:14" ht="45.75">
      <c r="A6" s="49" t="s">
        <v>645</v>
      </c>
      <c r="B6" s="230"/>
      <c r="C6" s="251"/>
      <c r="D6" s="251"/>
      <c r="E6" s="7" t="s">
        <v>1407</v>
      </c>
      <c r="F6" s="7" t="s">
        <v>1408</v>
      </c>
      <c r="G6" s="7" t="s">
        <v>1409</v>
      </c>
      <c r="H6" s="49"/>
      <c r="I6" s="49" t="s">
        <v>695</v>
      </c>
      <c r="J6" s="49"/>
      <c r="K6" s="115" t="s">
        <v>1410</v>
      </c>
    </row>
    <row r="7" spans="1:14" ht="76.5">
      <c r="A7" s="49" t="s">
        <v>651</v>
      </c>
      <c r="B7" s="230"/>
      <c r="C7" s="251"/>
      <c r="D7" s="251"/>
      <c r="E7" s="7" t="s">
        <v>1411</v>
      </c>
      <c r="F7" s="7" t="s">
        <v>1412</v>
      </c>
      <c r="G7" s="7" t="s">
        <v>1413</v>
      </c>
      <c r="H7" s="49"/>
      <c r="I7" s="49" t="s">
        <v>4</v>
      </c>
      <c r="J7" s="49"/>
      <c r="K7" s="49"/>
    </row>
    <row r="8" spans="1:14" ht="60.75">
      <c r="A8" s="49" t="s">
        <v>654</v>
      </c>
      <c r="B8" s="230"/>
      <c r="C8" s="251"/>
      <c r="D8" s="251"/>
      <c r="E8" s="7" t="s">
        <v>1411</v>
      </c>
      <c r="F8" s="7" t="s">
        <v>1414</v>
      </c>
      <c r="G8" s="7" t="s">
        <v>1415</v>
      </c>
      <c r="H8" s="49"/>
      <c r="I8" s="49" t="s">
        <v>4</v>
      </c>
      <c r="J8" s="49"/>
      <c r="K8" s="49"/>
    </row>
    <row r="9" spans="1:14" ht="45.75">
      <c r="A9" s="49" t="s">
        <v>657</v>
      </c>
      <c r="B9" s="230"/>
      <c r="C9" s="251"/>
      <c r="D9" s="251"/>
      <c r="E9" s="7" t="s">
        <v>1411</v>
      </c>
      <c r="F9" s="7" t="s">
        <v>1416</v>
      </c>
      <c r="G9" s="7" t="s">
        <v>1417</v>
      </c>
      <c r="H9" s="49"/>
      <c r="I9" s="49" t="s">
        <v>1418</v>
      </c>
      <c r="J9" s="49"/>
      <c r="K9" s="49"/>
    </row>
    <row r="10" spans="1:14" ht="60.75">
      <c r="A10" s="49" t="s">
        <v>663</v>
      </c>
      <c r="B10" s="230"/>
      <c r="C10" s="251"/>
      <c r="D10" s="251"/>
      <c r="E10" s="7" t="s">
        <v>1411</v>
      </c>
      <c r="F10" s="7" t="s">
        <v>1419</v>
      </c>
      <c r="G10" s="7" t="s">
        <v>1403</v>
      </c>
      <c r="H10" s="49"/>
      <c r="I10" s="49" t="s">
        <v>4</v>
      </c>
      <c r="J10" s="49"/>
      <c r="K10" s="49"/>
    </row>
    <row r="11" spans="1:14" ht="30.75">
      <c r="A11" s="49" t="s">
        <v>795</v>
      </c>
      <c r="B11" s="230"/>
      <c r="C11" s="251" t="s">
        <v>1420</v>
      </c>
      <c r="D11" s="251"/>
      <c r="E11" s="7" t="s">
        <v>1421</v>
      </c>
      <c r="F11" s="7" t="s">
        <v>1422</v>
      </c>
      <c r="G11" s="7" t="s">
        <v>1423</v>
      </c>
      <c r="H11" s="49"/>
      <c r="I11" s="49" t="s">
        <v>4</v>
      </c>
      <c r="J11" s="49"/>
      <c r="K11" s="49"/>
    </row>
    <row r="12" spans="1:14">
      <c r="A12" s="49" t="s">
        <v>679</v>
      </c>
      <c r="B12" s="230"/>
      <c r="C12" s="251"/>
      <c r="D12" s="251"/>
      <c r="E12" s="7" t="s">
        <v>1421</v>
      </c>
      <c r="F12" s="7" t="s">
        <v>1424</v>
      </c>
      <c r="G12" s="7"/>
      <c r="H12" s="49"/>
      <c r="I12" s="49" t="s">
        <v>695</v>
      </c>
      <c r="J12" s="49"/>
      <c r="K12" s="49"/>
    </row>
    <row r="13" spans="1:14" ht="30.75">
      <c r="A13" s="49" t="s">
        <v>684</v>
      </c>
      <c r="B13" s="230"/>
      <c r="C13" s="251"/>
      <c r="D13" s="251"/>
      <c r="E13" s="7" t="s">
        <v>1425</v>
      </c>
      <c r="F13" s="7" t="s">
        <v>1426</v>
      </c>
      <c r="G13" s="7" t="s">
        <v>1427</v>
      </c>
      <c r="H13" s="49"/>
      <c r="I13" s="49" t="s">
        <v>695</v>
      </c>
      <c r="J13" s="49"/>
      <c r="K13" s="49"/>
    </row>
    <row r="14" spans="1:14" ht="30.75">
      <c r="A14" s="49" t="s">
        <v>687</v>
      </c>
      <c r="B14" s="230"/>
      <c r="C14" s="251"/>
      <c r="D14" s="251"/>
      <c r="E14" s="7" t="s">
        <v>1425</v>
      </c>
      <c r="F14" s="7" t="s">
        <v>1428</v>
      </c>
      <c r="G14" s="7" t="s">
        <v>1429</v>
      </c>
      <c r="H14" s="49"/>
      <c r="I14" s="49" t="s">
        <v>695</v>
      </c>
      <c r="J14" s="49"/>
      <c r="K14" s="49"/>
    </row>
    <row r="15" spans="1:14" ht="45.75">
      <c r="A15" s="49" t="s">
        <v>691</v>
      </c>
      <c r="B15" s="230"/>
      <c r="C15" s="251"/>
      <c r="D15" s="251"/>
      <c r="E15" s="7" t="s">
        <v>1430</v>
      </c>
      <c r="F15" s="7" t="s">
        <v>1431</v>
      </c>
      <c r="G15" s="7" t="s">
        <v>1432</v>
      </c>
      <c r="H15" s="49"/>
      <c r="I15" s="49" t="s">
        <v>695</v>
      </c>
      <c r="J15" s="49"/>
      <c r="K15" s="49"/>
    </row>
    <row r="16" spans="1:14" ht="45.75">
      <c r="A16" s="49" t="s">
        <v>696</v>
      </c>
      <c r="B16" s="230"/>
      <c r="C16" s="251" t="s">
        <v>1433</v>
      </c>
      <c r="D16" s="251"/>
      <c r="E16" s="7" t="s">
        <v>1434</v>
      </c>
      <c r="F16" s="7" t="s">
        <v>1435</v>
      </c>
      <c r="G16" s="7" t="s">
        <v>1436</v>
      </c>
      <c r="H16" s="49"/>
      <c r="I16" s="49" t="s">
        <v>695</v>
      </c>
      <c r="J16" s="49"/>
      <c r="K16" s="49"/>
    </row>
    <row r="17" spans="1:11" ht="60.75">
      <c r="A17" s="49" t="s">
        <v>700</v>
      </c>
      <c r="B17" s="230"/>
      <c r="C17" s="251"/>
      <c r="D17" s="251"/>
      <c r="E17" s="7" t="s">
        <v>1437</v>
      </c>
      <c r="F17" s="7" t="s">
        <v>1438</v>
      </c>
      <c r="G17" s="7" t="s">
        <v>1439</v>
      </c>
      <c r="H17" s="49"/>
      <c r="I17" s="49" t="s">
        <v>1418</v>
      </c>
      <c r="J17" s="49"/>
      <c r="K17" s="49"/>
    </row>
    <row r="18" spans="1:11" ht="60.75">
      <c r="A18" s="49" t="s">
        <v>704</v>
      </c>
      <c r="B18" s="230"/>
      <c r="C18" s="251" t="s">
        <v>1440</v>
      </c>
      <c r="D18" s="251" t="s">
        <v>150</v>
      </c>
      <c r="E18" s="7" t="s">
        <v>1441</v>
      </c>
      <c r="F18" s="7" t="s">
        <v>1442</v>
      </c>
      <c r="G18" s="7" t="s">
        <v>1443</v>
      </c>
      <c r="H18" s="49"/>
      <c r="I18" s="49" t="s">
        <v>695</v>
      </c>
      <c r="J18" s="49"/>
      <c r="K18" s="49"/>
    </row>
    <row r="19" spans="1:11" ht="45.75">
      <c r="A19" s="49" t="s">
        <v>708</v>
      </c>
      <c r="B19" s="230"/>
      <c r="C19" s="251"/>
      <c r="D19" s="251"/>
      <c r="E19" s="7" t="s">
        <v>1441</v>
      </c>
      <c r="F19" s="7" t="s">
        <v>1444</v>
      </c>
      <c r="G19" s="7" t="s">
        <v>1445</v>
      </c>
      <c r="H19" s="49"/>
      <c r="I19" s="49"/>
      <c r="J19" s="49"/>
      <c r="K19" s="49"/>
    </row>
    <row r="20" spans="1:11" ht="45.75">
      <c r="A20" s="49" t="s">
        <v>712</v>
      </c>
      <c r="B20" s="230"/>
      <c r="C20" s="251"/>
      <c r="D20" s="251"/>
      <c r="E20" s="7" t="s">
        <v>1446</v>
      </c>
      <c r="F20" s="7" t="s">
        <v>1447</v>
      </c>
      <c r="G20" s="7" t="s">
        <v>1448</v>
      </c>
      <c r="H20" s="49"/>
      <c r="I20" s="49" t="s">
        <v>4</v>
      </c>
      <c r="J20" s="49"/>
      <c r="K20" s="49"/>
    </row>
    <row r="21" spans="1:11" ht="45.75">
      <c r="A21" s="49" t="s">
        <v>716</v>
      </c>
      <c r="B21" s="230"/>
      <c r="C21" s="251"/>
      <c r="D21" s="251"/>
      <c r="E21" s="7" t="s">
        <v>1449</v>
      </c>
      <c r="F21" s="7" t="s">
        <v>1450</v>
      </c>
      <c r="G21" s="7" t="s">
        <v>1451</v>
      </c>
      <c r="H21" s="49"/>
      <c r="I21" s="49"/>
      <c r="J21" s="49"/>
      <c r="K21" s="49"/>
    </row>
    <row r="22" spans="1:11" ht="45.75">
      <c r="A22" s="49" t="s">
        <v>719</v>
      </c>
      <c r="B22" s="230"/>
      <c r="C22" s="251"/>
      <c r="D22" s="251"/>
      <c r="E22" s="7" t="s">
        <v>1449</v>
      </c>
      <c r="F22" s="7" t="s">
        <v>1452</v>
      </c>
      <c r="G22" s="7" t="s">
        <v>1453</v>
      </c>
      <c r="H22" s="49"/>
      <c r="I22" s="49" t="s">
        <v>695</v>
      </c>
      <c r="J22" s="49"/>
      <c r="K22" s="49"/>
    </row>
    <row r="23" spans="1:11" ht="30.75">
      <c r="A23" s="49" t="s">
        <v>723</v>
      </c>
      <c r="B23" s="230"/>
      <c r="C23" s="251" t="s">
        <v>606</v>
      </c>
      <c r="D23" s="251" t="s">
        <v>769</v>
      </c>
      <c r="E23" s="7" t="s">
        <v>1454</v>
      </c>
      <c r="F23" s="7" t="s">
        <v>1455</v>
      </c>
      <c r="G23" s="7" t="s">
        <v>1456</v>
      </c>
      <c r="H23" s="49"/>
      <c r="I23" s="49" t="s">
        <v>695</v>
      </c>
      <c r="J23" s="49"/>
      <c r="K23" s="114" t="s">
        <v>1457</v>
      </c>
    </row>
    <row r="24" spans="1:11" ht="30.75">
      <c r="A24" s="49" t="s">
        <v>727</v>
      </c>
      <c r="B24" s="230"/>
      <c r="C24" s="251"/>
      <c r="D24" s="251"/>
      <c r="E24" s="7" t="s">
        <v>1454</v>
      </c>
      <c r="F24" s="7" t="s">
        <v>1458</v>
      </c>
      <c r="G24" s="7" t="s">
        <v>1459</v>
      </c>
      <c r="H24" s="49"/>
      <c r="I24" s="49" t="s">
        <v>695</v>
      </c>
      <c r="J24" s="49"/>
      <c r="K24" s="49"/>
    </row>
    <row r="25" spans="1:11" ht="30.75">
      <c r="A25" s="49" t="s">
        <v>731</v>
      </c>
      <c r="B25" s="230"/>
      <c r="C25" s="251"/>
      <c r="D25" s="251"/>
      <c r="E25" s="7" t="s">
        <v>1454</v>
      </c>
      <c r="F25" s="7" t="s">
        <v>1460</v>
      </c>
      <c r="G25" s="7" t="s">
        <v>1461</v>
      </c>
      <c r="H25" s="49"/>
      <c r="I25" s="49" t="s">
        <v>695</v>
      </c>
      <c r="J25" s="49"/>
      <c r="K25" s="49"/>
    </row>
  </sheetData>
  <mergeCells count="10">
    <mergeCell ref="D18:D22"/>
    <mergeCell ref="D23:D25"/>
    <mergeCell ref="C18:C22"/>
    <mergeCell ref="C23:C25"/>
    <mergeCell ref="B2:B25"/>
    <mergeCell ref="C2:C3"/>
    <mergeCell ref="D2:D17"/>
    <mergeCell ref="C11:C15"/>
    <mergeCell ref="C4:C10"/>
    <mergeCell ref="C16:C17"/>
  </mergeCells>
  <dataValidations count="1">
    <dataValidation type="list" allowBlank="1" showInputMessage="1" showErrorMessage="1" sqref="I1:I1048576" xr:uid="{83B0F19C-0B26-4BBF-87BD-4ED7F5F14F69}">
      <formula1>"Pass, Failed, N/A"</formula1>
    </dataValidation>
  </dataValidations>
  <hyperlinks>
    <hyperlink ref="K6" r:id="rId1" display="https://fintech-bs23.xyz/wp/22944" xr:uid="{C562FF04-4A84-485A-A1E4-0AF6FACF0262}"/>
    <hyperlink ref="K23" r:id="rId2" xr:uid="{DDFB180F-8276-475D-AB50-92D740E873A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093F-90C3-4792-98CF-9238C5B98CAB}">
  <dimension ref="A1:N43"/>
  <sheetViews>
    <sheetView topLeftCell="B15" workbookViewId="0">
      <selection activeCell="C2" sqref="C2"/>
    </sheetView>
  </sheetViews>
  <sheetFormatPr defaultRowHeight="15"/>
  <cols>
    <col min="2" max="2" width="30.7109375" style="5" customWidth="1"/>
    <col min="3" max="3" width="30.5703125" style="5" customWidth="1"/>
    <col min="4" max="4" width="15.85546875" style="5" customWidth="1"/>
    <col min="5" max="5" width="43" style="6" customWidth="1"/>
    <col min="6" max="6" width="39.85546875" style="6" customWidth="1"/>
    <col min="7" max="7" width="44.42578125" style="6" customWidth="1"/>
    <col min="8" max="8" width="19" style="6" customWidth="1"/>
    <col min="9" max="9" width="12.28515625" customWidth="1"/>
    <col min="10" max="10" width="18.7109375" customWidth="1"/>
    <col min="11" max="11" width="26" style="6" customWidth="1"/>
  </cols>
  <sheetData>
    <row r="1" spans="1:14" ht="23.25" customHeight="1">
      <c r="A1" s="71" t="s">
        <v>620</v>
      </c>
      <c r="B1" s="72" t="s">
        <v>32</v>
      </c>
      <c r="C1" s="72" t="s">
        <v>621</v>
      </c>
      <c r="D1" s="72" t="s">
        <v>34</v>
      </c>
      <c r="E1" s="71" t="s">
        <v>35</v>
      </c>
      <c r="F1" s="71" t="s">
        <v>622</v>
      </c>
      <c r="G1" s="71" t="s">
        <v>623</v>
      </c>
      <c r="H1" s="71" t="s">
        <v>624</v>
      </c>
      <c r="I1" s="71" t="s">
        <v>39</v>
      </c>
      <c r="J1" s="71" t="s">
        <v>40</v>
      </c>
      <c r="K1" s="71" t="s">
        <v>272</v>
      </c>
      <c r="L1" s="70"/>
      <c r="M1" s="70"/>
      <c r="N1" s="70"/>
    </row>
    <row r="2" spans="1:14" ht="45.75">
      <c r="A2" s="49" t="s">
        <v>625</v>
      </c>
      <c r="B2" s="292" t="s">
        <v>1462</v>
      </c>
      <c r="C2" s="73" t="s">
        <v>1393</v>
      </c>
      <c r="D2" s="292" t="s">
        <v>1463</v>
      </c>
      <c r="E2" s="7" t="s">
        <v>1464</v>
      </c>
      <c r="F2" s="7" t="s">
        <v>1465</v>
      </c>
      <c r="G2" s="7" t="s">
        <v>1466</v>
      </c>
      <c r="H2" s="49"/>
      <c r="I2" s="49" t="s">
        <v>4</v>
      </c>
      <c r="J2" s="49"/>
      <c r="K2" s="7"/>
    </row>
    <row r="3" spans="1:14" ht="30.75">
      <c r="A3" s="49" t="s">
        <v>773</v>
      </c>
      <c r="B3" s="292"/>
      <c r="C3" s="292" t="s">
        <v>1467</v>
      </c>
      <c r="D3" s="292"/>
      <c r="E3" s="7" t="s">
        <v>1468</v>
      </c>
      <c r="F3" s="7" t="s">
        <v>1469</v>
      </c>
      <c r="G3" s="7" t="s">
        <v>1470</v>
      </c>
      <c r="H3" s="49"/>
      <c r="I3" s="49" t="s">
        <v>4</v>
      </c>
      <c r="J3" s="49"/>
      <c r="K3" s="7"/>
    </row>
    <row r="4" spans="1:14" ht="30.75">
      <c r="A4" s="49" t="s">
        <v>635</v>
      </c>
      <c r="B4" s="292"/>
      <c r="C4" s="292"/>
      <c r="D4" s="292"/>
      <c r="E4" s="7" t="s">
        <v>1468</v>
      </c>
      <c r="F4" s="7" t="s">
        <v>1471</v>
      </c>
      <c r="G4" s="7" t="s">
        <v>1472</v>
      </c>
      <c r="H4" s="49"/>
      <c r="I4" s="49" t="s">
        <v>4</v>
      </c>
      <c r="J4" s="49"/>
      <c r="K4" s="7"/>
    </row>
    <row r="5" spans="1:14" ht="30.75" customHeight="1">
      <c r="A5" s="49" t="s">
        <v>641</v>
      </c>
      <c r="B5" s="292"/>
      <c r="C5" s="292"/>
      <c r="D5" s="292"/>
      <c r="E5" s="7" t="s">
        <v>1468</v>
      </c>
      <c r="F5" s="7" t="s">
        <v>1473</v>
      </c>
      <c r="G5" s="7" t="s">
        <v>1474</v>
      </c>
      <c r="H5" s="49"/>
      <c r="I5" s="49" t="s">
        <v>4</v>
      </c>
      <c r="J5" s="49"/>
      <c r="K5" s="7"/>
    </row>
    <row r="6" spans="1:14" ht="30.75" customHeight="1">
      <c r="A6" s="49" t="s">
        <v>645</v>
      </c>
      <c r="B6" s="292"/>
      <c r="C6" s="292"/>
      <c r="D6" s="292"/>
      <c r="E6" s="7" t="s">
        <v>1468</v>
      </c>
      <c r="F6" s="7" t="s">
        <v>1475</v>
      </c>
      <c r="G6" s="7" t="s">
        <v>1476</v>
      </c>
      <c r="H6" s="49"/>
      <c r="I6" s="49" t="s">
        <v>4</v>
      </c>
      <c r="J6" s="49"/>
      <c r="K6" s="7"/>
    </row>
    <row r="7" spans="1:14" ht="30.75">
      <c r="A7" s="49" t="s">
        <v>651</v>
      </c>
      <c r="B7" s="292"/>
      <c r="C7" s="292"/>
      <c r="D7" s="292"/>
      <c r="E7" s="7" t="s">
        <v>1468</v>
      </c>
      <c r="F7" s="7" t="s">
        <v>1477</v>
      </c>
      <c r="G7" s="7" t="s">
        <v>1478</v>
      </c>
      <c r="H7" s="49"/>
      <c r="I7" s="49" t="s">
        <v>4</v>
      </c>
      <c r="J7" s="49"/>
      <c r="K7" s="7"/>
    </row>
    <row r="8" spans="1:14" ht="30.75">
      <c r="A8" s="49" t="s">
        <v>654</v>
      </c>
      <c r="B8" s="292"/>
      <c r="C8" s="292"/>
      <c r="D8" s="292"/>
      <c r="E8" s="7" t="s">
        <v>1468</v>
      </c>
      <c r="F8" s="7" t="s">
        <v>1479</v>
      </c>
      <c r="G8" s="7" t="s">
        <v>1480</v>
      </c>
      <c r="H8" s="49"/>
      <c r="I8" s="49" t="s">
        <v>4</v>
      </c>
      <c r="J8" s="49"/>
      <c r="K8" s="7"/>
    </row>
    <row r="9" spans="1:14" ht="30.75">
      <c r="A9" s="49" t="s">
        <v>657</v>
      </c>
      <c r="B9" s="292"/>
      <c r="C9" s="292"/>
      <c r="D9" s="292"/>
      <c r="E9" s="7" t="s">
        <v>1481</v>
      </c>
      <c r="F9" s="7" t="s">
        <v>1482</v>
      </c>
      <c r="G9" s="7" t="s">
        <v>1483</v>
      </c>
      <c r="H9" s="49"/>
      <c r="I9" s="49" t="s">
        <v>4</v>
      </c>
      <c r="J9" s="49"/>
      <c r="K9" s="7"/>
    </row>
    <row r="10" spans="1:14">
      <c r="A10" s="49" t="s">
        <v>679</v>
      </c>
      <c r="B10" s="292"/>
      <c r="C10" s="281"/>
      <c r="D10" s="292"/>
      <c r="E10" s="7" t="s">
        <v>1484</v>
      </c>
      <c r="F10" s="7" t="s">
        <v>1485</v>
      </c>
      <c r="G10" s="7" t="s">
        <v>1480</v>
      </c>
      <c r="H10" s="49"/>
      <c r="I10" s="49" t="s">
        <v>4</v>
      </c>
      <c r="J10" s="49"/>
      <c r="K10" s="7"/>
    </row>
    <row r="11" spans="1:14" ht="30.75">
      <c r="A11" s="49" t="s">
        <v>700</v>
      </c>
      <c r="B11" s="292"/>
      <c r="C11" s="281"/>
      <c r="D11" s="292"/>
      <c r="E11" s="7" t="s">
        <v>1486</v>
      </c>
      <c r="F11" s="7" t="s">
        <v>1487</v>
      </c>
      <c r="G11" s="7" t="s">
        <v>1488</v>
      </c>
      <c r="H11" s="49"/>
      <c r="I11" s="49" t="s">
        <v>4</v>
      </c>
      <c r="J11" s="49"/>
      <c r="K11" s="7"/>
    </row>
    <row r="12" spans="1:14" ht="30.75">
      <c r="A12" s="49" t="s">
        <v>704</v>
      </c>
      <c r="B12" s="292"/>
      <c r="C12" s="281"/>
      <c r="D12" s="292"/>
      <c r="E12" s="7" t="s">
        <v>1489</v>
      </c>
      <c r="F12" s="7" t="s">
        <v>1490</v>
      </c>
      <c r="G12" s="7" t="s">
        <v>1491</v>
      </c>
      <c r="H12" s="49"/>
      <c r="I12" s="49" t="s">
        <v>4</v>
      </c>
      <c r="J12" s="49"/>
      <c r="K12" s="7"/>
    </row>
    <row r="13" spans="1:14" ht="30.75">
      <c r="A13" s="49" t="s">
        <v>708</v>
      </c>
      <c r="B13" s="292"/>
      <c r="C13" s="292" t="s">
        <v>1492</v>
      </c>
      <c r="D13" s="292" t="s">
        <v>150</v>
      </c>
      <c r="E13" s="7" t="s">
        <v>1493</v>
      </c>
      <c r="F13" s="8" t="s">
        <v>469</v>
      </c>
      <c r="G13" s="8" t="s">
        <v>1494</v>
      </c>
      <c r="H13" s="49"/>
      <c r="I13" s="49" t="s">
        <v>4</v>
      </c>
      <c r="J13" s="49"/>
      <c r="K13" s="7"/>
    </row>
    <row r="14" spans="1:14">
      <c r="A14" s="49" t="s">
        <v>712</v>
      </c>
      <c r="B14" s="292"/>
      <c r="C14" s="292"/>
      <c r="D14" s="292"/>
      <c r="E14" s="7" t="s">
        <v>1493</v>
      </c>
      <c r="F14" s="130" t="s">
        <v>1495</v>
      </c>
      <c r="G14" s="8" t="s">
        <v>1496</v>
      </c>
      <c r="H14" s="49"/>
      <c r="I14" s="49" t="s">
        <v>4</v>
      </c>
      <c r="J14" s="49"/>
      <c r="K14" s="7"/>
    </row>
    <row r="15" spans="1:14" ht="30.75">
      <c r="A15" s="49" t="s">
        <v>716</v>
      </c>
      <c r="B15" s="292"/>
      <c r="C15" s="292"/>
      <c r="D15" s="292"/>
      <c r="E15" s="7" t="s">
        <v>1493</v>
      </c>
      <c r="F15" s="8" t="s">
        <v>1497</v>
      </c>
      <c r="G15" s="8" t="s">
        <v>1498</v>
      </c>
      <c r="H15" s="49"/>
      <c r="I15" s="49" t="s">
        <v>5</v>
      </c>
      <c r="J15" s="49"/>
      <c r="K15" s="115" t="s">
        <v>1499</v>
      </c>
    </row>
    <row r="16" spans="1:14" ht="76.5">
      <c r="A16" s="49" t="s">
        <v>719</v>
      </c>
      <c r="B16" s="292"/>
      <c r="C16" s="292"/>
      <c r="D16" s="292"/>
      <c r="E16" s="7" t="s">
        <v>1493</v>
      </c>
      <c r="F16" s="8" t="s">
        <v>1500</v>
      </c>
      <c r="G16" s="8" t="s">
        <v>480</v>
      </c>
      <c r="H16" s="49"/>
      <c r="I16" s="49" t="s">
        <v>5</v>
      </c>
      <c r="J16" s="49"/>
      <c r="K16" s="115" t="s">
        <v>1501</v>
      </c>
    </row>
    <row r="17" spans="8:8">
      <c r="H17"/>
    </row>
    <row r="18" spans="8:8">
      <c r="H18"/>
    </row>
    <row r="19" spans="8:8">
      <c r="H19"/>
    </row>
    <row r="20" spans="8:8">
      <c r="H20"/>
    </row>
    <row r="21" spans="8:8">
      <c r="H21"/>
    </row>
    <row r="22" spans="8:8">
      <c r="H22"/>
    </row>
    <row r="23" spans="8:8">
      <c r="H23"/>
    </row>
    <row r="24" spans="8:8">
      <c r="H24"/>
    </row>
    <row r="25" spans="8:8">
      <c r="H25"/>
    </row>
    <row r="26" spans="8:8">
      <c r="H26"/>
    </row>
    <row r="27" spans="8:8">
      <c r="H27"/>
    </row>
    <row r="28" spans="8:8">
      <c r="H28"/>
    </row>
    <row r="29" spans="8:8">
      <c r="H29"/>
    </row>
    <row r="30" spans="8:8">
      <c r="H30"/>
    </row>
    <row r="31" spans="8:8">
      <c r="H31"/>
    </row>
    <row r="32" spans="8:8">
      <c r="H32"/>
    </row>
    <row r="33" spans="5:8" ht="18.75">
      <c r="E33" s="24"/>
      <c r="G33" s="22"/>
      <c r="H33"/>
    </row>
    <row r="34" spans="5:8" ht="18.75">
      <c r="E34" s="24"/>
      <c r="G34" s="22"/>
      <c r="H34"/>
    </row>
    <row r="35" spans="5:8" ht="18.75">
      <c r="E35" s="24"/>
      <c r="G35" s="22"/>
      <c r="H35"/>
    </row>
    <row r="36" spans="5:8" ht="18.75">
      <c r="E36" s="24"/>
      <c r="G36"/>
      <c r="H36"/>
    </row>
    <row r="37" spans="5:8" ht="18.75">
      <c r="E37" s="24"/>
      <c r="G37" s="22"/>
      <c r="H37"/>
    </row>
    <row r="38" spans="5:8" ht="18.75">
      <c r="E38" s="24"/>
      <c r="G38" s="20"/>
      <c r="H38"/>
    </row>
    <row r="39" spans="5:8" ht="18.75">
      <c r="E39" s="24"/>
      <c r="G39" s="22"/>
      <c r="H39"/>
    </row>
    <row r="40" spans="5:8" ht="18.75">
      <c r="E40" s="24"/>
      <c r="G40" s="20"/>
      <c r="H40"/>
    </row>
    <row r="41" spans="5:8" ht="18.75">
      <c r="E41" s="24"/>
      <c r="G41" s="22"/>
      <c r="H41"/>
    </row>
    <row r="42" spans="5:8" ht="18.75">
      <c r="E42" s="24"/>
      <c r="G42" s="20"/>
      <c r="H42"/>
    </row>
    <row r="43" spans="5:8" ht="18.75">
      <c r="E43" s="24"/>
      <c r="G43" s="20"/>
      <c r="H43"/>
    </row>
  </sheetData>
  <mergeCells count="6">
    <mergeCell ref="B2:B16"/>
    <mergeCell ref="D2:D12"/>
    <mergeCell ref="C3:C9"/>
    <mergeCell ref="C10:C12"/>
    <mergeCell ref="D13:D16"/>
    <mergeCell ref="C13:C16"/>
  </mergeCells>
  <hyperlinks>
    <hyperlink ref="K16" r:id="rId1" xr:uid="{93B74A47-5C1B-4A2A-A764-8EDDB07C2E8C}"/>
    <hyperlink ref="K15" r:id="rId2" xr:uid="{37B248B1-0E02-4584-A27E-9D783F45C19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6AD95-7593-44C6-B5D8-EE5EAA4D8BB6}">
  <dimension ref="A1:N29"/>
  <sheetViews>
    <sheetView workbookViewId="0">
      <selection activeCell="G5" sqref="G5"/>
    </sheetView>
  </sheetViews>
  <sheetFormatPr defaultRowHeight="15"/>
  <cols>
    <col min="2" max="2" width="25.42578125" customWidth="1"/>
    <col min="3" max="3" width="23.5703125" customWidth="1"/>
    <col min="4" max="4" width="12.28515625" customWidth="1"/>
    <col min="5" max="5" width="32.140625" style="185" customWidth="1"/>
    <col min="6" max="6" width="45.140625" style="185" customWidth="1"/>
    <col min="7" max="7" width="37.85546875" style="10" customWidth="1"/>
    <col min="8" max="8" width="18.42578125" style="10" customWidth="1"/>
    <col min="9" max="9" width="13.85546875" style="11" customWidth="1"/>
    <col min="10" max="10" width="17.5703125" customWidth="1"/>
    <col min="11" max="11" width="34.28515625" customWidth="1"/>
  </cols>
  <sheetData>
    <row r="1" spans="1:14" ht="20.25" customHeight="1">
      <c r="A1" s="71" t="s">
        <v>620</v>
      </c>
      <c r="B1" s="72" t="s">
        <v>32</v>
      </c>
      <c r="C1" s="72" t="s">
        <v>621</v>
      </c>
      <c r="D1" s="72" t="s">
        <v>34</v>
      </c>
      <c r="E1" s="72" t="s">
        <v>35</v>
      </c>
      <c r="F1" s="72" t="s">
        <v>622</v>
      </c>
      <c r="G1" s="202" t="s">
        <v>623</v>
      </c>
      <c r="H1" s="202" t="s">
        <v>624</v>
      </c>
      <c r="I1" s="186" t="s">
        <v>39</v>
      </c>
      <c r="J1" s="71" t="s">
        <v>40</v>
      </c>
      <c r="K1" s="71" t="s">
        <v>272</v>
      </c>
      <c r="L1" s="70"/>
      <c r="M1" s="70"/>
      <c r="N1" s="70"/>
    </row>
    <row r="2" spans="1:14" ht="42" customHeight="1">
      <c r="A2" s="9" t="s">
        <v>625</v>
      </c>
      <c r="B2" s="251" t="s">
        <v>1502</v>
      </c>
      <c r="C2" s="179" t="s">
        <v>1393</v>
      </c>
      <c r="D2" s="251" t="s">
        <v>769</v>
      </c>
      <c r="E2" s="184" t="s">
        <v>1503</v>
      </c>
      <c r="F2" s="207" t="s">
        <v>1504</v>
      </c>
      <c r="G2" s="74"/>
      <c r="H2" s="9"/>
      <c r="I2" s="208" t="s">
        <v>4</v>
      </c>
      <c r="J2" s="9"/>
      <c r="K2" s="9"/>
    </row>
    <row r="3" spans="1:14" ht="30.75">
      <c r="A3" s="9" t="s">
        <v>773</v>
      </c>
      <c r="B3" s="251"/>
      <c r="C3" s="251" t="s">
        <v>1505</v>
      </c>
      <c r="D3" s="251"/>
      <c r="E3" s="184" t="s">
        <v>1506</v>
      </c>
      <c r="F3" s="207" t="s">
        <v>1507</v>
      </c>
      <c r="G3" s="74"/>
      <c r="H3" s="9"/>
      <c r="I3" s="208" t="s">
        <v>4</v>
      </c>
      <c r="J3" s="9"/>
      <c r="K3" s="9"/>
    </row>
    <row r="4" spans="1:14" ht="30.75">
      <c r="A4" s="9" t="s">
        <v>635</v>
      </c>
      <c r="B4" s="251"/>
      <c r="C4" s="251"/>
      <c r="D4" s="251"/>
      <c r="E4" s="184" t="s">
        <v>1506</v>
      </c>
      <c r="F4" s="207" t="s">
        <v>1508</v>
      </c>
      <c r="G4" s="74"/>
      <c r="H4" s="9"/>
      <c r="I4" s="208" t="s">
        <v>4</v>
      </c>
      <c r="J4" s="9"/>
      <c r="K4" s="9"/>
    </row>
    <row r="5" spans="1:14" ht="32.25" customHeight="1">
      <c r="A5" s="9" t="s">
        <v>641</v>
      </c>
      <c r="B5" s="251"/>
      <c r="C5" s="251"/>
      <c r="D5" s="251"/>
      <c r="E5" s="184" t="s">
        <v>1506</v>
      </c>
      <c r="F5" s="207" t="s">
        <v>1509</v>
      </c>
      <c r="G5" s="74"/>
      <c r="H5" s="9"/>
      <c r="I5" s="208" t="s">
        <v>4</v>
      </c>
      <c r="J5" s="9"/>
      <c r="K5" s="9"/>
    </row>
    <row r="6" spans="1:14" ht="49.5" customHeight="1">
      <c r="A6" s="9" t="s">
        <v>645</v>
      </c>
      <c r="B6" s="251"/>
      <c r="C6" s="251"/>
      <c r="D6" s="251"/>
      <c r="E6" s="184" t="s">
        <v>1506</v>
      </c>
      <c r="F6" s="207" t="s">
        <v>1510</v>
      </c>
      <c r="G6" s="74"/>
      <c r="H6" s="9"/>
      <c r="I6" s="208" t="s">
        <v>4</v>
      </c>
      <c r="J6" s="9"/>
      <c r="K6" s="9"/>
    </row>
    <row r="7" spans="1:14" ht="45.75" customHeight="1">
      <c r="A7" s="9" t="s">
        <v>651</v>
      </c>
      <c r="B7" s="251"/>
      <c r="C7" s="251"/>
      <c r="D7" s="251"/>
      <c r="E7" s="184" t="s">
        <v>1506</v>
      </c>
      <c r="F7" s="184" t="s">
        <v>1511</v>
      </c>
      <c r="G7" s="209"/>
      <c r="H7" s="210"/>
      <c r="I7" s="116" t="s">
        <v>4</v>
      </c>
      <c r="J7" s="9"/>
      <c r="K7" s="9"/>
    </row>
    <row r="8" spans="1:14" ht="32.25" customHeight="1">
      <c r="A8" s="9" t="s">
        <v>654</v>
      </c>
      <c r="B8" s="251"/>
      <c r="C8" s="251"/>
      <c r="D8" s="251"/>
      <c r="E8" s="184" t="s">
        <v>1506</v>
      </c>
      <c r="F8" s="184" t="s">
        <v>1512</v>
      </c>
      <c r="G8" s="74"/>
      <c r="H8" s="9"/>
      <c r="I8" s="116" t="s">
        <v>5</v>
      </c>
      <c r="J8" s="9"/>
      <c r="K8" s="190" t="s">
        <v>1513</v>
      </c>
    </row>
    <row r="9" spans="1:14" ht="33" customHeight="1">
      <c r="A9" s="9" t="s">
        <v>657</v>
      </c>
      <c r="B9" s="251"/>
      <c r="C9" s="251"/>
      <c r="D9" s="251"/>
      <c r="E9" s="184" t="s">
        <v>1506</v>
      </c>
      <c r="F9" s="184" t="s">
        <v>1514</v>
      </c>
      <c r="G9" s="74"/>
      <c r="H9" s="9"/>
      <c r="I9" s="116" t="s">
        <v>4</v>
      </c>
      <c r="J9" s="9"/>
      <c r="K9" s="9"/>
    </row>
    <row r="10" spans="1:14" ht="36" customHeight="1">
      <c r="A10" s="9" t="s">
        <v>663</v>
      </c>
      <c r="B10" s="251"/>
      <c r="C10" s="251"/>
      <c r="D10" s="251"/>
      <c r="E10" s="184" t="s">
        <v>1506</v>
      </c>
      <c r="F10" s="184" t="s">
        <v>1515</v>
      </c>
      <c r="G10" s="74"/>
      <c r="H10" s="9"/>
      <c r="I10" s="116" t="s">
        <v>4</v>
      </c>
      <c r="J10" s="9"/>
      <c r="K10" s="9"/>
    </row>
    <row r="11" spans="1:14" ht="38.25" customHeight="1">
      <c r="A11" s="9" t="s">
        <v>795</v>
      </c>
      <c r="B11" s="251"/>
      <c r="C11" s="251"/>
      <c r="D11" s="251"/>
      <c r="E11" s="184" t="s">
        <v>1506</v>
      </c>
      <c r="F11" s="184" t="s">
        <v>1516</v>
      </c>
      <c r="G11" s="74"/>
      <c r="H11" s="9"/>
      <c r="I11" s="116" t="s">
        <v>4</v>
      </c>
      <c r="J11" s="9"/>
      <c r="K11" s="9"/>
    </row>
    <row r="12" spans="1:14" ht="30.75">
      <c r="A12" s="9" t="s">
        <v>679</v>
      </c>
      <c r="B12" s="251"/>
      <c r="C12" s="251"/>
      <c r="D12" s="251"/>
      <c r="E12" s="184" t="s">
        <v>1506</v>
      </c>
      <c r="F12" s="184" t="s">
        <v>1517</v>
      </c>
      <c r="G12" s="74"/>
      <c r="H12" s="9"/>
      <c r="I12" s="116" t="s">
        <v>4</v>
      </c>
      <c r="J12" s="9"/>
      <c r="K12" s="9"/>
    </row>
    <row r="13" spans="1:14" ht="30.75">
      <c r="A13" s="9" t="s">
        <v>684</v>
      </c>
      <c r="B13" s="251"/>
      <c r="C13" s="251"/>
      <c r="D13" s="251"/>
      <c r="E13" s="184" t="s">
        <v>1506</v>
      </c>
      <c r="F13" s="184" t="s">
        <v>905</v>
      </c>
      <c r="G13" s="74"/>
      <c r="H13" s="9"/>
      <c r="I13" s="116" t="s">
        <v>4</v>
      </c>
      <c r="J13" s="9"/>
      <c r="K13" s="9"/>
    </row>
    <row r="14" spans="1:14" ht="15.75">
      <c r="A14" s="9" t="s">
        <v>687</v>
      </c>
      <c r="B14" s="251"/>
      <c r="C14" s="251" t="s">
        <v>1518</v>
      </c>
      <c r="D14" s="251"/>
      <c r="E14" s="184" t="s">
        <v>1519</v>
      </c>
      <c r="F14" s="184" t="s">
        <v>1520</v>
      </c>
      <c r="G14" s="74"/>
      <c r="H14" s="9"/>
      <c r="I14" s="116" t="s">
        <v>4</v>
      </c>
      <c r="J14" s="9"/>
      <c r="K14" s="9"/>
    </row>
    <row r="15" spans="1:14" ht="30.75">
      <c r="A15" s="9" t="s">
        <v>691</v>
      </c>
      <c r="B15" s="251"/>
      <c r="C15" s="251"/>
      <c r="D15" s="251"/>
      <c r="E15" s="184" t="s">
        <v>1484</v>
      </c>
      <c r="F15" s="184" t="s">
        <v>1521</v>
      </c>
      <c r="G15" s="74"/>
      <c r="H15" s="9"/>
      <c r="I15" s="116" t="s">
        <v>4</v>
      </c>
      <c r="J15" s="9"/>
      <c r="K15" s="9"/>
    </row>
    <row r="16" spans="1:14" ht="15.75">
      <c r="A16" s="9" t="s">
        <v>696</v>
      </c>
      <c r="B16" s="251"/>
      <c r="C16" s="251"/>
      <c r="D16" s="251"/>
      <c r="E16" s="184" t="s">
        <v>1522</v>
      </c>
      <c r="F16" s="184" t="s">
        <v>1523</v>
      </c>
      <c r="G16" s="74"/>
      <c r="H16" s="9"/>
      <c r="I16" s="116" t="s">
        <v>4</v>
      </c>
      <c r="J16" s="9"/>
      <c r="K16" s="9"/>
    </row>
    <row r="17" spans="1:11" ht="15.75">
      <c r="A17" s="9" t="s">
        <v>700</v>
      </c>
      <c r="B17" s="251"/>
      <c r="C17" s="251"/>
      <c r="D17" s="251"/>
      <c r="E17" s="184" t="s">
        <v>1489</v>
      </c>
      <c r="F17" s="184" t="s">
        <v>1524</v>
      </c>
      <c r="G17" s="74"/>
      <c r="H17" s="9"/>
      <c r="I17" s="116" t="s">
        <v>4</v>
      </c>
      <c r="J17" s="9"/>
      <c r="K17" s="9"/>
    </row>
    <row r="18" spans="1:11" ht="30" customHeight="1">
      <c r="A18" s="9" t="s">
        <v>704</v>
      </c>
      <c r="B18" s="251"/>
      <c r="C18" s="251" t="s">
        <v>1525</v>
      </c>
      <c r="D18" s="251" t="s">
        <v>150</v>
      </c>
      <c r="E18" s="184" t="s">
        <v>1526</v>
      </c>
      <c r="F18" s="184" t="s">
        <v>1527</v>
      </c>
      <c r="G18" s="74"/>
      <c r="H18" s="9"/>
      <c r="I18" s="116" t="s">
        <v>4</v>
      </c>
      <c r="J18" s="9"/>
      <c r="K18" s="9"/>
    </row>
    <row r="19" spans="1:11" ht="30.75">
      <c r="A19" s="9" t="s">
        <v>708</v>
      </c>
      <c r="B19" s="251"/>
      <c r="C19" s="251"/>
      <c r="D19" s="251"/>
      <c r="E19" s="184" t="s">
        <v>1528</v>
      </c>
      <c r="F19" s="184" t="s">
        <v>1529</v>
      </c>
      <c r="G19" s="74"/>
      <c r="H19" s="9"/>
      <c r="I19" s="116" t="s">
        <v>4</v>
      </c>
      <c r="J19" s="9"/>
      <c r="K19" s="9"/>
    </row>
    <row r="20" spans="1:11" ht="30.75">
      <c r="A20" s="9" t="s">
        <v>712</v>
      </c>
      <c r="B20" s="251"/>
      <c r="C20" s="251"/>
      <c r="D20" s="251"/>
      <c r="E20" s="184" t="s">
        <v>1530</v>
      </c>
      <c r="F20" s="184" t="s">
        <v>1531</v>
      </c>
      <c r="G20" s="74"/>
      <c r="H20" s="9"/>
      <c r="I20" s="116" t="s">
        <v>4</v>
      </c>
      <c r="J20" s="9"/>
      <c r="K20" s="9"/>
    </row>
    <row r="21" spans="1:11" ht="32.25" customHeight="1">
      <c r="A21" s="9" t="s">
        <v>716</v>
      </c>
      <c r="B21" s="251"/>
      <c r="C21" s="251"/>
      <c r="D21" s="251"/>
      <c r="E21" s="184" t="s">
        <v>1526</v>
      </c>
      <c r="F21" s="184" t="s">
        <v>1532</v>
      </c>
      <c r="G21" s="74"/>
      <c r="H21" s="9"/>
      <c r="I21" s="116" t="s">
        <v>4</v>
      </c>
      <c r="J21" s="9"/>
      <c r="K21" s="9"/>
    </row>
    <row r="22" spans="1:11" ht="42.75" customHeight="1">
      <c r="A22" s="9" t="s">
        <v>719</v>
      </c>
      <c r="B22" s="251"/>
      <c r="C22" s="251"/>
      <c r="D22" s="251"/>
      <c r="E22" s="184" t="s">
        <v>1533</v>
      </c>
      <c r="F22" s="184" t="s">
        <v>1534</v>
      </c>
      <c r="G22" s="74"/>
      <c r="H22" s="9"/>
      <c r="I22" s="116" t="s">
        <v>4</v>
      </c>
      <c r="J22" s="9"/>
      <c r="K22" s="9"/>
    </row>
    <row r="23" spans="1:11" ht="34.5" customHeight="1">
      <c r="A23" s="9" t="s">
        <v>723</v>
      </c>
      <c r="B23" s="251"/>
      <c r="C23" s="251"/>
      <c r="D23" s="251"/>
      <c r="E23" s="184" t="s">
        <v>1533</v>
      </c>
      <c r="F23" s="184" t="s">
        <v>1535</v>
      </c>
      <c r="G23" s="74"/>
      <c r="H23" s="9"/>
      <c r="I23" s="116" t="s">
        <v>4</v>
      </c>
      <c r="J23" s="9"/>
      <c r="K23" s="9"/>
    </row>
    <row r="24" spans="1:11" ht="43.5" customHeight="1">
      <c r="A24" s="9" t="s">
        <v>727</v>
      </c>
      <c r="B24" s="251"/>
      <c r="C24" s="251"/>
      <c r="D24" s="251"/>
      <c r="E24" s="184" t="s">
        <v>1533</v>
      </c>
      <c r="F24" s="184" t="s">
        <v>1536</v>
      </c>
      <c r="G24" s="74"/>
      <c r="H24" s="9"/>
      <c r="I24" s="116" t="s">
        <v>4</v>
      </c>
      <c r="J24" s="9"/>
      <c r="K24" s="9"/>
    </row>
    <row r="25" spans="1:11" ht="30.75">
      <c r="A25" s="9" t="s">
        <v>731</v>
      </c>
      <c r="B25" s="251"/>
      <c r="C25" s="251" t="s">
        <v>606</v>
      </c>
      <c r="D25" s="251" t="s">
        <v>769</v>
      </c>
      <c r="E25" s="184" t="s">
        <v>1537</v>
      </c>
      <c r="F25" s="184" t="s">
        <v>1538</v>
      </c>
      <c r="G25" s="74"/>
      <c r="H25" s="9"/>
      <c r="I25" s="116" t="s">
        <v>5</v>
      </c>
      <c r="J25" s="9"/>
      <c r="K25" s="190" t="s">
        <v>1539</v>
      </c>
    </row>
    <row r="26" spans="1:11" ht="30.75">
      <c r="A26" s="9" t="s">
        <v>836</v>
      </c>
      <c r="B26" s="251"/>
      <c r="C26" s="251"/>
      <c r="D26" s="251"/>
      <c r="E26" s="184" t="s">
        <v>1540</v>
      </c>
      <c r="F26" s="184" t="s">
        <v>1541</v>
      </c>
      <c r="G26" s="74"/>
      <c r="H26" s="9"/>
      <c r="I26" s="116" t="s">
        <v>5</v>
      </c>
      <c r="J26" s="9"/>
      <c r="K26" s="190" t="s">
        <v>1539</v>
      </c>
    </row>
    <row r="27" spans="1:11" ht="30.75">
      <c r="A27" s="9" t="s">
        <v>734</v>
      </c>
      <c r="B27" s="251"/>
      <c r="C27" s="251"/>
      <c r="D27" s="251"/>
      <c r="E27" s="184" t="s">
        <v>1542</v>
      </c>
      <c r="F27" s="184" t="s">
        <v>1543</v>
      </c>
      <c r="G27" s="74"/>
      <c r="H27" s="9"/>
      <c r="I27" s="116" t="s">
        <v>5</v>
      </c>
      <c r="J27" s="9"/>
      <c r="K27" s="190" t="s">
        <v>1539</v>
      </c>
    </row>
    <row r="28" spans="1:11" ht="15.75">
      <c r="A28" s="9" t="s">
        <v>735</v>
      </c>
      <c r="B28" s="251"/>
      <c r="C28" s="251"/>
      <c r="D28" s="251"/>
      <c r="E28" s="184" t="s">
        <v>1544</v>
      </c>
      <c r="F28" s="184" t="s">
        <v>1545</v>
      </c>
      <c r="G28" s="74"/>
      <c r="H28" s="9"/>
      <c r="I28" s="116" t="s">
        <v>5</v>
      </c>
      <c r="J28" s="9"/>
      <c r="K28" s="190" t="s">
        <v>1539</v>
      </c>
    </row>
    <row r="29" spans="1:11" ht="15.75">
      <c r="A29" s="9" t="s">
        <v>736</v>
      </c>
      <c r="B29" s="251"/>
      <c r="C29" s="251"/>
      <c r="D29" s="251"/>
      <c r="E29" s="184" t="s">
        <v>1546</v>
      </c>
      <c r="F29" s="184" t="s">
        <v>1547</v>
      </c>
      <c r="G29" s="74"/>
      <c r="H29" s="9"/>
      <c r="I29" s="116" t="s">
        <v>5</v>
      </c>
      <c r="J29" s="9"/>
      <c r="K29" s="190" t="s">
        <v>1539</v>
      </c>
    </row>
  </sheetData>
  <mergeCells count="8">
    <mergeCell ref="D25:D29"/>
    <mergeCell ref="C18:C24"/>
    <mergeCell ref="C25:C29"/>
    <mergeCell ref="B2:B29"/>
    <mergeCell ref="D2:D17"/>
    <mergeCell ref="C3:C13"/>
    <mergeCell ref="C14:C17"/>
    <mergeCell ref="D18:D24"/>
  </mergeCells>
  <hyperlinks>
    <hyperlink ref="K8" r:id="rId1" xr:uid="{03BFEF20-7682-440C-BCCC-D7F1720707B6}"/>
    <hyperlink ref="K25" r:id="rId2" xr:uid="{7EF1F2BF-05EC-4C7A-B4AA-247D1C9E9F9C}"/>
    <hyperlink ref="K26" r:id="rId3" xr:uid="{868E9285-F8E6-4995-AE84-243B25D93B1F}"/>
    <hyperlink ref="K27" r:id="rId4" xr:uid="{C8D556CF-8D77-46E9-BC17-D1EC058FF7EA}"/>
    <hyperlink ref="K28" r:id="rId5" xr:uid="{22166B4D-B61A-4FD4-AAB2-18AB733A0355}"/>
    <hyperlink ref="K29" r:id="rId6" xr:uid="{61E19F68-7C36-4A06-B5CD-67FBF59B512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0A34-544E-460C-AF98-3BB860A7CBF3}">
  <dimension ref="A1:N103"/>
  <sheetViews>
    <sheetView topLeftCell="C36" workbookViewId="0">
      <selection activeCell="H42" sqref="H42"/>
    </sheetView>
  </sheetViews>
  <sheetFormatPr defaultRowHeight="15"/>
  <cols>
    <col min="2" max="2" width="31.85546875" customWidth="1"/>
    <col min="3" max="3" width="28.28515625" customWidth="1"/>
    <col min="4" max="4" width="15.42578125" customWidth="1"/>
    <col min="5" max="5" width="44" style="6" customWidth="1"/>
    <col min="6" max="6" width="40.7109375" style="6" customWidth="1"/>
    <col min="7" max="7" width="40.5703125" style="6" customWidth="1"/>
    <col min="8" max="8" width="24.140625" style="6" customWidth="1"/>
    <col min="10" max="10" width="16.7109375" customWidth="1"/>
    <col min="11" max="11" width="28.140625" style="6" customWidth="1"/>
  </cols>
  <sheetData>
    <row r="1" spans="1:14" s="11" customFormat="1" ht="26.25" customHeight="1">
      <c r="A1" s="48" t="s">
        <v>620</v>
      </c>
      <c r="B1" s="48" t="s">
        <v>32</v>
      </c>
      <c r="C1" s="48" t="s">
        <v>621</v>
      </c>
      <c r="D1" s="48" t="s">
        <v>34</v>
      </c>
      <c r="E1" s="48" t="s">
        <v>35</v>
      </c>
      <c r="F1" s="48" t="s">
        <v>622</v>
      </c>
      <c r="G1" s="48" t="s">
        <v>623</v>
      </c>
      <c r="H1" s="48" t="s">
        <v>624</v>
      </c>
      <c r="I1" s="48" t="s">
        <v>39</v>
      </c>
      <c r="J1" s="48" t="s">
        <v>40</v>
      </c>
      <c r="K1" s="48" t="s">
        <v>272</v>
      </c>
      <c r="L1" s="46"/>
      <c r="M1" s="46"/>
      <c r="N1" s="46"/>
    </row>
    <row r="2" spans="1:14" ht="45.75">
      <c r="A2" s="49" t="s">
        <v>625</v>
      </c>
      <c r="B2" s="230" t="s">
        <v>1548</v>
      </c>
      <c r="C2" s="252"/>
      <c r="D2" s="251" t="s">
        <v>769</v>
      </c>
      <c r="E2" s="7" t="s">
        <v>1394</v>
      </c>
      <c r="F2" s="7" t="s">
        <v>1395</v>
      </c>
      <c r="G2" s="7" t="s">
        <v>1549</v>
      </c>
      <c r="H2" s="49"/>
      <c r="I2" s="49" t="s">
        <v>4</v>
      </c>
      <c r="J2" s="49"/>
      <c r="K2" s="7"/>
    </row>
    <row r="3" spans="1:14" ht="30.75">
      <c r="A3" s="49" t="s">
        <v>773</v>
      </c>
      <c r="B3" s="230"/>
      <c r="C3" s="252"/>
      <c r="D3" s="251"/>
      <c r="E3" s="7" t="s">
        <v>1397</v>
      </c>
      <c r="F3" s="7" t="s">
        <v>1550</v>
      </c>
      <c r="G3" s="7" t="s">
        <v>1551</v>
      </c>
      <c r="H3" s="49"/>
      <c r="I3" s="49" t="s">
        <v>4</v>
      </c>
      <c r="J3" s="49"/>
      <c r="K3" s="7"/>
    </row>
    <row r="4" spans="1:14" ht="30.75">
      <c r="A4" s="49" t="s">
        <v>635</v>
      </c>
      <c r="B4" s="230"/>
      <c r="C4" s="252"/>
      <c r="D4" s="251"/>
      <c r="E4" s="7" t="s">
        <v>1552</v>
      </c>
      <c r="F4" s="7" t="s">
        <v>1553</v>
      </c>
      <c r="G4" s="7" t="s">
        <v>1554</v>
      </c>
      <c r="H4" s="49"/>
      <c r="I4" s="49" t="s">
        <v>4</v>
      </c>
      <c r="J4" s="49"/>
      <c r="K4" s="7"/>
    </row>
    <row r="5" spans="1:14" ht="30.75">
      <c r="A5" s="49" t="s">
        <v>641</v>
      </c>
      <c r="B5" s="230"/>
      <c r="C5" s="252"/>
      <c r="D5" s="251"/>
      <c r="E5" s="7" t="s">
        <v>1555</v>
      </c>
      <c r="F5" s="7" t="s">
        <v>1556</v>
      </c>
      <c r="G5" s="7" t="s">
        <v>1557</v>
      </c>
      <c r="H5" s="49"/>
      <c r="I5" s="49" t="s">
        <v>4</v>
      </c>
      <c r="J5" s="49"/>
      <c r="K5" s="7"/>
    </row>
    <row r="6" spans="1:14" ht="45.75">
      <c r="A6" s="49" t="s">
        <v>645</v>
      </c>
      <c r="B6" s="230"/>
      <c r="C6" s="252"/>
      <c r="D6" s="251"/>
      <c r="E6" s="7" t="s">
        <v>1552</v>
      </c>
      <c r="F6" s="7" t="s">
        <v>1558</v>
      </c>
      <c r="G6" s="7" t="s">
        <v>1559</v>
      </c>
      <c r="H6" s="49"/>
      <c r="I6" s="49" t="s">
        <v>4</v>
      </c>
      <c r="J6" s="49"/>
      <c r="K6" s="7"/>
    </row>
    <row r="7" spans="1:14" ht="30.75">
      <c r="A7" s="49" t="s">
        <v>651</v>
      </c>
      <c r="B7" s="230"/>
      <c r="C7" s="252"/>
      <c r="D7" s="251"/>
      <c r="E7" s="7" t="s">
        <v>1552</v>
      </c>
      <c r="F7" s="7" t="s">
        <v>1560</v>
      </c>
      <c r="G7" s="7" t="s">
        <v>1561</v>
      </c>
      <c r="H7" s="49"/>
      <c r="I7" s="49" t="s">
        <v>4</v>
      </c>
      <c r="J7" s="49"/>
      <c r="K7" s="7"/>
    </row>
    <row r="8" spans="1:14" ht="60.75">
      <c r="A8" s="49" t="s">
        <v>654</v>
      </c>
      <c r="B8" s="230"/>
      <c r="C8" s="252"/>
      <c r="D8" s="251"/>
      <c r="E8" s="7" t="s">
        <v>1562</v>
      </c>
      <c r="F8" s="7" t="s">
        <v>1563</v>
      </c>
      <c r="G8" s="7" t="s">
        <v>1564</v>
      </c>
      <c r="H8" s="49"/>
      <c r="I8" s="49" t="s">
        <v>4</v>
      </c>
      <c r="J8" s="49"/>
      <c r="K8" s="7"/>
    </row>
    <row r="9" spans="1:14">
      <c r="A9" s="49" t="s">
        <v>657</v>
      </c>
      <c r="B9" s="230"/>
      <c r="C9" s="252"/>
      <c r="D9" s="251"/>
      <c r="E9" s="7" t="s">
        <v>1565</v>
      </c>
      <c r="F9" s="7" t="s">
        <v>1566</v>
      </c>
      <c r="G9" s="7" t="s">
        <v>1567</v>
      </c>
      <c r="H9" s="49"/>
      <c r="I9" s="49" t="s">
        <v>4</v>
      </c>
      <c r="J9" s="49"/>
      <c r="K9" s="7"/>
    </row>
    <row r="10" spans="1:14" ht="30.75">
      <c r="A10" s="49" t="s">
        <v>663</v>
      </c>
      <c r="B10" s="230"/>
      <c r="C10" s="252"/>
      <c r="D10" s="251"/>
      <c r="E10" s="7" t="s">
        <v>1568</v>
      </c>
      <c r="F10" s="7" t="s">
        <v>1569</v>
      </c>
      <c r="G10" s="7" t="s">
        <v>1570</v>
      </c>
      <c r="H10" s="49"/>
      <c r="I10" s="49" t="s">
        <v>52</v>
      </c>
      <c r="J10" s="49"/>
      <c r="K10" s="7"/>
    </row>
    <row r="11" spans="1:14">
      <c r="A11" s="49" t="s">
        <v>795</v>
      </c>
      <c r="B11" s="230"/>
      <c r="C11" s="252"/>
      <c r="D11" s="251"/>
      <c r="E11" s="7" t="s">
        <v>1571</v>
      </c>
      <c r="F11" s="7" t="s">
        <v>1572</v>
      </c>
      <c r="G11" s="7" t="s">
        <v>1573</v>
      </c>
      <c r="H11" s="49"/>
      <c r="I11" s="49" t="s">
        <v>4</v>
      </c>
      <c r="J11" s="49"/>
      <c r="K11" s="7"/>
    </row>
    <row r="12" spans="1:14" ht="30.75">
      <c r="A12" s="49" t="s">
        <v>679</v>
      </c>
      <c r="B12" s="230"/>
      <c r="C12" s="252"/>
      <c r="D12" s="251"/>
      <c r="E12" s="7" t="s">
        <v>1574</v>
      </c>
      <c r="F12" s="7" t="s">
        <v>1575</v>
      </c>
      <c r="G12" s="7" t="s">
        <v>1576</v>
      </c>
      <c r="H12" s="49"/>
      <c r="I12" s="49" t="s">
        <v>5</v>
      </c>
      <c r="J12" s="49"/>
      <c r="K12" s="115" t="s">
        <v>1577</v>
      </c>
    </row>
    <row r="13" spans="1:14">
      <c r="A13" s="49" t="s">
        <v>684</v>
      </c>
      <c r="B13" s="230"/>
      <c r="C13" s="252"/>
      <c r="D13" s="251"/>
      <c r="E13" s="7" t="s">
        <v>1574</v>
      </c>
      <c r="F13" s="7" t="s">
        <v>1578</v>
      </c>
      <c r="G13" s="7" t="s">
        <v>1579</v>
      </c>
      <c r="H13" s="49"/>
      <c r="I13" s="49" t="s">
        <v>4</v>
      </c>
      <c r="J13" s="49"/>
      <c r="K13" s="7"/>
    </row>
    <row r="14" spans="1:14">
      <c r="A14" s="49" t="s">
        <v>687</v>
      </c>
      <c r="B14" s="230"/>
      <c r="C14" s="252"/>
      <c r="D14" s="251"/>
      <c r="E14" s="7" t="s">
        <v>1574</v>
      </c>
      <c r="F14" s="7" t="s">
        <v>1580</v>
      </c>
      <c r="G14" s="7" t="s">
        <v>1581</v>
      </c>
      <c r="H14" s="49"/>
      <c r="I14" s="49" t="s">
        <v>4</v>
      </c>
      <c r="J14" s="49"/>
      <c r="K14" s="7"/>
    </row>
    <row r="15" spans="1:14" ht="30.75">
      <c r="A15" s="49" t="s">
        <v>691</v>
      </c>
      <c r="B15" s="230"/>
      <c r="C15" s="252"/>
      <c r="D15" s="251"/>
      <c r="E15" s="7" t="s">
        <v>1582</v>
      </c>
      <c r="F15" s="7" t="s">
        <v>1583</v>
      </c>
      <c r="G15" s="7" t="s">
        <v>1584</v>
      </c>
      <c r="H15" s="49"/>
      <c r="I15" s="49" t="s">
        <v>4</v>
      </c>
      <c r="J15" s="49"/>
      <c r="K15" s="7"/>
    </row>
    <row r="16" spans="1:14" ht="30.75">
      <c r="A16" s="49" t="s">
        <v>696</v>
      </c>
      <c r="B16" s="230"/>
      <c r="C16" s="252"/>
      <c r="D16" s="251"/>
      <c r="E16" s="7" t="s">
        <v>1585</v>
      </c>
      <c r="F16" s="7" t="s">
        <v>1586</v>
      </c>
      <c r="G16" s="7" t="s">
        <v>1587</v>
      </c>
      <c r="H16" s="49"/>
      <c r="I16" s="49" t="s">
        <v>4</v>
      </c>
      <c r="J16" s="49"/>
      <c r="K16" s="7"/>
    </row>
    <row r="17" spans="1:11" ht="30.75">
      <c r="A17" s="49" t="s">
        <v>700</v>
      </c>
      <c r="B17" s="230"/>
      <c r="C17" s="252"/>
      <c r="D17" s="251"/>
      <c r="E17" s="7" t="s">
        <v>1588</v>
      </c>
      <c r="F17" s="7" t="s">
        <v>1589</v>
      </c>
      <c r="G17" s="7" t="s">
        <v>1590</v>
      </c>
      <c r="H17" s="49"/>
      <c r="I17" s="49" t="s">
        <v>4</v>
      </c>
      <c r="J17" s="49"/>
      <c r="K17" s="7"/>
    </row>
    <row r="18" spans="1:11" ht="30.75">
      <c r="A18" s="49" t="s">
        <v>704</v>
      </c>
      <c r="B18" s="230"/>
      <c r="C18" s="252"/>
      <c r="D18" s="251"/>
      <c r="E18" s="7" t="s">
        <v>1591</v>
      </c>
      <c r="F18" s="7" t="s">
        <v>1592</v>
      </c>
      <c r="G18" s="7" t="s">
        <v>1593</v>
      </c>
      <c r="H18" s="49"/>
      <c r="I18" s="49" t="s">
        <v>5</v>
      </c>
      <c r="J18" s="49"/>
      <c r="K18" s="115" t="s">
        <v>341</v>
      </c>
    </row>
    <row r="19" spans="1:11" ht="30.75">
      <c r="A19" s="49" t="s">
        <v>708</v>
      </c>
      <c r="B19" s="230"/>
      <c r="C19" s="252"/>
      <c r="D19" s="251"/>
      <c r="E19" s="7" t="s">
        <v>1594</v>
      </c>
      <c r="F19" s="7" t="s">
        <v>1595</v>
      </c>
      <c r="G19" s="7" t="s">
        <v>1596</v>
      </c>
      <c r="H19" s="49"/>
      <c r="I19" s="49" t="s">
        <v>4</v>
      </c>
      <c r="J19" s="49"/>
      <c r="K19" s="7"/>
    </row>
    <row r="20" spans="1:11" ht="30.75">
      <c r="A20" s="49" t="s">
        <v>712</v>
      </c>
      <c r="B20" s="230"/>
      <c r="C20" s="252"/>
      <c r="D20" s="251"/>
      <c r="E20" s="7" t="s">
        <v>1597</v>
      </c>
      <c r="F20" s="7" t="s">
        <v>1598</v>
      </c>
      <c r="G20" s="7" t="s">
        <v>1599</v>
      </c>
      <c r="H20" s="49"/>
      <c r="I20" s="49" t="s">
        <v>4</v>
      </c>
      <c r="J20" s="49"/>
      <c r="K20" s="7"/>
    </row>
    <row r="21" spans="1:11" ht="30.75">
      <c r="A21" s="49" t="s">
        <v>716</v>
      </c>
      <c r="B21" s="230"/>
      <c r="C21" s="252"/>
      <c r="D21" s="251"/>
      <c r="E21" s="7" t="s">
        <v>1597</v>
      </c>
      <c r="F21" s="7" t="s">
        <v>1600</v>
      </c>
      <c r="G21" s="7" t="s">
        <v>1601</v>
      </c>
      <c r="H21" s="49"/>
      <c r="I21" s="49" t="s">
        <v>4</v>
      </c>
      <c r="J21" s="49"/>
      <c r="K21" s="7"/>
    </row>
    <row r="22" spans="1:11" ht="30.75">
      <c r="A22" s="49" t="s">
        <v>719</v>
      </c>
      <c r="B22" s="230"/>
      <c r="C22" s="252"/>
      <c r="D22" s="251"/>
      <c r="E22" s="7" t="s">
        <v>1597</v>
      </c>
      <c r="F22" s="7" t="s">
        <v>1602</v>
      </c>
      <c r="G22" s="7" t="s">
        <v>1603</v>
      </c>
      <c r="H22" s="49"/>
      <c r="I22" s="49" t="s">
        <v>4</v>
      </c>
      <c r="J22" s="49"/>
      <c r="K22" s="7"/>
    </row>
    <row r="23" spans="1:11" ht="30.75">
      <c r="A23" s="49" t="s">
        <v>723</v>
      </c>
      <c r="B23" s="230"/>
      <c r="C23" s="252"/>
      <c r="D23" s="251"/>
      <c r="E23" s="7" t="s">
        <v>1604</v>
      </c>
      <c r="F23" s="7" t="s">
        <v>1605</v>
      </c>
      <c r="G23" s="7" t="s">
        <v>1606</v>
      </c>
      <c r="H23" s="49"/>
      <c r="I23" s="49" t="s">
        <v>4</v>
      </c>
      <c r="J23" s="49"/>
      <c r="K23" s="7"/>
    </row>
    <row r="24" spans="1:11" ht="30.75">
      <c r="A24" s="49" t="s">
        <v>727</v>
      </c>
      <c r="B24" s="230"/>
      <c r="C24" s="252"/>
      <c r="D24" s="251"/>
      <c r="E24" s="7" t="s">
        <v>909</v>
      </c>
      <c r="F24" s="7" t="s">
        <v>1607</v>
      </c>
      <c r="G24" s="7" t="s">
        <v>1608</v>
      </c>
      <c r="H24" s="49"/>
      <c r="I24" s="49" t="s">
        <v>4</v>
      </c>
      <c r="J24" s="49"/>
      <c r="K24" s="7"/>
    </row>
    <row r="25" spans="1:11" ht="30.75">
      <c r="A25" s="49" t="s">
        <v>731</v>
      </c>
      <c r="B25" s="230"/>
      <c r="C25" s="252"/>
      <c r="D25" s="251"/>
      <c r="E25" s="7" t="s">
        <v>1609</v>
      </c>
      <c r="F25" s="7" t="s">
        <v>1610</v>
      </c>
      <c r="G25" s="7" t="s">
        <v>1611</v>
      </c>
      <c r="H25" s="49"/>
      <c r="I25" s="49" t="s">
        <v>4</v>
      </c>
      <c r="J25" s="49"/>
      <c r="K25" s="7"/>
    </row>
    <row r="26" spans="1:11" ht="45.75">
      <c r="A26" s="49" t="s">
        <v>836</v>
      </c>
      <c r="B26" s="230"/>
      <c r="C26" s="252"/>
      <c r="D26" s="251"/>
      <c r="E26" s="7" t="s">
        <v>1612</v>
      </c>
      <c r="F26" s="7" t="s">
        <v>1613</v>
      </c>
      <c r="G26" s="7" t="s">
        <v>1614</v>
      </c>
      <c r="H26" s="49"/>
      <c r="I26" s="49" t="s">
        <v>4</v>
      </c>
      <c r="J26" s="49"/>
      <c r="K26" s="7"/>
    </row>
    <row r="27" spans="1:11" ht="45.75">
      <c r="A27" s="49" t="s">
        <v>734</v>
      </c>
      <c r="B27" s="230"/>
      <c r="C27" s="230" t="s">
        <v>1615</v>
      </c>
      <c r="D27" s="251" t="s">
        <v>150</v>
      </c>
      <c r="E27" s="50" t="s">
        <v>1616</v>
      </c>
      <c r="F27" s="50" t="s">
        <v>1617</v>
      </c>
      <c r="G27" s="50" t="s">
        <v>1618</v>
      </c>
      <c r="H27" s="9"/>
      <c r="I27" s="9" t="s">
        <v>52</v>
      </c>
      <c r="J27" s="9"/>
      <c r="K27" s="51"/>
    </row>
    <row r="28" spans="1:11" ht="30.75">
      <c r="A28" s="49" t="s">
        <v>735</v>
      </c>
      <c r="B28" s="230"/>
      <c r="C28" s="230"/>
      <c r="D28" s="251"/>
      <c r="E28" s="50" t="s">
        <v>1619</v>
      </c>
      <c r="F28" s="50" t="s">
        <v>1620</v>
      </c>
      <c r="G28" s="50" t="s">
        <v>1621</v>
      </c>
      <c r="H28" s="9"/>
      <c r="I28" s="9" t="s">
        <v>52</v>
      </c>
      <c r="J28" s="9"/>
      <c r="K28" s="51"/>
    </row>
    <row r="29" spans="1:11" ht="45.75">
      <c r="A29" s="49" t="s">
        <v>736</v>
      </c>
      <c r="B29" s="230"/>
      <c r="C29" s="230"/>
      <c r="D29" s="251"/>
      <c r="E29" s="50" t="s">
        <v>1622</v>
      </c>
      <c r="F29" s="50" t="s">
        <v>1623</v>
      </c>
      <c r="G29" s="50" t="s">
        <v>1624</v>
      </c>
      <c r="H29" s="9"/>
      <c r="I29" s="9" t="s">
        <v>52</v>
      </c>
      <c r="J29" s="9"/>
      <c r="K29" s="51"/>
    </row>
    <row r="30" spans="1:11">
      <c r="A30" s="49" t="s">
        <v>737</v>
      </c>
      <c r="B30" s="230"/>
      <c r="C30" s="230"/>
      <c r="D30" s="251"/>
      <c r="E30" s="50" t="s">
        <v>1625</v>
      </c>
      <c r="F30" s="50" t="s">
        <v>1626</v>
      </c>
      <c r="G30" s="50" t="s">
        <v>1627</v>
      </c>
      <c r="H30" s="9"/>
      <c r="I30" s="9" t="s">
        <v>52</v>
      </c>
      <c r="J30" s="9"/>
      <c r="K30" s="51"/>
    </row>
    <row r="31" spans="1:11" ht="30.75">
      <c r="A31" s="49" t="s">
        <v>738</v>
      </c>
      <c r="B31" s="230"/>
      <c r="C31" s="230"/>
      <c r="D31" s="251"/>
      <c r="E31" s="50" t="s">
        <v>1622</v>
      </c>
      <c r="F31" s="50" t="s">
        <v>1628</v>
      </c>
      <c r="G31" s="50" t="s">
        <v>1629</v>
      </c>
      <c r="H31" s="9"/>
      <c r="I31" s="9" t="s">
        <v>52</v>
      </c>
      <c r="J31" s="9"/>
      <c r="K31" s="51"/>
    </row>
    <row r="32" spans="1:11" ht="45.75">
      <c r="A32" s="49" t="s">
        <v>739</v>
      </c>
      <c r="B32" s="230"/>
      <c r="C32" s="230"/>
      <c r="D32" s="251"/>
      <c r="E32" s="50" t="s">
        <v>1630</v>
      </c>
      <c r="F32" s="50" t="s">
        <v>1631</v>
      </c>
      <c r="G32" s="50" t="s">
        <v>1632</v>
      </c>
      <c r="H32" s="9"/>
      <c r="I32" s="9" t="s">
        <v>52</v>
      </c>
      <c r="J32" s="9"/>
      <c r="K32" s="51"/>
    </row>
    <row r="33" spans="1:11" ht="30.75">
      <c r="A33" s="49" t="s">
        <v>740</v>
      </c>
      <c r="B33" s="230"/>
      <c r="C33" s="230" t="s">
        <v>1633</v>
      </c>
      <c r="D33" s="251"/>
      <c r="E33" s="9" t="s">
        <v>1619</v>
      </c>
      <c r="F33" s="51" t="s">
        <v>1634</v>
      </c>
      <c r="G33" s="51" t="s">
        <v>1635</v>
      </c>
      <c r="H33" s="9"/>
      <c r="I33" s="9" t="s">
        <v>52</v>
      </c>
      <c r="J33" s="9"/>
      <c r="K33" s="51"/>
    </row>
    <row r="34" spans="1:11" ht="30.75">
      <c r="A34" s="49" t="s">
        <v>741</v>
      </c>
      <c r="B34" s="230"/>
      <c r="C34" s="230"/>
      <c r="D34" s="251"/>
      <c r="E34" s="9" t="s">
        <v>1636</v>
      </c>
      <c r="F34" s="51" t="s">
        <v>1637</v>
      </c>
      <c r="G34" s="51" t="s">
        <v>1638</v>
      </c>
      <c r="H34" s="9"/>
      <c r="I34" s="9" t="s">
        <v>52</v>
      </c>
      <c r="J34" s="9"/>
      <c r="K34" s="51"/>
    </row>
    <row r="35" spans="1:11">
      <c r="A35" s="49" t="s">
        <v>742</v>
      </c>
      <c r="B35" s="230"/>
      <c r="C35" s="230"/>
      <c r="D35" s="251"/>
      <c r="E35" s="9" t="s">
        <v>1639</v>
      </c>
      <c r="F35" s="51" t="s">
        <v>1640</v>
      </c>
      <c r="G35" s="51" t="s">
        <v>1641</v>
      </c>
      <c r="H35" s="9"/>
      <c r="I35" s="9" t="s">
        <v>52</v>
      </c>
      <c r="J35" s="9"/>
      <c r="K35" s="51"/>
    </row>
    <row r="36" spans="1:11" ht="30.75">
      <c r="A36" s="49" t="s">
        <v>743</v>
      </c>
      <c r="B36" s="230"/>
      <c r="C36" s="230"/>
      <c r="D36" s="251"/>
      <c r="E36" s="9" t="s">
        <v>1636</v>
      </c>
      <c r="F36" s="51" t="s">
        <v>1642</v>
      </c>
      <c r="G36" s="51" t="s">
        <v>1643</v>
      </c>
      <c r="H36" s="9"/>
      <c r="I36" s="9" t="s">
        <v>52</v>
      </c>
      <c r="J36" s="9"/>
      <c r="K36" s="51"/>
    </row>
    <row r="37" spans="1:11">
      <c r="A37" s="49" t="s">
        <v>744</v>
      </c>
      <c r="B37" s="230"/>
      <c r="C37" s="230"/>
      <c r="D37" s="251"/>
      <c r="E37" s="9" t="s">
        <v>1619</v>
      </c>
      <c r="F37" s="9" t="s">
        <v>1644</v>
      </c>
      <c r="G37" s="9" t="s">
        <v>1645</v>
      </c>
      <c r="H37" s="9"/>
      <c r="I37" s="9" t="s">
        <v>52</v>
      </c>
      <c r="J37" s="9"/>
      <c r="K37" s="51"/>
    </row>
    <row r="38" spans="1:11" ht="30.75">
      <c r="A38" s="49" t="s">
        <v>745</v>
      </c>
      <c r="B38" s="230"/>
      <c r="C38" s="230"/>
      <c r="D38" s="251"/>
      <c r="E38" s="9" t="s">
        <v>1646</v>
      </c>
      <c r="F38" s="9" t="s">
        <v>1647</v>
      </c>
      <c r="G38" s="51" t="s">
        <v>1648</v>
      </c>
      <c r="H38" s="9"/>
      <c r="I38" s="9" t="s">
        <v>52</v>
      </c>
      <c r="J38" s="9"/>
      <c r="K38" s="51"/>
    </row>
    <row r="39" spans="1:11" ht="30.75">
      <c r="A39" s="49" t="s">
        <v>746</v>
      </c>
      <c r="B39" s="230"/>
      <c r="C39" s="230"/>
      <c r="D39" s="251"/>
      <c r="E39" s="9" t="s">
        <v>1649</v>
      </c>
      <c r="F39" s="9" t="s">
        <v>1650</v>
      </c>
      <c r="G39" s="51" t="s">
        <v>1651</v>
      </c>
      <c r="H39" s="9"/>
      <c r="I39" s="9" t="s">
        <v>52</v>
      </c>
      <c r="J39" s="9"/>
      <c r="K39" s="51"/>
    </row>
    <row r="40" spans="1:11" ht="45.75">
      <c r="A40" s="49" t="s">
        <v>747</v>
      </c>
      <c r="B40" s="230"/>
      <c r="C40" s="230"/>
      <c r="D40" s="251"/>
      <c r="E40" s="9" t="s">
        <v>1652</v>
      </c>
      <c r="F40" s="9" t="s">
        <v>1653</v>
      </c>
      <c r="G40" s="51" t="s">
        <v>1654</v>
      </c>
      <c r="H40" s="9"/>
      <c r="I40" s="9" t="s">
        <v>52</v>
      </c>
      <c r="J40" s="9"/>
      <c r="K40" s="51"/>
    </row>
    <row r="41" spans="1:11" ht="30.75">
      <c r="A41" s="49" t="s">
        <v>748</v>
      </c>
      <c r="B41" s="230"/>
      <c r="C41" s="230"/>
      <c r="D41" s="251"/>
      <c r="E41" s="9" t="s">
        <v>1655</v>
      </c>
      <c r="F41" s="9" t="s">
        <v>1656</v>
      </c>
      <c r="G41" s="51" t="s">
        <v>1657</v>
      </c>
      <c r="H41" s="9"/>
      <c r="I41" s="9" t="s">
        <v>52</v>
      </c>
      <c r="J41" s="9"/>
      <c r="K41" s="51"/>
    </row>
    <row r="42" spans="1:11">
      <c r="A42" s="49" t="s">
        <v>749</v>
      </c>
      <c r="B42" s="230"/>
      <c r="C42" s="230" t="s">
        <v>1658</v>
      </c>
      <c r="D42" s="251"/>
      <c r="E42" s="9" t="s">
        <v>1619</v>
      </c>
      <c r="F42" s="9" t="s">
        <v>1659</v>
      </c>
      <c r="G42" s="9" t="s">
        <v>1660</v>
      </c>
      <c r="H42" s="9"/>
      <c r="I42" s="9" t="s">
        <v>52</v>
      </c>
      <c r="J42" s="9"/>
      <c r="K42" s="51"/>
    </row>
    <row r="43" spans="1:11" ht="30.75">
      <c r="A43" s="49" t="s">
        <v>750</v>
      </c>
      <c r="B43" s="230"/>
      <c r="C43" s="230"/>
      <c r="D43" s="251"/>
      <c r="E43" s="9" t="s">
        <v>1661</v>
      </c>
      <c r="F43" s="9" t="s">
        <v>1662</v>
      </c>
      <c r="G43" s="51" t="s">
        <v>1663</v>
      </c>
      <c r="H43" s="9"/>
      <c r="I43" s="9" t="s">
        <v>52</v>
      </c>
      <c r="J43" s="9"/>
      <c r="K43" s="51"/>
    </row>
    <row r="44" spans="1:11" ht="30.75">
      <c r="A44" s="49" t="s">
        <v>1244</v>
      </c>
      <c r="B44" s="230"/>
      <c r="C44" s="230"/>
      <c r="D44" s="251"/>
      <c r="E44" s="9" t="s">
        <v>1664</v>
      </c>
      <c r="F44" s="9" t="s">
        <v>1665</v>
      </c>
      <c r="G44" s="51" t="s">
        <v>1666</v>
      </c>
      <c r="H44" s="9"/>
      <c r="I44" s="9" t="s">
        <v>52</v>
      </c>
      <c r="J44" s="9"/>
      <c r="K44" s="51"/>
    </row>
    <row r="45" spans="1:11" ht="30.75">
      <c r="A45" s="49" t="s">
        <v>1250</v>
      </c>
      <c r="B45" s="230"/>
      <c r="C45" s="230"/>
      <c r="D45" s="251"/>
      <c r="E45" s="9" t="s">
        <v>1667</v>
      </c>
      <c r="F45" s="9" t="s">
        <v>1668</v>
      </c>
      <c r="G45" s="51" t="s">
        <v>1669</v>
      </c>
      <c r="H45" s="9"/>
      <c r="I45" s="9" t="s">
        <v>52</v>
      </c>
      <c r="J45" s="9"/>
      <c r="K45" s="51"/>
    </row>
    <row r="46" spans="1:11">
      <c r="H46"/>
    </row>
    <row r="47" spans="1:11">
      <c r="H47"/>
    </row>
    <row r="48" spans="1:11">
      <c r="H48"/>
    </row>
    <row r="49" spans="7:8">
      <c r="H49"/>
    </row>
    <row r="50" spans="7:8">
      <c r="H50"/>
    </row>
    <row r="51" spans="7:8">
      <c r="H51"/>
    </row>
    <row r="52" spans="7:8">
      <c r="H52"/>
    </row>
    <row r="53" spans="7:8">
      <c r="H53"/>
    </row>
    <row r="54" spans="7:8">
      <c r="H54"/>
    </row>
    <row r="55" spans="7:8">
      <c r="H55"/>
    </row>
    <row r="56" spans="7:8">
      <c r="H56"/>
    </row>
    <row r="57" spans="7:8">
      <c r="H57"/>
    </row>
    <row r="58" spans="7:8">
      <c r="H58"/>
    </row>
    <row r="59" spans="7:8">
      <c r="G59" s="47"/>
      <c r="H59"/>
    </row>
    <row r="60" spans="7:8">
      <c r="H60"/>
    </row>
    <row r="61" spans="7:8">
      <c r="H61"/>
    </row>
    <row r="62" spans="7:8">
      <c r="H62"/>
    </row>
    <row r="63" spans="7:8">
      <c r="H63"/>
    </row>
    <row r="64" spans="7:8">
      <c r="H64"/>
    </row>
    <row r="65" spans="8:8">
      <c r="H65"/>
    </row>
    <row r="66" spans="8:8">
      <c r="H66"/>
    </row>
    <row r="67" spans="8:8">
      <c r="H67"/>
    </row>
    <row r="68" spans="8:8">
      <c r="H68"/>
    </row>
    <row r="69" spans="8:8">
      <c r="H69"/>
    </row>
    <row r="70" spans="8:8">
      <c r="H70"/>
    </row>
    <row r="71" spans="8:8">
      <c r="H71"/>
    </row>
    <row r="72" spans="8:8">
      <c r="H72"/>
    </row>
    <row r="73" spans="8:8">
      <c r="H73"/>
    </row>
    <row r="74" spans="8:8">
      <c r="H74"/>
    </row>
    <row r="75" spans="8:8">
      <c r="H75"/>
    </row>
    <row r="76" spans="8:8">
      <c r="H76"/>
    </row>
    <row r="77" spans="8:8">
      <c r="H77"/>
    </row>
    <row r="78" spans="8:8">
      <c r="H78"/>
    </row>
    <row r="79" spans="8:8">
      <c r="H79"/>
    </row>
    <row r="80" spans="8:8">
      <c r="H80"/>
    </row>
    <row r="81" spans="1:8">
      <c r="H81"/>
    </row>
    <row r="82" spans="1:8">
      <c r="H82"/>
    </row>
    <row r="83" spans="1:8">
      <c r="H83"/>
    </row>
    <row r="84" spans="1:8">
      <c r="H84"/>
    </row>
    <row r="85" spans="1:8">
      <c r="H85"/>
    </row>
    <row r="86" spans="1:8">
      <c r="A86" s="4"/>
      <c r="E86" s="10"/>
      <c r="H86"/>
    </row>
    <row r="87" spans="1:8">
      <c r="A87" s="4"/>
      <c r="E87" s="10"/>
      <c r="H87"/>
    </row>
    <row r="88" spans="1:8">
      <c r="A88" s="4"/>
      <c r="E88" s="10"/>
      <c r="H88"/>
    </row>
    <row r="89" spans="1:8">
      <c r="A89" s="4"/>
      <c r="E89" s="10"/>
      <c r="H89"/>
    </row>
    <row r="90" spans="1:8">
      <c r="A90" s="4"/>
      <c r="E90" s="10"/>
      <c r="H90"/>
    </row>
    <row r="91" spans="1:8">
      <c r="A91" s="4"/>
      <c r="E91" s="10"/>
      <c r="H91"/>
    </row>
    <row r="92" spans="1:8">
      <c r="A92" s="4"/>
      <c r="E92" s="10"/>
      <c r="H92"/>
    </row>
    <row r="93" spans="1:8">
      <c r="A93" s="4"/>
      <c r="E93" s="10"/>
      <c r="H93"/>
    </row>
    <row r="94" spans="1:8">
      <c r="A94" s="4"/>
      <c r="E94" s="10"/>
      <c r="H94"/>
    </row>
    <row r="95" spans="1:8">
      <c r="A95" s="4"/>
      <c r="E95" s="10"/>
      <c r="H95"/>
    </row>
    <row r="96" spans="1:8">
      <c r="A96" s="4"/>
      <c r="E96" s="10"/>
      <c r="H96"/>
    </row>
    <row r="97" spans="1:8">
      <c r="A97" s="4"/>
      <c r="E97" s="10"/>
      <c r="H97"/>
    </row>
    <row r="98" spans="1:8">
      <c r="A98" s="4"/>
      <c r="E98" s="10"/>
      <c r="H98"/>
    </row>
    <row r="99" spans="1:8">
      <c r="A99" s="4"/>
      <c r="E99" s="10"/>
      <c r="H99"/>
    </row>
    <row r="100" spans="1:8">
      <c r="A100" s="4"/>
      <c r="E100" s="10"/>
      <c r="H100"/>
    </row>
    <row r="101" spans="1:8">
      <c r="A101" s="4"/>
      <c r="E101" s="10"/>
      <c r="H101"/>
    </row>
    <row r="102" spans="1:8">
      <c r="A102" s="4"/>
      <c r="E102" s="10"/>
      <c r="H102"/>
    </row>
    <row r="103" spans="1:8">
      <c r="A103" s="4"/>
      <c r="E103" s="10"/>
      <c r="H103"/>
    </row>
  </sheetData>
  <mergeCells count="7">
    <mergeCell ref="B2:B45"/>
    <mergeCell ref="C27:C32"/>
    <mergeCell ref="C33:C41"/>
    <mergeCell ref="C42:C45"/>
    <mergeCell ref="D27:D45"/>
    <mergeCell ref="D2:D26"/>
    <mergeCell ref="C2:C26"/>
  </mergeCells>
  <hyperlinks>
    <hyperlink ref="K12" r:id="rId1" xr:uid="{05664433-644B-46A0-82DF-252A03A2E94B}"/>
    <hyperlink ref="K18" r:id="rId2" xr:uid="{E1FA28D6-DC5D-4DE1-B5FB-F008857CCE2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C529-124C-4839-A9AD-1C69854B543D}">
  <dimension ref="A1:N20"/>
  <sheetViews>
    <sheetView topLeftCell="C14" workbookViewId="0">
      <selection activeCell="L19" sqref="L19"/>
    </sheetView>
  </sheetViews>
  <sheetFormatPr defaultRowHeight="15"/>
  <cols>
    <col min="2" max="2" width="28.140625" customWidth="1"/>
    <col min="3" max="3" width="31.140625" customWidth="1"/>
    <col min="4" max="4" width="14.28515625" customWidth="1"/>
    <col min="5" max="5" width="42.85546875" style="6" customWidth="1"/>
    <col min="6" max="6" width="40.7109375" customWidth="1"/>
    <col min="7" max="7" width="49.5703125" style="6" customWidth="1"/>
    <col min="8" max="8" width="24.85546875" style="6" customWidth="1"/>
    <col min="9" max="9" width="13.85546875" customWidth="1"/>
    <col min="10" max="10" width="15.7109375" customWidth="1"/>
    <col min="11" max="11" width="24.5703125" style="6" customWidth="1"/>
  </cols>
  <sheetData>
    <row r="1" spans="1:14" ht="22.5" customHeight="1">
      <c r="A1" s="131" t="s">
        <v>620</v>
      </c>
      <c r="B1" s="131" t="s">
        <v>32</v>
      </c>
      <c r="C1" s="131" t="s">
        <v>621</v>
      </c>
      <c r="D1" s="131" t="s">
        <v>34</v>
      </c>
      <c r="E1" s="131" t="s">
        <v>35</v>
      </c>
      <c r="F1" s="132" t="s">
        <v>622</v>
      </c>
      <c r="G1" s="131" t="s">
        <v>623</v>
      </c>
      <c r="H1" s="131" t="s">
        <v>624</v>
      </c>
      <c r="I1" s="131" t="s">
        <v>39</v>
      </c>
      <c r="J1" s="131" t="s">
        <v>40</v>
      </c>
      <c r="K1" s="131" t="s">
        <v>272</v>
      </c>
      <c r="L1" s="46"/>
      <c r="M1" s="46"/>
      <c r="N1" s="46"/>
    </row>
    <row r="2" spans="1:14" ht="30.75">
      <c r="A2" s="9" t="s">
        <v>625</v>
      </c>
      <c r="B2" s="251" t="s">
        <v>1670</v>
      </c>
      <c r="C2" s="230"/>
      <c r="D2" s="293" t="s">
        <v>769</v>
      </c>
      <c r="E2" s="50" t="s">
        <v>1671</v>
      </c>
      <c r="F2" s="104" t="s">
        <v>1672</v>
      </c>
      <c r="G2" s="50" t="s">
        <v>1673</v>
      </c>
      <c r="H2" s="9"/>
      <c r="I2" s="212" t="s">
        <v>4</v>
      </c>
      <c r="J2" s="9"/>
      <c r="K2" s="51"/>
    </row>
    <row r="3" spans="1:14" ht="60.75">
      <c r="A3" s="9"/>
      <c r="B3" s="251"/>
      <c r="C3" s="230"/>
      <c r="D3" s="293"/>
      <c r="E3" s="50" t="s">
        <v>1674</v>
      </c>
      <c r="F3" s="104" t="s">
        <v>1675</v>
      </c>
      <c r="G3" s="50" t="s">
        <v>1676</v>
      </c>
      <c r="H3" s="9"/>
      <c r="I3" s="212" t="s">
        <v>4</v>
      </c>
      <c r="J3" s="9"/>
      <c r="K3" s="51"/>
    </row>
    <row r="4" spans="1:14" ht="60.75">
      <c r="A4" s="9"/>
      <c r="B4" s="251"/>
      <c r="C4" s="230"/>
      <c r="D4" s="293"/>
      <c r="E4" s="50" t="s">
        <v>1677</v>
      </c>
      <c r="F4" s="104" t="s">
        <v>1678</v>
      </c>
      <c r="G4" s="50" t="s">
        <v>1679</v>
      </c>
      <c r="H4" s="9"/>
      <c r="I4" s="212" t="s">
        <v>4</v>
      </c>
      <c r="J4" s="9"/>
      <c r="K4" s="51"/>
    </row>
    <row r="5" spans="1:14" ht="45.75">
      <c r="A5" s="9"/>
      <c r="B5" s="251"/>
      <c r="C5" s="230"/>
      <c r="D5" s="293"/>
      <c r="E5" s="50" t="s">
        <v>1680</v>
      </c>
      <c r="F5" s="104" t="s">
        <v>1681</v>
      </c>
      <c r="G5" s="50" t="s">
        <v>1682</v>
      </c>
      <c r="H5" s="9"/>
      <c r="I5" s="212" t="s">
        <v>5</v>
      </c>
      <c r="J5" s="9"/>
      <c r="K5" s="129" t="s">
        <v>346</v>
      </c>
    </row>
    <row r="6" spans="1:14" ht="45.75">
      <c r="A6" s="9"/>
      <c r="B6" s="251"/>
      <c r="C6" s="230"/>
      <c r="D6" s="293"/>
      <c r="E6" s="50" t="s">
        <v>1683</v>
      </c>
      <c r="F6" s="104" t="s">
        <v>1684</v>
      </c>
      <c r="G6" s="50" t="s">
        <v>1685</v>
      </c>
      <c r="H6" s="9"/>
      <c r="I6" s="212" t="s">
        <v>52</v>
      </c>
      <c r="J6" s="9"/>
      <c r="K6" s="51"/>
    </row>
    <row r="7" spans="1:14" ht="60.75">
      <c r="A7" s="9"/>
      <c r="B7" s="251"/>
      <c r="C7" s="230"/>
      <c r="D7" s="293"/>
      <c r="E7" s="50" t="s">
        <v>1686</v>
      </c>
      <c r="F7" s="104" t="s">
        <v>1687</v>
      </c>
      <c r="G7" s="50" t="s">
        <v>1688</v>
      </c>
      <c r="H7" s="9"/>
      <c r="I7" s="212" t="s">
        <v>4</v>
      </c>
      <c r="J7" s="9"/>
      <c r="K7" s="51"/>
    </row>
    <row r="8" spans="1:14" ht="60.75">
      <c r="A8" s="9"/>
      <c r="B8" s="251"/>
      <c r="C8" s="230"/>
      <c r="D8" s="293"/>
      <c r="E8" s="50" t="s">
        <v>1686</v>
      </c>
      <c r="F8" s="104" t="s">
        <v>1689</v>
      </c>
      <c r="G8" s="50" t="s">
        <v>1690</v>
      </c>
      <c r="H8" s="9"/>
      <c r="I8" s="212" t="s">
        <v>4</v>
      </c>
      <c r="J8" s="9"/>
      <c r="K8" s="51"/>
    </row>
    <row r="9" spans="1:14" ht="45.75">
      <c r="A9" s="9"/>
      <c r="B9" s="251"/>
      <c r="C9" s="230"/>
      <c r="D9" s="293"/>
      <c r="E9" s="50" t="s">
        <v>1691</v>
      </c>
      <c r="F9" s="104" t="s">
        <v>1692</v>
      </c>
      <c r="G9" s="50" t="s">
        <v>1693</v>
      </c>
      <c r="H9" s="9"/>
      <c r="I9" s="212" t="s">
        <v>4</v>
      </c>
      <c r="J9" s="9"/>
      <c r="K9" s="51"/>
    </row>
    <row r="10" spans="1:14" ht="30.75">
      <c r="A10" s="9"/>
      <c r="B10" s="251"/>
      <c r="C10" s="230"/>
      <c r="D10" s="293"/>
      <c r="E10" s="50" t="s">
        <v>1694</v>
      </c>
      <c r="F10" s="104" t="s">
        <v>1695</v>
      </c>
      <c r="G10" s="50" t="s">
        <v>1696</v>
      </c>
      <c r="H10" s="104"/>
      <c r="I10" s="212" t="s">
        <v>4</v>
      </c>
      <c r="J10" s="9"/>
      <c r="K10" s="51"/>
    </row>
    <row r="11" spans="1:14" ht="30.75">
      <c r="A11" s="9"/>
      <c r="B11" s="251"/>
      <c r="C11" s="230"/>
      <c r="D11" s="293"/>
      <c r="E11" s="50" t="s">
        <v>1697</v>
      </c>
      <c r="F11" s="104" t="s">
        <v>1698</v>
      </c>
      <c r="G11" s="50" t="s">
        <v>1699</v>
      </c>
      <c r="H11" s="104"/>
      <c r="I11" s="212" t="s">
        <v>4</v>
      </c>
      <c r="J11" s="9"/>
      <c r="K11" s="51"/>
    </row>
    <row r="12" spans="1:14" ht="45.75">
      <c r="A12" s="9"/>
      <c r="B12" s="251"/>
      <c r="C12" s="251" t="s">
        <v>1700</v>
      </c>
      <c r="D12" s="252"/>
      <c r="E12" s="50" t="s">
        <v>1701</v>
      </c>
      <c r="F12" s="104" t="s">
        <v>1702</v>
      </c>
      <c r="G12" s="50" t="s">
        <v>1703</v>
      </c>
      <c r="H12" s="9"/>
      <c r="I12" s="212" t="s">
        <v>52</v>
      </c>
      <c r="J12" s="9"/>
      <c r="K12" s="51"/>
    </row>
    <row r="13" spans="1:14" ht="45.75">
      <c r="A13" s="9"/>
      <c r="B13" s="251"/>
      <c r="C13" s="251"/>
      <c r="D13" s="252"/>
      <c r="E13" s="50" t="s">
        <v>1704</v>
      </c>
      <c r="F13" s="104" t="s">
        <v>1705</v>
      </c>
      <c r="G13" s="50" t="s">
        <v>1706</v>
      </c>
      <c r="H13" s="9"/>
      <c r="I13" s="120" t="s">
        <v>4</v>
      </c>
      <c r="J13" s="9"/>
      <c r="K13" s="51"/>
    </row>
    <row r="14" spans="1:14" ht="45.75">
      <c r="A14" s="9"/>
      <c r="B14" s="251"/>
      <c r="C14" s="251"/>
      <c r="D14" s="252"/>
      <c r="E14" s="50" t="s">
        <v>1707</v>
      </c>
      <c r="F14" s="104" t="s">
        <v>1708</v>
      </c>
      <c r="G14" s="50" t="s">
        <v>1709</v>
      </c>
      <c r="H14" s="9"/>
      <c r="I14" s="120" t="s">
        <v>4</v>
      </c>
      <c r="J14" s="9"/>
      <c r="K14" s="51"/>
    </row>
    <row r="15" spans="1:14" ht="45.75">
      <c r="A15" s="9"/>
      <c r="B15" s="251"/>
      <c r="C15" s="251"/>
      <c r="D15" s="252"/>
      <c r="E15" s="50" t="s">
        <v>1707</v>
      </c>
      <c r="F15" s="104" t="s">
        <v>1710</v>
      </c>
      <c r="G15" s="50" t="s">
        <v>1711</v>
      </c>
      <c r="H15" s="9"/>
      <c r="I15" s="120" t="s">
        <v>4</v>
      </c>
      <c r="J15" s="9"/>
      <c r="K15" s="51"/>
    </row>
    <row r="16" spans="1:14" ht="30.75">
      <c r="A16" s="9"/>
      <c r="B16" s="251"/>
      <c r="C16" s="251"/>
      <c r="D16" s="252"/>
      <c r="E16" s="50" t="s">
        <v>1712</v>
      </c>
      <c r="F16" s="50" t="s">
        <v>1713</v>
      </c>
      <c r="G16" s="50" t="s">
        <v>1714</v>
      </c>
      <c r="H16" s="9"/>
      <c r="I16" s="212" t="s">
        <v>52</v>
      </c>
      <c r="J16" s="9"/>
      <c r="K16" s="51"/>
    </row>
    <row r="17" spans="1:11" ht="30.75">
      <c r="A17" s="9"/>
      <c r="B17" s="251"/>
      <c r="C17" s="251"/>
      <c r="D17" s="252"/>
      <c r="E17" s="50" t="s">
        <v>1715</v>
      </c>
      <c r="F17" s="104" t="s">
        <v>1716</v>
      </c>
      <c r="G17" s="50" t="s">
        <v>1717</v>
      </c>
      <c r="H17" s="9"/>
      <c r="I17" s="212" t="s">
        <v>52</v>
      </c>
      <c r="J17" s="9"/>
      <c r="K17" s="51"/>
    </row>
    <row r="18" spans="1:11" ht="30.75">
      <c r="A18" s="9"/>
      <c r="B18" s="251"/>
      <c r="C18" s="251"/>
      <c r="D18" s="252"/>
      <c r="E18" s="50" t="s">
        <v>1718</v>
      </c>
      <c r="F18" s="104" t="s">
        <v>1719</v>
      </c>
      <c r="G18" s="50" t="s">
        <v>1720</v>
      </c>
      <c r="H18" s="9"/>
      <c r="I18" s="212" t="s">
        <v>4</v>
      </c>
      <c r="J18" s="9"/>
      <c r="K18" s="51"/>
    </row>
    <row r="19" spans="1:11" ht="45.75">
      <c r="A19" s="9"/>
      <c r="B19" s="251"/>
      <c r="C19" s="251"/>
      <c r="D19" s="252"/>
      <c r="E19" s="50" t="s">
        <v>1721</v>
      </c>
      <c r="F19" s="50" t="s">
        <v>1722</v>
      </c>
      <c r="G19" s="50" t="s">
        <v>1723</v>
      </c>
      <c r="H19" s="9"/>
      <c r="I19" s="212" t="s">
        <v>52</v>
      </c>
      <c r="J19" s="9"/>
      <c r="K19" s="51"/>
    </row>
    <row r="20" spans="1:11" ht="45.75">
      <c r="A20" s="9"/>
      <c r="B20" s="251"/>
      <c r="C20" s="251"/>
      <c r="D20" s="252"/>
      <c r="E20" s="50" t="s">
        <v>1724</v>
      </c>
      <c r="F20" s="104" t="s">
        <v>1725</v>
      </c>
      <c r="G20" s="50" t="s">
        <v>1726</v>
      </c>
      <c r="H20" s="9"/>
      <c r="I20" s="212" t="s">
        <v>52</v>
      </c>
      <c r="J20" s="9"/>
      <c r="K20" s="51"/>
    </row>
  </sheetData>
  <mergeCells count="5">
    <mergeCell ref="D12:D20"/>
    <mergeCell ref="D2:D11"/>
    <mergeCell ref="C2:C11"/>
    <mergeCell ref="C12:C20"/>
    <mergeCell ref="B2:B20"/>
  </mergeCells>
  <hyperlinks>
    <hyperlink ref="K5" r:id="rId1" xr:uid="{F5B0A9F5-4D22-430F-806B-15377ED2CFB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02B3-095A-41A1-A82E-16663F24F0C1}">
  <dimension ref="A1:N28"/>
  <sheetViews>
    <sheetView topLeftCell="A9" workbookViewId="0">
      <selection activeCell="J11" sqref="J11"/>
    </sheetView>
  </sheetViews>
  <sheetFormatPr defaultRowHeight="15"/>
  <cols>
    <col min="1" max="1" width="9.140625" style="11"/>
    <col min="2" max="2" width="25.28515625" customWidth="1"/>
    <col min="3" max="3" width="27.28515625" customWidth="1"/>
    <col min="4" max="4" width="14.5703125" customWidth="1"/>
    <col min="5" max="5" width="34.28515625" style="120" customWidth="1"/>
    <col min="6" max="6" width="42.7109375" style="51" customWidth="1"/>
    <col min="7" max="7" width="48.140625" style="6" customWidth="1"/>
    <col min="8" max="8" width="15.7109375" style="6" customWidth="1"/>
    <col min="10" max="10" width="40.85546875" customWidth="1"/>
    <col min="11" max="11" width="12.5703125" customWidth="1"/>
    <col min="12" max="12" width="20.140625" customWidth="1"/>
  </cols>
  <sheetData>
    <row r="1" spans="1:14" ht="30">
      <c r="A1" s="64" t="s">
        <v>620</v>
      </c>
      <c r="B1" s="64" t="s">
        <v>32</v>
      </c>
      <c r="C1" s="64" t="s">
        <v>621</v>
      </c>
      <c r="D1" s="119" t="s">
        <v>34</v>
      </c>
      <c r="E1" s="119" t="s">
        <v>35</v>
      </c>
      <c r="F1" s="64" t="s">
        <v>622</v>
      </c>
      <c r="G1" s="121" t="s">
        <v>623</v>
      </c>
      <c r="H1" s="64" t="s">
        <v>624</v>
      </c>
      <c r="I1" s="64" t="s">
        <v>39</v>
      </c>
      <c r="J1" s="64" t="s">
        <v>272</v>
      </c>
      <c r="K1" s="64" t="s">
        <v>40</v>
      </c>
      <c r="L1" s="64" t="s">
        <v>1727</v>
      </c>
      <c r="M1" s="68"/>
      <c r="N1" s="68"/>
    </row>
    <row r="2" spans="1:14" s="2" customFormat="1" ht="76.5">
      <c r="A2" s="116">
        <v>1</v>
      </c>
      <c r="B2" s="7" t="s">
        <v>1728</v>
      </c>
      <c r="C2" s="7"/>
      <c r="D2" s="227" t="s">
        <v>44</v>
      </c>
      <c r="E2" s="122" t="s">
        <v>1729</v>
      </c>
      <c r="F2" s="7" t="s">
        <v>1730</v>
      </c>
      <c r="G2" s="118" t="s">
        <v>1731</v>
      </c>
      <c r="H2" s="7" t="s">
        <v>1732</v>
      </c>
      <c r="I2" s="7" t="s">
        <v>5</v>
      </c>
      <c r="J2" s="114" t="s">
        <v>1733</v>
      </c>
      <c r="K2" s="49"/>
      <c r="L2" s="49"/>
    </row>
    <row r="3" spans="1:14" ht="60.75">
      <c r="A3" s="116">
        <v>2</v>
      </c>
      <c r="B3" s="51"/>
      <c r="C3" s="51"/>
      <c r="D3" s="228"/>
      <c r="E3" s="125" t="s">
        <v>1734</v>
      </c>
      <c r="F3" s="51" t="s">
        <v>1735</v>
      </c>
      <c r="G3" s="123" t="s">
        <v>1736</v>
      </c>
      <c r="H3" s="51"/>
      <c r="I3" s="51" t="s">
        <v>4</v>
      </c>
      <c r="J3" s="9"/>
      <c r="K3" s="9"/>
      <c r="L3" s="9"/>
    </row>
    <row r="4" spans="1:14" ht="60.75">
      <c r="A4" s="116">
        <v>3</v>
      </c>
      <c r="B4" s="51"/>
      <c r="C4" s="51"/>
      <c r="D4" s="228"/>
      <c r="F4" s="51" t="s">
        <v>1737</v>
      </c>
      <c r="G4" s="117" t="s">
        <v>1738</v>
      </c>
      <c r="H4" s="51"/>
      <c r="I4" s="117" t="s">
        <v>52</v>
      </c>
      <c r="J4" s="9"/>
      <c r="K4" s="9"/>
      <c r="L4" s="9"/>
    </row>
    <row r="5" spans="1:14" ht="45.75">
      <c r="A5" s="116">
        <v>4</v>
      </c>
      <c r="B5" s="51"/>
      <c r="C5" s="51"/>
      <c r="D5" s="228"/>
      <c r="F5" s="51" t="s">
        <v>1508</v>
      </c>
      <c r="G5" s="117" t="s">
        <v>1739</v>
      </c>
      <c r="H5" s="51"/>
      <c r="I5" s="117" t="s">
        <v>4</v>
      </c>
      <c r="J5" s="9"/>
      <c r="K5" s="9"/>
      <c r="L5" s="9"/>
    </row>
    <row r="6" spans="1:14" ht="60.75">
      <c r="A6" s="116">
        <v>5</v>
      </c>
      <c r="B6" s="51"/>
      <c r="C6" s="51"/>
      <c r="D6" s="229"/>
      <c r="F6" s="51" t="s">
        <v>1740</v>
      </c>
      <c r="G6" s="117" t="s">
        <v>1741</v>
      </c>
      <c r="H6" s="51"/>
      <c r="I6" s="117" t="s">
        <v>52</v>
      </c>
      <c r="J6" s="9"/>
      <c r="K6" s="9"/>
      <c r="L6" s="9"/>
    </row>
    <row r="7" spans="1:14" ht="60.75">
      <c r="A7" s="116"/>
      <c r="B7" s="51"/>
      <c r="C7" s="51"/>
      <c r="D7" s="227" t="s">
        <v>150</v>
      </c>
      <c r="F7" s="126" t="s">
        <v>1742</v>
      </c>
      <c r="G7" s="117" t="s">
        <v>1743</v>
      </c>
      <c r="H7" s="51"/>
      <c r="I7" s="117" t="s">
        <v>4</v>
      </c>
      <c r="J7" s="9"/>
      <c r="K7" s="9"/>
      <c r="L7" s="9"/>
    </row>
    <row r="8" spans="1:14" ht="30.75">
      <c r="A8" s="116"/>
      <c r="B8" s="51"/>
      <c r="C8" s="51"/>
      <c r="D8" s="228"/>
      <c r="F8" s="51" t="s">
        <v>1744</v>
      </c>
      <c r="G8" s="117" t="s">
        <v>1745</v>
      </c>
      <c r="H8" s="51"/>
      <c r="I8" s="117" t="s">
        <v>4</v>
      </c>
      <c r="J8" s="9"/>
      <c r="K8" s="9"/>
      <c r="L8" s="9"/>
    </row>
    <row r="9" spans="1:14" ht="30.75">
      <c r="A9" s="116"/>
      <c r="B9" s="51"/>
      <c r="C9" s="51"/>
      <c r="D9" s="228"/>
      <c r="F9" s="51" t="s">
        <v>1746</v>
      </c>
      <c r="G9" s="117" t="s">
        <v>1747</v>
      </c>
      <c r="H9" s="51"/>
      <c r="I9" s="117" t="s">
        <v>4</v>
      </c>
      <c r="J9" s="9"/>
      <c r="K9" s="9"/>
      <c r="L9" s="9"/>
    </row>
    <row r="10" spans="1:14" ht="30.75">
      <c r="A10" s="116"/>
      <c r="B10" s="51"/>
      <c r="C10" s="51"/>
      <c r="D10" s="228"/>
      <c r="F10" s="51" t="s">
        <v>1748</v>
      </c>
      <c r="G10" s="117" t="s">
        <v>1749</v>
      </c>
      <c r="H10" s="51"/>
      <c r="I10" s="117" t="s">
        <v>4</v>
      </c>
      <c r="J10" s="9"/>
      <c r="K10" s="9"/>
      <c r="L10" s="9"/>
    </row>
    <row r="11" spans="1:14" ht="30.75">
      <c r="A11" s="116"/>
      <c r="B11" s="51"/>
      <c r="C11" s="51"/>
      <c r="D11" s="229"/>
      <c r="F11" s="127" t="s">
        <v>1750</v>
      </c>
      <c r="G11" s="117" t="s">
        <v>1751</v>
      </c>
      <c r="H11" s="51"/>
      <c r="I11" s="117" t="s">
        <v>4</v>
      </c>
      <c r="J11" s="9"/>
      <c r="K11" s="9"/>
      <c r="L11" s="9"/>
    </row>
    <row r="12" spans="1:14" ht="30.75">
      <c r="A12" s="116"/>
      <c r="B12" s="51"/>
      <c r="C12" s="51"/>
      <c r="D12" s="227" t="s">
        <v>606</v>
      </c>
      <c r="F12" s="51" t="s">
        <v>1752</v>
      </c>
      <c r="G12" s="124"/>
      <c r="H12" s="51"/>
      <c r="I12" s="51" t="s">
        <v>5</v>
      </c>
      <c r="J12" s="190" t="s">
        <v>971</v>
      </c>
      <c r="K12" s="9"/>
      <c r="L12" s="9"/>
    </row>
    <row r="13" spans="1:14">
      <c r="A13" s="116"/>
      <c r="B13" s="51"/>
      <c r="C13" s="51"/>
      <c r="D13" s="228"/>
      <c r="F13" s="9" t="s">
        <v>1753</v>
      </c>
      <c r="G13" s="117"/>
      <c r="H13" s="51"/>
      <c r="I13" s="51" t="s">
        <v>52</v>
      </c>
      <c r="J13" s="9"/>
      <c r="K13" s="9"/>
      <c r="L13" s="9"/>
    </row>
    <row r="14" spans="1:14" ht="30.75">
      <c r="A14" s="116"/>
      <c r="B14" s="51"/>
      <c r="C14" s="51"/>
      <c r="D14" s="229"/>
      <c r="F14" s="51" t="s">
        <v>1754</v>
      </c>
      <c r="G14" s="117"/>
      <c r="H14" s="51"/>
      <c r="I14" s="51" t="s">
        <v>5</v>
      </c>
      <c r="J14" s="190" t="s">
        <v>971</v>
      </c>
      <c r="K14" s="9"/>
      <c r="L14" s="9"/>
    </row>
    <row r="15" spans="1:14">
      <c r="A15" s="116"/>
      <c r="B15" s="51"/>
      <c r="C15" s="51"/>
      <c r="D15" s="120"/>
      <c r="F15" s="128"/>
      <c r="G15" s="117"/>
      <c r="H15" s="51"/>
      <c r="I15" s="51"/>
      <c r="J15" s="9"/>
      <c r="K15" s="9"/>
      <c r="L15" s="9"/>
    </row>
    <row r="16" spans="1:14">
      <c r="A16" s="116"/>
      <c r="B16" s="51"/>
      <c r="C16" s="51"/>
      <c r="D16" s="120"/>
      <c r="G16" s="117"/>
      <c r="H16" s="51"/>
      <c r="I16" s="51"/>
      <c r="J16" s="9"/>
      <c r="K16" s="9"/>
      <c r="L16" s="9"/>
    </row>
    <row r="17" spans="1:12">
      <c r="A17" s="116"/>
      <c r="B17" s="51"/>
      <c r="C17" s="51"/>
      <c r="D17" s="120"/>
      <c r="G17" s="117"/>
      <c r="H17" s="51"/>
      <c r="I17" s="51"/>
      <c r="J17" s="9"/>
      <c r="K17" s="9"/>
      <c r="L17" s="9"/>
    </row>
    <row r="18" spans="1:12">
      <c r="A18" s="116"/>
      <c r="B18" s="51"/>
      <c r="C18" s="51"/>
      <c r="D18" s="120"/>
      <c r="G18" s="117"/>
      <c r="H18" s="51"/>
      <c r="I18" s="51"/>
      <c r="J18" s="9"/>
      <c r="K18" s="9"/>
      <c r="L18" s="9"/>
    </row>
    <row r="19" spans="1:12">
      <c r="A19" s="116"/>
      <c r="B19" s="51"/>
      <c r="C19" s="51"/>
      <c r="D19" s="120"/>
      <c r="G19" s="117"/>
      <c r="H19" s="51"/>
      <c r="I19" s="51"/>
      <c r="J19" s="9"/>
      <c r="K19" s="9"/>
      <c r="L19" s="9"/>
    </row>
    <row r="20" spans="1:12">
      <c r="A20" s="116"/>
      <c r="B20" s="51"/>
      <c r="C20" s="51"/>
      <c r="D20" s="120"/>
      <c r="G20" s="117"/>
      <c r="H20" s="51"/>
      <c r="I20" s="51"/>
      <c r="J20" s="9"/>
      <c r="K20" s="9"/>
      <c r="L20" s="9"/>
    </row>
    <row r="21" spans="1:12">
      <c r="A21" s="116"/>
      <c r="B21" s="51"/>
      <c r="C21" s="51"/>
      <c r="D21" s="120"/>
      <c r="G21" s="117"/>
      <c r="H21" s="51"/>
      <c r="I21" s="51"/>
      <c r="J21" s="9"/>
      <c r="K21" s="9"/>
      <c r="L21" s="9"/>
    </row>
    <row r="22" spans="1:12">
      <c r="A22" s="116"/>
      <c r="B22" s="51"/>
      <c r="C22" s="51"/>
      <c r="D22" s="120"/>
      <c r="G22" s="117"/>
      <c r="H22" s="51"/>
      <c r="I22" s="51"/>
      <c r="J22" s="9"/>
      <c r="K22" s="9"/>
      <c r="L22" s="9"/>
    </row>
    <row r="23" spans="1:12">
      <c r="A23" s="116"/>
      <c r="B23" s="51"/>
      <c r="C23" s="51"/>
      <c r="D23" s="120"/>
      <c r="G23" s="117"/>
      <c r="H23" s="51"/>
      <c r="I23" s="51"/>
      <c r="J23" s="9"/>
      <c r="K23" s="9"/>
      <c r="L23" s="9"/>
    </row>
    <row r="24" spans="1:12">
      <c r="A24" s="116"/>
      <c r="B24" s="51"/>
      <c r="C24" s="51"/>
      <c r="D24" s="120"/>
      <c r="G24" s="117"/>
      <c r="H24" s="51"/>
      <c r="I24" s="51"/>
      <c r="J24" s="9"/>
      <c r="K24" s="9"/>
      <c r="L24" s="9"/>
    </row>
    <row r="25" spans="1:12">
      <c r="A25" s="116"/>
      <c r="B25" s="51"/>
      <c r="C25" s="51"/>
      <c r="D25" s="120"/>
      <c r="G25" s="117"/>
      <c r="H25" s="51"/>
      <c r="I25" s="51"/>
      <c r="J25" s="9"/>
      <c r="K25" s="9"/>
      <c r="L25" s="9"/>
    </row>
    <row r="26" spans="1:12">
      <c r="A26" s="116"/>
      <c r="B26" s="51"/>
      <c r="C26" s="51"/>
      <c r="D26" s="120"/>
      <c r="G26" s="117"/>
      <c r="H26" s="51"/>
      <c r="I26" s="51"/>
      <c r="J26" s="9"/>
      <c r="K26" s="9"/>
      <c r="L26" s="9"/>
    </row>
    <row r="27" spans="1:12">
      <c r="A27" s="116"/>
      <c r="B27" s="51"/>
      <c r="C27" s="51"/>
      <c r="D27" s="120"/>
      <c r="G27" s="117"/>
      <c r="H27" s="51"/>
      <c r="I27" s="51"/>
      <c r="J27" s="9"/>
      <c r="K27" s="9"/>
      <c r="L27" s="9"/>
    </row>
    <row r="28" spans="1:12">
      <c r="A28" s="116"/>
      <c r="B28" s="51"/>
      <c r="C28" s="51"/>
      <c r="D28" s="120"/>
      <c r="G28" s="117"/>
      <c r="H28" s="51"/>
      <c r="I28" s="51"/>
      <c r="J28" s="9"/>
      <c r="K28" s="9"/>
      <c r="L28" s="9"/>
    </row>
  </sheetData>
  <mergeCells count="3">
    <mergeCell ref="D2:D6"/>
    <mergeCell ref="D7:D11"/>
    <mergeCell ref="D12:D14"/>
  </mergeCells>
  <hyperlinks>
    <hyperlink ref="J2" r:id="rId1" xr:uid="{4F9399E7-5D21-4847-A8A9-90E7D6CCC13F}"/>
    <hyperlink ref="J12" r:id="rId2" xr:uid="{B9DAA4ED-BB37-48C8-B4ED-1D26F33CBCFF}"/>
    <hyperlink ref="J14" r:id="rId3" xr:uid="{1B29840D-31CA-4293-B983-E07BA8427C0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18D73-3939-4374-8E0B-C7CA5D629E6C}">
  <sheetPr>
    <tabColor theme="0"/>
  </sheetPr>
  <dimension ref="A1:N53"/>
  <sheetViews>
    <sheetView workbookViewId="0">
      <pane ySplit="1" topLeftCell="A25" activePane="bottomLeft" state="frozen"/>
      <selection pane="bottomLeft" activeCell="H33" sqref="H33"/>
    </sheetView>
  </sheetViews>
  <sheetFormatPr defaultRowHeight="15"/>
  <cols>
    <col min="1" max="1" width="9.140625" style="6"/>
    <col min="2" max="2" width="24.85546875" style="6" customWidth="1"/>
    <col min="3" max="3" width="26.5703125" style="6" customWidth="1"/>
    <col min="4" max="4" width="23.5703125" style="6" customWidth="1"/>
    <col min="5" max="5" width="56.85546875" style="6" customWidth="1"/>
    <col min="6" max="6" width="52.85546875" style="6" customWidth="1"/>
    <col min="7" max="7" width="49.5703125" style="6" customWidth="1"/>
    <col min="8" max="8" width="22.5703125" style="6" customWidth="1"/>
    <col min="9" max="9" width="9.140625" style="6"/>
    <col min="10" max="10" width="20" style="6" customWidth="1"/>
    <col min="11" max="11" width="15.85546875" style="6" customWidth="1"/>
    <col min="12" max="12" width="18.85546875" style="6" customWidth="1"/>
    <col min="13" max="16384" width="9.140625" style="6"/>
  </cols>
  <sheetData>
    <row r="1" spans="1:14" s="69" customFormat="1" ht="26.25" customHeight="1">
      <c r="A1" s="64" t="s">
        <v>620</v>
      </c>
      <c r="B1" s="64" t="s">
        <v>32</v>
      </c>
      <c r="C1" s="64" t="s">
        <v>621</v>
      </c>
      <c r="D1" s="64" t="s">
        <v>34</v>
      </c>
      <c r="E1" s="64" t="s">
        <v>35</v>
      </c>
      <c r="F1" s="64" t="s">
        <v>622</v>
      </c>
      <c r="G1" s="64" t="s">
        <v>623</v>
      </c>
      <c r="H1" s="64" t="s">
        <v>624</v>
      </c>
      <c r="I1" s="64" t="s">
        <v>39</v>
      </c>
      <c r="J1" s="64" t="s">
        <v>40</v>
      </c>
      <c r="K1" s="64" t="s">
        <v>272</v>
      </c>
      <c r="L1" s="64" t="s">
        <v>1727</v>
      </c>
      <c r="M1" s="68"/>
      <c r="N1" s="68"/>
    </row>
    <row r="2" spans="1:14" ht="30.75">
      <c r="A2" s="51"/>
      <c r="B2" s="51" t="s">
        <v>1755</v>
      </c>
      <c r="C2" s="51" t="s">
        <v>1756</v>
      </c>
      <c r="D2" s="51" t="s">
        <v>44</v>
      </c>
      <c r="E2" s="51" t="s">
        <v>1757</v>
      </c>
      <c r="F2" s="51" t="s">
        <v>1758</v>
      </c>
      <c r="G2" s="51" t="s">
        <v>1759</v>
      </c>
      <c r="H2" s="51" t="s">
        <v>1732</v>
      </c>
      <c r="I2" s="51" t="s">
        <v>4</v>
      </c>
      <c r="J2" s="51"/>
      <c r="K2" s="51"/>
      <c r="L2" s="51"/>
    </row>
    <row r="3" spans="1:14" ht="30.75">
      <c r="A3" s="51"/>
      <c r="B3" s="51"/>
      <c r="C3" s="51"/>
      <c r="D3" s="51" t="s">
        <v>44</v>
      </c>
      <c r="E3" s="51" t="s">
        <v>1760</v>
      </c>
      <c r="F3" s="51" t="s">
        <v>1761</v>
      </c>
      <c r="G3" s="51" t="s">
        <v>1762</v>
      </c>
      <c r="H3" s="51" t="s">
        <v>1732</v>
      </c>
      <c r="I3" s="51" t="s">
        <v>4</v>
      </c>
      <c r="J3" s="51"/>
      <c r="K3" s="51"/>
      <c r="L3" s="51"/>
    </row>
    <row r="4" spans="1:14" ht="30.75">
      <c r="A4" s="51"/>
      <c r="B4" s="51"/>
      <c r="C4" s="51"/>
      <c r="D4" s="51" t="s">
        <v>44</v>
      </c>
      <c r="E4" s="51" t="s">
        <v>1760</v>
      </c>
      <c r="F4" s="51" t="s">
        <v>1763</v>
      </c>
      <c r="G4" s="51" t="s">
        <v>1764</v>
      </c>
      <c r="H4" s="51"/>
      <c r="I4" s="51" t="s">
        <v>4</v>
      </c>
      <c r="J4" s="51"/>
      <c r="K4" s="51"/>
      <c r="L4" s="51"/>
    </row>
    <row r="5" spans="1:14" ht="91.5">
      <c r="A5" s="51"/>
      <c r="B5" s="51"/>
      <c r="C5" s="51"/>
      <c r="D5" s="51" t="s">
        <v>44</v>
      </c>
      <c r="E5" s="51" t="s">
        <v>1760</v>
      </c>
      <c r="F5" s="51" t="s">
        <v>1765</v>
      </c>
      <c r="G5" s="51" t="s">
        <v>1766</v>
      </c>
      <c r="H5" s="51"/>
      <c r="I5" s="51" t="s">
        <v>4</v>
      </c>
      <c r="J5" s="51"/>
      <c r="K5" s="51"/>
      <c r="L5" s="51"/>
    </row>
    <row r="6" spans="1:14" ht="30.75">
      <c r="A6" s="51"/>
      <c r="B6" s="51"/>
      <c r="C6" s="51"/>
      <c r="D6" s="51" t="s">
        <v>44</v>
      </c>
      <c r="E6" s="51" t="s">
        <v>1760</v>
      </c>
      <c r="F6" s="51" t="s">
        <v>1767</v>
      </c>
      <c r="G6" s="51" t="s">
        <v>1768</v>
      </c>
      <c r="H6" s="51" t="s">
        <v>1732</v>
      </c>
      <c r="I6" s="51" t="s">
        <v>4</v>
      </c>
      <c r="J6" s="51"/>
      <c r="K6" s="51"/>
      <c r="L6" s="51"/>
    </row>
    <row r="7" spans="1:14" ht="30.75">
      <c r="A7" s="51"/>
      <c r="B7" s="51"/>
      <c r="C7" s="51"/>
      <c r="D7" s="51" t="s">
        <v>44</v>
      </c>
      <c r="E7" s="51" t="s">
        <v>1760</v>
      </c>
      <c r="F7" s="51" t="s">
        <v>1769</v>
      </c>
      <c r="G7" s="51" t="s">
        <v>1770</v>
      </c>
      <c r="H7" s="51" t="s">
        <v>1732</v>
      </c>
      <c r="I7" s="51" t="s">
        <v>4</v>
      </c>
      <c r="J7" s="51"/>
      <c r="K7" s="51"/>
      <c r="L7" s="51"/>
    </row>
    <row r="8" spans="1:14" ht="30.75">
      <c r="A8" s="51"/>
      <c r="B8" s="51"/>
      <c r="C8" s="51"/>
      <c r="D8" s="51" t="s">
        <v>44</v>
      </c>
      <c r="E8" s="51" t="s">
        <v>1760</v>
      </c>
      <c r="F8" s="51" t="s">
        <v>1771</v>
      </c>
      <c r="G8" s="51" t="s">
        <v>1772</v>
      </c>
      <c r="H8" s="51" t="s">
        <v>1732</v>
      </c>
      <c r="I8" s="51" t="s">
        <v>4</v>
      </c>
      <c r="J8" s="51"/>
      <c r="K8" s="51"/>
      <c r="L8" s="51"/>
    </row>
    <row r="9" spans="1:14" ht="30.75">
      <c r="A9" s="51"/>
      <c r="B9" s="51"/>
      <c r="C9" s="51"/>
      <c r="D9" s="51" t="s">
        <v>44</v>
      </c>
      <c r="E9" s="51" t="s">
        <v>1760</v>
      </c>
      <c r="F9" s="51" t="s">
        <v>1773</v>
      </c>
      <c r="G9" s="51" t="s">
        <v>1774</v>
      </c>
      <c r="H9" s="51"/>
      <c r="I9" s="51" t="s">
        <v>4</v>
      </c>
      <c r="J9" s="51"/>
      <c r="K9" s="51"/>
      <c r="L9" s="51"/>
    </row>
    <row r="10" spans="1:14" ht="60.75">
      <c r="A10" s="51"/>
      <c r="B10" s="51"/>
      <c r="C10" s="51"/>
      <c r="D10" s="51" t="s">
        <v>44</v>
      </c>
      <c r="E10" s="51" t="s">
        <v>1760</v>
      </c>
      <c r="F10" s="51" t="s">
        <v>1775</v>
      </c>
      <c r="G10" s="51" t="s">
        <v>1776</v>
      </c>
      <c r="H10" s="51"/>
      <c r="I10" s="51" t="s">
        <v>4</v>
      </c>
      <c r="J10" s="51"/>
      <c r="K10" s="51"/>
      <c r="L10" s="51"/>
    </row>
    <row r="11" spans="1:14" ht="30.75">
      <c r="A11" s="51"/>
      <c r="B11" s="51"/>
      <c r="C11" s="51"/>
      <c r="D11" s="51" t="s">
        <v>44</v>
      </c>
      <c r="E11" s="51" t="s">
        <v>1760</v>
      </c>
      <c r="F11" s="51" t="s">
        <v>1777</v>
      </c>
      <c r="G11" s="51" t="s">
        <v>1778</v>
      </c>
      <c r="H11" s="51"/>
      <c r="I11" s="51" t="s">
        <v>4</v>
      </c>
      <c r="J11" s="51"/>
      <c r="K11" s="51"/>
      <c r="L11" s="51"/>
    </row>
    <row r="12" spans="1:14" ht="30.75">
      <c r="A12" s="51"/>
      <c r="B12" s="51"/>
      <c r="C12" s="51"/>
      <c r="D12" s="51" t="s">
        <v>44</v>
      </c>
      <c r="E12" s="51" t="s">
        <v>1760</v>
      </c>
      <c r="F12" s="51" t="s">
        <v>1779</v>
      </c>
      <c r="G12" s="51" t="s">
        <v>1780</v>
      </c>
      <c r="H12" s="51" t="s">
        <v>1732</v>
      </c>
      <c r="I12" s="51" t="s">
        <v>4</v>
      </c>
      <c r="J12" s="51"/>
      <c r="K12" s="51"/>
      <c r="L12" s="51"/>
    </row>
    <row r="13" spans="1:14" ht="45.75">
      <c r="A13" s="51"/>
      <c r="B13" s="51"/>
      <c r="C13" s="51"/>
      <c r="D13" s="51" t="s">
        <v>44</v>
      </c>
      <c r="E13" s="51" t="s">
        <v>1760</v>
      </c>
      <c r="F13" s="51" t="s">
        <v>1781</v>
      </c>
      <c r="G13" s="51" t="s">
        <v>1782</v>
      </c>
      <c r="H13" s="51" t="s">
        <v>1732</v>
      </c>
      <c r="I13" s="51" t="s">
        <v>5</v>
      </c>
      <c r="J13" s="51"/>
      <c r="K13" s="129" t="s">
        <v>1783</v>
      </c>
      <c r="L13" s="51"/>
    </row>
    <row r="14" spans="1:14" ht="30.75">
      <c r="A14" s="51"/>
      <c r="B14" s="51"/>
      <c r="C14" s="51" t="s">
        <v>1784</v>
      </c>
      <c r="D14" s="51" t="s">
        <v>150</v>
      </c>
      <c r="E14" s="51" t="s">
        <v>1785</v>
      </c>
      <c r="F14" s="51" t="s">
        <v>1786</v>
      </c>
      <c r="G14" s="51" t="s">
        <v>1787</v>
      </c>
      <c r="H14" s="51" t="s">
        <v>1732</v>
      </c>
      <c r="I14" s="51" t="s">
        <v>4</v>
      </c>
      <c r="J14" s="51"/>
      <c r="K14" s="51"/>
      <c r="L14" s="51"/>
    </row>
    <row r="15" spans="1:14" ht="30.75">
      <c r="A15" s="51"/>
      <c r="B15" s="51"/>
      <c r="C15" s="51"/>
      <c r="D15" s="51" t="s">
        <v>150</v>
      </c>
      <c r="E15" s="51" t="s">
        <v>1785</v>
      </c>
      <c r="F15" s="51" t="s">
        <v>1788</v>
      </c>
      <c r="G15" s="51" t="s">
        <v>1789</v>
      </c>
      <c r="H15" s="51"/>
      <c r="I15" s="51" t="s">
        <v>4</v>
      </c>
      <c r="J15" s="51"/>
      <c r="K15" s="51"/>
      <c r="L15" s="51"/>
    </row>
    <row r="16" spans="1:14" ht="30.75">
      <c r="A16" s="51"/>
      <c r="B16" s="51"/>
      <c r="C16" s="51"/>
      <c r="D16" s="51" t="s">
        <v>150</v>
      </c>
      <c r="E16" s="51" t="s">
        <v>1785</v>
      </c>
      <c r="F16" s="51" t="s">
        <v>1790</v>
      </c>
      <c r="G16" s="51" t="s">
        <v>1791</v>
      </c>
      <c r="H16" s="51"/>
      <c r="I16" s="51" t="s">
        <v>4</v>
      </c>
      <c r="J16" s="51"/>
      <c r="K16" s="51"/>
      <c r="L16" s="51"/>
    </row>
    <row r="17" spans="1:12" ht="45.75">
      <c r="A17" s="51"/>
      <c r="B17" s="51"/>
      <c r="C17" s="51"/>
      <c r="D17" s="51" t="s">
        <v>150</v>
      </c>
      <c r="E17" s="51" t="s">
        <v>1785</v>
      </c>
      <c r="F17" s="51" t="s">
        <v>1792</v>
      </c>
      <c r="G17" s="51" t="s">
        <v>1793</v>
      </c>
      <c r="H17" s="51"/>
      <c r="I17" s="51" t="s">
        <v>5</v>
      </c>
      <c r="J17" s="51"/>
      <c r="K17" s="129" t="s">
        <v>1501</v>
      </c>
      <c r="L17" s="51"/>
    </row>
    <row r="18" spans="1:12" ht="30.75">
      <c r="A18" s="51"/>
      <c r="B18" s="51"/>
      <c r="C18" s="51"/>
      <c r="D18" s="51" t="s">
        <v>150</v>
      </c>
      <c r="E18" s="51" t="s">
        <v>1785</v>
      </c>
      <c r="F18" s="51" t="s">
        <v>1794</v>
      </c>
      <c r="G18" s="51" t="s">
        <v>1795</v>
      </c>
      <c r="H18" s="51"/>
      <c r="I18" s="51" t="s">
        <v>4</v>
      </c>
      <c r="J18" s="51"/>
      <c r="K18" s="51"/>
      <c r="L18" s="51"/>
    </row>
    <row r="19" spans="1:12" ht="30.75">
      <c r="A19" s="51"/>
      <c r="B19" s="51"/>
      <c r="C19" s="51"/>
      <c r="D19" s="51" t="s">
        <v>150</v>
      </c>
      <c r="E19" s="51" t="s">
        <v>1785</v>
      </c>
      <c r="F19" s="51" t="s">
        <v>1796</v>
      </c>
      <c r="G19" s="51" t="s">
        <v>1797</v>
      </c>
      <c r="H19" s="51"/>
      <c r="I19" s="51" t="s">
        <v>4</v>
      </c>
      <c r="J19" s="51"/>
      <c r="K19" s="51"/>
      <c r="L19" s="51"/>
    </row>
    <row r="20" spans="1:12" ht="30.75">
      <c r="A20" s="51"/>
      <c r="B20" s="51"/>
      <c r="C20" s="51" t="s">
        <v>1059</v>
      </c>
      <c r="D20" s="51" t="s">
        <v>150</v>
      </c>
      <c r="E20" s="51" t="s">
        <v>1785</v>
      </c>
      <c r="F20" s="51" t="s">
        <v>1798</v>
      </c>
      <c r="G20" s="51" t="s">
        <v>1799</v>
      </c>
      <c r="H20" s="51" t="s">
        <v>1732</v>
      </c>
      <c r="I20" s="51" t="s">
        <v>4</v>
      </c>
      <c r="J20" s="51"/>
      <c r="K20" s="51"/>
      <c r="L20" s="51"/>
    </row>
    <row r="21" spans="1:12" ht="30.75">
      <c r="A21" s="51"/>
      <c r="B21" s="51"/>
      <c r="C21" s="51"/>
      <c r="D21" s="51" t="s">
        <v>150</v>
      </c>
      <c r="E21" s="51" t="s">
        <v>1785</v>
      </c>
      <c r="F21" s="51" t="s">
        <v>1800</v>
      </c>
      <c r="G21" s="51" t="s">
        <v>1801</v>
      </c>
      <c r="H21" s="51" t="s">
        <v>1732</v>
      </c>
      <c r="I21" s="51" t="s">
        <v>4</v>
      </c>
      <c r="J21" s="51"/>
      <c r="K21" s="51"/>
      <c r="L21" s="51"/>
    </row>
    <row r="22" spans="1:12" ht="30.75">
      <c r="A22" s="51"/>
      <c r="B22" s="51"/>
      <c r="C22" s="51"/>
      <c r="D22" s="51" t="s">
        <v>150</v>
      </c>
      <c r="E22" s="51" t="s">
        <v>1785</v>
      </c>
      <c r="F22" s="51" t="s">
        <v>1802</v>
      </c>
      <c r="G22" s="51" t="s">
        <v>1803</v>
      </c>
      <c r="H22" s="51"/>
      <c r="I22" s="51" t="s">
        <v>4</v>
      </c>
      <c r="J22" s="51"/>
      <c r="K22" s="51"/>
      <c r="L22" s="51"/>
    </row>
    <row r="23" spans="1:12" ht="45.75">
      <c r="A23" s="51"/>
      <c r="B23" s="51"/>
      <c r="C23" s="51"/>
      <c r="D23" s="51" t="s">
        <v>150</v>
      </c>
      <c r="E23" s="51" t="s">
        <v>1785</v>
      </c>
      <c r="F23" s="51" t="s">
        <v>1804</v>
      </c>
      <c r="G23" s="51" t="s">
        <v>1805</v>
      </c>
      <c r="H23" s="51" t="s">
        <v>1732</v>
      </c>
      <c r="I23" s="51" t="s">
        <v>4</v>
      </c>
      <c r="J23" s="51"/>
      <c r="K23" s="51"/>
      <c r="L23" s="51"/>
    </row>
    <row r="24" spans="1:12" ht="45.75">
      <c r="A24" s="51"/>
      <c r="B24" s="51"/>
      <c r="C24" s="51"/>
      <c r="D24" s="51" t="s">
        <v>44</v>
      </c>
      <c r="E24" s="51" t="s">
        <v>1806</v>
      </c>
      <c r="F24" s="51" t="s">
        <v>1807</v>
      </c>
      <c r="G24" s="51" t="s">
        <v>1808</v>
      </c>
      <c r="H24" s="51" t="s">
        <v>1732</v>
      </c>
      <c r="I24" s="51" t="s">
        <v>5</v>
      </c>
      <c r="J24" s="51"/>
      <c r="K24" s="129" t="s">
        <v>971</v>
      </c>
      <c r="L24" s="51"/>
    </row>
    <row r="25" spans="1:12" ht="30.75">
      <c r="A25" s="51"/>
      <c r="B25" s="51"/>
      <c r="C25" s="51" t="s">
        <v>1809</v>
      </c>
      <c r="D25" s="51" t="s">
        <v>44</v>
      </c>
      <c r="E25" s="51" t="s">
        <v>1810</v>
      </c>
      <c r="F25" s="51" t="s">
        <v>1811</v>
      </c>
      <c r="G25" s="51" t="s">
        <v>1812</v>
      </c>
      <c r="H25" s="51"/>
      <c r="I25" s="51" t="s">
        <v>4</v>
      </c>
      <c r="J25" s="51"/>
      <c r="K25" s="51"/>
      <c r="L25" s="51"/>
    </row>
    <row r="26" spans="1:12" ht="45.75">
      <c r="A26" s="51"/>
      <c r="B26" s="51"/>
      <c r="C26" s="51"/>
      <c r="D26" s="51" t="s">
        <v>44</v>
      </c>
      <c r="E26" s="51" t="s">
        <v>1810</v>
      </c>
      <c r="F26" s="51" t="s">
        <v>1813</v>
      </c>
      <c r="G26" s="51" t="s">
        <v>1814</v>
      </c>
      <c r="H26" s="51" t="s">
        <v>1732</v>
      </c>
      <c r="I26" s="51" t="s">
        <v>5</v>
      </c>
      <c r="J26" s="51"/>
      <c r="K26" s="129" t="s">
        <v>1815</v>
      </c>
      <c r="L26" s="51"/>
    </row>
    <row r="27" spans="1:12" ht="30.75">
      <c r="A27" s="51"/>
      <c r="B27" s="51"/>
      <c r="C27" s="51"/>
      <c r="D27" s="51" t="s">
        <v>44</v>
      </c>
      <c r="E27" s="51" t="s">
        <v>1810</v>
      </c>
      <c r="F27" s="51" t="s">
        <v>1816</v>
      </c>
      <c r="G27" s="51" t="s">
        <v>1817</v>
      </c>
      <c r="H27" s="51" t="s">
        <v>1732</v>
      </c>
      <c r="I27" s="51" t="s">
        <v>52</v>
      </c>
      <c r="J27" s="51"/>
      <c r="K27" s="51"/>
      <c r="L27" s="51"/>
    </row>
    <row r="28" spans="1:12" ht="30.75">
      <c r="A28" s="51"/>
      <c r="B28" s="51"/>
      <c r="C28" s="51"/>
      <c r="D28" s="51" t="s">
        <v>44</v>
      </c>
      <c r="E28" s="51" t="s">
        <v>1810</v>
      </c>
      <c r="F28" s="51" t="s">
        <v>1818</v>
      </c>
      <c r="G28" s="51" t="s">
        <v>1819</v>
      </c>
      <c r="H28" s="51" t="s">
        <v>1732</v>
      </c>
      <c r="I28" s="51" t="s">
        <v>52</v>
      </c>
      <c r="J28" s="51"/>
      <c r="K28" s="51"/>
      <c r="L28" s="51"/>
    </row>
    <row r="29" spans="1:12" ht="60.75">
      <c r="A29" s="51"/>
      <c r="B29" s="51"/>
      <c r="C29" s="51"/>
      <c r="D29" s="51" t="s">
        <v>44</v>
      </c>
      <c r="E29" s="51" t="s">
        <v>1820</v>
      </c>
      <c r="F29" s="51" t="s">
        <v>1821</v>
      </c>
      <c r="G29" s="51" t="s">
        <v>1822</v>
      </c>
      <c r="H29" s="51" t="s">
        <v>1732</v>
      </c>
      <c r="I29" s="51" t="s">
        <v>52</v>
      </c>
      <c r="J29" s="51"/>
      <c r="K29" s="51"/>
      <c r="L29" s="51"/>
    </row>
    <row r="30" spans="1:12">
      <c r="A30" s="51"/>
      <c r="B30" s="51"/>
      <c r="C30" s="51"/>
      <c r="D30" s="51"/>
      <c r="E30" s="51"/>
      <c r="F30" s="51"/>
      <c r="G30" s="51"/>
      <c r="H30" s="51"/>
      <c r="I30" s="51"/>
      <c r="J30" s="51"/>
      <c r="K30" s="51"/>
      <c r="L30" s="51"/>
    </row>
    <row r="31" spans="1:12">
      <c r="A31" s="51"/>
      <c r="B31" s="51"/>
      <c r="C31" s="51"/>
      <c r="D31" s="51"/>
      <c r="E31" s="51"/>
      <c r="F31" s="51"/>
      <c r="G31" s="51"/>
      <c r="H31" s="51"/>
      <c r="I31" s="51"/>
      <c r="J31" s="51"/>
      <c r="K31" s="51"/>
      <c r="L31" s="51"/>
    </row>
    <row r="32" spans="1:12">
      <c r="A32" s="51"/>
      <c r="B32" s="51"/>
      <c r="C32" s="51"/>
      <c r="D32" s="51"/>
      <c r="E32" s="51"/>
      <c r="F32" s="51"/>
      <c r="G32" s="51"/>
      <c r="H32" s="51"/>
      <c r="I32" s="51"/>
      <c r="J32" s="51"/>
      <c r="K32" s="51"/>
      <c r="L32" s="51"/>
    </row>
    <row r="33" spans="1:12">
      <c r="A33" s="51"/>
      <c r="B33" s="51"/>
      <c r="C33" s="51"/>
      <c r="D33" s="51"/>
      <c r="E33" s="51"/>
      <c r="F33" s="51"/>
      <c r="G33" s="51"/>
      <c r="H33" s="51"/>
      <c r="I33" s="51"/>
      <c r="J33" s="51"/>
      <c r="K33" s="51"/>
      <c r="L33" s="51"/>
    </row>
    <row r="34" spans="1:12">
      <c r="A34" s="51"/>
      <c r="B34" s="51"/>
      <c r="C34" s="51"/>
      <c r="D34" s="51"/>
      <c r="E34" s="51"/>
      <c r="F34" s="51"/>
      <c r="G34" s="51"/>
      <c r="H34" s="51"/>
      <c r="I34" s="51"/>
      <c r="J34" s="51"/>
      <c r="K34" s="51"/>
      <c r="L34" s="51"/>
    </row>
    <row r="35" spans="1:12">
      <c r="A35" s="51"/>
      <c r="B35" s="51"/>
      <c r="C35" s="51"/>
      <c r="D35" s="51"/>
      <c r="E35" s="51"/>
      <c r="F35" s="51"/>
      <c r="G35" s="51"/>
      <c r="H35" s="51"/>
      <c r="I35" s="51"/>
      <c r="J35" s="51"/>
      <c r="K35" s="51"/>
      <c r="L35" s="51"/>
    </row>
    <row r="36" spans="1:12">
      <c r="A36" s="51"/>
      <c r="B36" s="51"/>
      <c r="C36" s="51"/>
      <c r="D36" s="51"/>
      <c r="E36" s="51"/>
      <c r="F36" s="51"/>
      <c r="G36" s="51"/>
      <c r="H36" s="51"/>
      <c r="I36" s="51"/>
      <c r="J36" s="51"/>
      <c r="K36" s="51"/>
      <c r="L36" s="51"/>
    </row>
    <row r="37" spans="1:12">
      <c r="A37" s="51"/>
      <c r="B37" s="51"/>
      <c r="C37" s="51"/>
      <c r="D37" s="51"/>
      <c r="E37" s="51"/>
      <c r="F37" s="51"/>
      <c r="G37" s="51"/>
      <c r="H37" s="51"/>
      <c r="I37" s="51"/>
      <c r="J37" s="51"/>
      <c r="K37" s="51"/>
      <c r="L37" s="51"/>
    </row>
    <row r="38" spans="1:12">
      <c r="A38" s="51"/>
      <c r="B38" s="51"/>
      <c r="C38" s="51"/>
      <c r="D38" s="51"/>
      <c r="E38" s="51"/>
      <c r="F38" s="51"/>
      <c r="G38" s="51"/>
      <c r="H38" s="51"/>
      <c r="I38" s="51"/>
      <c r="J38" s="51"/>
      <c r="K38" s="51"/>
      <c r="L38" s="51"/>
    </row>
    <row r="39" spans="1:12">
      <c r="A39" s="51"/>
      <c r="B39" s="51"/>
      <c r="C39" s="51"/>
      <c r="D39" s="51"/>
      <c r="E39" s="51"/>
      <c r="F39" s="51"/>
      <c r="G39" s="51"/>
      <c r="H39" s="51"/>
      <c r="I39" s="51"/>
      <c r="J39" s="51"/>
      <c r="K39" s="51"/>
      <c r="L39" s="51"/>
    </row>
    <row r="40" spans="1:12">
      <c r="A40" s="51"/>
      <c r="B40" s="51"/>
      <c r="C40" s="51"/>
      <c r="D40" s="51"/>
      <c r="E40" s="51"/>
      <c r="F40" s="51"/>
      <c r="G40" s="51"/>
      <c r="H40" s="51"/>
      <c r="I40" s="51"/>
      <c r="J40" s="51"/>
      <c r="K40" s="51"/>
      <c r="L40" s="51"/>
    </row>
    <row r="41" spans="1:12">
      <c r="A41" s="51"/>
      <c r="B41" s="51"/>
      <c r="C41" s="51"/>
      <c r="D41" s="51"/>
      <c r="E41" s="51"/>
      <c r="F41" s="51"/>
      <c r="G41" s="51"/>
      <c r="H41" s="51"/>
      <c r="I41" s="51"/>
      <c r="J41" s="51"/>
      <c r="K41" s="51"/>
      <c r="L41" s="51"/>
    </row>
    <row r="42" spans="1:12">
      <c r="A42" s="51"/>
      <c r="B42" s="51"/>
      <c r="C42" s="51"/>
      <c r="D42" s="51"/>
      <c r="E42" s="51"/>
      <c r="F42" s="51"/>
      <c r="G42" s="51"/>
      <c r="H42" s="51"/>
      <c r="I42" s="51"/>
      <c r="J42" s="51"/>
      <c r="K42" s="51"/>
      <c r="L42" s="51"/>
    </row>
    <row r="43" spans="1:12">
      <c r="A43" s="51"/>
      <c r="B43" s="51"/>
      <c r="C43" s="51"/>
      <c r="D43" s="51"/>
      <c r="E43" s="51"/>
      <c r="F43" s="51"/>
      <c r="G43" s="51"/>
      <c r="H43" s="51"/>
      <c r="I43" s="51"/>
      <c r="J43" s="51"/>
      <c r="K43" s="51"/>
      <c r="L43" s="51"/>
    </row>
    <row r="44" spans="1:12">
      <c r="A44" s="51"/>
      <c r="B44" s="51"/>
      <c r="C44" s="51"/>
      <c r="D44" s="51"/>
      <c r="E44" s="51"/>
      <c r="F44" s="51"/>
      <c r="G44" s="51"/>
      <c r="H44" s="51"/>
      <c r="I44" s="51"/>
      <c r="J44" s="51"/>
      <c r="K44" s="51"/>
      <c r="L44" s="51"/>
    </row>
    <row r="45" spans="1:12">
      <c r="A45" s="51"/>
      <c r="B45" s="51"/>
      <c r="C45" s="51"/>
      <c r="D45" s="51"/>
      <c r="E45" s="51"/>
      <c r="F45" s="51"/>
      <c r="G45" s="51"/>
      <c r="H45" s="51"/>
      <c r="I45" s="51"/>
      <c r="J45" s="51"/>
      <c r="K45" s="51"/>
      <c r="L45" s="51"/>
    </row>
    <row r="46" spans="1:12">
      <c r="A46" s="51"/>
      <c r="B46" s="51"/>
      <c r="C46" s="51"/>
      <c r="D46" s="51"/>
      <c r="E46" s="51"/>
      <c r="F46" s="51"/>
      <c r="G46" s="51"/>
      <c r="H46" s="51"/>
      <c r="I46" s="51"/>
      <c r="J46" s="51"/>
      <c r="K46" s="51"/>
      <c r="L46" s="51"/>
    </row>
    <row r="47" spans="1:12">
      <c r="A47" s="51"/>
      <c r="B47" s="51"/>
      <c r="C47" s="51"/>
      <c r="D47" s="51"/>
      <c r="E47" s="51"/>
      <c r="F47" s="51"/>
      <c r="G47" s="51"/>
      <c r="H47" s="51"/>
      <c r="I47" s="51"/>
      <c r="J47" s="51"/>
      <c r="K47" s="51"/>
      <c r="L47" s="51"/>
    </row>
    <row r="48" spans="1:12">
      <c r="A48" s="51"/>
      <c r="B48" s="51"/>
      <c r="C48" s="51"/>
      <c r="D48" s="51"/>
      <c r="E48" s="51"/>
      <c r="F48" s="51"/>
      <c r="G48" s="51"/>
      <c r="H48" s="51"/>
      <c r="I48" s="51"/>
      <c r="J48" s="51"/>
      <c r="K48" s="51"/>
      <c r="L48" s="51"/>
    </row>
    <row r="49" spans="1:12">
      <c r="A49" s="51"/>
      <c r="B49" s="51"/>
      <c r="C49" s="51"/>
      <c r="D49" s="51"/>
      <c r="E49" s="51"/>
      <c r="F49" s="51"/>
      <c r="G49" s="51"/>
      <c r="H49" s="51"/>
      <c r="I49" s="51"/>
      <c r="J49" s="51"/>
      <c r="K49" s="51"/>
      <c r="L49" s="51"/>
    </row>
    <row r="50" spans="1:12">
      <c r="A50" s="51"/>
      <c r="B50" s="51"/>
      <c r="C50" s="51"/>
      <c r="D50" s="51"/>
      <c r="E50" s="51"/>
      <c r="F50" s="51"/>
      <c r="G50" s="51"/>
      <c r="H50" s="51"/>
      <c r="I50" s="51"/>
      <c r="J50" s="51"/>
      <c r="K50" s="51"/>
      <c r="L50" s="51"/>
    </row>
    <row r="51" spans="1:12">
      <c r="A51" s="51"/>
      <c r="B51" s="51"/>
      <c r="C51" s="51"/>
      <c r="D51" s="51"/>
      <c r="E51" s="51"/>
      <c r="F51" s="51"/>
      <c r="G51" s="51"/>
      <c r="H51" s="51"/>
      <c r="I51" s="51"/>
      <c r="J51" s="51"/>
      <c r="K51" s="51"/>
      <c r="L51" s="51"/>
    </row>
    <row r="52" spans="1:12">
      <c r="A52" s="51"/>
      <c r="B52" s="51"/>
      <c r="C52" s="51"/>
      <c r="D52" s="51"/>
      <c r="E52" s="51"/>
      <c r="F52" s="51"/>
      <c r="G52" s="51"/>
      <c r="H52" s="51"/>
      <c r="I52" s="51"/>
      <c r="J52" s="51"/>
      <c r="K52" s="51"/>
      <c r="L52" s="51"/>
    </row>
    <row r="53" spans="1:12">
      <c r="A53" s="51"/>
      <c r="B53" s="51"/>
      <c r="C53" s="51"/>
      <c r="D53" s="51"/>
      <c r="E53" s="51"/>
      <c r="F53" s="51"/>
      <c r="G53" s="51"/>
      <c r="H53" s="51"/>
      <c r="I53" s="51"/>
      <c r="J53" s="51"/>
      <c r="K53" s="51"/>
      <c r="L53" s="51"/>
    </row>
  </sheetData>
  <hyperlinks>
    <hyperlink ref="K13" r:id="rId1" xr:uid="{E2786CA5-C3A6-4BB5-A7BD-C7E732F118BC}"/>
    <hyperlink ref="K26" r:id="rId2" xr:uid="{82520F00-FB68-48B3-B65E-7DE492798E02}"/>
    <hyperlink ref="K24" r:id="rId3" xr:uid="{4A5D79B6-7699-4F5A-A8A9-A748D8DCA64B}"/>
    <hyperlink ref="K17" r:id="rId4" xr:uid="{EF6280D6-C84F-4830-94B0-F4993736D2B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56DB6-D5F9-4902-84DE-937E7549476B}">
  <dimension ref="A1:N24"/>
  <sheetViews>
    <sheetView topLeftCell="B1" workbookViewId="0">
      <selection activeCell="C2" sqref="C2"/>
    </sheetView>
  </sheetViews>
  <sheetFormatPr defaultRowHeight="15"/>
  <cols>
    <col min="2" max="2" width="35.85546875" customWidth="1"/>
    <col min="3" max="3" width="36.42578125" customWidth="1"/>
    <col min="4" max="4" width="22.140625" customWidth="1"/>
    <col min="5" max="5" width="45.42578125" customWidth="1"/>
    <col min="6" max="6" width="43.140625" customWidth="1"/>
    <col min="7" max="7" width="58.85546875" customWidth="1"/>
    <col min="8" max="8" width="26.140625" customWidth="1"/>
    <col min="9" max="9" width="20.5703125" customWidth="1"/>
    <col min="10" max="10" width="22.5703125" customWidth="1"/>
  </cols>
  <sheetData>
    <row r="1" spans="1:14" ht="22.5" customHeight="1">
      <c r="A1" s="48" t="s">
        <v>620</v>
      </c>
      <c r="B1" s="48" t="s">
        <v>32</v>
      </c>
      <c r="C1" s="48" t="s">
        <v>621</v>
      </c>
      <c r="D1" s="48" t="s">
        <v>34</v>
      </c>
      <c r="E1" s="48" t="s">
        <v>35</v>
      </c>
      <c r="F1" s="52" t="s">
        <v>622</v>
      </c>
      <c r="G1" s="48" t="s">
        <v>623</v>
      </c>
      <c r="H1" s="48" t="s">
        <v>624</v>
      </c>
      <c r="I1" s="48" t="s">
        <v>39</v>
      </c>
      <c r="J1" s="48" t="s">
        <v>40</v>
      </c>
      <c r="K1" s="48" t="s">
        <v>272</v>
      </c>
      <c r="L1" s="46"/>
      <c r="M1" s="46"/>
      <c r="N1" s="46"/>
    </row>
    <row r="2" spans="1:14" ht="60.75">
      <c r="A2" t="s">
        <v>625</v>
      </c>
      <c r="B2" s="297" t="s">
        <v>1823</v>
      </c>
      <c r="D2" s="295" t="s">
        <v>769</v>
      </c>
      <c r="E2" s="4" t="s">
        <v>1824</v>
      </c>
      <c r="F2" s="4" t="s">
        <v>1825</v>
      </c>
      <c r="G2" s="10" t="s">
        <v>1826</v>
      </c>
    </row>
    <row r="3" spans="1:14" ht="45.75">
      <c r="A3" t="s">
        <v>773</v>
      </c>
      <c r="B3" s="294"/>
      <c r="D3" s="296"/>
      <c r="E3" s="4" t="s">
        <v>1411</v>
      </c>
      <c r="F3" s="4" t="s">
        <v>1827</v>
      </c>
      <c r="G3" s="10" t="s">
        <v>1828</v>
      </c>
      <c r="H3" s="4"/>
      <c r="I3" s="4"/>
    </row>
    <row r="4" spans="1:14" ht="45.75">
      <c r="A4" t="s">
        <v>635</v>
      </c>
      <c r="B4" s="294"/>
      <c r="D4" s="296"/>
      <c r="E4" s="4" t="s">
        <v>1829</v>
      </c>
      <c r="F4" s="4" t="s">
        <v>1830</v>
      </c>
      <c r="G4" s="10" t="s">
        <v>1831</v>
      </c>
      <c r="H4" s="4"/>
      <c r="I4" s="4"/>
    </row>
    <row r="5" spans="1:14" ht="45.75">
      <c r="A5" t="s">
        <v>641</v>
      </c>
      <c r="B5" s="294"/>
      <c r="D5" s="296"/>
      <c r="E5" s="4" t="s">
        <v>1829</v>
      </c>
      <c r="F5" s="4" t="s">
        <v>1832</v>
      </c>
      <c r="G5" s="10" t="s">
        <v>1833</v>
      </c>
      <c r="H5" s="4"/>
      <c r="I5" s="4"/>
    </row>
    <row r="6" spans="1:14" ht="45.75">
      <c r="A6" t="s">
        <v>645</v>
      </c>
      <c r="B6" s="294"/>
      <c r="D6" s="296"/>
      <c r="E6" s="4" t="s">
        <v>1829</v>
      </c>
      <c r="F6" s="4" t="s">
        <v>1834</v>
      </c>
      <c r="G6" s="10" t="s">
        <v>1835</v>
      </c>
      <c r="H6" s="4"/>
      <c r="I6" s="4"/>
    </row>
    <row r="7" spans="1:14" ht="45.75">
      <c r="A7" t="s">
        <v>651</v>
      </c>
      <c r="B7" s="294"/>
      <c r="D7" s="296"/>
      <c r="E7" s="4" t="s">
        <v>1836</v>
      </c>
      <c r="F7" s="4" t="s">
        <v>1837</v>
      </c>
      <c r="G7" s="10" t="s">
        <v>1838</v>
      </c>
      <c r="H7" s="4"/>
      <c r="I7" s="4"/>
    </row>
    <row r="8" spans="1:14" ht="30.75">
      <c r="A8" t="s">
        <v>654</v>
      </c>
      <c r="B8" s="294"/>
      <c r="D8" s="296"/>
      <c r="E8" s="4" t="s">
        <v>1829</v>
      </c>
      <c r="F8" s="4" t="s">
        <v>1839</v>
      </c>
      <c r="G8" s="10" t="s">
        <v>1840</v>
      </c>
      <c r="H8" s="4"/>
      <c r="I8" s="4"/>
    </row>
    <row r="9" spans="1:14" ht="30.75">
      <c r="A9" t="s">
        <v>657</v>
      </c>
      <c r="B9" s="294"/>
      <c r="D9" s="294" t="s">
        <v>150</v>
      </c>
      <c r="E9" s="4" t="s">
        <v>1841</v>
      </c>
      <c r="F9" s="4" t="s">
        <v>1842</v>
      </c>
      <c r="G9" s="10" t="s">
        <v>1843</v>
      </c>
      <c r="H9" s="4"/>
      <c r="I9" s="4"/>
    </row>
    <row r="10" spans="1:14">
      <c r="A10" t="s">
        <v>663</v>
      </c>
      <c r="B10" s="294"/>
      <c r="D10" s="294"/>
      <c r="E10" s="4" t="s">
        <v>923</v>
      </c>
      <c r="F10" s="4" t="s">
        <v>1844</v>
      </c>
      <c r="G10" s="4" t="s">
        <v>1845</v>
      </c>
      <c r="H10" s="4"/>
      <c r="I10" s="4"/>
    </row>
    <row r="11" spans="1:14" ht="60.75">
      <c r="A11" t="s">
        <v>795</v>
      </c>
      <c r="B11" s="294"/>
      <c r="D11" s="294"/>
      <c r="E11" s="4" t="s">
        <v>1846</v>
      </c>
      <c r="F11" s="4" t="s">
        <v>1847</v>
      </c>
      <c r="G11" s="10" t="s">
        <v>1848</v>
      </c>
      <c r="H11" s="4"/>
      <c r="I11" s="4"/>
    </row>
    <row r="12" spans="1:14" ht="60.75">
      <c r="A12" t="s">
        <v>679</v>
      </c>
      <c r="B12" s="294"/>
      <c r="D12" s="294"/>
      <c r="E12" s="4" t="s">
        <v>1849</v>
      </c>
      <c r="F12" s="4" t="s">
        <v>1850</v>
      </c>
      <c r="G12" s="10" t="s">
        <v>1851</v>
      </c>
      <c r="H12" s="4"/>
      <c r="I12" s="4"/>
    </row>
    <row r="13" spans="1:14">
      <c r="A13" t="s">
        <v>684</v>
      </c>
      <c r="B13" s="294"/>
      <c r="D13" s="294"/>
      <c r="E13" s="4" t="s">
        <v>1852</v>
      </c>
      <c r="F13" s="4" t="s">
        <v>1853</v>
      </c>
      <c r="G13" s="4" t="s">
        <v>1854</v>
      </c>
      <c r="H13" s="4"/>
      <c r="I13" s="4"/>
    </row>
    <row r="14" spans="1:14">
      <c r="A14" t="s">
        <v>687</v>
      </c>
      <c r="B14" s="294"/>
      <c r="D14" s="294"/>
      <c r="E14" s="4" t="s">
        <v>1855</v>
      </c>
      <c r="F14" s="4" t="s">
        <v>1856</v>
      </c>
      <c r="G14" s="4" t="s">
        <v>1857</v>
      </c>
      <c r="H14" s="4"/>
      <c r="I14" s="4"/>
    </row>
    <row r="15" spans="1:14" ht="45.75">
      <c r="A15" t="s">
        <v>691</v>
      </c>
      <c r="B15" s="294"/>
      <c r="D15" s="294"/>
      <c r="E15" s="4" t="s">
        <v>1411</v>
      </c>
      <c r="F15" s="4" t="s">
        <v>1858</v>
      </c>
      <c r="G15" s="10" t="s">
        <v>1859</v>
      </c>
      <c r="H15" s="4"/>
      <c r="I15" s="4"/>
    </row>
    <row r="16" spans="1:14">
      <c r="A16" t="s">
        <v>696</v>
      </c>
      <c r="B16" s="294"/>
      <c r="D16" s="294"/>
      <c r="E16" s="4" t="s">
        <v>1860</v>
      </c>
      <c r="F16" s="4" t="s">
        <v>1861</v>
      </c>
      <c r="G16" s="4" t="s">
        <v>1862</v>
      </c>
      <c r="H16" s="4"/>
      <c r="I16" s="4"/>
    </row>
    <row r="17" spans="1:9" ht="45.75">
      <c r="A17" t="s">
        <v>700</v>
      </c>
      <c r="B17" s="294"/>
      <c r="D17" s="294"/>
      <c r="E17" s="4" t="s">
        <v>1863</v>
      </c>
      <c r="F17" s="4" t="s">
        <v>1864</v>
      </c>
      <c r="G17" s="10" t="s">
        <v>1865</v>
      </c>
      <c r="H17" s="4"/>
      <c r="I17" s="4"/>
    </row>
    <row r="18" spans="1:9" ht="30.75">
      <c r="A18" t="s">
        <v>704</v>
      </c>
      <c r="B18" s="294"/>
      <c r="D18" s="294"/>
      <c r="E18" s="4" t="s">
        <v>923</v>
      </c>
      <c r="F18" s="4" t="s">
        <v>1866</v>
      </c>
      <c r="G18" s="10" t="s">
        <v>1867</v>
      </c>
      <c r="H18" s="4"/>
      <c r="I18" s="4"/>
    </row>
    <row r="19" spans="1:9">
      <c r="A19" t="s">
        <v>708</v>
      </c>
      <c r="D19" s="4"/>
      <c r="E19" s="4"/>
      <c r="H19" s="4"/>
      <c r="I19" s="4"/>
    </row>
    <row r="20" spans="1:9">
      <c r="A20" t="s">
        <v>712</v>
      </c>
      <c r="D20" s="4"/>
      <c r="E20" s="4"/>
      <c r="H20" s="4"/>
      <c r="I20" s="4"/>
    </row>
    <row r="21" spans="1:9">
      <c r="A21" t="s">
        <v>716</v>
      </c>
      <c r="D21" s="4"/>
      <c r="E21" s="4"/>
      <c r="H21" s="4"/>
      <c r="I21" s="4"/>
    </row>
    <row r="22" spans="1:9">
      <c r="A22" t="s">
        <v>719</v>
      </c>
    </row>
    <row r="23" spans="1:9">
      <c r="A23" t="s">
        <v>723</v>
      </c>
    </row>
    <row r="24" spans="1:9">
      <c r="A24" t="s">
        <v>727</v>
      </c>
    </row>
  </sheetData>
  <mergeCells count="3">
    <mergeCell ref="D9:D18"/>
    <mergeCell ref="D2:D8"/>
    <mergeCell ref="B2: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BS588</dc:creator>
  <cp:keywords/>
  <dc:description/>
  <cp:lastModifiedBy/>
  <cp:revision/>
  <dcterms:created xsi:type="dcterms:W3CDTF">2015-06-05T18:17:20Z</dcterms:created>
  <dcterms:modified xsi:type="dcterms:W3CDTF">2024-12-24T17:31:43Z</dcterms:modified>
  <cp:category/>
  <cp:contentStatus/>
</cp:coreProperties>
</file>